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8" activeTab="1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For this sub-sector, so much AFA is beyond 1 which drives IMPDMD (because it seems if beyond 1 VEDA will default 1), so we set the AF respectively</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<sst xmlns="http://schemas.openxmlformats.org/spreadsheetml/2006/main" count="39624" uniqueCount="559">
  <si>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</si>
  <si>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</si>
  <si>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</si>
  <si>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</si>
  <si>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</si>
  <si>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</si>
  <si>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</si>
  <si>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</si>
  <si>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</si>
  <si>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</si>
  <si>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</si>
  <si>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</si>
  <si>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</si>
  <si>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</si>
  <si>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</si>
  <si>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</si>
  <si>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</si>
  <si>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</si>
  <si>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</si>
  <si>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</si>
  <si>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</si>
  <si>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</si>
  <si>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</si>
  <si>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</si>
  <si>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</si>
  <si>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</si>
  <si>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</si>
  <si>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</si>
  <si>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</si>
  <si>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</si>
  <si>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</si>
  <si>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</si>
  <si>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</si>
  <si>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</si>
  <si>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</si>
  <si>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</si>
  <si>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</si>
  <si>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</si>
  <si>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</si>
  <si>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</si>
  <si>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</si>
  <si>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</si>
  <si>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</si>
  <si>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</si>
  <si>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</si>
  <si>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</si>
  <si>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</si>
  <si>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</si>
  <si>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</si>
  <si>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</si>
  <si>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</si>
  <si>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</si>
  <si>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</si>
  <si>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</si>
  <si>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</si>
  <si>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</si>
  <si>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</si>
  <si>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</si>
  <si>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</si>
  <si>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</si>
  <si>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</si>
  <si>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</si>
  <si>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</si>
  <si>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</si>
  <si>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</si>
  <si>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</si>
  <si>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</si>
  <si>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</si>
  <si>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</si>
  <si>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</si>
  <si>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</si>
  <si>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</si>
  <si>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</si>
  <si>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</si>
  <si>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</si>
  <si>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</si>
  <si>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</si>
  <si>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</si>
  <si>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</si>
  <si>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</si>
  <si>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</si>
  <si>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</si>
  <si>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</si>
  <si>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</si>
  <si>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</si>
  <si>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</si>
  <si>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</si>
  <si>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</si>
  <si>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</si>
  <si>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</si>
  <si>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</si>
  <si>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</si>
  <si>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</si>
  <si>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</si>
  <si>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</si>
  <si>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</si>
  <si>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</si>
  <si>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</si>
  <si>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</si>
  <si>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</si>
  <si>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</si>
  <si>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</si>
  <si>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</si>
  <si>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</si>
  <si>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</si>
  <si>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</si>
  <si>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</si>
  <si>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</si>
  <si>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</si>
  <si>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</si>
  <si>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</si>
  <si>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</si>
  <si>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</si>
  <si>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</si>
  <si>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</si>
  <si>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</si>
  <si>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</si>
  <si>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</si>
  <si>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</si>
  <si>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</si>
  <si>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</si>
  <si>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</si>
  <si>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</si>
  <si>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</si>
  <si>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</si>
  <si>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</si>
  <si>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</si>
  <si>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</si>
  <si>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</si>
  <si>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</si>
  <si>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</si>
  <si>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</si>
  <si>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</si>
  <si>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</si>
  <si>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</si>
  <si>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</si>
  <si>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</si>
  <si>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</si>
  <si>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</si>
  <si>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</si>
  <si>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</si>
  <si>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</si>
  <si>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</si>
  <si>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</si>
  <si>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</si>
  <si>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</si>
  <si>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</si>
  <si>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</si>
  <si>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</si>
  <si>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</si>
  <si>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</si>
  <si>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</si>
  <si>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</si>
  <si>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</si>
  <si>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</si>
  <si>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</si>
  <si>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</si>
  <si>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</si>
  <si>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</si>
  <si>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</si>
  <si>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</si>
  <si>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</si>
  <si>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</si>
  <si>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</si>
  <si>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</si>
  <si>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</si>
  <si>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</si>
  <si>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</si>
  <si>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</si>
  <si>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</si>
  <si>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</si>
  <si>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</si>
  <si>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</si>
  <si>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</si>
  <si>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</si>
  <si>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</si>
  <si>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</si>
  <si>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</si>
  <si>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</si>
  <si>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</si>
  <si>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</si>
  <si>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</si>
  <si>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</si>
  <si>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</si>
  <si>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</si>
  <si>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</si>
  <si>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</si>
  <si>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</si>
  <si>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</si>
  <si>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</si>
  <si>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</si>
  <si>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</si>
  <si>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</si>
  <si>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</si>
  <si>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</si>
  <si>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</si>
  <si>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</si>
  <si>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</si>
  <si>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</si>
  <si>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</si>
  <si>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</si>
  <si>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</si>
  <si>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</si>
  <si>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</si>
  <si>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</si>
  <si>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</si>
  <si>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</si>
  <si>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</si>
  <si>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</si>
  <si>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</si>
  <si>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</si>
  <si>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</si>
  <si>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</si>
  <si>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</si>
  <si>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</si>
  <si>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</si>
  <si>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</si>
  <si>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</si>
  <si>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</si>
  <si>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</si>
  <si>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</si>
  <si>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</si>
  <si>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</si>
  <si>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</si>
  <si>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</si>
  <si>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</si>
  <si>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</si>
  <si>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</si>
  <si>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</si>
  <si>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</si>
  <si>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</si>
  <si>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</si>
  <si>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</si>
  <si>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</si>
  <si>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</si>
  <si>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</si>
  <si>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</si>
  <si>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</si>
  <si>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</si>
  <si>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</si>
  <si>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</si>
  <si>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</si>
  <si>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</si>
  <si>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</si>
  <si>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</si>
  <si>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</si>
  <si>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</si>
  <si>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</si>
  <si>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</si>
  <si>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</si>
  <si>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</si>
  <si>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</si>
  <si>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</si>
  <si>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</si>
  <si>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</si>
  <si>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</si>
  <si>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</si>
  <si>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</si>
  <si>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</si>
  <si>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</si>
  <si>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</si>
  <si>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</si>
  <si>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</si>
  <si>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</si>
  <si>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</si>
  <si>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</si>
  <si>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</si>
  <si>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</si>
  <si>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</si>
  <si>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</si>
  <si>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</si>
  <si>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</si>
  <si>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</si>
  <si>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</si>
  <si>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</si>
  <si>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</si>
  <si>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</si>
  <si>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</si>
  <si>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</si>
  <si>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</si>
  <si>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</si>
  <si>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</si>
  <si>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</si>
  <si>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</si>
  <si>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</si>
  <si>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</si>
  <si>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</si>
  <si>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</si>
  <si>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</si>
  <si>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</si>
  <si>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</si>
  <si>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</si>
  <si>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</si>
  <si>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</si>
  <si>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</si>
  <si>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</si>
  <si>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</si>
  <si>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</si>
  <si>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</si>
  <si>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</si>
  <si>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</si>
  <si>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</si>
  <si>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</si>
  <si>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</si>
  <si>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</si>
  <si>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</si>
  <si>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</si>
  <si>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</si>
  <si>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</si>
  <si>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</si>
  <si>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</si>
  <si>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AL??</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</si>
  <si>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</si>
  <si>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</si>
  <si>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</si>
  <si>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</si>
  <si>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</si>
  <si>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</si>
  <si>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</si>
  <si>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</si>
  <si>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</si>
  <si>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</si>
  <si>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</si>
  <si>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</si>
  <si>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</si>
  <si>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</si>
  <si>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</si>
  <si>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</si>
  <si>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</si>
  <si>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</si>
  <si>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</si>
  <si>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</si>
  <si>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</si>
  <si>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</si>
  <si>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</si>
  <si>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</si>
  <si>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</si>
  <si>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</si>
  <si>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</si>
  <si>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</si>
  <si>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</si>
  <si>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</si>
  <si>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</si>
  <si>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</si>
  <si>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</si>
  <si>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</si>
  <si>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</si>
  <si>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</si>
  <si>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</si>
  <si>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</si>
  <si>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</si>
  <si>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</si>
  <si>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</si>
  <si>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</si>
  <si>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</si>
  <si>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</si>
  <si>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</si>
  <si>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 AF</t>
  </si>
  <si>
    <t>TimeSlice</t>
  </si>
  <si>
    <t>~FI_T:CAP2ACT</t>
  </si>
  <si>
    <t>Energy Use in Canada: Trends Publications | Natural Resources Canada (nrcan.gc.ca)</t>
  </si>
  <si>
    <t>H</t>
  </si>
  <si>
    <t>L</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</si>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</sst>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4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name val="Arial"/>
      <charset val="134"/>
    </font>
    <font>
      <b/>
      <vertAlign val="superscript"/>
      <sz val="12"/>
      <name val="Arial"/>
      <charset val="134"/>
    </font>
    <font>
      <vertAlign val="superscript"/>
      <sz val="10"/>
      <color indexed="8"/>
      <name val="Arial"/>
      <charset val="134"/>
    </font>
    <font>
      <b/>
      <u/>
      <sz val="10"/>
      <name val="Arial"/>
      <charset val="134"/>
    </font>
    <font>
      <vertAlign val="superscript"/>
      <sz val="10"/>
      <name val="Arial"/>
      <charset val="134"/>
    </font>
    <font>
      <b/>
      <vertAlign val="subscript"/>
      <sz val="10"/>
      <name val="Arial"/>
      <charset val="134"/>
    </font>
    <font>
      <b/>
      <i/>
      <vertAlign val="subscript"/>
      <sz val="10"/>
      <name val="Arial"/>
      <charset val="134"/>
    </font>
    <font>
      <b/>
      <vertAlign val="superscript"/>
      <sz val="14"/>
      <name val="Arial"/>
      <charset val="134"/>
    </font>
    <font>
      <vertAlign val="superscript"/>
      <sz val="10"/>
      <color rgb="FF000000"/>
      <name val="Arial"/>
      <charset val="134"/>
    </font>
    <font>
      <b/>
      <vertAlign val="superscript"/>
      <sz val="10"/>
      <color indexed="8"/>
      <name val="Arial"/>
      <charset val="134"/>
    </font>
    <font>
      <b/>
      <vertAlign val="superscript"/>
      <sz val="10"/>
      <color rgb="FF000000"/>
      <name val="Arial"/>
      <charset val="134"/>
    </font>
    <font>
      <u/>
      <sz val="10"/>
      <name val="Arial"/>
      <charset val="134"/>
    </font>
    <font>
      <sz val="9"/>
      <name val="Tahoma"/>
      <charset val="134"/>
    </font>
    <font>
      <b/>
      <sz val="9"/>
      <name val="Times New Roman"/>
      <charset val="0"/>
    </font>
    <font>
      <sz val="9"/>
      <name val="Tahoma"/>
      <charset val="1"/>
    </font>
    <font>
      <b/>
      <sz val="9"/>
      <name val="Tahoma"/>
      <charset val="134"/>
    </font>
    <font>
      <sz val="9"/>
      <name val="Times New Roman"/>
      <charset val="0"/>
    </font>
    <font>
      <b/>
      <sz val="9"/>
      <name val="Tahoma"/>
      <charset val="1"/>
    </font>
  </fonts>
  <fills count="9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0000"/>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9" fillId="0" borderId="0" applyNumberFormat="0" applyFill="0" applyBorder="0" applyAlignment="0" applyProtection="0">
      <alignment vertical="center"/>
    </xf>
    <xf numFmtId="0" fontId="12" fillId="3" borderId="11"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2" fillId="0" borderId="13" applyNumberFormat="0" applyFill="0" applyAlignment="0" applyProtection="0">
      <alignment vertical="center"/>
    </xf>
    <xf numFmtId="0" fontId="42" fillId="0" borderId="0" applyNumberFormat="0" applyFill="0" applyBorder="0" applyAlignment="0" applyProtection="0">
      <alignment vertical="center"/>
    </xf>
    <xf numFmtId="0" fontId="55" fillId="24" borderId="14" applyNumberFormat="0" applyAlignment="0" applyProtection="0">
      <alignment vertical="center"/>
    </xf>
    <xf numFmtId="0" fontId="56" fillId="25" borderId="15" applyNumberFormat="0" applyAlignment="0" applyProtection="0">
      <alignment vertical="center"/>
    </xf>
    <xf numFmtId="0" fontId="57" fillId="25" borderId="14" applyNumberFormat="0" applyAlignment="0" applyProtection="0">
      <alignment vertical="center"/>
    </xf>
    <xf numFmtId="0" fontId="58" fillId="26" borderId="16" applyNumberFormat="0" applyAlignment="0" applyProtection="0">
      <alignment vertical="center"/>
    </xf>
    <xf numFmtId="0" fontId="59" fillId="0" borderId="17" applyNumberFormat="0" applyFill="0" applyAlignment="0" applyProtection="0">
      <alignment vertical="center"/>
    </xf>
    <xf numFmtId="0" fontId="60" fillId="0" borderId="18" applyNumberFormat="0" applyFill="0" applyAlignment="0" applyProtection="0">
      <alignment vertical="center"/>
    </xf>
    <xf numFmtId="0" fontId="61" fillId="27" borderId="0" applyNumberFormat="0" applyBorder="0" applyAlignment="0" applyProtection="0">
      <alignment vertical="center"/>
    </xf>
    <xf numFmtId="0" fontId="62" fillId="28" borderId="0" applyNumberFormat="0" applyBorder="0" applyAlignment="0" applyProtection="0">
      <alignment vertical="center"/>
    </xf>
    <xf numFmtId="0" fontId="63" fillId="21" borderId="0" applyNumberFormat="0" applyBorder="0" applyAlignment="0" applyProtection="0">
      <alignment vertical="center"/>
    </xf>
    <xf numFmtId="0" fontId="13" fillId="2" borderId="0" applyNumberFormat="0" applyBorder="0" applyAlignment="0" applyProtection="0"/>
    <xf numFmtId="0" fontId="64" fillId="29" borderId="0" applyNumberFormat="0" applyBorder="0" applyAlignment="0" applyProtection="0">
      <alignment vertical="center"/>
    </xf>
    <xf numFmtId="0" fontId="64" fillId="10" borderId="0" applyNumberFormat="0" applyBorder="0" applyAlignment="0" applyProtection="0">
      <alignment vertical="center"/>
    </xf>
    <xf numFmtId="0" fontId="65" fillId="30" borderId="0" applyNumberFormat="0" applyBorder="0" applyAlignment="0" applyProtection="0">
      <alignment vertical="center"/>
    </xf>
    <xf numFmtId="0" fontId="65" fillId="31" borderId="0" applyNumberFormat="0" applyBorder="0" applyAlignment="0" applyProtection="0">
      <alignment vertical="center"/>
    </xf>
    <xf numFmtId="0" fontId="64" fillId="32" borderId="0" applyNumberFormat="0" applyBorder="0" applyAlignment="0" applyProtection="0">
      <alignment vertical="center"/>
    </xf>
    <xf numFmtId="0" fontId="64" fillId="33" borderId="0" applyNumberFormat="0" applyBorder="0" applyAlignment="0" applyProtection="0">
      <alignment vertical="center"/>
    </xf>
    <xf numFmtId="0" fontId="65" fillId="34" borderId="0" applyNumberFormat="0" applyBorder="0" applyAlignment="0" applyProtection="0">
      <alignment vertical="center"/>
    </xf>
    <xf numFmtId="0" fontId="65" fillId="19" borderId="0" applyNumberFormat="0" applyBorder="0" applyAlignment="0" applyProtection="0">
      <alignment vertical="center"/>
    </xf>
    <xf numFmtId="0" fontId="64" fillId="35" borderId="0" applyNumberFormat="0" applyBorder="0" applyAlignment="0" applyProtection="0">
      <alignment vertical="center"/>
    </xf>
    <xf numFmtId="0" fontId="64" fillId="36" borderId="0" applyNumberFormat="0" applyBorder="0" applyAlignment="0" applyProtection="0">
      <alignment vertical="center"/>
    </xf>
    <xf numFmtId="0" fontId="65" fillId="37" borderId="0" applyNumberFormat="0" applyBorder="0" applyAlignment="0" applyProtection="0">
      <alignment vertical="center"/>
    </xf>
    <xf numFmtId="0" fontId="65" fillId="38" borderId="0" applyNumberFormat="0" applyBorder="0" applyAlignment="0" applyProtection="0">
      <alignment vertical="center"/>
    </xf>
    <xf numFmtId="0" fontId="64" fillId="39" borderId="0" applyNumberFormat="0" applyBorder="0" applyAlignment="0" applyProtection="0">
      <alignment vertical="center"/>
    </xf>
    <xf numFmtId="0" fontId="64" fillId="40" borderId="0" applyNumberFormat="0" applyBorder="0" applyAlignment="0" applyProtection="0">
      <alignment vertical="center"/>
    </xf>
    <xf numFmtId="0" fontId="65" fillId="41" borderId="0" applyNumberFormat="0" applyBorder="0" applyAlignment="0" applyProtection="0">
      <alignment vertical="center"/>
    </xf>
    <xf numFmtId="0" fontId="65" fillId="42" borderId="0" applyNumberFormat="0" applyBorder="0" applyAlignment="0" applyProtection="0">
      <alignment vertical="center"/>
    </xf>
    <xf numFmtId="0" fontId="12" fillId="13" borderId="0" applyNumberFormat="0" applyBorder="0" applyAlignment="0" applyProtection="0">
      <alignment vertical="center"/>
    </xf>
    <xf numFmtId="0" fontId="64" fillId="43" borderId="0" applyNumberFormat="0" applyBorder="0" applyAlignment="0" applyProtection="0">
      <alignment vertical="center"/>
    </xf>
    <xf numFmtId="0" fontId="65" fillId="44" borderId="0" applyNumberFormat="0" applyBorder="0" applyAlignment="0" applyProtection="0">
      <alignment vertical="center"/>
    </xf>
    <xf numFmtId="0" fontId="65" fillId="45" borderId="0" applyNumberFormat="0" applyBorder="0" applyAlignment="0" applyProtection="0">
      <alignment vertical="center"/>
    </xf>
    <xf numFmtId="0" fontId="64" fillId="46" borderId="0" applyNumberFormat="0" applyBorder="0" applyAlignment="0" applyProtection="0">
      <alignment vertical="center"/>
    </xf>
    <xf numFmtId="0" fontId="64" fillId="47" borderId="0" applyNumberFormat="0" applyBorder="0" applyAlignment="0" applyProtection="0">
      <alignment vertical="center"/>
    </xf>
    <xf numFmtId="0" fontId="65" fillId="48" borderId="0" applyNumberFormat="0" applyBorder="0" applyAlignment="0" applyProtection="0">
      <alignment vertical="center"/>
    </xf>
    <xf numFmtId="0" fontId="66" fillId="0" borderId="0" applyNumberFormat="0" applyFill="0" applyBorder="0" applyAlignment="0" applyProtection="0">
      <alignment vertical="center"/>
    </xf>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0"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5"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5"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60" borderId="0" applyNumberFormat="0" applyBorder="0" applyAlignment="0" applyProtection="0"/>
    <xf numFmtId="0" fontId="67" fillId="58" borderId="0" applyNumberFormat="0" applyBorder="0" applyAlignment="0" applyProtection="0"/>
    <xf numFmtId="49" fontId="68" fillId="0" borderId="3" applyNumberFormat="0" applyFont="0" applyFill="0" applyBorder="0" applyProtection="0">
      <alignment horizontal="left" vertical="center" indent="2"/>
    </xf>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1"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0"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7" borderId="0" applyNumberFormat="0" applyBorder="0" applyAlignment="0" applyProtection="0"/>
    <xf numFmtId="0" fontId="67" fillId="50" borderId="0" applyNumberFormat="0" applyBorder="0" applyAlignment="0" applyProtection="0"/>
    <xf numFmtId="0" fontId="67" fillId="64" borderId="0" applyNumberFormat="0" applyBorder="0" applyAlignment="0" applyProtection="0"/>
    <xf numFmtId="0" fontId="0" fillId="0" borderId="0" applyNumberFormat="0" applyFont="0" applyFill="0" applyBorder="0" applyProtection="0">
      <alignment horizontal="left" vertical="center" indent="5"/>
    </xf>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13" fillId="66"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13" fillId="66"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65"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13" fillId="6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3" fillId="68"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13" fillId="6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3" fillId="6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13" fillId="7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13" fillId="71"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13" fillId="73"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13" fillId="73"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13" fillId="75"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13" fillId="75"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74" borderId="0" applyNumberFormat="0" applyBorder="0" applyAlignment="0" applyProtection="0"/>
    <xf numFmtId="0" fontId="69" fillId="65" borderId="0" applyNumberFormat="0" applyBorder="0" applyAlignment="0" applyProtection="0"/>
    <xf numFmtId="0" fontId="69" fillId="52" borderId="0" applyNumberFormat="0" applyBorder="0" applyAlignment="0" applyProtection="0"/>
    <xf numFmtId="0" fontId="69" fillId="63"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4" borderId="0" applyNumberFormat="0" applyBorder="0" applyAlignment="0" applyProtection="0"/>
    <xf numFmtId="0" fontId="69" fillId="70"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80" borderId="0" applyNumberFormat="0" applyBorder="0" applyAlignment="0" applyProtection="0"/>
    <xf numFmtId="0" fontId="69" fillId="8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72"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69" fillId="67" borderId="0" applyNumberFormat="0" applyBorder="0" applyAlignment="0" applyProtection="0"/>
    <xf numFmtId="0" fontId="70" fillId="60" borderId="0" applyBorder="0" applyAlignment="0"/>
    <xf numFmtId="0" fontId="68" fillId="60" borderId="0" applyBorder="0">
      <alignment horizontal="right" vertical="center"/>
    </xf>
    <xf numFmtId="0" fontId="68" fillId="54" borderId="0" applyBorder="0">
      <alignment horizontal="right" vertical="center"/>
    </xf>
    <xf numFmtId="0" fontId="68" fillId="54" borderId="0" applyBorder="0">
      <alignment horizontal="right" vertical="center"/>
    </xf>
    <xf numFmtId="0" fontId="71" fillId="54" borderId="3">
      <alignment horizontal="right" vertical="center"/>
    </xf>
    <xf numFmtId="0" fontId="72" fillId="54" borderId="3">
      <alignment horizontal="right" vertical="center"/>
    </xf>
    <xf numFmtId="0" fontId="71" fillId="58" borderId="3">
      <alignment horizontal="right" vertical="center"/>
    </xf>
    <xf numFmtId="0" fontId="71" fillId="58" borderId="3">
      <alignment horizontal="right" vertical="center"/>
    </xf>
    <xf numFmtId="0" fontId="71" fillId="58" borderId="19">
      <alignment horizontal="right" vertical="center"/>
    </xf>
    <xf numFmtId="0" fontId="71" fillId="58" borderId="20">
      <alignment horizontal="right" vertical="center"/>
    </xf>
    <xf numFmtId="0" fontId="71" fillId="58" borderId="21">
      <alignment horizontal="right" vertical="center"/>
    </xf>
    <xf numFmtId="0" fontId="69" fillId="76" borderId="0" applyNumberFormat="0" applyBorder="0" applyAlignment="0" applyProtection="0"/>
    <xf numFmtId="0" fontId="69" fillId="78" borderId="0" applyNumberFormat="0" applyBorder="0" applyAlignment="0" applyProtection="0"/>
    <xf numFmtId="0" fontId="69" fillId="79" borderId="0" applyNumberFormat="0" applyBorder="0" applyAlignment="0" applyProtection="0"/>
    <xf numFmtId="0" fontId="69" fillId="70" borderId="0" applyNumberFormat="0" applyBorder="0" applyAlignment="0" applyProtection="0"/>
    <xf numFmtId="0" fontId="69" fillId="72" borderId="0" applyNumberFormat="0" applyBorder="0" applyAlignment="0" applyProtection="0"/>
    <xf numFmtId="0" fontId="69" fillId="67" borderId="0" applyNumberFormat="0" applyBorder="0" applyAlignment="0" applyProtection="0"/>
    <xf numFmtId="0" fontId="73" fillId="81" borderId="22" applyNumberFormat="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7" borderId="0" applyNumberFormat="0" applyBorder="0" applyAlignment="0" applyProtection="0"/>
    <xf numFmtId="0" fontId="74" fillId="57"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5" fillId="28"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4" fillId="51" borderId="0" applyNumberFormat="0" applyBorder="0" applyAlignment="0" applyProtection="0"/>
    <xf numFmtId="0" fontId="76" fillId="81" borderId="23" applyNumberFormat="0" applyAlignment="0" applyProtection="0"/>
    <xf numFmtId="4" fontId="70" fillId="0" borderId="24" applyFill="0" applyBorder="0" applyProtection="0">
      <alignment horizontal="right" vertical="center"/>
    </xf>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7" fillId="82" borderId="23" applyNumberFormat="0" applyAlignment="0" applyProtection="0"/>
    <xf numFmtId="0" fontId="76" fillId="81"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7" fillId="82"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7" fillId="82" borderId="23" applyNumberFormat="0" applyAlignment="0" applyProtection="0"/>
    <xf numFmtId="0" fontId="77" fillId="82"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6" fillId="81" borderId="23"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0" fontId="78" fillId="83" borderId="25" applyNumberFormat="0" applyAlignment="0" applyProtection="0"/>
    <xf numFmtId="49" fontId="0" fillId="60"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179"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7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8" fillId="58" borderId="27">
      <alignment horizontal="left" vertical="center" wrapText="1" indent="2"/>
    </xf>
    <xf numFmtId="0" fontId="68" fillId="0" borderId="27">
      <alignment horizontal="left" vertical="center" wrapText="1" indent="2"/>
    </xf>
    <xf numFmtId="0" fontId="68" fillId="54" borderId="20">
      <alignment horizontal="left" vertical="center"/>
    </xf>
    <xf numFmtId="0" fontId="71" fillId="0" borderId="28">
      <alignment horizontal="left" vertical="top" wrapText="1"/>
    </xf>
    <xf numFmtId="3" fontId="80" fillId="0" borderId="26">
      <alignment horizontal="right" vertical="top"/>
    </xf>
    <xf numFmtId="0" fontId="81" fillId="58" borderId="23" applyNumberFormat="0" applyAlignment="0" applyProtection="0"/>
    <xf numFmtId="0" fontId="82" fillId="0" borderId="1"/>
    <xf numFmtId="0" fontId="5" fillId="72" borderId="3">
      <alignment horizontal="centerContinuous" vertical="top" wrapText="1"/>
    </xf>
    <xf numFmtId="0" fontId="83" fillId="0" borderId="0">
      <alignment vertical="top" wrapText="1"/>
    </xf>
    <xf numFmtId="0" fontId="84" fillId="0" borderId="29" applyNumberFormat="0" applyFill="0" applyAlignment="0" applyProtection="0"/>
    <xf numFmtId="0" fontId="8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60" borderId="0" applyNumberFormat="0" applyBorder="0" applyAlignment="0" applyProtection="0"/>
    <xf numFmtId="0" fontId="87" fillId="27"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60" borderId="0" applyNumberFormat="0" applyBorder="0" applyAlignment="0" applyProtection="0"/>
    <xf numFmtId="0" fontId="86" fillId="6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7" fillId="27"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5" fillId="0" borderId="0" applyNumberFormat="0" applyFill="0" applyBorder="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58" borderId="23"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9" borderId="23" applyNumberFormat="0" applyAlignment="0" applyProtection="0"/>
    <xf numFmtId="0" fontId="81" fillId="58" borderId="23" applyNumberFormat="0" applyAlignment="0" applyProtection="0"/>
    <xf numFmtId="0" fontId="96" fillId="24" borderId="14"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9" borderId="23" applyNumberFormat="0" applyAlignment="0" applyProtection="0"/>
    <xf numFmtId="0" fontId="81" fillId="9"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0" fontId="81" fillId="58" borderId="23" applyNumberFormat="0" applyAlignment="0" applyProtection="0"/>
    <xf numFmtId="4" fontId="68" fillId="0" borderId="0" applyBorder="0">
      <alignment horizontal="right" vertical="center"/>
    </xf>
    <xf numFmtId="0" fontId="68" fillId="0" borderId="3">
      <alignment horizontal="right" vertical="center"/>
    </xf>
    <xf numFmtId="1" fontId="97" fillId="54" borderId="0" applyBorder="0">
      <alignment horizontal="right" vertical="center"/>
    </xf>
    <xf numFmtId="0" fontId="94" fillId="0" borderId="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178" fontId="0" fillId="0" borderId="0" applyFont="0" applyFill="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0"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7" fillId="0" borderId="0"/>
    <xf numFmtId="0" fontId="67" fillId="0" borderId="0"/>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0" borderId="0">
      <alignment vertical="center"/>
    </xf>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10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Fill="0" applyProtection="0"/>
    <xf numFmtId="0" fontId="12" fillId="0" borderId="0"/>
    <xf numFmtId="0" fontId="12" fillId="0" borderId="0"/>
    <xf numFmtId="0" fontId="67" fillId="0" borderId="0" applyFill="0" applyProtection="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4" fillId="0" borderId="0"/>
    <xf numFmtId="189" fontId="102" fillId="0" borderId="0">
      <alignment vertical="center"/>
    </xf>
    <xf numFmtId="0" fontId="0" fillId="0" borderId="0"/>
    <xf numFmtId="0" fontId="67" fillId="0" borderId="0"/>
    <xf numFmtId="0" fontId="104" fillId="0" borderId="0"/>
    <xf numFmtId="0" fontId="0"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0" fillId="0" borderId="0"/>
    <xf numFmtId="0" fontId="10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05" fillId="0" borderId="0"/>
    <xf numFmtId="0" fontId="105" fillId="0" borderId="0"/>
    <xf numFmtId="0" fontId="0" fillId="0" borderId="0"/>
    <xf numFmtId="0" fontId="105"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12" fillId="0" borderId="0"/>
    <xf numFmtId="0" fontId="12"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2" fillId="0" borderId="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67"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12" fillId="0" borderId="0"/>
    <xf numFmtId="0" fontId="67" fillId="0" borderId="0"/>
    <xf numFmtId="0" fontId="0" fillId="0" borderId="0"/>
    <xf numFmtId="0" fontId="6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3"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12" fillId="0" borderId="0"/>
    <xf numFmtId="0" fontId="12" fillId="0" borderId="0"/>
    <xf numFmtId="0" fontId="12" fillId="0" borderId="0"/>
    <xf numFmtId="0" fontId="103" fillId="0" borderId="0"/>
    <xf numFmtId="0" fontId="67" fillId="0" borderId="0"/>
    <xf numFmtId="0" fontId="0"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7" fillId="0" borderId="0"/>
    <xf numFmtId="0" fontId="0" fillId="0" borderId="0"/>
    <xf numFmtId="0" fontId="12" fillId="0" borderId="0"/>
    <xf numFmtId="0" fontId="0"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04"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4" fontId="68" fillId="0" borderId="3" applyFill="0" applyBorder="0" applyProtection="0">
      <alignment horizontal="right" vertical="center"/>
    </xf>
    <xf numFmtId="0" fontId="70" fillId="0" borderId="0" applyNumberFormat="0" applyFill="0" applyBorder="0" applyProtection="0">
      <alignment horizontal="left" vertical="center"/>
    </xf>
    <xf numFmtId="0" fontId="68" fillId="0" borderId="3" applyNumberFormat="0" applyFill="0" applyAlignment="0" applyProtection="0"/>
    <xf numFmtId="0" fontId="0" fillId="83" borderId="0" applyNumberFormat="0" applyFont="0" applyBorder="0" applyAlignment="0" applyProtection="0"/>
    <xf numFmtId="0" fontId="0" fillId="0" borderId="0"/>
    <xf numFmtId="0" fontId="108" fillId="0" borderId="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7"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190" fontId="109" fillId="0" borderId="0">
      <alignment horizontal="right"/>
    </xf>
    <xf numFmtId="191" fontId="10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2" borderId="22" applyNumberFormat="0" applyAlignment="0" applyProtection="0"/>
    <xf numFmtId="0" fontId="73" fillId="82"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193" fontId="68" fillId="84" borderId="3" applyNumberFormat="0" applyFont="0" applyBorder="0" applyAlignment="0" applyProtection="0">
      <alignment horizontal="right" vertical="center"/>
    </xf>
    <xf numFmtId="9" fontId="0"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9"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79"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74" fillId="5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83"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6" borderId="0" applyNumberFormat="0" applyBorder="0" applyProtection="0">
      <alignment horizontal="left"/>
    </xf>
    <xf numFmtId="0" fontId="112" fillId="76" borderId="0" applyNumberFormat="0" applyBorder="0" applyProtection="0">
      <alignment horizontal="left"/>
    </xf>
    <xf numFmtId="0" fontId="0" fillId="0" borderId="0"/>
    <xf numFmtId="0" fontId="0" fillId="0" borderId="0"/>
    <xf numFmtId="0" fontId="41" fillId="86" borderId="0" applyNumberFormat="0" applyBorder="0" applyProtection="0">
      <alignment horizontal="left"/>
    </xf>
    <xf numFmtId="0" fontId="41" fillId="86" borderId="0" applyNumberFormat="0" applyBorder="0" applyProtection="0">
      <alignment horizontal="left"/>
    </xf>
    <xf numFmtId="0" fontId="0" fillId="0" borderId="0"/>
    <xf numFmtId="0" fontId="0"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4"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5" fillId="8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9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88"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0"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0" fillId="0" borderId="0" applyFont="0" applyFill="0" applyBorder="0" applyAlignment="0" applyProtection="0"/>
    <xf numFmtId="0" fontId="98"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83"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200" fontId="0" fillId="0" borderId="0" xfId="0" applyNumberFormat="1"/>
    <xf numFmtId="0" fontId="34" fillId="0" borderId="0" xfId="0" applyFon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0" fontId="0" fillId="18" borderId="0" xfId="0"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5"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9"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20" borderId="8" xfId="0" applyFont="1" applyFill="1" applyBorder="1" applyAlignment="1">
      <alignment horizontal="right" vertical="top" wrapText="1"/>
    </xf>
    <xf numFmtId="0" fontId="39" fillId="20" borderId="8" xfId="0" applyFont="1" applyFill="1" applyBorder="1" applyAlignment="1">
      <alignment horizontal="center" wrapText="1"/>
    </xf>
    <xf numFmtId="0" fontId="24" fillId="0" borderId="0" xfId="0" applyFont="1"/>
    <xf numFmtId="0" fontId="0" fillId="20" borderId="0" xfId="0" applyFill="1"/>
    <xf numFmtId="0" fontId="40"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1"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2" fillId="0" borderId="0" xfId="5979" applyFont="1" applyFill="1" applyAlignment="1"/>
    <xf numFmtId="0" fontId="43"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4" fillId="21" borderId="0" xfId="3898" applyFont="1" applyFill="1"/>
    <xf numFmtId="0" fontId="34" fillId="0" borderId="0" xfId="5759" applyFont="1"/>
    <xf numFmtId="0" fontId="44"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3" fillId="0" borderId="0" xfId="5759" applyNumberFormat="1" applyFont="1" applyFill="1"/>
    <xf numFmtId="0" fontId="26" fillId="21" borderId="0" xfId="3898" applyFont="1" applyFill="1"/>
    <xf numFmtId="0" fontId="45" fillId="0" borderId="0" xfId="6" applyFont="1" applyAlignment="1" applyProtection="1"/>
    <xf numFmtId="0" fontId="46"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7"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7" fillId="0" borderId="0" xfId="5759" applyFont="1" applyBorder="1"/>
    <xf numFmtId="0" fontId="47" fillId="0" borderId="0" xfId="5759" applyFont="1" applyFill="1" applyBorder="1" applyAlignment="1">
      <alignment vertical="center"/>
    </xf>
    <xf numFmtId="0" fontId="47" fillId="0" borderId="0" xfId="5759" applyFont="1"/>
    <xf numFmtId="0" fontId="47"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3" borderId="0" xfId="5510" applyFill="1"/>
    <xf numFmtId="202" fontId="0" fillId="0" borderId="0" xfId="5209" applyNumberFormat="1" applyAlignment="1">
      <alignment vertical="center"/>
    </xf>
    <xf numFmtId="202" fontId="12" fillId="0" borderId="0" xfId="3955" applyNumberFormat="1"/>
    <xf numFmtId="0" fontId="48" fillId="0" borderId="0" xfId="3939" applyFill="1" applyAlignment="1">
      <alignment vertical="center"/>
    </xf>
    <xf numFmtId="0" fontId="48"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999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workbookViewId="0">
      <selection activeCell="H24" sqref="H24"/>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66"/>
      <c r="C1" s="366"/>
      <c r="D1" s="366"/>
      <c r="E1" s="366"/>
      <c r="F1" s="366"/>
      <c r="G1" s="366"/>
      <c r="H1" s="366"/>
      <c r="I1" s="366"/>
      <c r="K1" s="33"/>
      <c r="L1" s="33"/>
      <c r="M1" s="33"/>
      <c r="N1" s="33"/>
      <c r="O1" s="33"/>
      <c r="P1" s="33"/>
      <c r="Q1" s="33"/>
      <c r="R1" s="33"/>
      <c r="S1" s="33"/>
      <c r="T1" s="33"/>
      <c r="U1" s="33"/>
      <c r="V1" s="33"/>
      <c r="W1" s="33"/>
      <c r="X1" s="33"/>
      <c r="Y1" s="33"/>
      <c r="Z1" s="33"/>
    </row>
    <row r="2" ht="14.5" spans="2:26">
      <c r="B2" s="289" t="s">
        <v>0</v>
      </c>
      <c r="C2" s="289"/>
      <c r="D2" s="367"/>
      <c r="E2" s="367"/>
      <c r="F2" s="367"/>
      <c r="G2" s="367"/>
      <c r="H2" s="367"/>
      <c r="I2" s="367"/>
      <c r="K2" s="289" t="s">
        <v>1</v>
      </c>
      <c r="L2" s="289"/>
      <c r="M2" s="374"/>
      <c r="N2" s="374"/>
      <c r="O2" s="374"/>
      <c r="P2" s="374"/>
      <c r="Q2" s="374"/>
      <c r="R2" s="374"/>
      <c r="S2" s="33"/>
      <c r="T2" s="33"/>
      <c r="U2" s="375"/>
      <c r="V2" s="376"/>
      <c r="W2" s="85"/>
      <c r="X2" s="33"/>
      <c r="Y2" s="33"/>
      <c r="Z2" s="33"/>
    </row>
    <row r="3" ht="15.25" spans="2:26">
      <c r="B3" s="368" t="s">
        <v>2</v>
      </c>
      <c r="C3" s="368" t="s">
        <v>3</v>
      </c>
      <c r="D3" s="368" t="s">
        <v>4</v>
      </c>
      <c r="E3" s="368" t="s">
        <v>5</v>
      </c>
      <c r="F3" s="368" t="s">
        <v>6</v>
      </c>
      <c r="G3" s="368" t="s">
        <v>7</v>
      </c>
      <c r="H3" s="368" t="s">
        <v>8</v>
      </c>
      <c r="I3" s="368" t="s">
        <v>9</v>
      </c>
      <c r="K3" s="35" t="s">
        <v>10</v>
      </c>
      <c r="L3" s="35" t="s">
        <v>11</v>
      </c>
      <c r="M3" s="35" t="s">
        <v>12</v>
      </c>
      <c r="N3" s="35" t="s">
        <v>13</v>
      </c>
      <c r="O3" s="35" t="s">
        <v>14</v>
      </c>
      <c r="P3" s="35" t="s">
        <v>15</v>
      </c>
      <c r="Q3" s="35" t="s">
        <v>16</v>
      </c>
      <c r="R3" s="35" t="s">
        <v>17</v>
      </c>
      <c r="S3" s="33"/>
      <c r="T3" s="33"/>
      <c r="U3" s="375"/>
      <c r="V3" s="376"/>
      <c r="W3" s="85"/>
      <c r="X3" s="33"/>
      <c r="Y3" s="33"/>
      <c r="Z3" s="33"/>
    </row>
    <row r="4" ht="14.5" spans="2:26">
      <c r="B4" s="369" t="s">
        <v>18</v>
      </c>
      <c r="C4" t="s">
        <v>19</v>
      </c>
      <c r="E4" s="366" t="s">
        <v>20</v>
      </c>
      <c r="F4" s="366"/>
      <c r="G4" s="366" t="s">
        <v>21</v>
      </c>
      <c r="H4" s="366"/>
      <c r="I4" s="366"/>
      <c r="K4" s="107" t="s">
        <v>22</v>
      </c>
      <c r="L4" t="s">
        <v>23</v>
      </c>
      <c r="M4" s="33"/>
      <c r="N4" s="33" t="s">
        <v>20</v>
      </c>
      <c r="O4" s="33" t="s">
        <v>24</v>
      </c>
      <c r="P4" s="33" t="s">
        <v>21</v>
      </c>
      <c r="Q4" s="33"/>
      <c r="R4" s="33" t="s">
        <v>25</v>
      </c>
      <c r="S4" s="33"/>
      <c r="T4" s="33"/>
      <c r="U4" s="375"/>
      <c r="V4" s="376"/>
      <c r="W4" s="85"/>
      <c r="X4" s="33"/>
      <c r="Y4" s="33"/>
      <c r="Z4" s="33"/>
    </row>
    <row r="5" ht="14.5" spans="2:26">
      <c r="B5" s="369" t="s">
        <v>18</v>
      </c>
      <c r="C5" t="s">
        <v>26</v>
      </c>
      <c r="D5" s="366"/>
      <c r="E5" s="366" t="s">
        <v>20</v>
      </c>
      <c r="F5" s="366"/>
      <c r="G5" s="366" t="s">
        <v>21</v>
      </c>
      <c r="H5" s="366"/>
      <c r="I5" s="366"/>
      <c r="K5" s="33"/>
      <c r="L5" t="s">
        <v>27</v>
      </c>
      <c r="M5" s="33"/>
      <c r="N5" s="33" t="s">
        <v>20</v>
      </c>
      <c r="O5" s="33" t="s">
        <v>24</v>
      </c>
      <c r="P5" s="33" t="s">
        <v>21</v>
      </c>
      <c r="Q5" s="33"/>
      <c r="R5" s="33" t="s">
        <v>25</v>
      </c>
      <c r="S5" s="33"/>
      <c r="T5" s="33"/>
      <c r="U5" s="375"/>
      <c r="V5" s="376"/>
      <c r="W5" s="85"/>
      <c r="X5" s="33"/>
      <c r="Y5" s="33"/>
      <c r="Z5" s="33"/>
    </row>
    <row r="6" ht="14.5" spans="2:26">
      <c r="B6" s="369" t="s">
        <v>18</v>
      </c>
      <c r="C6" t="s">
        <v>28</v>
      </c>
      <c r="D6" s="366"/>
      <c r="E6" s="366" t="s">
        <v>20</v>
      </c>
      <c r="F6" s="366"/>
      <c r="G6" s="366" t="s">
        <v>21</v>
      </c>
      <c r="H6" s="366"/>
      <c r="I6" s="366"/>
      <c r="K6" s="33"/>
      <c r="L6" t="s">
        <v>29</v>
      </c>
      <c r="M6" s="33"/>
      <c r="N6" s="33" t="s">
        <v>20</v>
      </c>
      <c r="O6" s="33" t="s">
        <v>24</v>
      </c>
      <c r="P6" s="33" t="s">
        <v>21</v>
      </c>
      <c r="Q6" s="33"/>
      <c r="R6" s="33" t="s">
        <v>25</v>
      </c>
      <c r="S6" s="33"/>
      <c r="T6" s="33"/>
      <c r="U6" s="375"/>
      <c r="V6" s="376"/>
      <c r="W6" s="85"/>
      <c r="X6" s="33"/>
      <c r="Y6" s="33"/>
      <c r="Z6" s="33"/>
    </row>
    <row r="7" ht="14.5" spans="2:26">
      <c r="B7" s="369" t="s">
        <v>18</v>
      </c>
      <c r="C7" t="s">
        <v>30</v>
      </c>
      <c r="E7" s="366" t="s">
        <v>20</v>
      </c>
      <c r="F7" s="366"/>
      <c r="G7" s="366" t="s">
        <v>21</v>
      </c>
      <c r="H7" s="366"/>
      <c r="I7" s="366"/>
      <c r="K7" s="33"/>
      <c r="L7" t="s">
        <v>31</v>
      </c>
      <c r="M7" s="33"/>
      <c r="N7" s="33" t="s">
        <v>20</v>
      </c>
      <c r="O7" s="33" t="s">
        <v>24</v>
      </c>
      <c r="P7" s="33" t="s">
        <v>21</v>
      </c>
      <c r="Q7" s="33"/>
      <c r="R7" s="33" t="s">
        <v>25</v>
      </c>
      <c r="S7" s="33"/>
      <c r="T7" s="33"/>
      <c r="U7" s="375"/>
      <c r="V7" s="376"/>
      <c r="W7" s="85"/>
      <c r="X7" s="33"/>
      <c r="Y7" s="33"/>
      <c r="Z7" s="33"/>
    </row>
    <row r="8" s="36" customFormat="1" ht="19.5" customHeight="1" spans="2:26">
      <c r="B8" s="369" t="s">
        <v>18</v>
      </c>
      <c r="C8" s="36" t="s">
        <v>32</v>
      </c>
      <c r="D8"/>
      <c r="E8" s="366" t="s">
        <v>20</v>
      </c>
      <c r="F8" s="366"/>
      <c r="G8" s="366" t="s">
        <v>21</v>
      </c>
      <c r="H8" s="366"/>
      <c r="I8" s="366"/>
      <c r="K8" s="33"/>
      <c r="L8" t="s">
        <v>33</v>
      </c>
      <c r="M8" s="33"/>
      <c r="N8" s="33" t="s">
        <v>20</v>
      </c>
      <c r="O8" s="33" t="s">
        <v>24</v>
      </c>
      <c r="P8" s="33" t="s">
        <v>21</v>
      </c>
      <c r="Q8" s="33"/>
      <c r="R8" s="33" t="s">
        <v>25</v>
      </c>
      <c r="S8" s="33"/>
      <c r="T8" s="33"/>
      <c r="U8" s="85"/>
      <c r="V8" s="85"/>
      <c r="W8" s="85"/>
      <c r="X8" s="33"/>
      <c r="Y8" s="33"/>
      <c r="Z8" s="33"/>
    </row>
    <row r="9" ht="14.5" spans="2:30">
      <c r="B9" s="369" t="s">
        <v>18</v>
      </c>
      <c r="C9" s="36" t="s">
        <v>34</v>
      </c>
      <c r="D9" s="36"/>
      <c r="E9" s="366" t="s">
        <v>20</v>
      </c>
      <c r="F9" s="366"/>
      <c r="G9" s="366" t="s">
        <v>21</v>
      </c>
      <c r="H9" s="366"/>
      <c r="I9" s="366"/>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69" t="s">
        <v>18</v>
      </c>
      <c r="C10" s="36" t="s">
        <v>36</v>
      </c>
      <c r="E10" s="366" t="s">
        <v>20</v>
      </c>
      <c r="F10" s="366"/>
      <c r="G10" s="366" t="s">
        <v>21</v>
      </c>
      <c r="H10" s="366"/>
      <c r="I10" s="366"/>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69" t="s">
        <v>18</v>
      </c>
      <c r="C11" s="36" t="s">
        <v>38</v>
      </c>
      <c r="D11" s="36"/>
      <c r="E11" s="366" t="s">
        <v>20</v>
      </c>
      <c r="F11" s="366"/>
      <c r="G11" s="366" t="s">
        <v>21</v>
      </c>
      <c r="H11" s="366"/>
      <c r="I11" s="366"/>
      <c r="K11" s="33"/>
      <c r="L11" t="s">
        <v>39</v>
      </c>
      <c r="M11" s="33"/>
      <c r="N11" s="33" t="s">
        <v>20</v>
      </c>
      <c r="O11" s="33" t="s">
        <v>24</v>
      </c>
      <c r="P11" s="33" t="s">
        <v>21</v>
      </c>
      <c r="Q11" s="33"/>
      <c r="R11" s="33" t="s">
        <v>25</v>
      </c>
      <c r="S11" s="33"/>
      <c r="T11" s="33"/>
      <c r="U11" s="85"/>
      <c r="V11" s="85"/>
      <c r="W11" s="85"/>
      <c r="X11" s="33"/>
      <c r="Y11" s="33"/>
      <c r="Z11" s="33"/>
    </row>
    <row r="12" ht="14.5" spans="2:26">
      <c r="B12" s="369" t="s">
        <v>18</v>
      </c>
      <c r="C12" s="36" t="s">
        <v>40</v>
      </c>
      <c r="E12" s="366" t="s">
        <v>20</v>
      </c>
      <c r="F12" s="366"/>
      <c r="G12" s="366"/>
      <c r="H12" s="366"/>
      <c r="I12" s="366"/>
      <c r="K12" s="33"/>
      <c r="L12" t="s">
        <v>41</v>
      </c>
      <c r="M12" s="33"/>
      <c r="N12" s="33" t="s">
        <v>20</v>
      </c>
      <c r="O12" s="33" t="s">
        <v>24</v>
      </c>
      <c r="P12" s="33" t="s">
        <v>21</v>
      </c>
      <c r="Q12" s="33"/>
      <c r="R12" s="33" t="s">
        <v>25</v>
      </c>
      <c r="S12" s="33"/>
      <c r="T12" s="33"/>
      <c r="U12" s="85"/>
      <c r="V12" s="85"/>
      <c r="W12" s="85"/>
      <c r="X12" s="33"/>
      <c r="Y12" s="33"/>
      <c r="Z12" s="33"/>
    </row>
    <row r="13" ht="14.5" spans="2:26">
      <c r="B13" s="369" t="s">
        <v>18</v>
      </c>
      <c r="C13" s="36" t="s">
        <v>42</v>
      </c>
      <c r="E13" s="366" t="s">
        <v>20</v>
      </c>
      <c r="F13" s="366"/>
      <c r="G13" s="366"/>
      <c r="H13" s="366"/>
      <c r="I13" s="366"/>
      <c r="K13" s="33"/>
      <c r="L13" t="s">
        <v>43</v>
      </c>
      <c r="M13" s="33"/>
      <c r="N13" s="33" t="s">
        <v>20</v>
      </c>
      <c r="O13" s="33" t="s">
        <v>24</v>
      </c>
      <c r="P13" s="33" t="s">
        <v>21</v>
      </c>
      <c r="Q13" s="33"/>
      <c r="R13" s="33" t="s">
        <v>25</v>
      </c>
      <c r="S13" s="33"/>
      <c r="T13" s="33"/>
      <c r="U13" s="85"/>
      <c r="V13" s="85"/>
      <c r="W13" s="85"/>
      <c r="X13" s="33"/>
      <c r="Y13" s="33"/>
      <c r="Z13" s="33"/>
    </row>
    <row r="14" ht="14.5" spans="2:26">
      <c r="B14" s="369" t="s">
        <v>18</v>
      </c>
      <c r="C14" s="36" t="s">
        <v>44</v>
      </c>
      <c r="E14" s="366" t="s">
        <v>20</v>
      </c>
      <c r="F14" s="366"/>
      <c r="G14" s="366"/>
      <c r="H14" s="366"/>
      <c r="I14" s="366"/>
      <c r="K14" s="33"/>
      <c r="L14" s="36" t="s">
        <v>45</v>
      </c>
      <c r="M14" s="33"/>
      <c r="N14" s="33" t="s">
        <v>20</v>
      </c>
      <c r="O14" s="33" t="s">
        <v>24</v>
      </c>
      <c r="P14" s="33" t="s">
        <v>21</v>
      </c>
      <c r="Q14" s="33"/>
      <c r="R14" s="33" t="s">
        <v>25</v>
      </c>
      <c r="S14" s="33"/>
      <c r="T14" s="33"/>
      <c r="U14" s="33"/>
      <c r="V14" s="33"/>
      <c r="W14" s="33"/>
      <c r="X14" s="33"/>
      <c r="Y14" s="33"/>
      <c r="Z14" s="33"/>
    </row>
    <row r="15" ht="14.5" spans="2:26">
      <c r="B15" s="369" t="s">
        <v>18</v>
      </c>
      <c r="C15" s="36" t="s">
        <v>46</v>
      </c>
      <c r="E15" s="366" t="s">
        <v>20</v>
      </c>
      <c r="F15" s="366"/>
      <c r="G15" s="366"/>
      <c r="H15" s="366"/>
      <c r="I15" s="366"/>
      <c r="K15" s="33"/>
      <c r="L15" s="36" t="s">
        <v>47</v>
      </c>
      <c r="M15" s="33"/>
      <c r="N15" s="33" t="s">
        <v>20</v>
      </c>
      <c r="O15" s="33" t="s">
        <v>24</v>
      </c>
      <c r="P15" s="33" t="s">
        <v>21</v>
      </c>
      <c r="Q15" s="33"/>
      <c r="R15" s="33" t="s">
        <v>25</v>
      </c>
      <c r="S15" s="33"/>
      <c r="T15" s="33"/>
      <c r="U15" s="33"/>
      <c r="V15" s="33"/>
      <c r="W15" s="33"/>
      <c r="X15" s="33"/>
      <c r="Y15" s="33"/>
      <c r="Z15" s="33"/>
    </row>
    <row r="16" ht="14.5" spans="2:26">
      <c r="B16" s="369" t="s">
        <v>18</v>
      </c>
      <c r="C16" s="36" t="s">
        <v>48</v>
      </c>
      <c r="E16" s="366" t="s">
        <v>20</v>
      </c>
      <c r="G16" s="366"/>
      <c r="K16" s="33"/>
      <c r="L16" s="36" t="s">
        <v>49</v>
      </c>
      <c r="M16" s="33"/>
      <c r="N16" s="33" t="s">
        <v>20</v>
      </c>
      <c r="O16" s="33" t="s">
        <v>24</v>
      </c>
      <c r="P16" s="33" t="s">
        <v>21</v>
      </c>
      <c r="Q16" s="33"/>
      <c r="R16" s="33" t="s">
        <v>25</v>
      </c>
      <c r="S16" s="33"/>
      <c r="T16" s="33"/>
      <c r="U16" s="33"/>
      <c r="V16" s="33"/>
      <c r="W16" s="33"/>
      <c r="X16" s="33"/>
      <c r="Y16" s="33"/>
      <c r="Z16" s="33"/>
    </row>
    <row r="17" ht="14.5" spans="2:26">
      <c r="B17" s="369" t="s">
        <v>18</v>
      </c>
      <c r="C17" s="36" t="s">
        <v>50</v>
      </c>
      <c r="E17" s="366" t="s">
        <v>20</v>
      </c>
      <c r="G17" s="366"/>
      <c r="K17" s="33"/>
      <c r="L17" s="36" t="s">
        <v>51</v>
      </c>
      <c r="M17" s="33"/>
      <c r="N17" s="33" t="s">
        <v>20</v>
      </c>
      <c r="O17" s="33" t="s">
        <v>24</v>
      </c>
      <c r="P17" s="33" t="s">
        <v>21</v>
      </c>
      <c r="Q17" s="33"/>
      <c r="R17" s="33" t="s">
        <v>25</v>
      </c>
      <c r="S17" s="33"/>
      <c r="T17" s="33"/>
      <c r="U17" s="33"/>
      <c r="V17" s="33"/>
      <c r="W17" s="33"/>
      <c r="X17" s="33"/>
      <c r="Y17" s="33"/>
      <c r="Z17" s="33"/>
    </row>
    <row r="18" ht="14.5" spans="2:26">
      <c r="B18" s="369" t="s">
        <v>18</v>
      </c>
      <c r="C18" s="36" t="s">
        <v>52</v>
      </c>
      <c r="E18" s="366" t="s">
        <v>20</v>
      </c>
      <c r="G18" s="366"/>
      <c r="K18" s="33"/>
      <c r="L18" t="s">
        <v>53</v>
      </c>
      <c r="M18" s="33"/>
      <c r="N18" s="33" t="s">
        <v>20</v>
      </c>
      <c r="O18" s="33" t="s">
        <v>24</v>
      </c>
      <c r="P18" s="33" t="s">
        <v>21</v>
      </c>
      <c r="Q18" s="33"/>
      <c r="R18" s="33" t="s">
        <v>25</v>
      </c>
      <c r="S18" s="33"/>
      <c r="T18" s="33"/>
      <c r="U18" s="33"/>
      <c r="V18" s="33"/>
      <c r="W18" s="33"/>
      <c r="X18" s="33"/>
      <c r="Y18" s="33"/>
      <c r="Z18" s="33"/>
    </row>
    <row r="19" ht="14.5" spans="2:24">
      <c r="B19" s="369" t="s">
        <v>18</v>
      </c>
      <c r="C19" s="36" t="s">
        <v>54</v>
      </c>
      <c r="E19" s="366" t="s">
        <v>20</v>
      </c>
      <c r="G19" s="366"/>
      <c r="K19" s="33"/>
      <c r="L19" t="s">
        <v>55</v>
      </c>
      <c r="M19" s="33"/>
      <c r="N19" s="33" t="s">
        <v>20</v>
      </c>
      <c r="O19" s="33" t="s">
        <v>24</v>
      </c>
      <c r="P19" s="33" t="s">
        <v>21</v>
      </c>
      <c r="Q19" s="33"/>
      <c r="R19" s="33" t="s">
        <v>25</v>
      </c>
      <c r="S19" s="33"/>
      <c r="T19" s="33"/>
      <c r="U19" s="33"/>
      <c r="V19" s="33"/>
      <c r="W19" s="33"/>
      <c r="X19" s="33"/>
    </row>
    <row r="20" ht="14.5" spans="2:24">
      <c r="B20" s="369" t="s">
        <v>18</v>
      </c>
      <c r="C20" s="36" t="s">
        <v>56</v>
      </c>
      <c r="E20" s="366" t="s">
        <v>20</v>
      </c>
      <c r="G20" s="366"/>
      <c r="K20" s="33"/>
      <c r="L20" t="s">
        <v>57</v>
      </c>
      <c r="M20" s="33"/>
      <c r="N20" s="33" t="s">
        <v>20</v>
      </c>
      <c r="O20" s="33" t="s">
        <v>24</v>
      </c>
      <c r="P20" s="33" t="s">
        <v>21</v>
      </c>
      <c r="Q20" s="33"/>
      <c r="R20" s="33" t="s">
        <v>25</v>
      </c>
      <c r="S20" s="33"/>
      <c r="T20" s="33"/>
      <c r="U20" s="33"/>
      <c r="V20" s="33"/>
      <c r="W20" s="33"/>
      <c r="X20" s="33"/>
    </row>
    <row r="21" ht="14.5" spans="2:18">
      <c r="B21" s="369" t="s">
        <v>18</v>
      </c>
      <c r="C21" s="36" t="s">
        <v>58</v>
      </c>
      <c r="E21" s="366" t="s">
        <v>20</v>
      </c>
      <c r="G21" s="366"/>
      <c r="K21" s="33"/>
      <c r="L21" t="s">
        <v>59</v>
      </c>
      <c r="M21" s="33"/>
      <c r="N21" s="33" t="s">
        <v>20</v>
      </c>
      <c r="O21" s="33" t="s">
        <v>24</v>
      </c>
      <c r="P21" s="33" t="s">
        <v>21</v>
      </c>
      <c r="Q21" s="33"/>
      <c r="R21" s="33" t="s">
        <v>25</v>
      </c>
    </row>
    <row r="22" ht="14.5" spans="2:18">
      <c r="B22" s="369" t="s">
        <v>18</v>
      </c>
      <c r="C22" s="36" t="s">
        <v>60</v>
      </c>
      <c r="E22" s="366" t="s">
        <v>20</v>
      </c>
      <c r="G22" s="366"/>
      <c r="K22" s="33"/>
      <c r="L22" t="s">
        <v>61</v>
      </c>
      <c r="M22" s="33"/>
      <c r="N22" s="33" t="s">
        <v>20</v>
      </c>
      <c r="O22" s="33" t="s">
        <v>24</v>
      </c>
      <c r="P22" s="33" t="s">
        <v>21</v>
      </c>
      <c r="Q22" s="33"/>
      <c r="R22" s="33" t="s">
        <v>25</v>
      </c>
    </row>
    <row r="23" ht="14.5" spans="2:18">
      <c r="B23" s="369" t="s">
        <v>18</v>
      </c>
      <c r="C23" s="36" t="s">
        <v>62</v>
      </c>
      <c r="E23" s="366" t="s">
        <v>20</v>
      </c>
      <c r="F23" s="366"/>
      <c r="G23" s="366"/>
      <c r="H23" s="366"/>
      <c r="I23" s="366"/>
      <c r="K23" s="33"/>
      <c r="L23" t="s">
        <v>63</v>
      </c>
      <c r="M23" s="33"/>
      <c r="N23" s="33" t="s">
        <v>20</v>
      </c>
      <c r="O23" s="33" t="s">
        <v>24</v>
      </c>
      <c r="P23" s="33" t="s">
        <v>21</v>
      </c>
      <c r="Q23" s="33"/>
      <c r="R23" s="33" t="s">
        <v>25</v>
      </c>
    </row>
    <row r="24" ht="14.5" spans="2:18">
      <c r="B24" s="370" t="s">
        <v>64</v>
      </c>
      <c r="C24" s="67" t="s">
        <v>65</v>
      </c>
      <c r="D24" s="371" t="s">
        <v>66</v>
      </c>
      <c r="E24" s="371" t="s">
        <v>20</v>
      </c>
      <c r="F24" s="366"/>
      <c r="G24" s="366" t="s">
        <v>67</v>
      </c>
      <c r="H24" s="366"/>
      <c r="I24" s="366"/>
      <c r="K24" s="33"/>
      <c r="L24" t="s">
        <v>68</v>
      </c>
      <c r="M24" s="33"/>
      <c r="N24" s="33" t="s">
        <v>20</v>
      </c>
      <c r="O24" s="33" t="s">
        <v>24</v>
      </c>
      <c r="P24" s="33" t="s">
        <v>21</v>
      </c>
      <c r="Q24" s="33"/>
      <c r="R24" s="33" t="s">
        <v>25</v>
      </c>
    </row>
    <row r="25" ht="14.5" spans="2:18">
      <c r="B25" s="370" t="s">
        <v>64</v>
      </c>
      <c r="C25" s="67" t="s">
        <v>69</v>
      </c>
      <c r="D25" s="371"/>
      <c r="E25" s="371" t="s">
        <v>20</v>
      </c>
      <c r="F25" s="366"/>
      <c r="G25" s="366" t="s">
        <v>67</v>
      </c>
      <c r="H25" s="366"/>
      <c r="I25" s="366"/>
      <c r="K25" s="33"/>
      <c r="L25" t="s">
        <v>70</v>
      </c>
      <c r="M25" s="33"/>
      <c r="N25" s="33" t="s">
        <v>20</v>
      </c>
      <c r="O25" s="33" t="s">
        <v>24</v>
      </c>
      <c r="P25" s="33" t="s">
        <v>21</v>
      </c>
      <c r="Q25" s="33"/>
      <c r="R25" s="33" t="s">
        <v>25</v>
      </c>
    </row>
    <row r="26" ht="14.5" spans="2:18">
      <c r="B26" s="370" t="s">
        <v>64</v>
      </c>
      <c r="C26" s="370" t="s">
        <v>71</v>
      </c>
      <c r="D26" s="371" t="s">
        <v>72</v>
      </c>
      <c r="E26" s="371" t="s">
        <v>20</v>
      </c>
      <c r="F26" s="366"/>
      <c r="G26" s="366" t="s">
        <v>21</v>
      </c>
      <c r="H26" s="366"/>
      <c r="I26" s="366"/>
      <c r="K26" s="33"/>
      <c r="L26" t="s">
        <v>73</v>
      </c>
      <c r="M26" s="33"/>
      <c r="N26" s="33" t="s">
        <v>20</v>
      </c>
      <c r="O26" s="33" t="s">
        <v>24</v>
      </c>
      <c r="P26" s="33" t="s">
        <v>21</v>
      </c>
      <c r="Q26" s="33"/>
      <c r="R26" s="33" t="s">
        <v>25</v>
      </c>
    </row>
    <row r="27" ht="14.5" spans="2:18">
      <c r="B27" s="370" t="s">
        <v>64</v>
      </c>
      <c r="C27" s="371" t="s">
        <v>74</v>
      </c>
      <c r="D27" s="371" t="s">
        <v>75</v>
      </c>
      <c r="E27" s="371" t="s">
        <v>20</v>
      </c>
      <c r="F27" s="366"/>
      <c r="G27" s="366" t="s">
        <v>67</v>
      </c>
      <c r="H27" s="366"/>
      <c r="I27" s="366"/>
      <c r="K27" s="33"/>
      <c r="L27" t="s">
        <v>76</v>
      </c>
      <c r="M27" s="33"/>
      <c r="N27" s="33" t="s">
        <v>20</v>
      </c>
      <c r="O27" s="33" t="s">
        <v>24</v>
      </c>
      <c r="P27" s="33" t="s">
        <v>21</v>
      </c>
      <c r="Q27" s="33"/>
      <c r="R27" s="33" t="s">
        <v>25</v>
      </c>
    </row>
    <row r="28" ht="14.5" spans="2:24">
      <c r="B28" s="370" t="s">
        <v>64</v>
      </c>
      <c r="C28" s="371" t="s">
        <v>77</v>
      </c>
      <c r="D28" s="371" t="s">
        <v>78</v>
      </c>
      <c r="E28" s="371" t="s">
        <v>20</v>
      </c>
      <c r="F28" s="366"/>
      <c r="G28" s="366" t="s">
        <v>67</v>
      </c>
      <c r="H28" s="366"/>
      <c r="I28" s="366"/>
      <c r="K28" s="33"/>
      <c r="L28" s="36" t="s">
        <v>79</v>
      </c>
      <c r="M28" s="33"/>
      <c r="N28" s="33" t="s">
        <v>20</v>
      </c>
      <c r="O28" s="33" t="s">
        <v>24</v>
      </c>
      <c r="P28" s="33" t="s">
        <v>21</v>
      </c>
      <c r="Q28" s="33"/>
      <c r="R28" s="33" t="s">
        <v>25</v>
      </c>
      <c r="S28" s="33"/>
      <c r="T28" s="33"/>
      <c r="U28" s="33"/>
      <c r="V28" s="33"/>
      <c r="W28" s="33"/>
      <c r="X28" s="33"/>
    </row>
    <row r="29" ht="14.5" spans="2:24">
      <c r="B29" s="370" t="s">
        <v>64</v>
      </c>
      <c r="C29" s="370" t="s">
        <v>80</v>
      </c>
      <c r="D29" s="371"/>
      <c r="E29" s="371" t="s">
        <v>20</v>
      </c>
      <c r="F29" s="366"/>
      <c r="G29" s="366" t="s">
        <v>67</v>
      </c>
      <c r="H29" s="366"/>
      <c r="I29" s="366"/>
      <c r="K29" s="33"/>
      <c r="L29" s="36" t="s">
        <v>81</v>
      </c>
      <c r="M29" s="33"/>
      <c r="N29" s="33" t="s">
        <v>20</v>
      </c>
      <c r="O29" s="33" t="s">
        <v>24</v>
      </c>
      <c r="P29" s="33" t="s">
        <v>21</v>
      </c>
      <c r="Q29" s="33"/>
      <c r="R29" s="33" t="s">
        <v>25</v>
      </c>
      <c r="S29" s="33"/>
      <c r="T29" s="33"/>
      <c r="U29" s="33"/>
      <c r="V29" s="33"/>
      <c r="W29" s="33"/>
      <c r="X29" s="33"/>
    </row>
    <row r="30" ht="14.5" spans="2:24">
      <c r="B30" s="366" t="s">
        <v>82</v>
      </c>
      <c r="C30" s="366" t="s">
        <v>83</v>
      </c>
      <c r="D30" s="366" t="s">
        <v>84</v>
      </c>
      <c r="E30" s="366" t="s">
        <v>85</v>
      </c>
      <c r="F30" s="366"/>
      <c r="G30" s="366"/>
      <c r="H30" s="366"/>
      <c r="I30" s="366"/>
      <c r="K30" s="33"/>
      <c r="L30" s="36" t="s">
        <v>86</v>
      </c>
      <c r="M30" s="33"/>
      <c r="N30" s="33" t="s">
        <v>20</v>
      </c>
      <c r="O30" s="33" t="s">
        <v>24</v>
      </c>
      <c r="P30" s="33" t="s">
        <v>21</v>
      </c>
      <c r="Q30" s="33"/>
      <c r="R30" s="33" t="s">
        <v>25</v>
      </c>
      <c r="S30" s="33"/>
      <c r="T30" s="33"/>
      <c r="U30" s="33"/>
      <c r="V30" s="33"/>
      <c r="W30" s="33"/>
      <c r="X30" s="33"/>
    </row>
    <row r="31" ht="14.5" spans="2:24">
      <c r="B31" s="372" t="s">
        <v>82</v>
      </c>
      <c r="C31" s="372" t="s">
        <v>87</v>
      </c>
      <c r="D31" s="372" t="s">
        <v>88</v>
      </c>
      <c r="E31" s="372" t="s">
        <v>85</v>
      </c>
      <c r="F31" s="366"/>
      <c r="G31" s="366"/>
      <c r="H31" s="366"/>
      <c r="I31" s="366"/>
      <c r="K31" s="33"/>
      <c r="L31" s="36" t="s">
        <v>89</v>
      </c>
      <c r="M31" s="33"/>
      <c r="N31" s="33" t="s">
        <v>20</v>
      </c>
      <c r="O31" s="33" t="s">
        <v>24</v>
      </c>
      <c r="P31" s="33" t="s">
        <v>21</v>
      </c>
      <c r="Q31" s="33"/>
      <c r="R31" s="33" t="s">
        <v>25</v>
      </c>
      <c r="S31" s="33"/>
      <c r="T31" s="33"/>
      <c r="U31" s="33"/>
      <c r="V31" s="33"/>
      <c r="W31" s="33"/>
      <c r="X31" s="33"/>
    </row>
    <row r="32" ht="14.5" spans="2:24">
      <c r="B32" s="372" t="s">
        <v>82</v>
      </c>
      <c r="C32" s="372" t="s">
        <v>90</v>
      </c>
      <c r="D32" s="372" t="s">
        <v>91</v>
      </c>
      <c r="E32" s="372" t="s">
        <v>85</v>
      </c>
      <c r="F32" s="366"/>
      <c r="G32" s="366"/>
      <c r="H32" s="366"/>
      <c r="I32" s="366"/>
      <c r="K32" s="33"/>
      <c r="L32" t="s">
        <v>92</v>
      </c>
      <c r="M32" s="33"/>
      <c r="N32" s="33" t="s">
        <v>20</v>
      </c>
      <c r="O32" s="33" t="s">
        <v>24</v>
      </c>
      <c r="P32" s="33" t="s">
        <v>21</v>
      </c>
      <c r="Q32" s="33"/>
      <c r="R32" s="33" t="s">
        <v>25</v>
      </c>
      <c r="S32" s="33"/>
      <c r="T32" s="33"/>
      <c r="U32" s="33"/>
      <c r="V32" s="33"/>
      <c r="W32" s="33"/>
      <c r="X32" s="33"/>
    </row>
    <row r="33" ht="14.5" spans="2:24">
      <c r="B33" s="372" t="s">
        <v>82</v>
      </c>
      <c r="C33" s="372" t="s">
        <v>93</v>
      </c>
      <c r="D33" s="372" t="s">
        <v>94</v>
      </c>
      <c r="E33" s="372" t="s">
        <v>85</v>
      </c>
      <c r="F33" s="366"/>
      <c r="G33" s="366"/>
      <c r="H33" s="366"/>
      <c r="I33" s="366"/>
      <c r="K33" s="33"/>
      <c r="L33" t="s">
        <v>95</v>
      </c>
      <c r="M33" s="33"/>
      <c r="N33" s="33" t="s">
        <v>20</v>
      </c>
      <c r="O33" s="33" t="s">
        <v>24</v>
      </c>
      <c r="P33" s="33" t="s">
        <v>21</v>
      </c>
      <c r="Q33" s="33"/>
      <c r="R33" s="33" t="s">
        <v>25</v>
      </c>
      <c r="S33" s="33"/>
      <c r="T33" s="33"/>
      <c r="U33" s="33"/>
      <c r="V33" s="33"/>
      <c r="W33" s="33"/>
      <c r="X33" s="33"/>
    </row>
    <row r="34" ht="14.5" spans="2:24">
      <c r="B34" s="372" t="s">
        <v>82</v>
      </c>
      <c r="C34" s="372" t="s">
        <v>96</v>
      </c>
      <c r="D34" s="372" t="s">
        <v>97</v>
      </c>
      <c r="E34" s="372" t="s">
        <v>85</v>
      </c>
      <c r="F34" s="366"/>
      <c r="G34" s="366"/>
      <c r="H34" s="366"/>
      <c r="I34" s="366"/>
      <c r="K34" s="33"/>
      <c r="L34" t="s">
        <v>98</v>
      </c>
      <c r="M34" s="33"/>
      <c r="N34" s="33" t="s">
        <v>20</v>
      </c>
      <c r="O34" s="33" t="s">
        <v>24</v>
      </c>
      <c r="P34" s="33" t="s">
        <v>21</v>
      </c>
      <c r="Q34" s="33"/>
      <c r="R34" s="33" t="s">
        <v>25</v>
      </c>
      <c r="S34" s="33"/>
      <c r="T34" s="33"/>
      <c r="U34" s="33"/>
      <c r="V34" s="33"/>
      <c r="W34" s="33"/>
      <c r="X34" s="33"/>
    </row>
    <row r="35" ht="14.5" spans="2:24">
      <c r="B35" s="372" t="s">
        <v>82</v>
      </c>
      <c r="C35" s="372" t="s">
        <v>99</v>
      </c>
      <c r="D35" s="372" t="s">
        <v>100</v>
      </c>
      <c r="E35" s="372" t="s">
        <v>85</v>
      </c>
      <c r="F35" s="366"/>
      <c r="G35" s="366"/>
      <c r="H35" s="366"/>
      <c r="I35" s="366"/>
      <c r="K35" s="33"/>
      <c r="L35" t="s">
        <v>101</v>
      </c>
      <c r="M35" s="33"/>
      <c r="N35" s="33" t="s">
        <v>20</v>
      </c>
      <c r="O35" s="33" t="s">
        <v>24</v>
      </c>
      <c r="P35" s="33" t="s">
        <v>21</v>
      </c>
      <c r="Q35" s="33"/>
      <c r="R35" s="33" t="s">
        <v>25</v>
      </c>
      <c r="S35" s="33"/>
      <c r="T35" s="33"/>
      <c r="U35" s="33"/>
      <c r="V35" s="33"/>
      <c r="W35" s="33"/>
      <c r="X35" s="33"/>
    </row>
    <row r="36" ht="14.5" spans="2:24">
      <c r="B36" s="372" t="s">
        <v>82</v>
      </c>
      <c r="C36" s="372" t="s">
        <v>102</v>
      </c>
      <c r="D36" s="372" t="s">
        <v>103</v>
      </c>
      <c r="E36" s="372" t="s">
        <v>85</v>
      </c>
      <c r="F36" s="366"/>
      <c r="G36" s="366"/>
      <c r="H36" s="366"/>
      <c r="I36" s="366"/>
      <c r="K36" s="33"/>
      <c r="L36" t="s">
        <v>104</v>
      </c>
      <c r="M36" s="33"/>
      <c r="N36" s="33" t="s">
        <v>20</v>
      </c>
      <c r="O36" s="33" t="s">
        <v>24</v>
      </c>
      <c r="P36" s="33" t="s">
        <v>21</v>
      </c>
      <c r="Q36" s="33"/>
      <c r="R36" s="33" t="s">
        <v>25</v>
      </c>
      <c r="S36" s="33"/>
      <c r="T36" s="33"/>
      <c r="U36" s="33"/>
      <c r="V36" s="33"/>
      <c r="W36" s="33"/>
      <c r="X36" s="33"/>
    </row>
    <row r="37" ht="14.5" spans="2:22">
      <c r="B37" s="372" t="s">
        <v>82</v>
      </c>
      <c r="C37" s="372" t="s">
        <v>105</v>
      </c>
      <c r="D37" s="372" t="s">
        <v>106</v>
      </c>
      <c r="E37" s="372" t="s">
        <v>85</v>
      </c>
      <c r="F37" s="366"/>
      <c r="G37" s="366"/>
      <c r="H37" s="366"/>
      <c r="I37" s="366"/>
      <c r="K37" s="33"/>
      <c r="L37" t="s">
        <v>107</v>
      </c>
      <c r="M37" s="33"/>
      <c r="N37" s="33" t="s">
        <v>20</v>
      </c>
      <c r="O37" s="33" t="s">
        <v>24</v>
      </c>
      <c r="P37" s="33" t="s">
        <v>21</v>
      </c>
      <c r="Q37" s="33"/>
      <c r="R37" s="33" t="s">
        <v>25</v>
      </c>
      <c r="S37" s="33"/>
      <c r="T37" s="33"/>
      <c r="U37" s="33"/>
      <c r="V37" s="33"/>
    </row>
    <row r="38" ht="14.5" spans="2:22">
      <c r="B38" s="372" t="s">
        <v>82</v>
      </c>
      <c r="C38" s="372" t="s">
        <v>108</v>
      </c>
      <c r="D38" s="372" t="s">
        <v>109</v>
      </c>
      <c r="E38" s="372" t="s">
        <v>85</v>
      </c>
      <c r="F38" s="366"/>
      <c r="G38" s="366"/>
      <c r="H38" s="366"/>
      <c r="I38" s="366"/>
      <c r="K38" s="33"/>
      <c r="L38" t="s">
        <v>110</v>
      </c>
      <c r="M38" s="33"/>
      <c r="N38" s="33" t="s">
        <v>20</v>
      </c>
      <c r="O38" s="33" t="s">
        <v>24</v>
      </c>
      <c r="P38" s="33" t="s">
        <v>21</v>
      </c>
      <c r="Q38" s="33"/>
      <c r="R38" s="33" t="s">
        <v>25</v>
      </c>
      <c r="S38" s="33"/>
      <c r="T38" s="33"/>
      <c r="U38" s="33"/>
      <c r="V38" s="33"/>
    </row>
    <row r="39" ht="14.5" spans="2:19">
      <c r="B39" s="372" t="s">
        <v>82</v>
      </c>
      <c r="C39" s="372" t="s">
        <v>111</v>
      </c>
      <c r="D39" s="372" t="s">
        <v>112</v>
      </c>
      <c r="E39" s="372" t="s">
        <v>113</v>
      </c>
      <c r="F39" s="366"/>
      <c r="G39" s="366"/>
      <c r="H39" s="366"/>
      <c r="I39" s="366"/>
      <c r="K39" s="33"/>
      <c r="L39" t="s">
        <v>114</v>
      </c>
      <c r="M39" s="33"/>
      <c r="N39" s="33" t="s">
        <v>20</v>
      </c>
      <c r="O39" s="33" t="s">
        <v>24</v>
      </c>
      <c r="P39" s="33" t="s">
        <v>21</v>
      </c>
      <c r="Q39" s="33"/>
      <c r="R39" s="33" t="s">
        <v>25</v>
      </c>
      <c r="S39" s="33"/>
    </row>
    <row r="40" ht="14.5" spans="2:19">
      <c r="B40" s="372" t="s">
        <v>82</v>
      </c>
      <c r="C40" s="372" t="s">
        <v>115</v>
      </c>
      <c r="D40" s="372" t="s">
        <v>116</v>
      </c>
      <c r="E40" s="372" t="s">
        <v>113</v>
      </c>
      <c r="F40" s="366"/>
      <c r="G40" s="366"/>
      <c r="H40" s="366"/>
      <c r="I40" s="366"/>
      <c r="K40" s="33"/>
      <c r="L40" t="s">
        <v>117</v>
      </c>
      <c r="M40" s="33"/>
      <c r="N40" s="33" t="s">
        <v>20</v>
      </c>
      <c r="O40" s="33" t="s">
        <v>24</v>
      </c>
      <c r="P40" s="33" t="s">
        <v>21</v>
      </c>
      <c r="Q40" s="33"/>
      <c r="R40" s="33" t="s">
        <v>25</v>
      </c>
      <c r="S40" s="33"/>
    </row>
    <row r="41" ht="14.5" spans="2:19">
      <c r="B41" s="371" t="s">
        <v>64</v>
      </c>
      <c r="C41" s="371" t="s">
        <v>118</v>
      </c>
      <c r="D41" s="371" t="s">
        <v>119</v>
      </c>
      <c r="E41" s="380" t="s">
        <v>20</v>
      </c>
      <c r="F41" s="67"/>
      <c r="G41" s="371" t="s">
        <v>67</v>
      </c>
      <c r="H41" s="371"/>
      <c r="I41" s="366"/>
      <c r="K41" s="33"/>
      <c r="L41" t="s">
        <v>120</v>
      </c>
      <c r="M41" s="33"/>
      <c r="N41" s="33" t="s">
        <v>20</v>
      </c>
      <c r="O41" s="33" t="s">
        <v>24</v>
      </c>
      <c r="P41" s="33" t="s">
        <v>21</v>
      </c>
      <c r="Q41" s="33"/>
      <c r="R41" s="33" t="s">
        <v>25</v>
      </c>
      <c r="S41" s="33"/>
    </row>
    <row r="42" ht="14.5" spans="2:19">
      <c r="B42" s="371" t="s">
        <v>64</v>
      </c>
      <c r="C42" s="67" t="s">
        <v>121</v>
      </c>
      <c r="D42" s="67"/>
      <c r="E42" s="381" t="str">
        <f>E41</f>
        <v>PJ</v>
      </c>
      <c r="F42" s="67"/>
      <c r="G42" s="371" t="s">
        <v>67</v>
      </c>
      <c r="H42" s="67"/>
      <c r="I42" s="366"/>
      <c r="K42" s="33"/>
      <c r="L42" s="36" t="s">
        <v>122</v>
      </c>
      <c r="M42" s="33"/>
      <c r="N42" s="33" t="s">
        <v>20</v>
      </c>
      <c r="O42" s="33" t="s">
        <v>24</v>
      </c>
      <c r="P42" s="33" t="s">
        <v>21</v>
      </c>
      <c r="Q42" s="33"/>
      <c r="R42" s="33" t="s">
        <v>25</v>
      </c>
      <c r="S42" s="33"/>
    </row>
    <row r="43" ht="14.5" spans="3:19">
      <c r="C43" s="366"/>
      <c r="D43" s="366"/>
      <c r="E43" s="366"/>
      <c r="F43" s="366"/>
      <c r="G43" s="373"/>
      <c r="H43" s="366"/>
      <c r="I43" s="366"/>
      <c r="K43" s="33"/>
      <c r="L43" s="36" t="s">
        <v>123</v>
      </c>
      <c r="M43" s="33"/>
      <c r="N43" s="33" t="s">
        <v>20</v>
      </c>
      <c r="O43" s="33" t="s">
        <v>24</v>
      </c>
      <c r="P43" s="33" t="s">
        <v>21</v>
      </c>
      <c r="Q43" s="33"/>
      <c r="R43" s="33" t="s">
        <v>25</v>
      </c>
      <c r="S43" s="33"/>
    </row>
    <row r="44" ht="14.5" spans="2:19">
      <c r="B44" s="366"/>
      <c r="C44" s="369"/>
      <c r="D44" s="369"/>
      <c r="E44" s="369"/>
      <c r="F44" s="366"/>
      <c r="G44" s="366"/>
      <c r="H44" s="366"/>
      <c r="I44" s="366"/>
      <c r="K44" s="33"/>
      <c r="L44" s="36" t="s">
        <v>124</v>
      </c>
      <c r="M44" s="33"/>
      <c r="N44" s="33" t="s">
        <v>20</v>
      </c>
      <c r="O44" s="33" t="s">
        <v>24</v>
      </c>
      <c r="P44" s="33" t="s">
        <v>21</v>
      </c>
      <c r="Q44" s="33"/>
      <c r="R44" s="33" t="s">
        <v>25</v>
      </c>
      <c r="S44" s="33"/>
    </row>
    <row r="45" ht="14.5" spans="2:19">
      <c r="B45" s="366"/>
      <c r="C45" s="369"/>
      <c r="D45" s="369"/>
      <c r="E45" s="369"/>
      <c r="F45" s="366"/>
      <c r="G45" s="366"/>
      <c r="H45" s="366"/>
      <c r="I45" s="366"/>
      <c r="K45" s="33"/>
      <c r="L45" s="36" t="s">
        <v>125</v>
      </c>
      <c r="M45" s="33"/>
      <c r="N45" s="33" t="s">
        <v>20</v>
      </c>
      <c r="O45" s="33" t="s">
        <v>24</v>
      </c>
      <c r="P45" s="33" t="s">
        <v>21</v>
      </c>
      <c r="Q45" s="33"/>
      <c r="R45" s="33" t="s">
        <v>25</v>
      </c>
      <c r="S45" s="33"/>
    </row>
    <row r="46" ht="14.5" spans="2:19">
      <c r="B46" s="366"/>
      <c r="C46" s="369"/>
      <c r="D46" s="369"/>
      <c r="E46" s="369"/>
      <c r="F46" s="366"/>
      <c r="G46" s="366"/>
      <c r="H46" s="366"/>
      <c r="I46" s="366"/>
      <c r="K46" s="33"/>
      <c r="L46" t="s">
        <v>126</v>
      </c>
      <c r="M46" s="33"/>
      <c r="N46" s="33" t="s">
        <v>20</v>
      </c>
      <c r="O46" s="33" t="s">
        <v>24</v>
      </c>
      <c r="P46" s="33" t="s">
        <v>21</v>
      </c>
      <c r="Q46" s="33"/>
      <c r="R46" s="33" t="s">
        <v>25</v>
      </c>
      <c r="S46" s="33"/>
    </row>
    <row r="47" ht="14.5" spans="2:19">
      <c r="B47" s="366"/>
      <c r="H47" s="366"/>
      <c r="I47" s="366"/>
      <c r="K47" s="33"/>
      <c r="L47" t="s">
        <v>127</v>
      </c>
      <c r="M47" s="33"/>
      <c r="N47" s="33" t="s">
        <v>20</v>
      </c>
      <c r="O47" s="33" t="s">
        <v>24</v>
      </c>
      <c r="P47" s="33" t="s">
        <v>21</v>
      </c>
      <c r="Q47" s="33"/>
      <c r="R47" s="33" t="s">
        <v>25</v>
      </c>
      <c r="S47" s="33"/>
    </row>
    <row r="48" ht="14.5" spans="8:19">
      <c r="H48" s="366"/>
      <c r="I48" s="366"/>
      <c r="K48" s="33"/>
      <c r="L48" t="s">
        <v>128</v>
      </c>
      <c r="M48" s="33"/>
      <c r="N48" s="33" t="s">
        <v>20</v>
      </c>
      <c r="O48" s="33" t="s">
        <v>24</v>
      </c>
      <c r="P48" s="33" t="s">
        <v>21</v>
      </c>
      <c r="Q48" s="33"/>
      <c r="R48" s="33" t="s">
        <v>25</v>
      </c>
      <c r="S48" s="33"/>
    </row>
    <row r="49" ht="14.5" spans="8:19">
      <c r="H49" s="366"/>
      <c r="I49" s="366"/>
      <c r="K49" s="33"/>
      <c r="L49" t="s">
        <v>129</v>
      </c>
      <c r="M49" s="33"/>
      <c r="N49" s="33" t="s">
        <v>20</v>
      </c>
      <c r="O49" s="33" t="s">
        <v>24</v>
      </c>
      <c r="P49" s="33" t="s">
        <v>21</v>
      </c>
      <c r="Q49" s="33"/>
      <c r="R49" s="33" t="s">
        <v>25</v>
      </c>
      <c r="S49" s="33"/>
    </row>
    <row r="50" ht="14.5" spans="8:18">
      <c r="H50" s="366"/>
      <c r="I50" s="366"/>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77"/>
      <c r="L99" s="148" t="s">
        <v>176</v>
      </c>
      <c r="M99" s="62"/>
      <c r="N99" s="377" t="s">
        <v>20</v>
      </c>
      <c r="O99" s="377" t="s">
        <v>24</v>
      </c>
      <c r="P99" s="33"/>
      <c r="Q99" s="377"/>
      <c r="R99" s="377" t="s">
        <v>25</v>
      </c>
    </row>
    <row r="100" ht="14.5" spans="11:18">
      <c r="K100" s="51" t="s">
        <v>177</v>
      </c>
      <c r="L100" s="32" t="s">
        <v>178</v>
      </c>
      <c r="M100" s="42"/>
      <c r="N100" s="51" t="s">
        <v>20</v>
      </c>
      <c r="O100" s="51" t="s">
        <v>179</v>
      </c>
      <c r="P100" s="366" t="s">
        <v>67</v>
      </c>
      <c r="Q100" s="32"/>
      <c r="R100" s="377" t="s">
        <v>25</v>
      </c>
    </row>
    <row r="101" ht="14.5" spans="11:18">
      <c r="K101" s="51"/>
      <c r="L101" s="54" t="s">
        <v>180</v>
      </c>
      <c r="M101" s="42"/>
      <c r="N101" s="51" t="s">
        <v>20</v>
      </c>
      <c r="O101" s="51" t="s">
        <v>179</v>
      </c>
      <c r="P101" s="366" t="s">
        <v>67</v>
      </c>
      <c r="Q101" s="32"/>
      <c r="R101" s="377" t="s">
        <v>25</v>
      </c>
    </row>
    <row r="102" ht="14.5" spans="11:18">
      <c r="K102" s="51"/>
      <c r="L102" s="54" t="s">
        <v>181</v>
      </c>
      <c r="M102" s="42"/>
      <c r="N102" s="51" t="s">
        <v>20</v>
      </c>
      <c r="O102" s="51" t="s">
        <v>179</v>
      </c>
      <c r="P102" s="366" t="s">
        <v>67</v>
      </c>
      <c r="Q102" s="32"/>
      <c r="R102" s="377" t="s">
        <v>25</v>
      </c>
    </row>
    <row r="103" ht="14.5" spans="11:18">
      <c r="K103" s="51"/>
      <c r="L103" s="324" t="s">
        <v>182</v>
      </c>
      <c r="M103" s="42"/>
      <c r="N103" s="51" t="s">
        <v>20</v>
      </c>
      <c r="O103" s="378" t="s">
        <v>24</v>
      </c>
      <c r="P103" s="366" t="s">
        <v>21</v>
      </c>
      <c r="Q103" s="32"/>
      <c r="R103" s="377" t="s">
        <v>25</v>
      </c>
    </row>
    <row r="104" ht="14.5" spans="11:18">
      <c r="K104" s="51"/>
      <c r="L104" s="324" t="s">
        <v>183</v>
      </c>
      <c r="M104" s="42"/>
      <c r="N104" s="51" t="s">
        <v>20</v>
      </c>
      <c r="O104" s="51" t="s">
        <v>179</v>
      </c>
      <c r="P104" s="366" t="s">
        <v>67</v>
      </c>
      <c r="Q104" s="32"/>
      <c r="R104" s="377" t="s">
        <v>25</v>
      </c>
    </row>
    <row r="105" ht="14.5" spans="11:18">
      <c r="K105" s="32"/>
      <c r="L105" s="324" t="s">
        <v>184</v>
      </c>
      <c r="M105" s="42"/>
      <c r="N105" s="51" t="s">
        <v>20</v>
      </c>
      <c r="O105" s="51" t="s">
        <v>179</v>
      </c>
      <c r="P105" s="366" t="s">
        <v>67</v>
      </c>
      <c r="Q105" s="32"/>
      <c r="R105" s="377" t="s">
        <v>25</v>
      </c>
    </row>
    <row r="106" ht="14.5" spans="11:18">
      <c r="K106" s="51"/>
      <c r="L106" s="32" t="s">
        <v>185</v>
      </c>
      <c r="M106" s="379"/>
      <c r="N106" s="379" t="s">
        <v>20</v>
      </c>
      <c r="O106" s="379" t="s">
        <v>179</v>
      </c>
      <c r="P106" s="366" t="s">
        <v>67</v>
      </c>
      <c r="Q106" s="32"/>
      <c r="R106" s="377" t="s">
        <v>25</v>
      </c>
    </row>
    <row r="107" ht="14.5" spans="11:18">
      <c r="K107" s="32"/>
      <c r="L107" s="32" t="s">
        <v>186</v>
      </c>
      <c r="M107" s="32"/>
      <c r="N107" s="379" t="s">
        <v>20</v>
      </c>
      <c r="O107" s="379" t="s">
        <v>179</v>
      </c>
      <c r="P107" s="366" t="s">
        <v>67</v>
      </c>
      <c r="Q107" s="32"/>
      <c r="R107" s="377"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topLeftCell="A205" workbookViewId="0">
      <selection activeCell="N22" sqref="N22"/>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2"/>
      <c r="G6" s="312"/>
      <c r="H6" s="313" t="s">
        <v>187</v>
      </c>
      <c r="I6" s="312"/>
      <c r="J6" s="312"/>
      <c r="K6" s="312"/>
      <c r="L6" s="312"/>
      <c r="M6" s="312"/>
      <c r="N6" s="312"/>
      <c r="O6" s="312"/>
      <c r="P6" s="331"/>
      <c r="Q6" s="322"/>
      <c r="R6" s="322"/>
      <c r="S6" s="312"/>
      <c r="T6" s="312"/>
      <c r="U6" s="313" t="s">
        <v>188</v>
      </c>
      <c r="V6" s="127"/>
      <c r="W6" s="127"/>
      <c r="X6" s="127"/>
      <c r="Y6" s="127"/>
      <c r="Z6" s="127"/>
      <c r="AA6" s="127"/>
      <c r="AB6" s="127"/>
      <c r="AC6" s="333"/>
      <c r="AD6" s="322"/>
      <c r="AE6" s="322"/>
      <c r="AF6" s="322"/>
      <c r="AG6" s="322"/>
      <c r="AH6" s="322"/>
      <c r="AI6" s="322"/>
      <c r="AJ6" s="322"/>
      <c r="AK6" s="322"/>
      <c r="AL6" s="322"/>
      <c r="AM6" s="322"/>
      <c r="AN6" s="322"/>
      <c r="AO6" s="322"/>
      <c r="AP6" s="322"/>
      <c r="AQ6" s="322"/>
      <c r="AR6" s="322"/>
      <c r="AS6" s="322"/>
      <c r="AT6" s="322"/>
      <c r="AU6" s="322"/>
      <c r="AV6" s="319"/>
    </row>
    <row r="7" ht="14.5" spans="6:48">
      <c r="F7" s="314" t="s">
        <v>11</v>
      </c>
      <c r="G7" s="314" t="s">
        <v>189</v>
      </c>
      <c r="H7" s="314" t="s">
        <v>190</v>
      </c>
      <c r="I7" s="314">
        <v>2020</v>
      </c>
      <c r="J7" s="332" t="s">
        <v>191</v>
      </c>
      <c r="K7" s="127" t="s">
        <v>192</v>
      </c>
      <c r="L7" s="127" t="s">
        <v>193</v>
      </c>
      <c r="M7" s="127" t="s">
        <v>194</v>
      </c>
      <c r="N7" s="127" t="s">
        <v>195</v>
      </c>
      <c r="O7" s="127" t="s">
        <v>196</v>
      </c>
      <c r="P7" s="333" t="s">
        <v>197</v>
      </c>
      <c r="Q7" s="344"/>
      <c r="R7" s="344"/>
      <c r="S7" s="314" t="s">
        <v>11</v>
      </c>
      <c r="T7" s="314" t="s">
        <v>189</v>
      </c>
      <c r="U7" s="314" t="s">
        <v>190</v>
      </c>
      <c r="V7" s="314">
        <v>2020</v>
      </c>
      <c r="W7" s="332" t="s">
        <v>191</v>
      </c>
      <c r="X7" s="127" t="s">
        <v>192</v>
      </c>
      <c r="Y7" s="127" t="s">
        <v>193</v>
      </c>
      <c r="Z7" s="127" t="s">
        <v>194</v>
      </c>
      <c r="AA7" s="127" t="s">
        <v>195</v>
      </c>
      <c r="AB7" s="127" t="s">
        <v>196</v>
      </c>
      <c r="AC7" s="333" t="s">
        <v>197</v>
      </c>
      <c r="AD7" s="32"/>
      <c r="AE7" s="32"/>
      <c r="AF7" s="32"/>
      <c r="AG7" s="32"/>
      <c r="AH7" s="344"/>
      <c r="AI7" s="344"/>
      <c r="AJ7" s="344"/>
      <c r="AK7" s="344"/>
      <c r="AL7" s="344"/>
      <c r="AM7" s="344"/>
      <c r="AN7" s="344"/>
      <c r="AO7" s="344"/>
      <c r="AP7" s="344"/>
      <c r="AQ7" s="344"/>
      <c r="AR7" s="344"/>
      <c r="AS7" s="344"/>
      <c r="AT7" s="344"/>
      <c r="AU7" s="322"/>
      <c r="AV7" s="319"/>
    </row>
    <row r="8" ht="14.5" spans="6:48">
      <c r="F8" s="315" t="s">
        <v>180</v>
      </c>
      <c r="G8" s="315" t="s">
        <v>198</v>
      </c>
      <c r="H8" s="315" t="s">
        <v>65</v>
      </c>
      <c r="I8" s="315"/>
      <c r="J8" s="334">
        <v>0.1</v>
      </c>
      <c r="K8" s="334">
        <f t="shared" ref="K8:P8" si="0">J8</f>
        <v>0.1</v>
      </c>
      <c r="L8" s="334">
        <f t="shared" si="0"/>
        <v>0.1</v>
      </c>
      <c r="M8" s="334">
        <f t="shared" si="0"/>
        <v>0.1</v>
      </c>
      <c r="N8" s="334">
        <f t="shared" si="0"/>
        <v>0.1</v>
      </c>
      <c r="O8" s="334">
        <f t="shared" si="0"/>
        <v>0.1</v>
      </c>
      <c r="P8" s="334">
        <f t="shared" si="0"/>
        <v>0.1</v>
      </c>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2"/>
      <c r="AV8" s="319"/>
    </row>
    <row r="9" ht="14.5" spans="6:47">
      <c r="F9" s="315"/>
      <c r="G9" s="315" t="s">
        <v>200</v>
      </c>
      <c r="H9" s="312"/>
      <c r="I9" s="315"/>
      <c r="J9" s="335">
        <v>0.1</v>
      </c>
      <c r="K9" s="335">
        <f t="shared" ref="K9:P9" si="1">J9</f>
        <v>0.1</v>
      </c>
      <c r="L9" s="335">
        <f t="shared" si="1"/>
        <v>0.1</v>
      </c>
      <c r="M9" s="335">
        <f t="shared" si="1"/>
        <v>0.1</v>
      </c>
      <c r="N9" s="335">
        <f t="shared" si="1"/>
        <v>0.1</v>
      </c>
      <c r="O9" s="335">
        <f t="shared" si="1"/>
        <v>0.1</v>
      </c>
      <c r="P9" s="335">
        <f t="shared" si="1"/>
        <v>0.1</v>
      </c>
      <c r="Q9" s="348"/>
      <c r="R9" s="348"/>
      <c r="S9" s="325" t="s">
        <v>181</v>
      </c>
      <c r="T9" s="326" t="s">
        <v>201</v>
      </c>
      <c r="U9" s="326" t="s">
        <v>69</v>
      </c>
      <c r="V9" s="191"/>
      <c r="W9" s="191">
        <v>1</v>
      </c>
      <c r="X9" s="191">
        <v>1</v>
      </c>
      <c r="Y9" s="191">
        <v>1</v>
      </c>
      <c r="Z9" s="191">
        <v>1</v>
      </c>
      <c r="AA9" s="191">
        <v>1</v>
      </c>
      <c r="AB9" s="191">
        <v>1</v>
      </c>
      <c r="AC9" s="191">
        <v>1</v>
      </c>
      <c r="AD9" s="348"/>
      <c r="AE9" s="348"/>
      <c r="AF9" s="348"/>
      <c r="AG9" s="348"/>
      <c r="AH9" s="348"/>
      <c r="AI9" s="348"/>
      <c r="AJ9" s="348"/>
      <c r="AK9" s="348"/>
      <c r="AL9" s="348"/>
      <c r="AM9" s="348"/>
      <c r="AN9" s="348"/>
      <c r="AO9" s="348"/>
      <c r="AP9" s="348"/>
      <c r="AQ9" s="348"/>
      <c r="AR9" s="348"/>
      <c r="AS9" s="348"/>
      <c r="AT9" s="348"/>
      <c r="AU9" s="322"/>
    </row>
    <row r="10" ht="14.5" spans="6:48">
      <c r="F10" s="315"/>
      <c r="G10" s="315" t="s">
        <v>202</v>
      </c>
      <c r="H10" s="312"/>
      <c r="I10" s="315"/>
      <c r="J10" s="336">
        <v>0.8</v>
      </c>
      <c r="K10" s="336">
        <v>0.8</v>
      </c>
      <c r="L10" s="336">
        <v>0.8</v>
      </c>
      <c r="M10" s="336">
        <v>0.8</v>
      </c>
      <c r="N10" s="336">
        <v>0.8</v>
      </c>
      <c r="O10" s="336">
        <v>0.8</v>
      </c>
      <c r="P10" s="336">
        <v>0.8</v>
      </c>
      <c r="Q10" s="42"/>
      <c r="R10" s="42"/>
      <c r="S10" s="327" t="s">
        <v>182</v>
      </c>
      <c r="T10" s="326" t="s">
        <v>203</v>
      </c>
      <c r="U10" s="326" t="s">
        <v>71</v>
      </c>
      <c r="V10" s="349"/>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2"/>
      <c r="AV10" s="319"/>
    </row>
    <row r="11" ht="14.5" spans="6:48">
      <c r="F11" s="316" t="s">
        <v>141</v>
      </c>
      <c r="G11" s="312"/>
      <c r="H11" s="127"/>
      <c r="I11" s="315"/>
      <c r="J11" s="337"/>
      <c r="K11" s="337"/>
      <c r="L11" s="337"/>
      <c r="M11" s="337"/>
      <c r="N11" s="337"/>
      <c r="O11" s="337"/>
      <c r="P11" s="338"/>
      <c r="Q11" s="42"/>
      <c r="R11" s="42"/>
      <c r="S11" s="327" t="s">
        <v>141</v>
      </c>
      <c r="T11" s="350"/>
      <c r="U11" s="350"/>
      <c r="V11" s="349"/>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2"/>
      <c r="AV11" s="319"/>
    </row>
    <row r="12" ht="14.5" spans="6:48">
      <c r="F12" s="315" t="s">
        <v>184</v>
      </c>
      <c r="G12" s="315" t="s">
        <v>204</v>
      </c>
      <c r="H12" s="315" t="s">
        <v>77</v>
      </c>
      <c r="I12" s="315"/>
      <c r="J12" s="339">
        <v>0.2</v>
      </c>
      <c r="K12" s="340">
        <f t="shared" ref="K12:P12" si="2">J12</f>
        <v>0.2</v>
      </c>
      <c r="L12" s="340">
        <f t="shared" si="2"/>
        <v>0.2</v>
      </c>
      <c r="M12" s="340">
        <f t="shared" si="2"/>
        <v>0.2</v>
      </c>
      <c r="N12" s="340">
        <f t="shared" si="2"/>
        <v>0.2</v>
      </c>
      <c r="O12" s="340">
        <f t="shared" si="2"/>
        <v>0.2</v>
      </c>
      <c r="P12" s="340">
        <f t="shared" si="2"/>
        <v>0.2</v>
      </c>
      <c r="Q12" s="322"/>
      <c r="R12" s="322"/>
      <c r="S12" s="330" t="s">
        <v>180</v>
      </c>
      <c r="T12" s="330" t="s">
        <v>198</v>
      </c>
      <c r="U12" s="330" t="s">
        <v>205</v>
      </c>
      <c r="V12" s="349"/>
      <c r="W12" s="191">
        <v>1</v>
      </c>
      <c r="X12" s="191">
        <v>1</v>
      </c>
      <c r="Y12" s="191">
        <v>1</v>
      </c>
      <c r="Z12" s="191">
        <v>1</v>
      </c>
      <c r="AA12" s="191">
        <v>1</v>
      </c>
      <c r="AB12" s="191">
        <v>1</v>
      </c>
      <c r="AC12" s="191">
        <v>1</v>
      </c>
      <c r="AD12" s="322"/>
      <c r="AE12" s="322"/>
      <c r="AF12" s="322"/>
      <c r="AG12" s="322"/>
      <c r="AH12" s="322"/>
      <c r="AI12" s="322"/>
      <c r="AJ12" s="322"/>
      <c r="AK12" s="322"/>
      <c r="AL12" s="322"/>
      <c r="AM12" s="322"/>
      <c r="AN12" s="322"/>
      <c r="AO12" s="322"/>
      <c r="AP12" s="322"/>
      <c r="AQ12" s="322"/>
      <c r="AR12" s="322"/>
      <c r="AS12" s="322"/>
      <c r="AT12" s="322"/>
      <c r="AU12" s="322"/>
      <c r="AV12" s="319"/>
    </row>
    <row r="13" ht="14.5" spans="6:48">
      <c r="F13" s="317"/>
      <c r="G13" s="317" t="s">
        <v>206</v>
      </c>
      <c r="H13" s="318"/>
      <c r="I13" s="317"/>
      <c r="J13" s="341">
        <v>0.8</v>
      </c>
      <c r="K13" s="342">
        <f t="shared" ref="K13:P13" si="3">J13</f>
        <v>0.8</v>
      </c>
      <c r="L13" s="342">
        <f t="shared" si="3"/>
        <v>0.8</v>
      </c>
      <c r="M13" s="342">
        <f t="shared" si="3"/>
        <v>0.8</v>
      </c>
      <c r="N13" s="342">
        <f t="shared" si="3"/>
        <v>0.8</v>
      </c>
      <c r="O13" s="342">
        <f t="shared" si="3"/>
        <v>0.8</v>
      </c>
      <c r="P13" s="342">
        <f t="shared" si="3"/>
        <v>0.8</v>
      </c>
      <c r="Q13" s="42"/>
      <c r="R13" s="42"/>
      <c r="S13" s="330"/>
      <c r="T13" s="330" t="s">
        <v>200</v>
      </c>
      <c r="U13" s="326"/>
      <c r="V13" s="349"/>
      <c r="W13" s="349"/>
      <c r="X13" s="349"/>
      <c r="Y13" s="349"/>
      <c r="Z13" s="349"/>
      <c r="AA13" s="349"/>
      <c r="AB13" s="349"/>
      <c r="AC13" s="349"/>
      <c r="AD13" s="42"/>
      <c r="AE13" s="42"/>
      <c r="AF13" s="42"/>
      <c r="AG13" s="42"/>
      <c r="AH13" s="42"/>
      <c r="AI13" s="42"/>
      <c r="AJ13" s="42"/>
      <c r="AK13" s="42"/>
      <c r="AL13" s="42"/>
      <c r="AM13" s="42"/>
      <c r="AN13" s="42"/>
      <c r="AO13" s="42"/>
      <c r="AP13" s="42"/>
      <c r="AQ13" s="42"/>
      <c r="AR13" s="42"/>
      <c r="AS13" s="42"/>
      <c r="AT13" s="42"/>
      <c r="AU13" s="322"/>
      <c r="AV13" s="319"/>
    </row>
    <row r="14" ht="14.5" spans="1:48">
      <c r="A14" s="319"/>
      <c r="B14" s="319"/>
      <c r="C14" s="319"/>
      <c r="F14" s="62"/>
      <c r="G14" s="186"/>
      <c r="H14" s="320"/>
      <c r="I14" s="62"/>
      <c r="J14" s="83"/>
      <c r="K14" s="83"/>
      <c r="L14" s="83"/>
      <c r="M14" s="83"/>
      <c r="N14" s="83"/>
      <c r="O14" s="83"/>
      <c r="P14" s="83"/>
      <c r="Q14" s="63"/>
      <c r="R14" s="63"/>
      <c r="S14" s="330"/>
      <c r="T14" s="330" t="s">
        <v>202</v>
      </c>
      <c r="U14" s="326"/>
      <c r="V14" s="349"/>
      <c r="W14" s="349"/>
      <c r="X14" s="349"/>
      <c r="Y14" s="349"/>
      <c r="Z14" s="349"/>
      <c r="AA14" s="349"/>
      <c r="AB14" s="349"/>
      <c r="AC14" s="349"/>
      <c r="AD14" s="63"/>
      <c r="AE14" s="63"/>
      <c r="AF14" s="63"/>
      <c r="AG14" s="63"/>
      <c r="AH14" s="63"/>
      <c r="AI14" s="63"/>
      <c r="AJ14" s="63"/>
      <c r="AK14" s="63"/>
      <c r="AL14" s="63"/>
      <c r="AM14" s="63"/>
      <c r="AN14" s="63"/>
      <c r="AO14" s="63"/>
      <c r="AP14" s="63"/>
      <c r="AQ14" s="63"/>
      <c r="AR14" s="63"/>
      <c r="AS14" s="63"/>
      <c r="AT14" s="63"/>
      <c r="AU14" s="319"/>
      <c r="AV14" s="319"/>
    </row>
    <row r="15" ht="14.5" spans="1:46">
      <c r="A15" s="319"/>
      <c r="B15" s="319"/>
      <c r="C15" s="319"/>
      <c r="D15" s="319"/>
      <c r="E15" s="319"/>
      <c r="F15" s="62"/>
      <c r="G15" s="62"/>
      <c r="H15" s="320"/>
      <c r="I15" s="62"/>
      <c r="J15" s="83"/>
      <c r="K15" s="83"/>
      <c r="L15" s="83"/>
      <c r="M15" s="83"/>
      <c r="N15" s="83"/>
      <c r="O15" s="83"/>
      <c r="P15" s="83"/>
      <c r="Q15" s="63"/>
      <c r="R15" s="63"/>
      <c r="S15" s="330" t="s">
        <v>141</v>
      </c>
      <c r="T15" s="330"/>
      <c r="U15" s="326"/>
      <c r="V15" s="349"/>
      <c r="W15" s="349"/>
      <c r="X15" s="349"/>
      <c r="Y15" s="349"/>
      <c r="Z15" s="349"/>
      <c r="AA15" s="349"/>
      <c r="AB15" s="349"/>
      <c r="AC15" s="349"/>
      <c r="AD15" s="63"/>
      <c r="AE15" s="63"/>
      <c r="AF15" s="63"/>
      <c r="AG15" s="63"/>
      <c r="AH15" s="63"/>
      <c r="AI15" s="63"/>
      <c r="AJ15" s="63"/>
      <c r="AK15" s="63"/>
      <c r="AL15" s="63"/>
      <c r="AM15" s="63"/>
      <c r="AN15" s="63"/>
      <c r="AO15" s="63"/>
      <c r="AP15" s="63"/>
      <c r="AQ15" s="63"/>
      <c r="AR15" s="63"/>
      <c r="AS15" s="63"/>
      <c r="AT15" s="63"/>
    </row>
    <row r="16" ht="14.5" spans="1:46">
      <c r="A16" s="42"/>
      <c r="B16" s="44"/>
      <c r="C16" s="44"/>
      <c r="D16" s="319"/>
      <c r="E16" s="319"/>
      <c r="F16" s="321"/>
      <c r="G16" s="320"/>
      <c r="H16" s="186"/>
      <c r="I16" s="62"/>
      <c r="J16" s="343"/>
      <c r="K16" s="343"/>
      <c r="L16" s="343"/>
      <c r="M16" s="343"/>
      <c r="N16" s="343"/>
      <c r="O16" s="343"/>
      <c r="P16" s="343"/>
      <c r="Q16" s="62"/>
      <c r="R16" s="63"/>
      <c r="S16" s="350" t="s">
        <v>141</v>
      </c>
      <c r="T16" s="326"/>
      <c r="U16" s="191"/>
      <c r="V16" s="349"/>
      <c r="W16" s="349"/>
      <c r="X16" s="349"/>
      <c r="Y16" s="349"/>
      <c r="Z16" s="349"/>
      <c r="AA16" s="349"/>
      <c r="AB16" s="349"/>
      <c r="AC16" s="349"/>
      <c r="AD16" s="63"/>
      <c r="AE16" s="63"/>
      <c r="AF16" s="63"/>
      <c r="AG16" s="63"/>
      <c r="AH16" s="63"/>
      <c r="AI16" s="63"/>
      <c r="AJ16" s="63"/>
      <c r="AK16" s="63"/>
      <c r="AL16" s="63"/>
      <c r="AM16" s="63"/>
      <c r="AN16" s="63"/>
      <c r="AO16" s="63"/>
      <c r="AP16" s="63"/>
      <c r="AQ16" s="63"/>
      <c r="AR16" s="63"/>
      <c r="AS16" s="63"/>
      <c r="AT16" s="63"/>
    </row>
    <row r="17" ht="14.5" spans="1:46">
      <c r="A17" s="42"/>
      <c r="B17" s="44"/>
      <c r="C17" s="44"/>
      <c r="D17" s="319"/>
      <c r="E17" s="319"/>
      <c r="F17" s="62"/>
      <c r="G17" s="62"/>
      <c r="H17" s="62"/>
      <c r="I17" s="62"/>
      <c r="J17" s="83"/>
      <c r="K17" s="83"/>
      <c r="L17" s="83"/>
      <c r="M17" s="83"/>
      <c r="N17" s="83"/>
      <c r="O17" s="83"/>
      <c r="P17" s="83"/>
      <c r="Q17" s="320"/>
      <c r="R17" s="319"/>
      <c r="S17" s="330" t="s">
        <v>184</v>
      </c>
      <c r="T17" s="330" t="s">
        <v>207</v>
      </c>
      <c r="U17" s="330" t="s">
        <v>77</v>
      </c>
      <c r="V17" s="349"/>
      <c r="W17" s="330">
        <v>1</v>
      </c>
      <c r="X17" s="330">
        <v>1</v>
      </c>
      <c r="Y17" s="330">
        <v>1</v>
      </c>
      <c r="Z17" s="330">
        <v>1</v>
      </c>
      <c r="AA17" s="330">
        <v>1</v>
      </c>
      <c r="AB17" s="330">
        <v>1</v>
      </c>
      <c r="AC17" s="330">
        <v>1</v>
      </c>
      <c r="AD17" s="319"/>
      <c r="AE17" s="319"/>
      <c r="AF17" s="319"/>
      <c r="AG17" s="319"/>
      <c r="AH17" s="319"/>
      <c r="AI17" s="319"/>
      <c r="AJ17" s="319"/>
      <c r="AK17" s="319"/>
      <c r="AL17" s="319"/>
      <c r="AM17" s="319"/>
      <c r="AN17" s="319"/>
      <c r="AO17" s="319"/>
      <c r="AP17" s="319"/>
      <c r="AQ17" s="319"/>
      <c r="AR17" s="319"/>
      <c r="AS17" s="319"/>
      <c r="AT17" s="319"/>
    </row>
    <row r="18" ht="14.5" spans="1:46">
      <c r="A18" s="42"/>
      <c r="B18" s="44"/>
      <c r="C18" s="44"/>
      <c r="D18" s="319"/>
      <c r="E18" s="319"/>
      <c r="F18" s="320"/>
      <c r="G18" s="62"/>
      <c r="H18" s="186"/>
      <c r="I18" s="62"/>
      <c r="J18" s="343"/>
      <c r="K18" s="343"/>
      <c r="L18" s="343"/>
      <c r="M18" s="343"/>
      <c r="N18" s="343"/>
      <c r="O18" s="343"/>
      <c r="P18" s="343"/>
      <c r="Q18" s="62"/>
      <c r="R18" s="63"/>
      <c r="S18" s="330"/>
      <c r="T18" s="330" t="s">
        <v>204</v>
      </c>
      <c r="U18" s="326"/>
      <c r="V18" s="349"/>
      <c r="W18" s="330"/>
      <c r="X18" s="330"/>
      <c r="Y18" s="330"/>
      <c r="Z18" s="330"/>
      <c r="AA18" s="330"/>
      <c r="AB18" s="330"/>
      <c r="AC18" s="330"/>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0"/>
      <c r="H19" s="320"/>
      <c r="I19" s="320"/>
      <c r="J19" s="320"/>
      <c r="K19" s="320"/>
      <c r="L19" s="320"/>
      <c r="M19" s="320"/>
      <c r="N19" s="320"/>
      <c r="O19" s="320"/>
      <c r="P19" s="320"/>
      <c r="Q19" s="62"/>
      <c r="R19" s="63"/>
      <c r="S19" s="330"/>
      <c r="T19" s="330" t="s">
        <v>206</v>
      </c>
      <c r="U19" s="326"/>
      <c r="V19" s="349"/>
      <c r="W19" s="330"/>
      <c r="X19" s="330"/>
      <c r="Y19" s="330"/>
      <c r="Z19" s="330"/>
      <c r="AA19" s="330"/>
      <c r="AB19" s="330"/>
      <c r="AC19" s="330"/>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9"/>
      <c r="H20" s="319"/>
      <c r="I20" s="319"/>
      <c r="J20" s="319"/>
      <c r="K20" s="319"/>
      <c r="L20" s="319"/>
      <c r="M20" s="319"/>
      <c r="N20" s="319"/>
      <c r="O20" s="319"/>
      <c r="P20" s="319"/>
      <c r="Q20" s="63"/>
      <c r="R20" s="63"/>
      <c r="S20" s="330"/>
      <c r="T20" s="330" t="s">
        <v>208</v>
      </c>
      <c r="U20" s="326"/>
      <c r="V20" s="349"/>
      <c r="W20" s="330"/>
      <c r="X20" s="330"/>
      <c r="Y20" s="330"/>
      <c r="Z20" s="330"/>
      <c r="AA20" s="330"/>
      <c r="AB20" s="330"/>
      <c r="AC20" s="330"/>
      <c r="AD20" s="63"/>
      <c r="AE20" s="63"/>
      <c r="AF20" s="63"/>
      <c r="AG20" s="63"/>
      <c r="AH20" s="63"/>
      <c r="AI20" s="63"/>
      <c r="AJ20" s="63"/>
      <c r="AK20" s="63"/>
      <c r="AL20" s="63"/>
      <c r="AM20" s="63"/>
      <c r="AN20" s="63"/>
      <c r="AO20" s="63"/>
      <c r="AP20" s="63"/>
      <c r="AQ20" s="63"/>
      <c r="AR20" s="63"/>
      <c r="AS20" s="63"/>
      <c r="AT20" s="63"/>
    </row>
    <row r="21" ht="14.5" spans="1:46">
      <c r="A21" s="319"/>
      <c r="B21" s="319"/>
      <c r="C21" s="319"/>
      <c r="D21" s="44"/>
      <c r="E21" s="44"/>
      <c r="F21" s="42"/>
      <c r="G21" s="319"/>
      <c r="H21" s="319"/>
      <c r="I21" s="319"/>
      <c r="J21" s="319"/>
      <c r="K21" s="319"/>
      <c r="L21" s="319"/>
      <c r="M21" s="319"/>
      <c r="N21" s="319"/>
      <c r="O21" s="319"/>
      <c r="P21" s="319"/>
      <c r="Q21" s="319"/>
      <c r="R21" s="319"/>
      <c r="S21" s="350" t="s">
        <v>141</v>
      </c>
      <c r="T21" s="326"/>
      <c r="U21" s="191"/>
      <c r="V21" s="349"/>
      <c r="W21" s="330"/>
      <c r="X21" s="330"/>
      <c r="Y21" s="330"/>
      <c r="Z21" s="330"/>
      <c r="AA21" s="330"/>
      <c r="AB21" s="330"/>
      <c r="AC21" s="330"/>
      <c r="AD21" s="319"/>
      <c r="AE21" s="319"/>
      <c r="AF21" s="319"/>
      <c r="AG21" s="319"/>
      <c r="AH21" s="319"/>
      <c r="AI21" s="319"/>
      <c r="AJ21" s="319"/>
      <c r="AK21" s="319"/>
      <c r="AL21" s="319"/>
      <c r="AM21" s="319"/>
      <c r="AN21" s="319"/>
      <c r="AO21" s="319"/>
      <c r="AP21" s="319"/>
      <c r="AQ21" s="319"/>
      <c r="AR21" s="319"/>
      <c r="AS21" s="319"/>
      <c r="AT21" s="319"/>
    </row>
    <row r="22" ht="14.5" spans="1:46">
      <c r="A22" s="319"/>
      <c r="B22" s="319"/>
      <c r="C22" s="319"/>
      <c r="D22" s="44"/>
      <c r="E22" s="44"/>
      <c r="F22" s="42"/>
      <c r="G22" s="319"/>
      <c r="H22" s="319"/>
      <c r="I22" s="319"/>
      <c r="J22" s="319"/>
      <c r="K22" s="319"/>
      <c r="L22" s="319"/>
      <c r="M22" s="319"/>
      <c r="N22" s="319"/>
      <c r="O22" s="319"/>
      <c r="P22" s="319"/>
      <c r="Q22" s="319"/>
      <c r="R22" s="319"/>
      <c r="S22" s="330" t="s">
        <v>183</v>
      </c>
      <c r="T22" s="330" t="s">
        <v>209</v>
      </c>
      <c r="U22" s="330" t="s">
        <v>74</v>
      </c>
      <c r="V22" s="349"/>
      <c r="W22" s="330">
        <v>1</v>
      </c>
      <c r="X22" s="330">
        <v>1</v>
      </c>
      <c r="Y22" s="330">
        <v>1</v>
      </c>
      <c r="Z22" s="330">
        <v>1</v>
      </c>
      <c r="AA22" s="330">
        <v>1</v>
      </c>
      <c r="AB22" s="330">
        <v>1</v>
      </c>
      <c r="AC22" s="330">
        <v>1</v>
      </c>
      <c r="AD22" s="319"/>
      <c r="AE22" s="319"/>
      <c r="AF22" s="319"/>
      <c r="AG22" s="319"/>
      <c r="AH22" s="319"/>
      <c r="AI22" s="319"/>
      <c r="AJ22" s="319"/>
      <c r="AK22" s="319"/>
      <c r="AL22" s="319"/>
      <c r="AM22" s="319"/>
      <c r="AN22" s="319"/>
      <c r="AO22" s="319"/>
      <c r="AP22" s="319"/>
      <c r="AQ22" s="319"/>
      <c r="AR22" s="319"/>
      <c r="AS22" s="319"/>
      <c r="AT22" s="319"/>
    </row>
    <row r="23" ht="14.5" spans="1:46">
      <c r="A23" s="319"/>
      <c r="B23" s="319"/>
      <c r="C23" s="319"/>
      <c r="D23" s="44"/>
      <c r="E23" s="44"/>
      <c r="F23" s="322"/>
      <c r="G23" s="322"/>
      <c r="H23" s="129"/>
      <c r="I23" s="322"/>
      <c r="J23" s="322"/>
      <c r="K23" s="322"/>
      <c r="L23" s="322"/>
      <c r="M23" s="322"/>
      <c r="N23" s="322"/>
      <c r="O23" s="322"/>
      <c r="P23" s="322"/>
      <c r="Q23" s="322"/>
      <c r="R23" s="322"/>
      <c r="S23" s="330" t="str">
        <f>Comm_FIProcess!L107</f>
        <v>RSDSYNH2CT00</v>
      </c>
      <c r="T23" s="330" t="s">
        <v>210</v>
      </c>
      <c r="U23" s="326" t="s">
        <v>121</v>
      </c>
      <c r="V23" s="349"/>
      <c r="W23" s="349">
        <v>1</v>
      </c>
      <c r="X23" s="349">
        <v>1</v>
      </c>
      <c r="Y23" s="349">
        <v>1</v>
      </c>
      <c r="Z23" s="349">
        <v>1</v>
      </c>
      <c r="AA23" s="349">
        <v>1</v>
      </c>
      <c r="AB23" s="349">
        <v>1</v>
      </c>
      <c r="AC23" s="349">
        <v>1</v>
      </c>
      <c r="AD23" s="319"/>
      <c r="AE23" s="319"/>
      <c r="AF23" s="319"/>
      <c r="AG23" s="319"/>
      <c r="AH23" s="319"/>
      <c r="AI23" s="319"/>
      <c r="AJ23" s="319"/>
      <c r="AK23" s="319"/>
      <c r="AL23" s="319"/>
      <c r="AM23" s="319"/>
      <c r="AN23" s="319"/>
      <c r="AO23" s="319"/>
      <c r="AP23" s="319"/>
      <c r="AQ23" s="319"/>
      <c r="AR23" s="319"/>
      <c r="AS23" s="319"/>
      <c r="AT23" s="319"/>
    </row>
    <row r="24" ht="14.5" spans="1:45">
      <c r="A24" s="319"/>
      <c r="B24" s="319"/>
      <c r="C24" s="319"/>
      <c r="D24" s="319"/>
      <c r="E24" s="319"/>
      <c r="F24" s="323"/>
      <c r="G24" s="323"/>
      <c r="H24" s="323"/>
      <c r="I24" s="344"/>
      <c r="J24" s="220"/>
      <c r="K24" s="32"/>
      <c r="L24" s="32"/>
      <c r="M24" s="32"/>
      <c r="N24" s="32"/>
      <c r="O24" s="32"/>
      <c r="P24" s="32"/>
      <c r="Q24" s="322"/>
      <c r="R24" s="322"/>
      <c r="S24" s="351"/>
      <c r="T24" s="351"/>
      <c r="U24" s="351"/>
      <c r="V24" s="351"/>
      <c r="W24" s="351"/>
      <c r="X24" s="351"/>
      <c r="Y24" s="351"/>
      <c r="Z24" s="351"/>
      <c r="AA24" s="351"/>
      <c r="AB24" s="319"/>
      <c r="AC24" s="319"/>
      <c r="AD24" s="319"/>
      <c r="AE24" s="319"/>
      <c r="AF24" s="319"/>
      <c r="AG24" s="319"/>
      <c r="AH24" s="319"/>
      <c r="AI24" s="319"/>
      <c r="AJ24" s="319"/>
      <c r="AK24" s="319"/>
      <c r="AL24" s="319"/>
      <c r="AM24" s="319"/>
      <c r="AN24" s="319"/>
      <c r="AO24" s="319"/>
      <c r="AP24" s="319"/>
      <c r="AQ24" s="319"/>
      <c r="AR24" s="319"/>
      <c r="AS24" s="319"/>
    </row>
    <row r="25" ht="14.5" spans="1:45">
      <c r="A25" s="319"/>
      <c r="B25" s="319"/>
      <c r="C25" s="319"/>
      <c r="D25" s="319"/>
      <c r="E25" s="319"/>
      <c r="F25" s="54"/>
      <c r="G25" s="322"/>
      <c r="H25" s="322"/>
      <c r="I25" s="32"/>
      <c r="J25" s="42"/>
      <c r="K25" s="42"/>
      <c r="L25" s="42"/>
      <c r="M25" s="42"/>
      <c r="N25" s="42"/>
      <c r="O25" s="42"/>
      <c r="P25" s="42"/>
      <c r="Q25" s="322"/>
      <c r="R25" s="322"/>
      <c r="S25" s="351"/>
      <c r="T25" s="351"/>
      <c r="U25" s="351"/>
      <c r="V25" s="351"/>
      <c r="W25" s="351"/>
      <c r="X25" s="351"/>
      <c r="Y25" s="351"/>
      <c r="Z25" s="351"/>
      <c r="AA25" s="351"/>
      <c r="AB25" s="319"/>
      <c r="AC25" s="319"/>
      <c r="AD25" s="319"/>
      <c r="AE25" s="319"/>
      <c r="AF25" s="319"/>
      <c r="AG25" s="319"/>
      <c r="AH25" s="319"/>
      <c r="AI25" s="319"/>
      <c r="AJ25" s="319"/>
      <c r="AK25" s="319"/>
      <c r="AL25" s="319"/>
      <c r="AM25" s="319"/>
      <c r="AN25" s="319"/>
      <c r="AO25" s="319"/>
      <c r="AP25" s="319"/>
      <c r="AQ25" s="319"/>
      <c r="AR25" s="319"/>
      <c r="AS25" s="319"/>
    </row>
    <row r="26" ht="14.5" spans="1:45">
      <c r="A26" s="319"/>
      <c r="B26" s="319"/>
      <c r="C26" s="319"/>
      <c r="D26" s="319"/>
      <c r="E26" s="319"/>
      <c r="F26" s="54"/>
      <c r="G26" s="322"/>
      <c r="H26" s="322"/>
      <c r="I26" s="32"/>
      <c r="J26" s="42"/>
      <c r="K26" s="42"/>
      <c r="L26" s="42"/>
      <c r="M26" s="42"/>
      <c r="N26" s="42"/>
      <c r="O26" s="42"/>
      <c r="P26" s="42"/>
      <c r="Q26" s="322"/>
      <c r="R26" s="322"/>
      <c r="S26" s="351"/>
      <c r="T26" s="351"/>
      <c r="U26" s="351"/>
      <c r="V26" s="351"/>
      <c r="W26" s="351"/>
      <c r="X26" s="351"/>
      <c r="Y26" s="351"/>
      <c r="Z26" s="351"/>
      <c r="AA26" s="351"/>
      <c r="AB26" s="319"/>
      <c r="AC26" s="319"/>
      <c r="AD26" s="319"/>
      <c r="AE26" s="319"/>
      <c r="AF26" s="319"/>
      <c r="AG26" s="319"/>
      <c r="AH26" s="319"/>
      <c r="AI26" s="319"/>
      <c r="AJ26" s="319"/>
      <c r="AK26" s="319"/>
      <c r="AL26" s="319"/>
      <c r="AM26" s="319"/>
      <c r="AN26" s="319"/>
      <c r="AO26" s="319"/>
      <c r="AP26" s="319"/>
      <c r="AQ26" s="319"/>
      <c r="AR26" s="319"/>
      <c r="AS26" s="319"/>
    </row>
    <row r="27" ht="14.5" spans="1:45">
      <c r="A27" s="319"/>
      <c r="B27" s="319"/>
      <c r="C27" s="319"/>
      <c r="D27" s="319"/>
      <c r="E27" s="319"/>
      <c r="F27" s="54"/>
      <c r="G27" s="322"/>
      <c r="H27" s="322"/>
      <c r="I27" s="32"/>
      <c r="J27" s="42"/>
      <c r="K27" s="42"/>
      <c r="L27" s="42"/>
      <c r="M27" s="42"/>
      <c r="N27" s="42"/>
      <c r="O27" s="42"/>
      <c r="P27" s="42"/>
      <c r="Q27" s="352"/>
      <c r="R27" s="352"/>
      <c r="S27" s="353"/>
      <c r="T27" s="353"/>
      <c r="U27" s="353"/>
      <c r="V27" s="353"/>
      <c r="W27" s="353"/>
      <c r="X27" s="353"/>
      <c r="Y27" s="353"/>
      <c r="Z27" s="353"/>
      <c r="AA27" s="353"/>
      <c r="AB27" s="354"/>
      <c r="AC27" s="354"/>
      <c r="AD27" s="354"/>
      <c r="AE27" s="354"/>
      <c r="AF27" s="354"/>
      <c r="AG27" s="354"/>
      <c r="AH27" s="354"/>
      <c r="AI27" s="354"/>
      <c r="AJ27" s="354"/>
      <c r="AK27" s="354"/>
      <c r="AL27" s="354"/>
      <c r="AM27" s="354"/>
      <c r="AN27" s="354"/>
      <c r="AO27" s="354"/>
      <c r="AP27" s="354"/>
      <c r="AQ27" s="354"/>
      <c r="AR27" s="354"/>
      <c r="AS27" s="354"/>
    </row>
    <row r="28" ht="14.5" spans="1:45">
      <c r="A28" s="319"/>
      <c r="B28" s="319"/>
      <c r="C28" s="319"/>
      <c r="D28" s="319"/>
      <c r="E28" s="319"/>
      <c r="F28" s="324"/>
      <c r="G28" s="322"/>
      <c r="H28" s="322"/>
      <c r="I28" s="32"/>
      <c r="J28" s="42"/>
      <c r="K28" s="42"/>
      <c r="L28" s="42"/>
      <c r="M28" s="42"/>
      <c r="N28" s="42"/>
      <c r="O28" s="42"/>
      <c r="P28" s="42"/>
      <c r="Q28" s="352"/>
      <c r="R28" s="352"/>
      <c r="S28" s="353"/>
      <c r="T28" s="353"/>
      <c r="U28" s="353"/>
      <c r="V28" s="353"/>
      <c r="W28" s="353"/>
      <c r="X28" s="353"/>
      <c r="Y28" s="353"/>
      <c r="Z28" s="353"/>
      <c r="AA28" s="353"/>
      <c r="AB28" s="354"/>
      <c r="AC28" s="354"/>
      <c r="AD28" s="354"/>
      <c r="AE28" s="354"/>
      <c r="AF28" s="354"/>
      <c r="AG28" s="354"/>
      <c r="AH28" s="354"/>
      <c r="AI28" s="354"/>
      <c r="AJ28" s="354"/>
      <c r="AK28" s="354"/>
      <c r="AL28" s="354"/>
      <c r="AM28" s="354"/>
      <c r="AN28" s="354"/>
      <c r="AO28" s="354"/>
      <c r="AP28" s="354"/>
      <c r="AQ28" s="354"/>
      <c r="AR28" s="354"/>
      <c r="AS28" s="354"/>
    </row>
    <row r="29" ht="14.5" spans="1:45">
      <c r="A29" s="319"/>
      <c r="B29" s="319"/>
      <c r="C29" s="319"/>
      <c r="D29" s="319"/>
      <c r="E29" s="319"/>
      <c r="F29" s="324"/>
      <c r="G29" s="322"/>
      <c r="H29" s="322"/>
      <c r="I29" s="32"/>
      <c r="J29" s="42"/>
      <c r="K29" s="42"/>
      <c r="L29" s="42"/>
      <c r="M29" s="42"/>
      <c r="N29" s="42"/>
      <c r="O29" s="42"/>
      <c r="P29" s="42"/>
      <c r="Q29" s="352"/>
      <c r="R29" s="352"/>
      <c r="S29" s="353"/>
      <c r="T29" s="353"/>
      <c r="U29" s="353"/>
      <c r="V29" s="353"/>
      <c r="W29" s="353"/>
      <c r="X29" s="353"/>
      <c r="Y29" s="353"/>
      <c r="Z29" s="353"/>
      <c r="AA29" s="353"/>
      <c r="AB29" s="354"/>
      <c r="AC29" s="354"/>
      <c r="AD29" s="354"/>
      <c r="AE29" s="354"/>
      <c r="AF29" s="354"/>
      <c r="AG29" s="354"/>
      <c r="AH29" s="354"/>
      <c r="AI29" s="354"/>
      <c r="AJ29" s="354"/>
      <c r="AK29" s="354"/>
      <c r="AL29" s="354"/>
      <c r="AM29" s="354"/>
      <c r="AN29" s="354"/>
      <c r="AO29" s="354"/>
      <c r="AP29" s="354"/>
      <c r="AQ29" s="354"/>
      <c r="AR29" s="354"/>
      <c r="AS29" s="354"/>
    </row>
    <row r="30" ht="14.5" spans="1:45">
      <c r="A30" s="319"/>
      <c r="B30" s="319"/>
      <c r="C30" s="319"/>
      <c r="D30" s="319"/>
      <c r="E30" s="319"/>
      <c r="F30" s="324"/>
      <c r="G30" s="322"/>
      <c r="H30" s="322"/>
      <c r="I30" s="32"/>
      <c r="J30" s="42"/>
      <c r="K30" s="42"/>
      <c r="L30" s="42"/>
      <c r="M30" s="42"/>
      <c r="N30" s="42"/>
      <c r="O30" s="42"/>
      <c r="P30" s="42"/>
      <c r="Q30" s="352"/>
      <c r="R30" s="352"/>
      <c r="S30" s="353"/>
      <c r="T30" s="353"/>
      <c r="U30" s="353"/>
      <c r="V30" s="353"/>
      <c r="W30" s="353"/>
      <c r="X30" s="353"/>
      <c r="Y30" s="353"/>
      <c r="Z30" s="353"/>
      <c r="AA30" s="353"/>
      <c r="AB30" s="354"/>
      <c r="AC30" s="354"/>
      <c r="AD30" s="354"/>
      <c r="AE30" s="354"/>
      <c r="AF30" s="354"/>
      <c r="AG30" s="354"/>
      <c r="AH30" s="354"/>
      <c r="AI30" s="354"/>
      <c r="AJ30" s="354"/>
      <c r="AK30" s="354"/>
      <c r="AL30" s="354"/>
      <c r="AM30" s="354"/>
      <c r="AN30" s="354"/>
      <c r="AO30" s="354"/>
      <c r="AP30" s="354"/>
      <c r="AQ30" s="354"/>
      <c r="AR30" s="354"/>
      <c r="AS30" s="354"/>
    </row>
    <row r="31" ht="14.5" spans="1:45">
      <c r="A31" s="319"/>
      <c r="B31" s="319"/>
      <c r="C31" s="319"/>
      <c r="D31" s="319"/>
      <c r="E31" s="319"/>
      <c r="F31" s="324"/>
      <c r="G31" s="322"/>
      <c r="H31" s="322"/>
      <c r="I31" s="32"/>
      <c r="J31" s="42"/>
      <c r="K31" s="42"/>
      <c r="L31" s="42"/>
      <c r="M31" s="42"/>
      <c r="N31" s="42"/>
      <c r="O31" s="42"/>
      <c r="P31" s="42"/>
      <c r="Q31" s="352"/>
      <c r="R31" s="352"/>
      <c r="S31" s="353"/>
      <c r="T31" s="353"/>
      <c r="U31" s="353"/>
      <c r="V31" s="353"/>
      <c r="W31" s="353"/>
      <c r="X31" s="353"/>
      <c r="Y31" s="353"/>
      <c r="Z31" s="353"/>
      <c r="AA31" s="353"/>
      <c r="AB31" s="354"/>
      <c r="AC31" s="354"/>
      <c r="AD31" s="354"/>
      <c r="AE31" s="354"/>
      <c r="AF31" s="354"/>
      <c r="AG31" s="354"/>
      <c r="AH31" s="354"/>
      <c r="AI31" s="354"/>
      <c r="AJ31" s="354"/>
      <c r="AK31" s="354"/>
      <c r="AL31" s="354"/>
      <c r="AM31" s="354"/>
      <c r="AN31" s="354"/>
      <c r="AO31" s="354"/>
      <c r="AP31" s="354"/>
      <c r="AQ31" s="354"/>
      <c r="AR31" s="354"/>
      <c r="AS31" s="354"/>
    </row>
    <row r="32" ht="14.5" spans="4:45">
      <c r="D32" s="319"/>
      <c r="E32" s="319"/>
      <c r="F32" s="67"/>
      <c r="G32" s="67"/>
      <c r="H32" s="67"/>
      <c r="I32" s="67"/>
      <c r="J32" s="67"/>
      <c r="K32" s="67"/>
      <c r="L32" s="67"/>
      <c r="M32" s="67"/>
      <c r="N32" s="67"/>
      <c r="O32" s="67"/>
      <c r="P32" s="67"/>
      <c r="Q32" s="353"/>
      <c r="R32" s="353"/>
      <c r="S32" s="353"/>
      <c r="T32" s="353"/>
      <c r="U32" s="353"/>
      <c r="V32" s="353"/>
      <c r="W32" s="353"/>
      <c r="X32" s="353"/>
      <c r="Y32" s="353"/>
      <c r="Z32" s="353"/>
      <c r="AA32" s="353"/>
      <c r="AB32" s="354"/>
      <c r="AC32" s="354"/>
      <c r="AD32" s="354"/>
      <c r="AE32" s="354"/>
      <c r="AF32" s="354"/>
      <c r="AG32" s="354"/>
      <c r="AH32" s="354"/>
      <c r="AI32" s="354"/>
      <c r="AJ32" s="354"/>
      <c r="AK32" s="354"/>
      <c r="AL32" s="354"/>
      <c r="AM32" s="354"/>
      <c r="AN32" s="354"/>
      <c r="AO32" s="354"/>
      <c r="AP32" s="354"/>
      <c r="AQ32" s="354"/>
      <c r="AR32" s="354"/>
      <c r="AS32" s="354"/>
    </row>
    <row r="33" ht="14.5" spans="4:45">
      <c r="D33" s="319"/>
      <c r="E33" s="319"/>
      <c r="Q33" s="354"/>
      <c r="R33" s="354"/>
      <c r="S33" s="354"/>
      <c r="T33" s="354"/>
      <c r="U33" s="354"/>
      <c r="V33" s="354"/>
      <c r="W33" s="354"/>
      <c r="X33" s="354"/>
      <c r="Y33" s="354"/>
      <c r="Z33" s="354"/>
      <c r="AA33" s="354"/>
      <c r="AB33" s="354"/>
      <c r="AC33" s="354"/>
      <c r="AD33" s="354"/>
      <c r="AE33" s="354"/>
      <c r="AF33" s="354"/>
      <c r="AG33" s="354"/>
      <c r="AH33" s="354"/>
      <c r="AI33" s="354"/>
      <c r="AJ33" s="354"/>
      <c r="AK33" s="354"/>
      <c r="AL33" s="354"/>
      <c r="AM33" s="354"/>
      <c r="AN33" s="354"/>
      <c r="AO33" s="354"/>
      <c r="AP33" s="354"/>
      <c r="AQ33" s="354"/>
      <c r="AR33" s="354"/>
      <c r="AS33" s="354"/>
    </row>
    <row r="34" ht="14.5" spans="4:49">
      <c r="D34" s="319"/>
      <c r="E34" s="319"/>
      <c r="F34" s="312"/>
      <c r="G34" s="312"/>
      <c r="H34" s="313" t="s">
        <v>211</v>
      </c>
      <c r="I34" s="312"/>
      <c r="J34" s="312"/>
      <c r="K34" s="312"/>
      <c r="L34" s="312"/>
      <c r="M34" s="312"/>
      <c r="N34" s="312"/>
      <c r="O34" s="312"/>
      <c r="P34" s="322"/>
      <c r="Q34" s="352"/>
      <c r="R34" s="352"/>
      <c r="S34" s="352"/>
      <c r="T34" s="352"/>
      <c r="U34" s="352"/>
      <c r="V34" s="352"/>
      <c r="W34" s="352"/>
      <c r="X34" s="352"/>
      <c r="Y34" s="352"/>
      <c r="Z34" s="352"/>
      <c r="AA34" s="352"/>
      <c r="AB34" s="352"/>
      <c r="AC34" s="352"/>
      <c r="AD34" s="352"/>
      <c r="AE34" s="352"/>
      <c r="AF34" s="352"/>
      <c r="AG34" s="352"/>
      <c r="AH34" s="352"/>
      <c r="AI34" s="352"/>
      <c r="AJ34" s="352"/>
      <c r="AK34" s="352"/>
      <c r="AL34" s="352"/>
      <c r="AM34" s="352"/>
      <c r="AN34" s="352"/>
      <c r="AO34" s="352"/>
      <c r="AP34" s="352"/>
      <c r="AQ34" s="352"/>
      <c r="AR34" s="352"/>
      <c r="AS34" s="352"/>
      <c r="AT34" s="32"/>
      <c r="AU34" s="32"/>
      <c r="AV34" s="32"/>
      <c r="AW34" s="32"/>
    </row>
    <row r="35" ht="14.5" spans="6:49">
      <c r="F35" s="314" t="s">
        <v>11</v>
      </c>
      <c r="G35" s="314" t="s">
        <v>189</v>
      </c>
      <c r="H35" s="314" t="s">
        <v>190</v>
      </c>
      <c r="I35" s="332" t="s">
        <v>191</v>
      </c>
      <c r="J35" s="127" t="s">
        <v>192</v>
      </c>
      <c r="K35" s="127" t="s">
        <v>193</v>
      </c>
      <c r="L35" s="127" t="s">
        <v>194</v>
      </c>
      <c r="M35" s="127" t="s">
        <v>195</v>
      </c>
      <c r="N35" s="127" t="s">
        <v>196</v>
      </c>
      <c r="O35" s="127" t="s">
        <v>197</v>
      </c>
      <c r="P35" s="344"/>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5" t="s">
        <v>182</v>
      </c>
      <c r="G36" s="312"/>
      <c r="H36" s="312"/>
      <c r="I36" s="315">
        <v>31.536</v>
      </c>
      <c r="J36" s="315">
        <v>31.536</v>
      </c>
      <c r="K36" s="315">
        <v>31.536</v>
      </c>
      <c r="L36" s="315">
        <v>31.536</v>
      </c>
      <c r="M36" s="315">
        <v>31.536</v>
      </c>
      <c r="N36" s="315">
        <v>31.536</v>
      </c>
      <c r="O36" s="31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12"/>
      <c r="H37" s="312"/>
      <c r="I37" s="315">
        <v>1</v>
      </c>
      <c r="J37" s="315">
        <v>1</v>
      </c>
      <c r="K37" s="315">
        <v>1</v>
      </c>
      <c r="L37" s="315">
        <v>1</v>
      </c>
      <c r="M37" s="315">
        <v>1</v>
      </c>
      <c r="N37" s="315">
        <v>1</v>
      </c>
      <c r="O37" s="315">
        <v>1</v>
      </c>
      <c r="P37" s="32"/>
      <c r="Q37" s="322"/>
      <c r="R37" s="322"/>
      <c r="S37" s="322"/>
      <c r="T37" s="322"/>
      <c r="U37" s="322"/>
      <c r="V37" s="322"/>
      <c r="W37" s="322"/>
      <c r="X37" s="322"/>
      <c r="Y37" s="322"/>
      <c r="Z37" s="322"/>
      <c r="AA37" s="322"/>
      <c r="AB37" s="322"/>
      <c r="AC37" s="322"/>
      <c r="AD37" s="322"/>
      <c r="AE37" s="322"/>
      <c r="AF37" s="322"/>
      <c r="AG37" s="322"/>
      <c r="AH37" s="322"/>
      <c r="AI37" s="322"/>
      <c r="AJ37" s="322"/>
      <c r="AK37" s="322"/>
      <c r="AL37" s="322"/>
      <c r="AM37" s="322"/>
      <c r="AN37" s="322"/>
      <c r="AO37" s="322"/>
      <c r="AP37" s="322"/>
      <c r="AQ37" s="322"/>
      <c r="AR37" s="322"/>
      <c r="AS37" s="322"/>
      <c r="AT37" s="32"/>
      <c r="AU37" s="32"/>
      <c r="AV37" s="32"/>
      <c r="AW37" s="32"/>
    </row>
    <row r="38" ht="14.5" spans="1:49">
      <c r="A38" s="319"/>
      <c r="B38" s="319"/>
      <c r="C38" s="319"/>
      <c r="D38" s="319"/>
      <c r="E38" s="319"/>
      <c r="F38" s="325" t="s">
        <v>180</v>
      </c>
      <c r="G38" s="326"/>
      <c r="H38" s="326"/>
      <c r="I38" s="191">
        <v>1</v>
      </c>
      <c r="J38" s="191">
        <v>1</v>
      </c>
      <c r="K38" s="191">
        <v>1</v>
      </c>
      <c r="L38" s="191">
        <v>1</v>
      </c>
      <c r="M38" s="191">
        <v>1</v>
      </c>
      <c r="N38" s="191">
        <v>1</v>
      </c>
      <c r="O38" s="191">
        <v>1</v>
      </c>
      <c r="P38" s="42"/>
      <c r="Q38" s="322"/>
      <c r="R38" s="322"/>
      <c r="S38" s="322"/>
      <c r="T38" s="322"/>
      <c r="U38" s="322"/>
      <c r="V38" s="322"/>
      <c r="W38" s="322"/>
      <c r="X38" s="322"/>
      <c r="Y38" s="322"/>
      <c r="Z38" s="322"/>
      <c r="AA38" s="322"/>
      <c r="AB38" s="322"/>
      <c r="AC38" s="322"/>
      <c r="AD38" s="322"/>
      <c r="AE38" s="322"/>
      <c r="AF38" s="322"/>
      <c r="AG38" s="322"/>
      <c r="AH38" s="322"/>
      <c r="AI38" s="322"/>
      <c r="AJ38" s="322"/>
      <c r="AK38" s="322"/>
      <c r="AL38" s="322"/>
      <c r="AM38" s="322"/>
      <c r="AN38" s="322"/>
      <c r="AO38" s="322"/>
      <c r="AP38" s="322"/>
      <c r="AQ38" s="322"/>
      <c r="AR38" s="322"/>
      <c r="AS38" s="322"/>
      <c r="AT38" s="32"/>
      <c r="AU38" s="32"/>
      <c r="AV38" s="32"/>
      <c r="AW38" s="32"/>
    </row>
    <row r="39" ht="14.5" spans="1:49">
      <c r="A39" s="319"/>
      <c r="B39" s="319"/>
      <c r="C39" s="319"/>
      <c r="D39" s="319"/>
      <c r="E39" s="319"/>
      <c r="F39" s="325" t="s">
        <v>181</v>
      </c>
      <c r="G39" s="326"/>
      <c r="H39" s="326"/>
      <c r="I39" s="191">
        <v>1</v>
      </c>
      <c r="J39" s="191">
        <v>1</v>
      </c>
      <c r="K39" s="191">
        <v>1</v>
      </c>
      <c r="L39" s="191">
        <v>1</v>
      </c>
      <c r="M39" s="191">
        <v>1</v>
      </c>
      <c r="N39" s="191">
        <v>1</v>
      </c>
      <c r="O39" s="191">
        <v>1</v>
      </c>
      <c r="P39" s="42"/>
      <c r="Q39" s="352"/>
      <c r="R39" s="352"/>
      <c r="S39" s="352"/>
      <c r="T39" s="352"/>
      <c r="U39" s="352"/>
      <c r="V39" s="352"/>
      <c r="W39" s="352"/>
      <c r="X39" s="352"/>
      <c r="Y39" s="352"/>
      <c r="Z39" s="352"/>
      <c r="AA39" s="352"/>
      <c r="AB39" s="352"/>
      <c r="AC39" s="352"/>
      <c r="AD39" s="352"/>
      <c r="AE39" s="352"/>
      <c r="AF39" s="352"/>
      <c r="AG39" s="352"/>
      <c r="AH39" s="352"/>
      <c r="AI39" s="352"/>
      <c r="AJ39" s="352"/>
      <c r="AK39" s="352"/>
      <c r="AL39" s="352"/>
      <c r="AM39" s="352"/>
      <c r="AN39" s="352"/>
      <c r="AO39" s="352"/>
      <c r="AP39" s="352"/>
      <c r="AQ39" s="352"/>
      <c r="AR39" s="352"/>
      <c r="AS39" s="352"/>
      <c r="AT39" s="32"/>
      <c r="AU39" s="32"/>
      <c r="AV39" s="32"/>
      <c r="AW39" s="32"/>
    </row>
    <row r="40" ht="14.5" spans="1:49">
      <c r="A40" s="319"/>
      <c r="B40" s="319"/>
      <c r="C40" s="319"/>
      <c r="D40" s="319"/>
      <c r="E40" s="319"/>
      <c r="F40" s="327" t="s">
        <v>183</v>
      </c>
      <c r="G40" s="326"/>
      <c r="H40" s="326"/>
      <c r="I40" s="191">
        <v>1</v>
      </c>
      <c r="J40" s="191">
        <v>1</v>
      </c>
      <c r="K40" s="191">
        <v>1</v>
      </c>
      <c r="L40" s="191">
        <v>1</v>
      </c>
      <c r="M40" s="191">
        <v>1</v>
      </c>
      <c r="N40" s="191">
        <v>1</v>
      </c>
      <c r="O40" s="191">
        <v>1</v>
      </c>
      <c r="P40" s="42"/>
      <c r="Q40" s="352"/>
      <c r="R40" s="352"/>
      <c r="S40" s="352"/>
      <c r="T40" s="352"/>
      <c r="U40" s="352"/>
      <c r="V40" s="352"/>
      <c r="W40" s="352"/>
      <c r="X40" s="352"/>
      <c r="Y40" s="352"/>
      <c r="Z40" s="352"/>
      <c r="AA40" s="352"/>
      <c r="AB40" s="352"/>
      <c r="AC40" s="352"/>
      <c r="AD40" s="352"/>
      <c r="AE40" s="352"/>
      <c r="AF40" s="352"/>
      <c r="AG40" s="352"/>
      <c r="AH40" s="352"/>
      <c r="AI40" s="352"/>
      <c r="AJ40" s="352"/>
      <c r="AK40" s="352"/>
      <c r="AL40" s="352"/>
      <c r="AM40" s="352"/>
      <c r="AN40" s="352"/>
      <c r="AO40" s="352"/>
      <c r="AP40" s="352"/>
      <c r="AQ40" s="352"/>
      <c r="AR40" s="352"/>
      <c r="AS40" s="352"/>
      <c r="AT40" s="32"/>
      <c r="AU40" s="32"/>
      <c r="AV40" s="32"/>
      <c r="AW40" s="32"/>
    </row>
    <row r="41" ht="14.5" spans="1:49">
      <c r="A41" s="319"/>
      <c r="B41" s="319"/>
      <c r="C41" s="319"/>
      <c r="D41" s="319"/>
      <c r="E41" s="319"/>
      <c r="F41" s="327" t="s">
        <v>184</v>
      </c>
      <c r="G41" s="326"/>
      <c r="H41" s="326"/>
      <c r="I41" s="191">
        <v>1</v>
      </c>
      <c r="J41" s="191">
        <v>1</v>
      </c>
      <c r="K41" s="191">
        <v>1</v>
      </c>
      <c r="L41" s="191">
        <v>1</v>
      </c>
      <c r="M41" s="191">
        <v>1</v>
      </c>
      <c r="N41" s="191">
        <v>1</v>
      </c>
      <c r="O41" s="191">
        <v>1</v>
      </c>
      <c r="P41" s="42"/>
      <c r="Q41" s="352"/>
      <c r="R41" s="352"/>
      <c r="S41" s="352"/>
      <c r="T41" s="352"/>
      <c r="U41" s="352"/>
      <c r="V41" s="352"/>
      <c r="W41" s="352"/>
      <c r="X41" s="352"/>
      <c r="Y41" s="352"/>
      <c r="Z41" s="352"/>
      <c r="AA41" s="352"/>
      <c r="AB41" s="352"/>
      <c r="AC41" s="352"/>
      <c r="AD41" s="352"/>
      <c r="AE41" s="352"/>
      <c r="AF41" s="352"/>
      <c r="AG41" s="352"/>
      <c r="AH41" s="352"/>
      <c r="AI41" s="352"/>
      <c r="AJ41" s="352"/>
      <c r="AK41" s="352"/>
      <c r="AL41" s="352"/>
      <c r="AM41" s="352"/>
      <c r="AN41" s="352"/>
      <c r="AO41" s="352"/>
      <c r="AP41" s="352"/>
      <c r="AQ41" s="352"/>
      <c r="AR41" s="352"/>
      <c r="AS41" s="352"/>
      <c r="AT41" s="32"/>
      <c r="AU41" s="32"/>
      <c r="AV41" s="32"/>
      <c r="AW41" s="32"/>
    </row>
    <row r="42" ht="14.5" spans="1:49">
      <c r="A42" s="319"/>
      <c r="B42" s="319"/>
      <c r="C42" s="319"/>
      <c r="D42" s="319"/>
      <c r="E42" s="319"/>
      <c r="F42" s="327"/>
      <c r="G42" s="326"/>
      <c r="H42" s="326"/>
      <c r="I42" s="191"/>
      <c r="J42" s="191"/>
      <c r="K42" s="191"/>
      <c r="L42" s="191"/>
      <c r="M42" s="191"/>
      <c r="N42" s="191"/>
      <c r="O42" s="191"/>
      <c r="P42" s="42"/>
      <c r="Q42" s="352"/>
      <c r="R42" s="352"/>
      <c r="S42" s="352"/>
      <c r="T42" s="352"/>
      <c r="U42" s="352"/>
      <c r="V42" s="352"/>
      <c r="W42" s="352"/>
      <c r="X42" s="352"/>
      <c r="Y42" s="352"/>
      <c r="Z42" s="352"/>
      <c r="AA42" s="352"/>
      <c r="AB42" s="352"/>
      <c r="AC42" s="352"/>
      <c r="AD42" s="352"/>
      <c r="AE42" s="352"/>
      <c r="AF42" s="352"/>
      <c r="AG42" s="352"/>
      <c r="AH42" s="352"/>
      <c r="AI42" s="352"/>
      <c r="AJ42" s="352"/>
      <c r="AK42" s="352"/>
      <c r="AL42" s="352"/>
      <c r="AM42" s="352"/>
      <c r="AN42" s="352"/>
      <c r="AO42" s="352"/>
      <c r="AP42" s="352"/>
      <c r="AQ42" s="352"/>
      <c r="AR42" s="352"/>
      <c r="AS42" s="352"/>
      <c r="AT42" s="32"/>
      <c r="AU42" s="32"/>
      <c r="AV42" s="32"/>
      <c r="AW42" s="32"/>
    </row>
    <row r="43" ht="14.5" spans="16:49">
      <c r="P43" s="32"/>
      <c r="Q43" s="344"/>
      <c r="R43" s="344"/>
      <c r="S43" s="344"/>
      <c r="T43" s="344"/>
      <c r="U43" s="344"/>
      <c r="V43" s="344"/>
      <c r="W43" s="344"/>
      <c r="X43" s="344"/>
      <c r="Y43" s="344"/>
      <c r="Z43" s="344"/>
      <c r="AA43" s="344"/>
      <c r="AB43" s="344"/>
      <c r="AC43" s="344"/>
      <c r="AD43" s="344"/>
      <c r="AE43" s="344"/>
      <c r="AF43" s="344"/>
      <c r="AG43" s="344"/>
      <c r="AH43" s="344"/>
      <c r="AI43" s="344"/>
      <c r="AJ43" s="344"/>
      <c r="AK43" s="344"/>
      <c r="AL43" s="344"/>
      <c r="AM43" s="344"/>
      <c r="AN43" s="344"/>
      <c r="AO43" s="344"/>
      <c r="AP43" s="344"/>
      <c r="AQ43" s="344"/>
      <c r="AR43" s="344"/>
      <c r="AS43" s="344"/>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2"/>
      <c r="B46" s="322"/>
      <c r="C46" s="322"/>
      <c r="F46" s="322"/>
      <c r="G46" s="322"/>
      <c r="H46" s="129"/>
      <c r="I46" s="322"/>
      <c r="J46" s="322"/>
      <c r="K46" s="322"/>
      <c r="L46" s="322"/>
      <c r="M46" s="322"/>
      <c r="N46" s="322"/>
      <c r="O46" s="322"/>
      <c r="P46" s="322"/>
    </row>
    <row r="47" s="32" customFormat="1" ht="14.5" spans="1:16">
      <c r="A47" s="322"/>
      <c r="B47" s="322"/>
      <c r="C47" s="322"/>
      <c r="F47" s="323"/>
      <c r="G47" s="323"/>
      <c r="H47" s="323"/>
      <c r="I47" s="220"/>
      <c r="P47" s="344"/>
    </row>
    <row r="48" s="32" customFormat="1" ht="14.5" spans="1:16">
      <c r="A48" s="322"/>
      <c r="B48" s="322"/>
      <c r="C48" s="322"/>
      <c r="F48" s="42"/>
      <c r="G48" s="322"/>
      <c r="H48" s="322"/>
      <c r="I48" s="42"/>
      <c r="J48" s="42"/>
      <c r="K48" s="42"/>
      <c r="L48" s="42"/>
      <c r="M48" s="42"/>
      <c r="N48" s="42"/>
      <c r="O48" s="42"/>
      <c r="P48" s="42"/>
    </row>
    <row r="49" s="32" customFormat="1" ht="14.5" spans="1:49">
      <c r="A49" s="322"/>
      <c r="B49" s="322"/>
      <c r="C49" s="322"/>
      <c r="D49" s="322"/>
      <c r="E49" s="322"/>
      <c r="F49" s="42"/>
      <c r="G49" s="322"/>
      <c r="H49" s="322"/>
      <c r="I49" s="42"/>
      <c r="J49" s="42"/>
      <c r="K49" s="42"/>
      <c r="L49" s="42"/>
      <c r="M49" s="42"/>
      <c r="N49" s="42"/>
      <c r="O49" s="42"/>
      <c r="P49" s="42"/>
      <c r="Q49" s="322"/>
      <c r="R49" s="322"/>
      <c r="S49" s="322"/>
      <c r="T49" s="322"/>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AR49" s="322"/>
      <c r="AS49" s="322"/>
      <c r="AT49" s="322"/>
      <c r="AU49" s="322"/>
      <c r="AV49" s="322"/>
      <c r="AW49" s="322"/>
    </row>
    <row r="50" s="32" customFormat="1" ht="14.5" spans="1:45">
      <c r="A50" s="322"/>
      <c r="B50" s="322"/>
      <c r="C50" s="322"/>
      <c r="D50" s="322"/>
      <c r="E50" s="322"/>
      <c r="F50" s="54"/>
      <c r="G50" s="322"/>
      <c r="H50" s="322"/>
      <c r="P50" s="42"/>
      <c r="Q50" s="322"/>
      <c r="R50" s="322"/>
      <c r="S50" s="322"/>
      <c r="T50" s="322"/>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AR50" s="322"/>
      <c r="AS50" s="322"/>
    </row>
    <row r="51" s="32" customFormat="1" ht="14.5" spans="1:45">
      <c r="A51" s="322"/>
      <c r="B51" s="322"/>
      <c r="C51" s="322"/>
      <c r="D51" s="322"/>
      <c r="E51" s="322"/>
      <c r="F51" s="54"/>
      <c r="G51" s="322"/>
      <c r="H51" s="322"/>
      <c r="P51" s="42"/>
      <c r="Q51" s="352"/>
      <c r="R51" s="352"/>
      <c r="S51" s="352"/>
      <c r="T51" s="352"/>
      <c r="U51" s="352"/>
      <c r="V51" s="352"/>
      <c r="W51" s="352"/>
      <c r="X51" s="352"/>
      <c r="Y51" s="352"/>
      <c r="Z51" s="352"/>
      <c r="AA51" s="352"/>
      <c r="AB51" s="352"/>
      <c r="AC51" s="352"/>
      <c r="AD51" s="352"/>
      <c r="AE51" s="352"/>
      <c r="AF51" s="352"/>
      <c r="AG51" s="352"/>
      <c r="AH51" s="352"/>
      <c r="AI51" s="352"/>
      <c r="AJ51" s="352"/>
      <c r="AK51" s="352"/>
      <c r="AL51" s="352"/>
      <c r="AM51" s="352"/>
      <c r="AN51" s="352"/>
      <c r="AO51" s="352"/>
      <c r="AP51" s="352"/>
      <c r="AQ51" s="352"/>
      <c r="AR51" s="352"/>
      <c r="AS51" s="352"/>
    </row>
    <row r="52" s="32" customFormat="1" ht="14.5" spans="1:45">
      <c r="A52" s="322"/>
      <c r="B52" s="322"/>
      <c r="C52" s="322"/>
      <c r="D52" s="322"/>
      <c r="E52" s="322"/>
      <c r="F52" s="324"/>
      <c r="G52" s="322"/>
      <c r="H52" s="322"/>
      <c r="P52" s="42"/>
      <c r="Q52" s="352"/>
      <c r="R52" s="352"/>
      <c r="S52" s="352"/>
      <c r="T52" s="352"/>
      <c r="U52" s="352"/>
      <c r="V52" s="352"/>
      <c r="W52" s="352"/>
      <c r="X52" s="352"/>
      <c r="Y52" s="352"/>
      <c r="Z52" s="352"/>
      <c r="AA52" s="352"/>
      <c r="AB52" s="352"/>
      <c r="AC52" s="352"/>
      <c r="AD52" s="352"/>
      <c r="AE52" s="352"/>
      <c r="AF52" s="352"/>
      <c r="AG52" s="352"/>
      <c r="AH52" s="352"/>
      <c r="AI52" s="352"/>
      <c r="AJ52" s="352"/>
      <c r="AK52" s="352"/>
      <c r="AL52" s="352"/>
      <c r="AM52" s="352"/>
      <c r="AN52" s="352"/>
      <c r="AO52" s="352"/>
      <c r="AP52" s="352"/>
      <c r="AQ52" s="352"/>
      <c r="AR52" s="352"/>
      <c r="AS52" s="352"/>
    </row>
    <row r="53" s="32" customFormat="1" ht="14.5" spans="1:45">
      <c r="A53" s="322"/>
      <c r="B53" s="322"/>
      <c r="C53" s="322"/>
      <c r="D53" s="322"/>
      <c r="E53" s="322"/>
      <c r="F53" s="324"/>
      <c r="G53" s="322"/>
      <c r="H53" s="322"/>
      <c r="P53" s="42"/>
      <c r="Q53" s="352"/>
      <c r="R53" s="352"/>
      <c r="S53" s="352"/>
      <c r="T53" s="352"/>
      <c r="U53" s="352"/>
      <c r="V53" s="352"/>
      <c r="W53" s="352"/>
      <c r="X53" s="352"/>
      <c r="Y53" s="352"/>
      <c r="Z53" s="352"/>
      <c r="AA53" s="352"/>
      <c r="AB53" s="352"/>
      <c r="AC53" s="352"/>
      <c r="AD53" s="352"/>
      <c r="AE53" s="352"/>
      <c r="AF53" s="352"/>
      <c r="AG53" s="352"/>
      <c r="AH53" s="352"/>
      <c r="AI53" s="352"/>
      <c r="AJ53" s="352"/>
      <c r="AK53" s="352"/>
      <c r="AL53" s="352"/>
      <c r="AM53" s="352"/>
      <c r="AN53" s="352"/>
      <c r="AO53" s="352"/>
      <c r="AP53" s="352"/>
      <c r="AQ53" s="352"/>
      <c r="AR53" s="352"/>
      <c r="AS53" s="352"/>
    </row>
    <row r="54" s="32" customFormat="1" ht="14.5" spans="1:45">
      <c r="A54" s="322"/>
      <c r="B54" s="322"/>
      <c r="C54" s="322"/>
      <c r="D54" s="322"/>
      <c r="E54" s="322"/>
      <c r="F54" s="324"/>
      <c r="G54" s="322"/>
      <c r="H54" s="322"/>
      <c r="P54" s="42"/>
      <c r="Q54" s="352"/>
      <c r="R54" s="352"/>
      <c r="S54" s="352"/>
      <c r="T54" s="352"/>
      <c r="U54" s="352"/>
      <c r="V54" s="352"/>
      <c r="W54" s="352"/>
      <c r="X54" s="352"/>
      <c r="Y54" s="352"/>
      <c r="Z54" s="352"/>
      <c r="AA54" s="352"/>
      <c r="AB54" s="352"/>
      <c r="AC54" s="352"/>
      <c r="AD54" s="352"/>
      <c r="AE54" s="352"/>
      <c r="AF54" s="352"/>
      <c r="AG54" s="352"/>
      <c r="AH54" s="352"/>
      <c r="AI54" s="352"/>
      <c r="AJ54" s="352"/>
      <c r="AK54" s="352"/>
      <c r="AL54" s="352"/>
      <c r="AM54" s="352"/>
      <c r="AN54" s="352"/>
      <c r="AO54" s="352"/>
      <c r="AP54" s="352"/>
      <c r="AQ54" s="352"/>
      <c r="AR54" s="352"/>
      <c r="AS54" s="352"/>
    </row>
    <row r="55" s="32" customFormat="1" ht="14.5" spans="4:49">
      <c r="D55" s="322"/>
      <c r="E55" s="322"/>
      <c r="Q55" s="344"/>
      <c r="R55" s="344"/>
      <c r="S55" s="344"/>
      <c r="T55" s="344"/>
      <c r="U55" s="344"/>
      <c r="V55" s="344"/>
      <c r="W55" s="344"/>
      <c r="X55" s="344"/>
      <c r="Y55" s="344"/>
      <c r="Z55" s="344"/>
      <c r="AA55" s="344"/>
      <c r="AB55" s="344"/>
      <c r="AC55" s="344"/>
      <c r="AD55" s="344"/>
      <c r="AE55" s="344"/>
      <c r="AF55" s="344"/>
      <c r="AG55" s="344"/>
      <c r="AH55" s="344"/>
      <c r="AI55" s="344"/>
      <c r="AJ55" s="344"/>
      <c r="AK55" s="344"/>
      <c r="AL55" s="344"/>
      <c r="AM55" s="344"/>
      <c r="AN55" s="344"/>
      <c r="AO55" s="344"/>
      <c r="AP55" s="344"/>
      <c r="AQ55" s="344"/>
      <c r="AR55" s="344"/>
      <c r="AS55" s="344"/>
      <c r="AT55" s="322"/>
      <c r="AU55" s="322"/>
      <c r="AV55" s="322"/>
      <c r="AW55" s="322"/>
    </row>
    <row r="56" ht="14.5" spans="1:49">
      <c r="A56" s="42"/>
      <c r="B56" s="44"/>
      <c r="C56" s="319"/>
      <c r="D56" s="319"/>
      <c r="E56" s="319"/>
      <c r="F56" s="319"/>
      <c r="G56" s="319"/>
      <c r="H56" s="319"/>
      <c r="I56" s="319"/>
      <c r="J56" s="319"/>
      <c r="K56" s="319"/>
      <c r="L56" s="319"/>
      <c r="M56" s="319"/>
      <c r="N56" s="319"/>
      <c r="O56" s="319"/>
      <c r="P56" s="319"/>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9"/>
      <c r="AU56" s="319"/>
      <c r="AV56" s="319"/>
      <c r="AW56" s="319"/>
    </row>
    <row r="57" ht="14.5" spans="1:46">
      <c r="A57" s="42"/>
      <c r="B57" s="44"/>
      <c r="C57" s="319"/>
      <c r="D57" s="319"/>
      <c r="E57" s="319"/>
      <c r="F57" s="319"/>
      <c r="G57" s="319"/>
      <c r="H57" s="328" t="s">
        <v>212</v>
      </c>
      <c r="I57" s="319"/>
      <c r="J57" s="319"/>
      <c r="K57" s="319"/>
      <c r="L57" s="319"/>
      <c r="M57" s="319"/>
      <c r="N57" s="319"/>
      <c r="O57" s="319"/>
      <c r="P57" s="319"/>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9"/>
    </row>
    <row r="58" ht="15.25" spans="1:16">
      <c r="A58" s="42"/>
      <c r="B58" s="44"/>
      <c r="C58" s="319"/>
      <c r="F58" s="329" t="s">
        <v>11</v>
      </c>
      <c r="G58" s="329" t="s">
        <v>189</v>
      </c>
      <c r="H58" s="329" t="s">
        <v>190</v>
      </c>
      <c r="I58" s="219" t="s">
        <v>191</v>
      </c>
      <c r="J58" t="s">
        <v>192</v>
      </c>
      <c r="K58" t="s">
        <v>193</v>
      </c>
      <c r="L58" t="s">
        <v>194</v>
      </c>
      <c r="M58" t="s">
        <v>195</v>
      </c>
      <c r="N58" t="s">
        <v>196</v>
      </c>
      <c r="O58" t="s">
        <v>197</v>
      </c>
      <c r="P58" s="344"/>
    </row>
    <row r="59" ht="14.5" spans="1:45">
      <c r="A59" s="42"/>
      <c r="B59" s="44"/>
      <c r="C59" s="319"/>
      <c r="D59" s="319"/>
      <c r="E59" s="319"/>
      <c r="F59" s="80" t="s">
        <v>178</v>
      </c>
      <c r="G59" s="80"/>
      <c r="H59" s="80"/>
      <c r="I59" s="80">
        <v>1</v>
      </c>
      <c r="J59" s="80">
        <v>1</v>
      </c>
      <c r="K59" s="80">
        <v>1</v>
      </c>
      <c r="L59" s="80">
        <v>1</v>
      </c>
      <c r="M59" s="80">
        <v>1</v>
      </c>
      <c r="N59" s="80">
        <v>1</v>
      </c>
      <c r="O59" s="80">
        <v>1</v>
      </c>
      <c r="P59" s="42"/>
      <c r="Q59" s="319"/>
      <c r="R59" s="319"/>
      <c r="S59" s="319"/>
      <c r="T59" s="319"/>
      <c r="U59" s="319"/>
      <c r="V59" s="319"/>
      <c r="W59" s="319"/>
      <c r="X59" s="319"/>
      <c r="Y59" s="319"/>
      <c r="Z59" s="319"/>
      <c r="AA59" s="319"/>
      <c r="AB59" s="319"/>
      <c r="AC59" s="319"/>
      <c r="AD59" s="319"/>
      <c r="AE59" s="319"/>
      <c r="AF59" s="319"/>
      <c r="AG59" s="319"/>
      <c r="AH59" s="319"/>
      <c r="AI59" s="319"/>
      <c r="AJ59" s="319"/>
      <c r="AK59" s="319"/>
      <c r="AL59" s="319"/>
      <c r="AM59" s="319"/>
      <c r="AN59" s="319"/>
      <c r="AO59" s="319"/>
      <c r="AP59" s="319"/>
      <c r="AQ59" s="319"/>
      <c r="AR59" s="319"/>
      <c r="AS59" s="319"/>
    </row>
    <row r="60" ht="14.5" spans="6:45">
      <c r="F60" s="330" t="s">
        <v>182</v>
      </c>
      <c r="G60" s="326"/>
      <c r="H60" s="326"/>
      <c r="I60" s="345">
        <v>1</v>
      </c>
      <c r="J60" s="345">
        <v>1</v>
      </c>
      <c r="K60" s="345">
        <v>1</v>
      </c>
      <c r="L60" s="345">
        <v>1</v>
      </c>
      <c r="M60" s="345">
        <v>1</v>
      </c>
      <c r="N60" s="345">
        <v>1</v>
      </c>
      <c r="O60" s="346">
        <v>1</v>
      </c>
      <c r="P60" s="32"/>
      <c r="Q60" s="319"/>
      <c r="R60" s="319"/>
      <c r="S60" s="319"/>
      <c r="T60" s="319"/>
      <c r="U60" s="319"/>
      <c r="V60" s="319"/>
      <c r="W60" s="319"/>
      <c r="X60" s="319"/>
      <c r="Y60" s="319"/>
      <c r="Z60" s="319"/>
      <c r="AA60" s="319"/>
      <c r="AB60" s="319"/>
      <c r="AC60" s="319"/>
      <c r="AD60" s="319"/>
      <c r="AE60" s="319"/>
      <c r="AF60" s="319"/>
      <c r="AG60" s="319"/>
      <c r="AH60" s="319"/>
      <c r="AI60" s="319"/>
      <c r="AJ60" s="319"/>
      <c r="AK60" s="319"/>
      <c r="AL60" s="319"/>
      <c r="AM60" s="319"/>
      <c r="AN60" s="319"/>
      <c r="AO60" s="319"/>
      <c r="AP60" s="319"/>
      <c r="AQ60" s="319"/>
      <c r="AR60" s="319"/>
      <c r="AS60" s="319"/>
    </row>
    <row r="61" ht="14.5" spans="1:45">
      <c r="A61" s="319"/>
      <c r="B61" s="319"/>
      <c r="C61" s="319"/>
      <c r="D61" s="319"/>
      <c r="E61" s="319"/>
      <c r="F61" s="325" t="s">
        <v>180</v>
      </c>
      <c r="G61" s="326"/>
      <c r="H61" s="326"/>
      <c r="I61" s="191">
        <v>1</v>
      </c>
      <c r="J61" s="191">
        <v>1</v>
      </c>
      <c r="K61" s="191">
        <v>1</v>
      </c>
      <c r="L61" s="191">
        <v>1</v>
      </c>
      <c r="M61" s="191">
        <v>1</v>
      </c>
      <c r="N61" s="191">
        <v>1</v>
      </c>
      <c r="O61" s="347">
        <v>1</v>
      </c>
      <c r="P61" s="42"/>
      <c r="Q61" s="319"/>
      <c r="R61" s="319"/>
      <c r="S61" s="319"/>
      <c r="T61" s="319"/>
      <c r="U61" s="319"/>
      <c r="V61" s="319"/>
      <c r="W61" s="319"/>
      <c r="X61" s="319"/>
      <c r="Y61" s="319"/>
      <c r="Z61" s="319"/>
      <c r="AA61" s="319"/>
      <c r="AB61" s="319"/>
      <c r="AC61" s="319"/>
      <c r="AD61" s="319"/>
      <c r="AE61" s="319"/>
      <c r="AF61" s="319"/>
      <c r="AG61" s="319"/>
      <c r="AH61" s="319"/>
      <c r="AI61" s="319"/>
      <c r="AJ61" s="319"/>
      <c r="AK61" s="319"/>
      <c r="AL61" s="319"/>
      <c r="AM61" s="319"/>
      <c r="AN61" s="319"/>
      <c r="AO61" s="319"/>
      <c r="AP61" s="319"/>
      <c r="AQ61" s="319"/>
      <c r="AR61" s="319"/>
      <c r="AS61" s="319"/>
    </row>
    <row r="62" ht="14.5" spans="1:45">
      <c r="A62" s="319"/>
      <c r="B62" s="319"/>
      <c r="C62" s="319"/>
      <c r="D62" s="319"/>
      <c r="E62" s="319"/>
      <c r="F62" s="325" t="s">
        <v>181</v>
      </c>
      <c r="G62" s="326"/>
      <c r="H62" s="326"/>
      <c r="I62" s="191">
        <v>1</v>
      </c>
      <c r="J62" s="191">
        <v>1</v>
      </c>
      <c r="K62" s="191">
        <v>1</v>
      </c>
      <c r="L62" s="191">
        <v>1</v>
      </c>
      <c r="M62" s="191">
        <v>1</v>
      </c>
      <c r="N62" s="191">
        <v>1</v>
      </c>
      <c r="O62" s="347">
        <v>1</v>
      </c>
      <c r="P62" s="42"/>
      <c r="Q62" s="354"/>
      <c r="R62" s="354"/>
      <c r="S62" s="354"/>
      <c r="T62" s="354"/>
      <c r="U62" s="354"/>
      <c r="V62" s="354"/>
      <c r="W62" s="354"/>
      <c r="X62" s="354"/>
      <c r="Y62" s="354"/>
      <c r="Z62" s="354"/>
      <c r="AA62" s="354"/>
      <c r="AB62" s="354"/>
      <c r="AC62" s="354"/>
      <c r="AD62" s="354"/>
      <c r="AE62" s="354"/>
      <c r="AF62" s="354"/>
      <c r="AG62" s="354"/>
      <c r="AH62" s="354"/>
      <c r="AI62" s="354"/>
      <c r="AJ62" s="354"/>
      <c r="AK62" s="354"/>
      <c r="AL62" s="354"/>
      <c r="AM62" s="354"/>
      <c r="AN62" s="354"/>
      <c r="AO62" s="354"/>
      <c r="AP62" s="354"/>
      <c r="AQ62" s="354"/>
      <c r="AR62" s="354"/>
      <c r="AS62" s="354"/>
    </row>
    <row r="63" ht="14.5" spans="1:45">
      <c r="A63" s="319"/>
      <c r="B63" s="319"/>
      <c r="C63" s="319"/>
      <c r="D63" s="319"/>
      <c r="E63" s="319"/>
      <c r="F63" s="327" t="s">
        <v>183</v>
      </c>
      <c r="G63" s="326"/>
      <c r="H63" s="326"/>
      <c r="I63" s="191">
        <v>1</v>
      </c>
      <c r="J63" s="191">
        <v>1</v>
      </c>
      <c r="K63" s="191">
        <v>1</v>
      </c>
      <c r="L63" s="191">
        <v>1</v>
      </c>
      <c r="M63" s="191">
        <v>1</v>
      </c>
      <c r="N63" s="191">
        <v>1</v>
      </c>
      <c r="O63" s="347">
        <v>1</v>
      </c>
      <c r="P63" s="42"/>
      <c r="Q63" s="354"/>
      <c r="R63" s="354"/>
      <c r="S63" s="354"/>
      <c r="T63" s="354"/>
      <c r="U63" s="354"/>
      <c r="V63" s="354"/>
      <c r="W63" s="354"/>
      <c r="X63" s="354"/>
      <c r="Y63" s="354"/>
      <c r="Z63" s="354"/>
      <c r="AA63" s="354"/>
      <c r="AB63" s="354"/>
      <c r="AC63" s="354"/>
      <c r="AD63" s="354"/>
      <c r="AE63" s="354"/>
      <c r="AF63" s="354"/>
      <c r="AG63" s="354"/>
      <c r="AH63" s="354"/>
      <c r="AI63" s="354"/>
      <c r="AJ63" s="354"/>
      <c r="AK63" s="354"/>
      <c r="AL63" s="354"/>
      <c r="AM63" s="354"/>
      <c r="AN63" s="354"/>
      <c r="AO63" s="354"/>
      <c r="AP63" s="354"/>
      <c r="AQ63" s="354"/>
      <c r="AR63" s="354"/>
      <c r="AS63" s="354"/>
    </row>
    <row r="64" ht="14.5" spans="1:45">
      <c r="A64" s="319"/>
      <c r="B64" s="319"/>
      <c r="C64" s="319"/>
      <c r="D64" s="319"/>
      <c r="E64" s="319"/>
      <c r="F64" s="327" t="s">
        <v>184</v>
      </c>
      <c r="G64" s="326"/>
      <c r="H64" s="326"/>
      <c r="I64" s="191">
        <v>1</v>
      </c>
      <c r="J64" s="191">
        <v>1</v>
      </c>
      <c r="K64" s="191">
        <v>1</v>
      </c>
      <c r="L64" s="191">
        <v>1</v>
      </c>
      <c r="M64" s="191">
        <v>1</v>
      </c>
      <c r="N64" s="191">
        <v>1</v>
      </c>
      <c r="O64" s="347">
        <v>1</v>
      </c>
      <c r="P64" s="42"/>
      <c r="Q64" s="354"/>
      <c r="R64" s="354"/>
      <c r="S64" s="354"/>
      <c r="T64" s="354"/>
      <c r="U64" s="354"/>
      <c r="V64" s="354"/>
      <c r="W64" s="354"/>
      <c r="X64" s="354"/>
      <c r="Y64" s="354"/>
      <c r="Z64" s="354"/>
      <c r="AA64" s="354"/>
      <c r="AB64" s="354"/>
      <c r="AC64" s="354"/>
      <c r="AD64" s="354"/>
      <c r="AE64" s="354"/>
      <c r="AF64" s="354"/>
      <c r="AG64" s="354"/>
      <c r="AH64" s="354"/>
      <c r="AI64" s="354"/>
      <c r="AJ64" s="354"/>
      <c r="AK64" s="354"/>
      <c r="AL64" s="354"/>
      <c r="AM64" s="354"/>
      <c r="AN64" s="354"/>
      <c r="AO64" s="354"/>
      <c r="AP64" s="354"/>
      <c r="AQ64" s="354"/>
      <c r="AR64" s="354"/>
      <c r="AS64" s="354"/>
    </row>
    <row r="65" ht="14.5" spans="1:45">
      <c r="A65" s="319"/>
      <c r="B65" s="319"/>
      <c r="C65" s="319"/>
      <c r="D65" s="319"/>
      <c r="E65" s="319"/>
      <c r="P65" s="42"/>
      <c r="Q65" s="354"/>
      <c r="R65" s="354"/>
      <c r="S65" s="354"/>
      <c r="T65" s="354"/>
      <c r="U65" s="354"/>
      <c r="V65" s="354"/>
      <c r="W65" s="354"/>
      <c r="X65" s="354"/>
      <c r="Y65" s="354"/>
      <c r="Z65" s="354"/>
      <c r="AA65" s="354"/>
      <c r="AB65" s="354"/>
      <c r="AC65" s="354"/>
      <c r="AD65" s="354"/>
      <c r="AE65" s="354"/>
      <c r="AF65" s="354"/>
      <c r="AG65" s="354"/>
      <c r="AH65" s="354"/>
      <c r="AI65" s="354"/>
      <c r="AJ65" s="354"/>
      <c r="AK65" s="354"/>
      <c r="AL65" s="354"/>
      <c r="AM65" s="354"/>
      <c r="AN65" s="354"/>
      <c r="AO65" s="354"/>
      <c r="AP65" s="354"/>
      <c r="AQ65" s="354"/>
      <c r="AR65" s="354"/>
      <c r="AS65" s="354"/>
    </row>
    <row r="66" ht="14.5" spans="1:45">
      <c r="A66" s="42"/>
      <c r="B66" s="44"/>
      <c r="C66" s="319"/>
      <c r="D66" s="319"/>
      <c r="E66" s="319"/>
      <c r="F66" s="319"/>
      <c r="G66" s="319"/>
      <c r="H66" s="319"/>
      <c r="I66" s="319"/>
      <c r="J66" s="319"/>
      <c r="K66" s="319"/>
      <c r="L66" s="319"/>
      <c r="M66" s="319"/>
      <c r="N66" s="319"/>
      <c r="O66" s="319"/>
      <c r="P66" s="319"/>
      <c r="Q66" s="319"/>
      <c r="R66" s="319"/>
      <c r="S66" s="319"/>
      <c r="T66" s="319"/>
      <c r="U66" s="319"/>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row>
    <row r="67" s="67" customFormat="1" ht="14.5" spans="1:46">
      <c r="A67" s="42"/>
      <c r="B67" s="44"/>
      <c r="C67" s="351"/>
      <c r="D67" s="351"/>
      <c r="E67" s="351"/>
      <c r="F67" s="351"/>
      <c r="G67" s="351"/>
      <c r="H67" s="355"/>
      <c r="I67" s="351"/>
      <c r="J67" s="351"/>
      <c r="K67" s="351"/>
      <c r="L67" s="351"/>
      <c r="M67" s="351"/>
      <c r="N67" s="351"/>
      <c r="O67" s="351"/>
      <c r="P67" s="351"/>
      <c r="Q67" s="344"/>
      <c r="R67" s="344"/>
      <c r="S67" s="344"/>
      <c r="T67" s="344"/>
      <c r="U67" s="344"/>
      <c r="V67" s="344"/>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2"/>
    </row>
    <row r="68" ht="14.5" spans="4:46">
      <c r="D68" s="319"/>
      <c r="E68" s="319"/>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9"/>
      <c r="E69" s="319"/>
      <c r="Q69" s="320"/>
      <c r="R69" s="320"/>
      <c r="S69" s="320"/>
      <c r="T69" s="320"/>
      <c r="U69" s="320"/>
      <c r="V69" s="320"/>
      <c r="W69" s="320"/>
      <c r="X69" s="320"/>
      <c r="Y69" s="320"/>
      <c r="Z69" s="320"/>
      <c r="AA69" s="320"/>
      <c r="AB69" s="320"/>
      <c r="AC69" s="320"/>
      <c r="AD69" s="320"/>
      <c r="AE69" s="320"/>
      <c r="AF69" s="320"/>
      <c r="AG69" s="320"/>
      <c r="AH69" s="320"/>
      <c r="AI69" s="320"/>
      <c r="AJ69" s="320"/>
      <c r="AK69" s="320"/>
      <c r="AL69" s="320"/>
      <c r="AM69" s="320"/>
      <c r="AN69" s="320"/>
      <c r="AO69" s="320"/>
      <c r="AP69" s="320"/>
      <c r="AQ69" s="320"/>
      <c r="AR69" s="320"/>
      <c r="AS69" s="320"/>
      <c r="AT69" s="186"/>
    </row>
    <row r="70" ht="14.5" spans="4:45">
      <c r="D70" s="319"/>
      <c r="E70" s="319"/>
      <c r="Q70" s="319"/>
      <c r="R70" s="319"/>
      <c r="S70" s="319"/>
      <c r="T70" s="319"/>
      <c r="U70" s="319"/>
      <c r="V70" s="319"/>
      <c r="W70" s="319"/>
      <c r="X70" s="319"/>
      <c r="Y70" s="319"/>
      <c r="Z70" s="319"/>
      <c r="AA70" s="319"/>
      <c r="AB70" s="319"/>
      <c r="AC70" s="319"/>
      <c r="AD70" s="319"/>
      <c r="AE70" s="319"/>
      <c r="AF70" s="319"/>
      <c r="AG70" s="319"/>
      <c r="AH70" s="319"/>
      <c r="AI70" s="319"/>
      <c r="AJ70" s="319"/>
      <c r="AK70" s="319"/>
      <c r="AL70" s="319"/>
      <c r="AM70" s="319"/>
      <c r="AN70" s="319"/>
      <c r="AO70" s="319"/>
      <c r="AP70" s="319"/>
      <c r="AQ70" s="319"/>
      <c r="AR70" s="319"/>
      <c r="AS70" s="319"/>
    </row>
    <row r="72" ht="14.5" spans="1:3">
      <c r="A72" s="319"/>
      <c r="B72" s="319"/>
      <c r="C72" s="319"/>
    </row>
    <row r="73" ht="14.5" spans="1:3">
      <c r="A73" s="319"/>
      <c r="B73" s="319"/>
      <c r="C73" s="319"/>
    </row>
    <row r="74" ht="14.5" spans="1:3">
      <c r="A74" s="319"/>
      <c r="B74" s="319"/>
      <c r="C74" s="319"/>
    </row>
    <row r="75" ht="14.5" spans="1:46">
      <c r="A75" s="319"/>
      <c r="B75" s="319"/>
      <c r="C75" s="319"/>
      <c r="D75" s="319"/>
      <c r="E75" s="319"/>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row>
    <row r="76" ht="14.5" spans="1:46">
      <c r="A76" s="319"/>
      <c r="B76" s="319"/>
      <c r="C76" s="319"/>
      <c r="D76" s="319"/>
      <c r="E76" s="319"/>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row>
    <row r="77" ht="14.5" spans="1:46">
      <c r="A77" s="42"/>
      <c r="B77" s="44"/>
      <c r="C77" s="319"/>
      <c r="D77" s="319"/>
      <c r="E77" s="319"/>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row>
    <row r="78" ht="14.5" spans="1:46">
      <c r="A78" s="319"/>
      <c r="B78" s="319"/>
      <c r="C78" s="319"/>
      <c r="D78" s="319"/>
      <c r="E78" s="319"/>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row>
    <row r="79" ht="14.5" spans="1:46">
      <c r="A79" s="319"/>
      <c r="B79" s="319"/>
      <c r="C79" s="319"/>
      <c r="D79" s="319"/>
      <c r="E79" s="319"/>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row>
    <row r="80" ht="14.5" spans="1:46">
      <c r="A80" s="319"/>
      <c r="B80" s="319"/>
      <c r="C80" s="319"/>
      <c r="D80" s="319"/>
      <c r="E80" s="319"/>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row>
    <row r="81" ht="14.5" spans="1:46">
      <c r="A81" s="319"/>
      <c r="B81" s="319"/>
      <c r="C81" s="319"/>
      <c r="D81" s="319"/>
      <c r="E81" s="319"/>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row>
    <row r="82" ht="14.5" spans="4:46">
      <c r="D82" s="319"/>
      <c r="E82" s="319"/>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row>
    <row r="83" ht="14.5" spans="4:46">
      <c r="D83" s="319"/>
      <c r="E83" s="319"/>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row>
    <row r="84" ht="14.5" spans="4:46">
      <c r="D84" s="319"/>
      <c r="E84" s="319"/>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row>
    <row r="85" spans="17:46">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row>
    <row r="86" spans="17:46">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row>
    <row r="87" spans="6:46">
      <c r="F87" s="356"/>
      <c r="G87" s="357"/>
      <c r="H87" s="357"/>
      <c r="I87" s="358"/>
      <c r="J87" s="358"/>
      <c r="K87" s="358"/>
      <c r="L87" s="358"/>
      <c r="M87" s="358"/>
      <c r="N87" s="358"/>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row>
    <row r="88" spans="6:46">
      <c r="F88" s="356"/>
      <c r="G88" s="356"/>
      <c r="H88" s="356"/>
      <c r="I88" s="358"/>
      <c r="J88" s="358"/>
      <c r="K88" s="358"/>
      <c r="L88" s="358"/>
      <c r="M88" s="358"/>
      <c r="N88" s="358"/>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row>
    <row r="89" spans="6:46">
      <c r="F89" s="356"/>
      <c r="G89" s="356"/>
      <c r="H89" s="356"/>
      <c r="I89" s="358"/>
      <c r="J89" s="358"/>
      <c r="K89" s="358"/>
      <c r="L89" s="358"/>
      <c r="M89" s="358"/>
      <c r="N89" s="358"/>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row>
    <row r="90" spans="6:46">
      <c r="F90" s="356"/>
      <c r="G90" s="356"/>
      <c r="H90" s="356"/>
      <c r="I90" s="358"/>
      <c r="J90" s="358"/>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row>
    <row r="91" spans="6:46">
      <c r="F91" s="356"/>
      <c r="G91" s="356"/>
      <c r="H91" s="356"/>
      <c r="I91" s="358"/>
      <c r="J91" s="358"/>
      <c r="K91" s="358"/>
      <c r="L91" s="358"/>
      <c r="M91" s="358"/>
      <c r="N91" s="358"/>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row>
    <row r="92" spans="6:46">
      <c r="F92" s="356"/>
      <c r="G92" s="357"/>
      <c r="H92" s="357"/>
      <c r="I92" s="358"/>
      <c r="J92" s="358"/>
      <c r="K92" s="358"/>
      <c r="L92" s="358"/>
      <c r="M92" s="358"/>
      <c r="N92" s="358"/>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row>
    <row r="93" spans="6:46">
      <c r="F93" s="356"/>
      <c r="G93" s="356"/>
      <c r="H93" s="356"/>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row>
    <row r="94" spans="6:46">
      <c r="F94" s="356"/>
      <c r="G94" s="356"/>
      <c r="H94" s="356"/>
      <c r="I94" s="358"/>
      <c r="J94" s="358"/>
      <c r="K94" s="358"/>
      <c r="L94" s="358"/>
      <c r="M94" s="358"/>
      <c r="N94" s="358"/>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row>
    <row r="95" spans="6:46">
      <c r="F95" s="356"/>
      <c r="G95" s="356"/>
      <c r="H95" s="356"/>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row>
    <row r="96" ht="14.5" spans="6:46">
      <c r="F96" s="42"/>
      <c r="G96" s="319"/>
      <c r="H96" s="319"/>
      <c r="I96" s="319"/>
      <c r="J96" s="319"/>
      <c r="K96" s="319"/>
      <c r="L96" s="319"/>
      <c r="M96" s="319"/>
      <c r="N96" s="319"/>
      <c r="O96" s="319"/>
      <c r="P96" s="319"/>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row>
    <row r="97" s="32" customFormat="1" ht="14.5" spans="6:46">
      <c r="F97" s="322"/>
      <c r="G97" s="322"/>
      <c r="H97" s="129"/>
      <c r="I97" s="322"/>
      <c r="J97" s="322"/>
      <c r="K97" s="322"/>
      <c r="L97" s="322"/>
      <c r="M97" s="322"/>
      <c r="N97" s="322"/>
      <c r="O97" s="322"/>
      <c r="P97" s="322"/>
      <c r="Q97" s="359"/>
      <c r="R97" s="359"/>
      <c r="S97" s="359"/>
      <c r="T97" s="359"/>
      <c r="U97" s="359"/>
      <c r="V97" s="359"/>
      <c r="W97" s="359"/>
      <c r="X97" s="359"/>
      <c r="Y97" s="359"/>
      <c r="Z97" s="359"/>
      <c r="AA97" s="359"/>
      <c r="AB97" s="359"/>
      <c r="AC97" s="359"/>
      <c r="AD97" s="359"/>
      <c r="AE97" s="359"/>
      <c r="AF97" s="359"/>
      <c r="AG97" s="359"/>
      <c r="AH97" s="359"/>
      <c r="AI97" s="359"/>
      <c r="AJ97" s="359"/>
      <c r="AK97" s="359"/>
      <c r="AL97" s="359"/>
      <c r="AM97" s="359"/>
      <c r="AN97" s="359"/>
      <c r="AO97" s="359"/>
      <c r="AP97" s="359"/>
      <c r="AQ97" s="359"/>
      <c r="AR97" s="359"/>
      <c r="AS97" s="359"/>
      <c r="AT97" s="359"/>
    </row>
    <row r="98" s="32" customFormat="1" ht="14.5" spans="6:46">
      <c r="F98" s="323"/>
      <c r="G98" s="323"/>
      <c r="H98" s="323"/>
      <c r="I98" s="220"/>
      <c r="P98" s="344"/>
      <c r="Q98" s="359"/>
      <c r="R98" s="359"/>
      <c r="S98" s="359"/>
      <c r="T98" s="359"/>
      <c r="U98" s="359"/>
      <c r="V98" s="359"/>
      <c r="W98" s="359"/>
      <c r="X98" s="359"/>
      <c r="Y98" s="359"/>
      <c r="Z98" s="359"/>
      <c r="AA98" s="359"/>
      <c r="AB98" s="359"/>
      <c r="AC98" s="359"/>
      <c r="AD98" s="359"/>
      <c r="AE98" s="359"/>
      <c r="AF98" s="359"/>
      <c r="AG98" s="359"/>
      <c r="AH98" s="359"/>
      <c r="AI98" s="359"/>
      <c r="AJ98" s="359"/>
      <c r="AK98" s="359"/>
      <c r="AL98" s="359"/>
      <c r="AM98" s="359"/>
      <c r="AN98" s="359"/>
      <c r="AO98" s="359"/>
      <c r="AP98" s="359"/>
      <c r="AQ98" s="359"/>
      <c r="AR98" s="359"/>
      <c r="AS98" s="359"/>
      <c r="AT98" s="359"/>
    </row>
    <row r="99" s="32" customFormat="1" ht="14.5" spans="6:46">
      <c r="F99" s="42"/>
      <c r="G99" s="322"/>
      <c r="H99" s="322"/>
      <c r="I99" s="83"/>
      <c r="J99" s="83"/>
      <c r="K99" s="83"/>
      <c r="L99" s="83"/>
      <c r="M99" s="83"/>
      <c r="N99" s="83"/>
      <c r="O99" s="83"/>
      <c r="P99" s="83"/>
      <c r="Q99" s="322"/>
      <c r="R99" s="322"/>
      <c r="S99" s="322"/>
      <c r="T99" s="322"/>
      <c r="U99" s="322"/>
      <c r="V99" s="322"/>
      <c r="W99" s="322"/>
      <c r="X99" s="322"/>
      <c r="Y99" s="322"/>
      <c r="Z99" s="322"/>
      <c r="AA99" s="322"/>
      <c r="AB99" s="322"/>
      <c r="AC99" s="322"/>
      <c r="AD99" s="322"/>
      <c r="AE99" s="322"/>
      <c r="AF99" s="322"/>
      <c r="AG99" s="322"/>
      <c r="AH99" s="322"/>
      <c r="AI99" s="322"/>
      <c r="AJ99" s="322"/>
      <c r="AK99" s="322"/>
      <c r="AL99" s="322"/>
      <c r="AM99" s="322"/>
      <c r="AN99" s="322"/>
      <c r="AO99" s="322"/>
      <c r="AP99" s="322"/>
      <c r="AQ99" s="322"/>
      <c r="AR99" s="322"/>
      <c r="AS99" s="322"/>
      <c r="AT99" s="322"/>
    </row>
    <row r="100" s="32" customFormat="1" ht="14.5" spans="17:47">
      <c r="Q100" s="322"/>
      <c r="R100" s="322"/>
      <c r="S100" s="322"/>
      <c r="T100" s="322"/>
      <c r="U100" s="322"/>
      <c r="V100" s="322"/>
      <c r="W100" s="322"/>
      <c r="X100" s="322"/>
      <c r="Y100" s="322"/>
      <c r="Z100" s="322"/>
      <c r="AA100" s="322"/>
      <c r="AB100" s="322"/>
      <c r="AC100" s="322"/>
      <c r="AD100" s="322"/>
      <c r="AE100" s="322"/>
      <c r="AF100" s="322"/>
      <c r="AG100" s="322"/>
      <c r="AH100" s="322"/>
      <c r="AI100" s="322"/>
      <c r="AJ100" s="322"/>
      <c r="AK100" s="322"/>
      <c r="AL100" s="322"/>
      <c r="AM100" s="322"/>
      <c r="AN100" s="322"/>
      <c r="AO100" s="322"/>
      <c r="AP100" s="322"/>
      <c r="AQ100" s="322"/>
      <c r="AR100" s="322"/>
      <c r="AS100" s="322"/>
      <c r="AT100" s="322"/>
      <c r="AU100" s="322"/>
    </row>
    <row r="101" s="32" customFormat="1" ht="14.5" spans="17:47">
      <c r="Q101" s="344"/>
      <c r="R101" s="344"/>
      <c r="S101" s="344"/>
      <c r="T101" s="344"/>
      <c r="U101" s="344"/>
      <c r="V101" s="344"/>
      <c r="W101" s="344"/>
      <c r="X101" s="344"/>
      <c r="Y101" s="344"/>
      <c r="Z101" s="344"/>
      <c r="AA101" s="344"/>
      <c r="AB101" s="344"/>
      <c r="AC101" s="344"/>
      <c r="AD101" s="344"/>
      <c r="AE101" s="344"/>
      <c r="AF101" s="344"/>
      <c r="AG101" s="344"/>
      <c r="AH101" s="344"/>
      <c r="AI101" s="344"/>
      <c r="AJ101" s="344"/>
      <c r="AK101" s="344"/>
      <c r="AL101" s="344"/>
      <c r="AM101" s="344"/>
      <c r="AN101" s="344"/>
      <c r="AO101" s="344"/>
      <c r="AP101" s="344"/>
      <c r="AQ101" s="344"/>
      <c r="AR101" s="344"/>
      <c r="AS101" s="344"/>
      <c r="AT101" s="322"/>
      <c r="AU101" s="322"/>
    </row>
    <row r="102" s="32" customFormat="1" ht="14.5" spans="6:47">
      <c r="F102" s="322"/>
      <c r="G102" s="322"/>
      <c r="H102" s="129"/>
      <c r="I102" s="322"/>
      <c r="J102" s="322"/>
      <c r="K102" s="322"/>
      <c r="L102" s="322"/>
      <c r="M102" s="322"/>
      <c r="N102" s="322"/>
      <c r="O102" s="322"/>
      <c r="P102" s="322"/>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2"/>
      <c r="AU102" s="42"/>
    </row>
    <row r="103" s="32" customFormat="1" ht="14.5" spans="6:16">
      <c r="F103" s="323"/>
      <c r="G103" s="323"/>
      <c r="H103" s="323"/>
      <c r="I103" s="220"/>
      <c r="P103" s="344"/>
    </row>
    <row r="104" s="32" customFormat="1" ht="14.5" spans="6:16">
      <c r="F104" s="42"/>
      <c r="G104" s="322"/>
      <c r="H104" s="322"/>
      <c r="I104" s="42"/>
      <c r="J104" s="42"/>
      <c r="K104" s="42"/>
      <c r="L104" s="42"/>
      <c r="M104" s="42"/>
      <c r="N104" s="42"/>
      <c r="O104" s="42"/>
      <c r="P104" s="42"/>
    </row>
    <row r="105" s="32" customFormat="1" ht="14.5" spans="17:47">
      <c r="Q105" s="322"/>
      <c r="R105" s="322"/>
      <c r="S105" s="322"/>
      <c r="T105" s="322"/>
      <c r="U105" s="322"/>
      <c r="V105" s="322"/>
      <c r="W105" s="322"/>
      <c r="X105" s="322"/>
      <c r="Y105" s="322"/>
      <c r="Z105" s="322"/>
      <c r="AA105" s="322"/>
      <c r="AB105" s="322"/>
      <c r="AC105" s="322"/>
      <c r="AD105" s="322"/>
      <c r="AE105" s="322"/>
      <c r="AF105" s="322"/>
      <c r="AG105" s="322"/>
      <c r="AH105" s="322"/>
      <c r="AI105" s="322"/>
      <c r="AJ105" s="322"/>
      <c r="AK105" s="322"/>
      <c r="AL105" s="322"/>
      <c r="AM105" s="322"/>
      <c r="AN105" s="322"/>
      <c r="AO105" s="322"/>
      <c r="AP105" s="322"/>
      <c r="AQ105" s="322"/>
      <c r="AR105" s="322"/>
      <c r="AS105" s="322"/>
      <c r="AT105" s="322"/>
      <c r="AU105" s="322"/>
    </row>
    <row r="106" s="32" customFormat="1" ht="14.5" spans="17:47">
      <c r="Q106" s="344"/>
      <c r="R106" s="344"/>
      <c r="S106" s="344"/>
      <c r="T106" s="344"/>
      <c r="U106" s="344"/>
      <c r="V106" s="344"/>
      <c r="W106" s="344"/>
      <c r="X106" s="344"/>
      <c r="Y106" s="344"/>
      <c r="Z106" s="344"/>
      <c r="AA106" s="344"/>
      <c r="AB106" s="344"/>
      <c r="AC106" s="344"/>
      <c r="AD106" s="344"/>
      <c r="AE106" s="344"/>
      <c r="AF106" s="344"/>
      <c r="AG106" s="344"/>
      <c r="AH106" s="344"/>
      <c r="AI106" s="344"/>
      <c r="AJ106" s="344"/>
      <c r="AK106" s="344"/>
      <c r="AL106" s="344"/>
      <c r="AM106" s="344"/>
      <c r="AN106" s="344"/>
      <c r="AO106" s="344"/>
      <c r="AP106" s="344"/>
      <c r="AQ106" s="344"/>
      <c r="AR106" s="344"/>
      <c r="AS106" s="344"/>
      <c r="AT106" s="322"/>
      <c r="AU106" s="322"/>
    </row>
    <row r="107" s="32" customFormat="1" ht="14.5" spans="6:47">
      <c r="F107" s="322"/>
      <c r="G107" s="322"/>
      <c r="H107" s="129"/>
      <c r="I107" s="322"/>
      <c r="J107" s="322"/>
      <c r="K107" s="322"/>
      <c r="L107" s="322"/>
      <c r="M107" s="322"/>
      <c r="N107" s="322"/>
      <c r="O107" s="322"/>
      <c r="P107" s="32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2"/>
      <c r="AU107" s="322"/>
    </row>
    <row r="108" s="32" customFormat="1" ht="14.5" spans="6:16">
      <c r="F108" s="323"/>
      <c r="G108" s="323"/>
      <c r="H108" s="323"/>
      <c r="I108" s="220"/>
      <c r="P108" s="344"/>
    </row>
    <row r="109" s="32" customFormat="1" ht="14.5" spans="6:16">
      <c r="F109" s="42"/>
      <c r="G109" s="42"/>
      <c r="H109" s="322"/>
      <c r="I109" s="42"/>
      <c r="J109" s="42"/>
      <c r="K109" s="42"/>
      <c r="L109" s="42"/>
      <c r="M109" s="42"/>
      <c r="N109" s="42"/>
      <c r="O109" s="42"/>
      <c r="P109" s="42"/>
    </row>
    <row r="110" s="32" customFormat="1" ht="14.5" spans="6:47">
      <c r="F110" s="322"/>
      <c r="G110" s="322"/>
      <c r="H110" s="4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c r="AK110" s="322"/>
      <c r="AL110" s="322"/>
      <c r="AM110" s="322"/>
      <c r="AN110" s="322"/>
      <c r="AO110" s="322"/>
      <c r="AP110" s="322"/>
      <c r="AQ110" s="322"/>
      <c r="AR110" s="322"/>
      <c r="AS110" s="322"/>
      <c r="AT110" s="322"/>
      <c r="AU110" s="322"/>
    </row>
    <row r="111" s="32" customFormat="1" ht="14.5" spans="17:47">
      <c r="Q111" s="344"/>
      <c r="R111" s="344"/>
      <c r="S111" s="344"/>
      <c r="T111" s="344"/>
      <c r="U111" s="344"/>
      <c r="V111" s="344"/>
      <c r="W111" s="344"/>
      <c r="X111" s="344"/>
      <c r="Y111" s="344"/>
      <c r="Z111" s="344"/>
      <c r="AA111" s="344"/>
      <c r="AB111" s="344"/>
      <c r="AC111" s="344"/>
      <c r="AD111" s="344"/>
      <c r="AE111" s="344"/>
      <c r="AF111" s="344"/>
      <c r="AG111" s="344"/>
      <c r="AH111" s="344"/>
      <c r="AI111" s="344"/>
      <c r="AJ111" s="344"/>
      <c r="AK111" s="344"/>
      <c r="AL111" s="344"/>
      <c r="AM111" s="344"/>
      <c r="AN111" s="344"/>
      <c r="AO111" s="344"/>
      <c r="AP111" s="344"/>
      <c r="AQ111" s="344"/>
      <c r="AR111" s="344"/>
      <c r="AS111" s="344"/>
      <c r="AT111" s="322"/>
      <c r="AU111" s="322"/>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2"/>
      <c r="AU112" s="322"/>
    </row>
    <row r="113" s="32" customFormat="1" ht="14.5" spans="6:47">
      <c r="F113" s="322"/>
      <c r="G113" s="322"/>
      <c r="H113" s="129"/>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c r="AK113" s="322"/>
      <c r="AL113" s="322"/>
      <c r="AM113" s="322"/>
      <c r="AN113" s="322"/>
      <c r="AO113" s="322"/>
      <c r="AP113" s="322"/>
      <c r="AQ113" s="322"/>
      <c r="AR113" s="322"/>
      <c r="AS113" s="322"/>
      <c r="AT113" s="322"/>
      <c r="AU113" s="322"/>
    </row>
    <row r="114" s="32" customFormat="1" ht="14.5" spans="6:16">
      <c r="F114" s="323"/>
      <c r="G114" s="323"/>
      <c r="H114" s="323"/>
      <c r="I114" s="220"/>
      <c r="P114" s="344"/>
    </row>
    <row r="115" s="32" customFormat="1" ht="14.5" spans="6:16">
      <c r="F115" s="42"/>
      <c r="G115" s="322"/>
      <c r="H115" s="322"/>
      <c r="I115" s="42"/>
      <c r="J115" s="42"/>
      <c r="K115" s="42"/>
      <c r="L115" s="42"/>
      <c r="M115" s="42"/>
      <c r="N115" s="42"/>
      <c r="O115" s="42"/>
      <c r="P115" s="42"/>
    </row>
    <row r="116" s="32" customFormat="1" ht="14.5" spans="17:45">
      <c r="Q116" s="322"/>
      <c r="R116" s="322"/>
      <c r="S116" s="322"/>
      <c r="T116" s="322"/>
      <c r="U116" s="322"/>
      <c r="V116" s="322"/>
      <c r="W116" s="322"/>
      <c r="X116" s="322"/>
      <c r="Y116" s="322"/>
      <c r="Z116" s="322"/>
      <c r="AA116" s="322"/>
      <c r="AB116" s="322"/>
      <c r="AC116" s="322"/>
      <c r="AD116" s="322"/>
      <c r="AE116" s="322"/>
      <c r="AF116" s="322"/>
      <c r="AG116" s="322"/>
      <c r="AH116" s="322"/>
      <c r="AI116" s="322"/>
      <c r="AJ116" s="322"/>
      <c r="AK116" s="322"/>
      <c r="AL116" s="322"/>
      <c r="AM116" s="322"/>
      <c r="AN116" s="322"/>
      <c r="AO116" s="322"/>
      <c r="AP116" s="322"/>
      <c r="AQ116" s="322"/>
      <c r="AR116" s="322"/>
      <c r="AS116" s="322"/>
    </row>
    <row r="117" s="32" customFormat="1" ht="14.5" spans="17:45">
      <c r="Q117" s="344"/>
      <c r="R117" s="344"/>
      <c r="S117" s="344"/>
      <c r="T117" s="344"/>
      <c r="U117" s="344"/>
      <c r="V117" s="344"/>
      <c r="W117" s="344"/>
      <c r="X117" s="344"/>
      <c r="Y117" s="344"/>
      <c r="Z117" s="344"/>
      <c r="AA117" s="344"/>
      <c r="AB117" s="344"/>
      <c r="AC117" s="344"/>
      <c r="AD117" s="344"/>
      <c r="AE117" s="344"/>
      <c r="AF117" s="344"/>
      <c r="AG117" s="344"/>
      <c r="AH117" s="344"/>
      <c r="AI117" s="344"/>
      <c r="AJ117" s="344"/>
      <c r="AK117" s="344"/>
      <c r="AL117" s="344"/>
      <c r="AM117" s="344"/>
      <c r="AN117" s="344"/>
      <c r="AO117" s="344"/>
      <c r="AP117" s="344"/>
      <c r="AQ117" s="344"/>
      <c r="AR117" s="344"/>
      <c r="AS117" s="344"/>
    </row>
    <row r="118" s="32" customFormat="1" ht="14.5" spans="6:45">
      <c r="F118" s="322"/>
      <c r="G118" s="322"/>
      <c r="H118" s="129"/>
      <c r="I118" s="322"/>
      <c r="J118" s="322"/>
      <c r="K118" s="322"/>
      <c r="L118" s="322"/>
      <c r="M118" s="322"/>
      <c r="N118" s="322"/>
      <c r="O118" s="322"/>
      <c r="P118" s="32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3"/>
      <c r="G119" s="323"/>
      <c r="H119" s="323"/>
      <c r="I119" s="220"/>
      <c r="P119" s="344"/>
    </row>
    <row r="120" s="32" customFormat="1" ht="14.5" spans="6:16">
      <c r="F120" s="42"/>
      <c r="G120" s="322"/>
      <c r="H120" s="322"/>
      <c r="I120" s="42"/>
      <c r="J120" s="42"/>
      <c r="K120" s="42"/>
      <c r="L120" s="42"/>
      <c r="M120" s="42"/>
      <c r="N120" s="42"/>
      <c r="O120" s="42"/>
      <c r="P120" s="42"/>
    </row>
    <row r="121" s="32" customFormat="1" ht="14.5" spans="17:45">
      <c r="Q121" s="322"/>
      <c r="R121" s="322"/>
      <c r="S121" s="322"/>
      <c r="T121" s="322"/>
      <c r="U121" s="322"/>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AR121" s="322"/>
      <c r="AS121" s="322"/>
    </row>
    <row r="122" s="32" customFormat="1" ht="14.5" spans="17:45">
      <c r="Q122" s="344"/>
      <c r="R122" s="344"/>
      <c r="S122" s="344"/>
      <c r="T122" s="344"/>
      <c r="U122" s="344"/>
      <c r="V122" s="344"/>
      <c r="W122" s="344"/>
      <c r="X122" s="344"/>
      <c r="Y122" s="344"/>
      <c r="Z122" s="344"/>
      <c r="AA122" s="344"/>
      <c r="AB122" s="344"/>
      <c r="AC122" s="344"/>
      <c r="AD122" s="344"/>
      <c r="AE122" s="344"/>
      <c r="AF122" s="344"/>
      <c r="AG122" s="344"/>
      <c r="AH122" s="344"/>
      <c r="AI122" s="344"/>
      <c r="AJ122" s="344"/>
      <c r="AK122" s="344"/>
      <c r="AL122" s="344"/>
      <c r="AM122" s="344"/>
      <c r="AN122" s="344"/>
      <c r="AO122" s="344"/>
      <c r="AP122" s="344"/>
      <c r="AQ122" s="344"/>
      <c r="AR122" s="344"/>
      <c r="AS122" s="344"/>
    </row>
    <row r="123" s="32" customFormat="1" ht="14.5" spans="6:45">
      <c r="F123" s="322"/>
      <c r="G123" s="322"/>
      <c r="H123" s="129"/>
      <c r="I123" s="322"/>
      <c r="J123" s="322"/>
      <c r="K123" s="322"/>
      <c r="L123" s="322"/>
      <c r="M123" s="322"/>
      <c r="N123" s="322"/>
      <c r="O123" s="322"/>
      <c r="P123" s="32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3"/>
      <c r="G124" s="323"/>
      <c r="H124" s="323"/>
      <c r="I124" s="220"/>
      <c r="P124" s="344"/>
    </row>
    <row r="125" s="32" customFormat="1" ht="14.5" spans="6:16">
      <c r="F125" s="42"/>
      <c r="G125" s="322"/>
      <c r="H125" s="322"/>
      <c r="I125" s="42"/>
      <c r="J125" s="42"/>
      <c r="K125" s="42"/>
      <c r="L125" s="42"/>
      <c r="M125" s="42"/>
      <c r="N125" s="42"/>
      <c r="O125" s="42"/>
      <c r="P125" s="42"/>
    </row>
    <row r="126" s="32" customFormat="1" ht="14.5" spans="17:45">
      <c r="Q126" s="322"/>
      <c r="R126" s="322"/>
      <c r="S126" s="322"/>
      <c r="T126" s="322"/>
      <c r="U126" s="322"/>
      <c r="V126" s="322"/>
      <c r="W126" s="322"/>
      <c r="X126" s="322"/>
      <c r="Y126" s="322"/>
      <c r="Z126" s="322"/>
      <c r="AA126" s="322"/>
      <c r="AB126" s="322"/>
      <c r="AC126" s="322"/>
      <c r="AD126" s="322"/>
      <c r="AE126" s="322"/>
      <c r="AF126" s="322"/>
      <c r="AG126" s="322"/>
      <c r="AH126" s="322"/>
      <c r="AI126" s="322"/>
      <c r="AJ126" s="322"/>
      <c r="AK126" s="322"/>
      <c r="AL126" s="322"/>
      <c r="AM126" s="322"/>
      <c r="AN126" s="322"/>
      <c r="AO126" s="322"/>
      <c r="AP126" s="322"/>
      <c r="AQ126" s="322"/>
      <c r="AR126" s="322"/>
      <c r="AS126" s="322"/>
    </row>
    <row r="127" s="32" customFormat="1" ht="14.5" spans="17:45">
      <c r="Q127" s="344"/>
      <c r="R127" s="344"/>
      <c r="S127" s="344"/>
      <c r="T127" s="344"/>
      <c r="U127" s="344"/>
      <c r="V127" s="344"/>
      <c r="W127" s="344"/>
      <c r="X127" s="344"/>
      <c r="Y127" s="344"/>
      <c r="Z127" s="344"/>
      <c r="AA127" s="344"/>
      <c r="AB127" s="344"/>
      <c r="AC127" s="344"/>
      <c r="AD127" s="344"/>
      <c r="AE127" s="344"/>
      <c r="AF127" s="344"/>
      <c r="AG127" s="344"/>
      <c r="AH127" s="344"/>
      <c r="AI127" s="344"/>
      <c r="AJ127" s="344"/>
      <c r="AK127" s="344"/>
      <c r="AL127" s="344"/>
      <c r="AM127" s="344"/>
      <c r="AN127" s="344"/>
      <c r="AO127" s="344"/>
      <c r="AP127" s="344"/>
      <c r="AQ127" s="344"/>
      <c r="AR127" s="344"/>
      <c r="AS127" s="344"/>
    </row>
    <row r="128" s="32" customFormat="1" ht="14.5" spans="6:45">
      <c r="F128" s="322"/>
      <c r="G128" s="322"/>
      <c r="H128" s="129"/>
      <c r="I128" s="322"/>
      <c r="J128" s="322"/>
      <c r="K128" s="322"/>
      <c r="L128" s="322"/>
      <c r="M128" s="322"/>
      <c r="N128" s="322"/>
      <c r="O128" s="322"/>
      <c r="P128" s="32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3"/>
      <c r="G129" s="323"/>
      <c r="H129" s="323"/>
      <c r="I129" s="220"/>
      <c r="P129" s="344"/>
    </row>
    <row r="130" s="32" customFormat="1" ht="14.5" spans="6:16">
      <c r="F130" s="42"/>
      <c r="G130" s="322"/>
      <c r="H130" s="322"/>
      <c r="I130" s="42"/>
      <c r="J130" s="42"/>
      <c r="K130" s="42"/>
      <c r="L130" s="42"/>
      <c r="M130" s="42"/>
      <c r="N130" s="42"/>
      <c r="O130" s="42"/>
      <c r="P130" s="42"/>
    </row>
    <row r="131" s="32" customFormat="1" ht="14.5" spans="17:45">
      <c r="Q131" s="322"/>
      <c r="R131" s="322"/>
      <c r="S131" s="322"/>
      <c r="T131" s="322"/>
      <c r="U131" s="322"/>
      <c r="V131" s="322"/>
      <c r="W131" s="322"/>
      <c r="X131" s="322"/>
      <c r="Y131" s="322"/>
      <c r="Z131" s="322"/>
      <c r="AA131" s="322"/>
      <c r="AB131" s="322"/>
      <c r="AC131" s="322"/>
      <c r="AD131" s="322"/>
      <c r="AE131" s="322"/>
      <c r="AF131" s="322"/>
      <c r="AG131" s="322"/>
      <c r="AH131" s="322"/>
      <c r="AI131" s="322"/>
      <c r="AJ131" s="322"/>
      <c r="AK131" s="322"/>
      <c r="AL131" s="322"/>
      <c r="AM131" s="322"/>
      <c r="AN131" s="322"/>
      <c r="AO131" s="322"/>
      <c r="AP131" s="322"/>
      <c r="AQ131" s="322"/>
      <c r="AR131" s="322"/>
      <c r="AS131" s="322"/>
    </row>
    <row r="132" s="32" customFormat="1" ht="14.5" spans="17:55">
      <c r="Q132" s="344"/>
      <c r="R132" s="344"/>
      <c r="S132" s="344"/>
      <c r="T132" s="344"/>
      <c r="U132" s="344"/>
      <c r="V132" s="344"/>
      <c r="W132" s="344"/>
      <c r="X132" s="344"/>
      <c r="Y132" s="344"/>
      <c r="Z132" s="344"/>
      <c r="AA132" s="344"/>
      <c r="AB132" s="344"/>
      <c r="AC132" s="344"/>
      <c r="AD132" s="344"/>
      <c r="AE132" s="344"/>
      <c r="AF132" s="344"/>
      <c r="AG132" s="344"/>
      <c r="AH132" s="344"/>
      <c r="AI132" s="344"/>
      <c r="AJ132" s="344"/>
      <c r="AK132" s="344"/>
      <c r="AL132" s="344"/>
      <c r="AM132" s="344"/>
      <c r="AN132" s="344"/>
      <c r="AO132" s="344"/>
      <c r="AP132" s="344"/>
      <c r="AQ132" s="344"/>
      <c r="AR132" s="344"/>
      <c r="AS132" s="344"/>
      <c r="AT132" s="322"/>
      <c r="AU132" s="322"/>
      <c r="AV132" s="322"/>
      <c r="AW132" s="322"/>
      <c r="AX132" s="322"/>
      <c r="AY132" s="322"/>
      <c r="AZ132" s="322"/>
      <c r="BA132" s="322"/>
      <c r="BB132" s="322"/>
      <c r="BC132" s="322"/>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2"/>
      <c r="AU133" s="322"/>
      <c r="AV133" s="322"/>
      <c r="AW133" s="322"/>
      <c r="AX133" s="322"/>
      <c r="AY133" s="322"/>
      <c r="AZ133" s="322"/>
      <c r="BA133" s="322"/>
      <c r="BB133" s="322"/>
      <c r="BC133" s="322"/>
    </row>
    <row r="134" s="32" customFormat="1" spans="6:16">
      <c r="F134" s="359"/>
      <c r="G134" s="357"/>
      <c r="H134" s="357"/>
      <c r="I134" s="359"/>
      <c r="J134" s="359"/>
      <c r="K134" s="359"/>
      <c r="L134" s="359"/>
      <c r="M134" s="359"/>
      <c r="N134" s="359"/>
      <c r="O134" s="359"/>
      <c r="P134" s="359"/>
    </row>
    <row r="135" s="32" customFormat="1" spans="6:16">
      <c r="F135" s="359"/>
      <c r="G135" s="359"/>
      <c r="H135" s="359"/>
      <c r="I135" s="359"/>
      <c r="J135" s="359"/>
      <c r="K135" s="359"/>
      <c r="L135" s="359"/>
      <c r="M135" s="359"/>
      <c r="N135" s="359"/>
      <c r="O135" s="359"/>
      <c r="P135" s="359"/>
    </row>
    <row r="136" s="32" customFormat="1" spans="6:16">
      <c r="F136" s="359"/>
      <c r="G136" s="359"/>
      <c r="H136" s="359"/>
      <c r="I136" s="359"/>
      <c r="J136" s="359"/>
      <c r="K136" s="359"/>
      <c r="L136" s="359"/>
      <c r="M136" s="359"/>
      <c r="N136" s="359"/>
      <c r="O136" s="359"/>
      <c r="P136" s="359"/>
    </row>
    <row r="137" s="32" customFormat="1" spans="6:55">
      <c r="F137" s="359"/>
      <c r="G137" s="359"/>
      <c r="H137" s="359"/>
      <c r="I137" s="359"/>
      <c r="J137" s="359"/>
      <c r="K137" s="359"/>
      <c r="L137" s="359"/>
      <c r="M137" s="359"/>
      <c r="N137" s="359"/>
      <c r="O137" s="359"/>
      <c r="P137" s="359"/>
      <c r="Q137" s="359"/>
      <c r="R137" s="359"/>
      <c r="S137" s="359"/>
      <c r="T137" s="359"/>
      <c r="U137" s="359"/>
      <c r="V137" s="359"/>
      <c r="W137" s="359"/>
      <c r="X137" s="359"/>
      <c r="Y137" s="359"/>
      <c r="Z137" s="359"/>
      <c r="AA137" s="359"/>
      <c r="AB137" s="359"/>
      <c r="AC137" s="359"/>
      <c r="AD137" s="359"/>
      <c r="AE137" s="359"/>
      <c r="AF137" s="359"/>
      <c r="AG137" s="359"/>
      <c r="AH137" s="359"/>
      <c r="AI137" s="359"/>
      <c r="AJ137" s="359"/>
      <c r="AK137" s="359"/>
      <c r="AL137" s="359"/>
      <c r="AM137" s="359"/>
      <c r="AN137" s="359"/>
      <c r="AO137" s="359"/>
      <c r="AP137" s="359"/>
      <c r="AQ137" s="359"/>
      <c r="AR137" s="359"/>
      <c r="AS137" s="359"/>
      <c r="AT137" s="359"/>
      <c r="AU137" s="359"/>
      <c r="AV137" s="359"/>
      <c r="AW137" s="359"/>
      <c r="AX137" s="359"/>
      <c r="AY137" s="359"/>
      <c r="AZ137" s="359"/>
      <c r="BA137" s="359"/>
      <c r="BB137" s="359"/>
      <c r="BC137" s="359"/>
    </row>
    <row r="138" s="32" customFormat="1" spans="6:55">
      <c r="F138" s="359"/>
      <c r="G138" s="359"/>
      <c r="H138" s="359"/>
      <c r="I138" s="359"/>
      <c r="J138" s="359"/>
      <c r="K138" s="359"/>
      <c r="L138" s="359"/>
      <c r="M138" s="359"/>
      <c r="N138" s="359"/>
      <c r="O138" s="359"/>
      <c r="P138" s="359"/>
      <c r="Q138" s="359"/>
      <c r="R138" s="359"/>
      <c r="S138" s="359"/>
      <c r="T138" s="359"/>
      <c r="U138" s="359"/>
      <c r="V138" s="359"/>
      <c r="W138" s="359"/>
      <c r="X138" s="359"/>
      <c r="Y138" s="359"/>
      <c r="Z138" s="359"/>
      <c r="AA138" s="359"/>
      <c r="AB138" s="359"/>
      <c r="AC138" s="359"/>
      <c r="AD138" s="359"/>
      <c r="AE138" s="359"/>
      <c r="AF138" s="359"/>
      <c r="AG138" s="359"/>
      <c r="AH138" s="359"/>
      <c r="AI138" s="359"/>
      <c r="AJ138" s="359"/>
      <c r="AK138" s="359"/>
      <c r="AL138" s="359"/>
      <c r="AM138" s="359"/>
      <c r="AN138" s="359"/>
      <c r="AO138" s="359"/>
      <c r="AP138" s="359"/>
      <c r="AQ138" s="359"/>
      <c r="AR138" s="359"/>
      <c r="AS138" s="359"/>
      <c r="AT138" s="359"/>
      <c r="AU138" s="359"/>
      <c r="AV138" s="359"/>
      <c r="AW138" s="359"/>
      <c r="AX138" s="359"/>
      <c r="AY138" s="359"/>
      <c r="AZ138" s="359"/>
      <c r="BA138" s="359"/>
      <c r="BB138" s="359"/>
      <c r="BC138" s="359"/>
    </row>
    <row r="139" s="32" customFormat="1" spans="6:55">
      <c r="F139" s="359"/>
      <c r="G139" s="357"/>
      <c r="H139" s="357"/>
      <c r="I139" s="359"/>
      <c r="J139" s="359"/>
      <c r="K139" s="359"/>
      <c r="L139" s="359"/>
      <c r="M139" s="359"/>
      <c r="N139" s="359"/>
      <c r="O139" s="359"/>
      <c r="P139" s="359"/>
      <c r="Q139" s="359"/>
      <c r="R139" s="359"/>
      <c r="S139" s="359"/>
      <c r="T139" s="359"/>
      <c r="U139" s="359"/>
      <c r="V139" s="359"/>
      <c r="W139" s="359"/>
      <c r="X139" s="359"/>
      <c r="Y139" s="359"/>
      <c r="Z139" s="359"/>
      <c r="AA139" s="359"/>
      <c r="AB139" s="359"/>
      <c r="AC139" s="359"/>
      <c r="AD139" s="359"/>
      <c r="AE139" s="359"/>
      <c r="AF139" s="359"/>
      <c r="AG139" s="359"/>
      <c r="AH139" s="359"/>
      <c r="AI139" s="359"/>
      <c r="AJ139" s="359"/>
      <c r="AK139" s="359"/>
      <c r="AL139" s="359"/>
      <c r="AM139" s="359"/>
      <c r="AN139" s="359"/>
      <c r="AO139" s="359"/>
      <c r="AP139" s="359"/>
      <c r="AQ139" s="359"/>
      <c r="AR139" s="359"/>
      <c r="AS139" s="359"/>
      <c r="AT139" s="359"/>
      <c r="AU139" s="359"/>
      <c r="AV139" s="359"/>
      <c r="AW139" s="359"/>
      <c r="AX139" s="359"/>
      <c r="AY139" s="359"/>
      <c r="AZ139" s="359"/>
      <c r="BA139" s="359"/>
      <c r="BB139" s="359"/>
      <c r="BC139" s="359"/>
    </row>
    <row r="140" s="32" customFormat="1" spans="6:55">
      <c r="F140" s="359"/>
      <c r="G140" s="359"/>
      <c r="H140" s="359"/>
      <c r="I140" s="359"/>
      <c r="J140" s="359"/>
      <c r="K140" s="359"/>
      <c r="L140" s="359"/>
      <c r="M140" s="359"/>
      <c r="N140" s="359"/>
      <c r="O140" s="359"/>
      <c r="P140" s="359"/>
      <c r="Q140" s="359"/>
      <c r="R140" s="359"/>
      <c r="S140" s="359"/>
      <c r="T140" s="359"/>
      <c r="U140" s="359"/>
      <c r="V140" s="359"/>
      <c r="W140" s="359"/>
      <c r="X140" s="359"/>
      <c r="Y140" s="359"/>
      <c r="Z140" s="359"/>
      <c r="AA140" s="359"/>
      <c r="AB140" s="359"/>
      <c r="AC140" s="359"/>
      <c r="AD140" s="359"/>
      <c r="AE140" s="359"/>
      <c r="AF140" s="359"/>
      <c r="AG140" s="359"/>
      <c r="AH140" s="359"/>
      <c r="AI140" s="359"/>
      <c r="AJ140" s="359"/>
      <c r="AK140" s="359"/>
      <c r="AL140" s="359"/>
      <c r="AM140" s="359"/>
      <c r="AN140" s="359"/>
      <c r="AO140" s="359"/>
      <c r="AP140" s="359"/>
      <c r="AQ140" s="359"/>
      <c r="AR140" s="359"/>
      <c r="AS140" s="359"/>
      <c r="AT140" s="359"/>
      <c r="AU140" s="359"/>
      <c r="AV140" s="359"/>
      <c r="AW140" s="359"/>
      <c r="AX140" s="359"/>
      <c r="AY140" s="359"/>
      <c r="AZ140" s="359"/>
      <c r="BA140" s="359"/>
      <c r="BB140" s="359"/>
      <c r="BC140" s="359"/>
    </row>
    <row r="141" s="32" customFormat="1" spans="6:55">
      <c r="F141" s="359"/>
      <c r="G141" s="359"/>
      <c r="H141" s="359"/>
      <c r="I141" s="359"/>
      <c r="J141" s="359"/>
      <c r="K141" s="359"/>
      <c r="L141" s="359"/>
      <c r="M141" s="359"/>
      <c r="N141" s="359"/>
      <c r="O141" s="359"/>
      <c r="P141" s="359"/>
      <c r="Q141" s="359"/>
      <c r="R141" s="359"/>
      <c r="S141" s="359"/>
      <c r="T141" s="359"/>
      <c r="U141" s="359"/>
      <c r="V141" s="359"/>
      <c r="W141" s="359"/>
      <c r="X141" s="359"/>
      <c r="Y141" s="359"/>
      <c r="Z141" s="359"/>
      <c r="AA141" s="359"/>
      <c r="AB141" s="359"/>
      <c r="AC141" s="359"/>
      <c r="AD141" s="359"/>
      <c r="AE141" s="359"/>
      <c r="AF141" s="359"/>
      <c r="AG141" s="359"/>
      <c r="AH141" s="359"/>
      <c r="AI141" s="359"/>
      <c r="AJ141" s="359"/>
      <c r="AK141" s="359"/>
      <c r="AL141" s="359"/>
      <c r="AM141" s="359"/>
      <c r="AN141" s="359"/>
      <c r="AO141" s="359"/>
      <c r="AP141" s="359"/>
      <c r="AQ141" s="359"/>
      <c r="AR141" s="359"/>
      <c r="AS141" s="359"/>
      <c r="AT141" s="359"/>
      <c r="AU141" s="359"/>
      <c r="AV141" s="359"/>
      <c r="AW141" s="359"/>
      <c r="AX141" s="359"/>
      <c r="AY141" s="359"/>
      <c r="AZ141" s="359"/>
      <c r="BA141" s="359"/>
      <c r="BB141" s="359"/>
      <c r="BC141" s="359"/>
    </row>
    <row r="142" s="32" customFormat="1" spans="6:55">
      <c r="F142" s="359"/>
      <c r="G142" s="359"/>
      <c r="H142" s="359"/>
      <c r="I142" s="359"/>
      <c r="J142" s="359"/>
      <c r="K142" s="359"/>
      <c r="L142" s="359"/>
      <c r="M142" s="359"/>
      <c r="N142" s="359"/>
      <c r="O142" s="359"/>
      <c r="P142" s="359"/>
      <c r="Q142" s="359"/>
      <c r="R142" s="359"/>
      <c r="S142" s="359"/>
      <c r="T142" s="359"/>
      <c r="U142" s="359"/>
      <c r="V142" s="359"/>
      <c r="W142" s="359"/>
      <c r="X142" s="359"/>
      <c r="Y142" s="359"/>
      <c r="Z142" s="359"/>
      <c r="AA142" s="359"/>
      <c r="AB142" s="359"/>
      <c r="AC142" s="359"/>
      <c r="AD142" s="359"/>
      <c r="AE142" s="359"/>
      <c r="AF142" s="359"/>
      <c r="AG142" s="359"/>
      <c r="AH142" s="359"/>
      <c r="AI142" s="359"/>
      <c r="AJ142" s="359"/>
      <c r="AK142" s="359"/>
      <c r="AL142" s="359"/>
      <c r="AM142" s="359"/>
      <c r="AN142" s="359"/>
      <c r="AO142" s="359"/>
      <c r="AP142" s="359"/>
      <c r="AQ142" s="359"/>
      <c r="AR142" s="359"/>
      <c r="AS142" s="359"/>
      <c r="AT142" s="359"/>
      <c r="AU142" s="359"/>
      <c r="AV142" s="359"/>
      <c r="AW142" s="359"/>
      <c r="AX142" s="359"/>
      <c r="AY142" s="359"/>
      <c r="AZ142" s="359"/>
      <c r="BA142" s="359"/>
      <c r="BB142" s="359"/>
      <c r="BC142" s="359"/>
    </row>
    <row r="143" s="32" customFormat="1" spans="6:55">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59"/>
      <c r="AH143" s="359"/>
      <c r="AI143" s="359"/>
      <c r="AJ143" s="359"/>
      <c r="AK143" s="359"/>
      <c r="AL143" s="359"/>
      <c r="AM143" s="359"/>
      <c r="AN143" s="359"/>
      <c r="AO143" s="359"/>
      <c r="AP143" s="359"/>
      <c r="AQ143" s="359"/>
      <c r="AR143" s="359"/>
      <c r="AS143" s="359"/>
      <c r="AT143" s="359"/>
      <c r="AU143" s="359"/>
      <c r="AV143" s="359"/>
      <c r="AW143" s="359"/>
      <c r="AX143" s="359"/>
      <c r="AY143" s="359"/>
      <c r="AZ143" s="359"/>
      <c r="BA143" s="359"/>
      <c r="BB143" s="359"/>
      <c r="BC143" s="359"/>
    </row>
    <row r="144" spans="6:55">
      <c r="F144" s="356"/>
      <c r="G144" s="357"/>
      <c r="H144" s="357"/>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358"/>
      <c r="BC144" s="358"/>
    </row>
    <row r="145" spans="6:55">
      <c r="F145" s="356"/>
      <c r="G145" s="356"/>
      <c r="H145" s="356"/>
      <c r="I145" s="358"/>
      <c r="J145" s="358"/>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358"/>
      <c r="BC145" s="358"/>
    </row>
    <row r="146" spans="6:55">
      <c r="F146" s="356"/>
      <c r="G146" s="356"/>
      <c r="H146" s="356"/>
      <c r="I146" s="358"/>
      <c r="J146" s="358"/>
      <c r="K146" s="358"/>
      <c r="L146" s="358"/>
      <c r="M146" s="358"/>
      <c r="N146" s="358"/>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358"/>
      <c r="BC146" s="358"/>
    </row>
    <row r="147" spans="6:55">
      <c r="F147" s="356"/>
      <c r="G147" s="356"/>
      <c r="H147" s="356"/>
      <c r="I147" s="358"/>
      <c r="J147" s="358"/>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358"/>
      <c r="BC147" s="358"/>
    </row>
    <row r="148" spans="6:55">
      <c r="F148" s="356"/>
      <c r="G148" s="356"/>
      <c r="H148" s="356"/>
      <c r="I148" s="358"/>
      <c r="J148" s="358"/>
      <c r="K148" s="358"/>
      <c r="L148" s="358"/>
      <c r="M148" s="358"/>
      <c r="N148" s="358"/>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row>
    <row r="149" spans="6:55">
      <c r="F149" s="356"/>
      <c r="G149" s="356"/>
      <c r="H149" s="356"/>
      <c r="I149" s="358"/>
      <c r="J149" s="358"/>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row>
    <row r="150" spans="6:55">
      <c r="F150" s="356"/>
      <c r="G150" s="357"/>
      <c r="H150" s="357"/>
      <c r="I150" s="358"/>
      <c r="J150" s="358"/>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358"/>
      <c r="BC150" s="358"/>
    </row>
    <row r="151" spans="6:55">
      <c r="F151" s="356"/>
      <c r="G151" s="356"/>
      <c r="H151" s="356"/>
      <c r="I151" s="358"/>
      <c r="J151" s="358"/>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row>
    <row r="152" spans="6:55">
      <c r="F152" s="356"/>
      <c r="G152" s="356"/>
      <c r="H152" s="356"/>
      <c r="I152" s="358"/>
      <c r="J152" s="358"/>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358"/>
      <c r="BC152" s="358"/>
    </row>
    <row r="153" spans="6:55">
      <c r="F153" s="356"/>
      <c r="G153" s="356"/>
      <c r="H153" s="356"/>
      <c r="I153" s="358"/>
      <c r="J153" s="358"/>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row>
    <row r="154" spans="6:55">
      <c r="F154" s="356"/>
      <c r="G154" s="356"/>
      <c r="H154" s="356"/>
      <c r="I154" s="358"/>
      <c r="J154" s="358"/>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row>
    <row r="155" spans="6:55">
      <c r="F155" s="356"/>
      <c r="G155" s="357"/>
      <c r="H155" s="357"/>
      <c r="I155" s="358"/>
      <c r="J155" s="358"/>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358"/>
      <c r="BC155" s="358"/>
    </row>
    <row r="156" spans="6:55">
      <c r="F156" s="356"/>
      <c r="G156" s="356"/>
      <c r="H156" s="356"/>
      <c r="I156" s="358"/>
      <c r="J156" s="358"/>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row>
    <row r="157" spans="6:55">
      <c r="F157" s="356"/>
      <c r="G157" s="356"/>
      <c r="H157" s="356"/>
      <c r="I157" s="358"/>
      <c r="J157" s="358"/>
      <c r="K157" s="358"/>
      <c r="L157" s="358"/>
      <c r="M157" s="358"/>
      <c r="N157" s="358"/>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row>
    <row r="158" spans="6:55">
      <c r="F158" s="356"/>
      <c r="G158" s="356"/>
      <c r="H158" s="356"/>
      <c r="I158" s="358"/>
      <c r="J158" s="358"/>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row>
    <row r="159" spans="6:55">
      <c r="F159" s="356"/>
      <c r="G159" s="356"/>
      <c r="H159" s="356"/>
      <c r="I159" s="358"/>
      <c r="J159" s="358"/>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row>
    <row r="160" spans="6:55">
      <c r="F160" s="356"/>
      <c r="G160" s="357"/>
      <c r="H160" s="357"/>
      <c r="I160" s="358"/>
      <c r="J160" s="358"/>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c r="AX160" s="358"/>
      <c r="AY160" s="358"/>
      <c r="AZ160" s="358"/>
      <c r="BA160" s="358"/>
      <c r="BB160" s="358"/>
      <c r="BC160" s="358"/>
    </row>
    <row r="161" ht="14.5" spans="2:55">
      <c r="B161" s="319"/>
      <c r="C161" s="319"/>
      <c r="F161" s="356"/>
      <c r="G161" s="356"/>
      <c r="H161" s="356"/>
      <c r="I161" s="358"/>
      <c r="J161" s="358"/>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row>
    <row r="162" ht="14.5" spans="2:55">
      <c r="B162" s="319"/>
      <c r="C162" s="319"/>
      <c r="F162" s="356"/>
      <c r="G162" s="356"/>
      <c r="H162" s="356"/>
      <c r="I162" s="358"/>
      <c r="J162" s="358"/>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row>
    <row r="163" ht="14.5" spans="2:55">
      <c r="B163" s="319"/>
      <c r="C163" s="319"/>
      <c r="F163" s="356"/>
      <c r="G163" s="356"/>
      <c r="H163" s="356"/>
      <c r="I163" s="358"/>
      <c r="J163" s="358"/>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c r="AX163" s="358"/>
      <c r="AY163" s="358"/>
      <c r="AZ163" s="358"/>
      <c r="BA163" s="358"/>
      <c r="BB163" s="358"/>
      <c r="BC163" s="358"/>
    </row>
    <row r="164" ht="14.5" spans="2:55">
      <c r="B164" s="319"/>
      <c r="C164" s="319"/>
      <c r="D164" s="319"/>
      <c r="E164" s="319"/>
      <c r="F164" s="356"/>
      <c r="G164" s="356"/>
      <c r="H164" s="356"/>
      <c r="I164" s="358"/>
      <c r="J164" s="358"/>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row>
    <row r="165" ht="14.5" spans="2:55">
      <c r="B165" s="319"/>
      <c r="C165" s="319"/>
      <c r="D165" s="319"/>
      <c r="E165" s="319"/>
      <c r="F165" s="356"/>
      <c r="G165" s="357"/>
      <c r="H165" s="357"/>
      <c r="I165" s="358"/>
      <c r="J165" s="358"/>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c r="AX165" s="358"/>
      <c r="AY165" s="358"/>
      <c r="AZ165" s="358"/>
      <c r="BA165" s="358"/>
      <c r="BB165" s="358"/>
      <c r="BC165" s="358"/>
    </row>
    <row r="166" ht="14.5" spans="2:55">
      <c r="B166" s="319"/>
      <c r="C166" s="319"/>
      <c r="D166" s="319"/>
      <c r="E166" s="319"/>
      <c r="F166" s="356"/>
      <c r="G166" s="356"/>
      <c r="H166" s="356"/>
      <c r="I166" s="358"/>
      <c r="J166" s="358"/>
      <c r="K166" s="358"/>
      <c r="L166" s="358"/>
      <c r="M166" s="358"/>
      <c r="N166" s="358"/>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row>
    <row r="167" ht="14.5" spans="4:55">
      <c r="D167" s="319"/>
      <c r="E167" s="319"/>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row>
    <row r="168" ht="14.5" spans="4:55">
      <c r="D168" s="319"/>
      <c r="E168" s="319"/>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row>
    <row r="169" ht="14.5" spans="4:55">
      <c r="D169" s="319"/>
      <c r="E169" s="319"/>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row>
    <row r="170" ht="14.5" spans="2:16">
      <c r="B170" s="44"/>
      <c r="C170" s="319"/>
      <c r="F170" s="42"/>
      <c r="G170" s="319"/>
      <c r="H170" s="319"/>
      <c r="I170" s="319"/>
      <c r="J170" s="319"/>
      <c r="K170" s="319"/>
      <c r="L170" s="319"/>
      <c r="M170" s="319"/>
      <c r="N170" s="319"/>
      <c r="O170" s="319"/>
      <c r="P170" s="319"/>
    </row>
    <row r="171" ht="14.5" spans="2:16">
      <c r="B171" s="360"/>
      <c r="C171" s="319"/>
      <c r="F171" s="319"/>
      <c r="G171" s="319"/>
      <c r="H171" s="328" t="s">
        <v>213</v>
      </c>
      <c r="I171" s="319"/>
      <c r="J171" s="319"/>
      <c r="K171" s="319"/>
      <c r="L171" s="319"/>
      <c r="M171" s="319"/>
      <c r="N171" s="319"/>
      <c r="O171" s="319"/>
      <c r="P171" s="319"/>
    </row>
    <row r="172" ht="15.25" spans="2:16">
      <c r="B172" s="360"/>
      <c r="C172" s="319"/>
      <c r="F172" s="329" t="s">
        <v>11</v>
      </c>
      <c r="G172" s="329" t="s">
        <v>189</v>
      </c>
      <c r="H172" s="329" t="s">
        <v>190</v>
      </c>
      <c r="I172" s="219" t="s">
        <v>191</v>
      </c>
      <c r="J172" t="s">
        <v>192</v>
      </c>
      <c r="K172" t="s">
        <v>193</v>
      </c>
      <c r="L172" t="s">
        <v>194</v>
      </c>
      <c r="M172" t="s">
        <v>195</v>
      </c>
      <c r="N172" t="s">
        <v>196</v>
      </c>
      <c r="O172" t="s">
        <v>197</v>
      </c>
      <c r="P172" s="362"/>
    </row>
    <row r="173" ht="14.5" spans="2:55">
      <c r="B173" s="44"/>
      <c r="C173" s="319"/>
      <c r="D173" s="63" t="s">
        <v>214</v>
      </c>
      <c r="F173" s="62" t="s">
        <v>215</v>
      </c>
      <c r="G173" s="319"/>
      <c r="H173" s="319"/>
      <c r="I173" s="63">
        <v>150</v>
      </c>
      <c r="J173" s="63">
        <v>150</v>
      </c>
      <c r="K173" s="63">
        <v>150</v>
      </c>
      <c r="L173" s="63">
        <v>150</v>
      </c>
      <c r="M173" s="63">
        <v>150</v>
      </c>
      <c r="N173" s="63">
        <v>150</v>
      </c>
      <c r="O173" s="63">
        <v>150</v>
      </c>
      <c r="P173" s="63"/>
      <c r="Q173" s="319"/>
      <c r="R173" s="319"/>
      <c r="S173" s="319"/>
      <c r="T173" s="319"/>
      <c r="U173" s="319"/>
      <c r="V173" s="319"/>
      <c r="W173" s="319"/>
      <c r="X173" s="319"/>
      <c r="Y173" s="319"/>
      <c r="Z173" s="319"/>
      <c r="AA173" s="319"/>
      <c r="AB173" s="319"/>
      <c r="AC173" s="319"/>
      <c r="AD173" s="319"/>
      <c r="AE173" s="319"/>
      <c r="AF173" s="319"/>
      <c r="AG173" s="319"/>
      <c r="AH173" s="319"/>
      <c r="AI173" s="319"/>
      <c r="AJ173" s="319"/>
      <c r="AK173" s="319"/>
      <c r="AL173" s="319"/>
      <c r="AM173" s="319"/>
      <c r="AN173" s="319"/>
      <c r="AO173" s="319"/>
      <c r="AP173" s="319"/>
      <c r="AQ173" s="319"/>
      <c r="AR173" s="319"/>
      <c r="AS173" s="319"/>
      <c r="AT173" s="319"/>
      <c r="AU173" s="319"/>
      <c r="AV173" s="319"/>
      <c r="AW173" s="319"/>
      <c r="AX173" s="319"/>
      <c r="AY173" s="319"/>
      <c r="AZ173" s="319"/>
      <c r="BA173" s="319"/>
      <c r="BB173" s="319"/>
      <c r="BC173" s="319"/>
    </row>
    <row r="174" ht="14.5" spans="2:55">
      <c r="B174" s="44"/>
      <c r="C174" s="319"/>
      <c r="D174" s="319"/>
      <c r="E174" s="319"/>
      <c r="F174" s="319"/>
      <c r="G174" s="319"/>
      <c r="H174" s="319"/>
      <c r="I174" s="319"/>
      <c r="J174" s="319"/>
      <c r="K174" s="319"/>
      <c r="L174" s="319"/>
      <c r="M174" s="319"/>
      <c r="N174" s="319"/>
      <c r="O174" s="319"/>
      <c r="P174" s="319"/>
      <c r="Q174" s="319"/>
      <c r="R174" s="319"/>
      <c r="S174" s="319"/>
      <c r="T174" s="319"/>
      <c r="U174" s="319"/>
      <c r="V174" s="319"/>
      <c r="W174" s="319"/>
      <c r="X174" s="319"/>
      <c r="Y174" s="319"/>
      <c r="Z174" s="319"/>
      <c r="AA174" s="319"/>
      <c r="AB174" s="319"/>
      <c r="AC174" s="319"/>
      <c r="AD174" s="319"/>
      <c r="AE174" s="319"/>
      <c r="AF174" s="319"/>
      <c r="AG174" s="319"/>
      <c r="AH174" s="319"/>
      <c r="AI174" s="319"/>
      <c r="AJ174" s="319"/>
      <c r="AK174" s="319"/>
      <c r="AL174" s="319"/>
      <c r="AM174" s="319"/>
      <c r="AN174" s="319"/>
      <c r="AO174" s="319"/>
      <c r="AP174" s="319"/>
      <c r="AQ174" s="319"/>
      <c r="AR174" s="319"/>
      <c r="AS174" s="319"/>
      <c r="AT174" s="319"/>
      <c r="AU174" s="319"/>
      <c r="AV174" s="319"/>
      <c r="AW174" s="319"/>
      <c r="AX174" s="319"/>
      <c r="AY174" s="319"/>
      <c r="AZ174" s="319"/>
      <c r="BA174" s="319"/>
      <c r="BB174" s="319"/>
      <c r="BC174" s="319"/>
    </row>
    <row r="175" ht="15.25" spans="2:55">
      <c r="B175" s="44"/>
      <c r="C175" s="319"/>
      <c r="D175" s="319"/>
      <c r="E175" s="319"/>
      <c r="F175" s="319"/>
      <c r="G175" s="319"/>
      <c r="H175" s="319"/>
      <c r="I175" s="319"/>
      <c r="J175" s="319"/>
      <c r="K175" s="319"/>
      <c r="L175" s="319"/>
      <c r="M175" s="319"/>
      <c r="N175" s="319"/>
      <c r="O175" s="319"/>
      <c r="P175" s="319"/>
      <c r="Q175" s="362"/>
      <c r="R175" s="362"/>
      <c r="S175" s="362"/>
      <c r="T175" s="362"/>
      <c r="U175" s="362"/>
      <c r="V175" s="362"/>
      <c r="W175" s="362"/>
      <c r="X175" s="362"/>
      <c r="Y175" s="362"/>
      <c r="Z175" s="362"/>
      <c r="AA175" s="362"/>
      <c r="AB175" s="362"/>
      <c r="AC175" s="362"/>
      <c r="AD175" s="362"/>
      <c r="AE175" s="362"/>
      <c r="AF175" s="362"/>
      <c r="AG175" s="362"/>
      <c r="AH175" s="362"/>
      <c r="AI175" s="362"/>
      <c r="AJ175" s="362"/>
      <c r="AK175" s="362"/>
      <c r="AL175" s="362"/>
      <c r="AM175" s="362"/>
      <c r="AN175" s="362"/>
      <c r="AO175" s="362"/>
      <c r="AP175" s="362"/>
      <c r="AQ175" s="362"/>
      <c r="AR175" s="362"/>
      <c r="AS175" s="362"/>
      <c r="AT175" s="319"/>
      <c r="AU175" s="319"/>
      <c r="AV175" s="319"/>
      <c r="AW175" s="319"/>
      <c r="AX175" s="319"/>
      <c r="AY175" s="319"/>
      <c r="AZ175" s="319"/>
      <c r="BA175" s="319"/>
      <c r="BB175" s="319"/>
      <c r="BC175" s="319"/>
    </row>
    <row r="176" ht="14.5" spans="2:55">
      <c r="B176" s="44"/>
      <c r="C176" s="319"/>
      <c r="D176" s="319"/>
      <c r="E176" s="319"/>
      <c r="F176" s="319"/>
      <c r="G176" s="319"/>
      <c r="H176" s="328" t="s">
        <v>216</v>
      </c>
      <c r="I176" s="319"/>
      <c r="J176" s="319"/>
      <c r="K176" s="319"/>
      <c r="L176" s="319"/>
      <c r="M176" s="319"/>
      <c r="N176" s="319"/>
      <c r="O176" s="319"/>
      <c r="P176" s="319"/>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9"/>
      <c r="AU176" s="319"/>
      <c r="AV176" s="319"/>
      <c r="AW176" s="319"/>
      <c r="AX176" s="319"/>
      <c r="AY176" s="319"/>
      <c r="AZ176" s="319"/>
      <c r="BA176" s="319"/>
      <c r="BB176" s="319"/>
      <c r="BC176" s="319"/>
    </row>
    <row r="177" ht="15.25" spans="2:55">
      <c r="B177" s="42"/>
      <c r="C177" s="319"/>
      <c r="D177" s="319"/>
      <c r="E177" s="319"/>
      <c r="F177" s="329" t="s">
        <v>11</v>
      </c>
      <c r="G177" s="329" t="s">
        <v>189</v>
      </c>
      <c r="H177" s="329" t="s">
        <v>190</v>
      </c>
      <c r="I177" s="219" t="s">
        <v>191</v>
      </c>
      <c r="J177" t="s">
        <v>192</v>
      </c>
      <c r="K177" t="s">
        <v>193</v>
      </c>
      <c r="L177" t="s">
        <v>194</v>
      </c>
      <c r="M177" t="s">
        <v>195</v>
      </c>
      <c r="N177" t="s">
        <v>196</v>
      </c>
      <c r="O177" t="s">
        <v>197</v>
      </c>
      <c r="P177" s="362"/>
      <c r="Q177" s="319"/>
      <c r="R177" s="319"/>
      <c r="S177" s="319"/>
      <c r="T177" s="319"/>
      <c r="U177" s="319"/>
      <c r="V177" s="319"/>
      <c r="W177" s="319"/>
      <c r="X177" s="319"/>
      <c r="Y177" s="319"/>
      <c r="Z177" s="319"/>
      <c r="AA177" s="319"/>
      <c r="AB177" s="319"/>
      <c r="AC177" s="319"/>
      <c r="AD177" s="319"/>
      <c r="AE177" s="319"/>
      <c r="AF177" s="319"/>
      <c r="AG177" s="319"/>
      <c r="AH177" s="319"/>
      <c r="AI177" s="319"/>
      <c r="AJ177" s="319"/>
      <c r="AK177" s="319"/>
      <c r="AL177" s="319"/>
      <c r="AM177" s="319"/>
      <c r="AN177" s="319"/>
      <c r="AO177" s="319"/>
      <c r="AP177" s="319"/>
      <c r="AQ177" s="319"/>
      <c r="AR177" s="319"/>
      <c r="AS177" s="319"/>
      <c r="AT177" s="319"/>
      <c r="AU177" s="319"/>
      <c r="AV177" s="319"/>
      <c r="AW177" s="319"/>
      <c r="AX177" s="319"/>
      <c r="AY177" s="319"/>
      <c r="AZ177" s="319"/>
      <c r="BA177" s="319"/>
      <c r="BB177" s="319"/>
      <c r="BC177" s="319"/>
    </row>
    <row r="178" ht="14.5" spans="2:55">
      <c r="B178" s="42"/>
      <c r="C178" s="319"/>
      <c r="D178" s="319"/>
      <c r="E178" s="319"/>
      <c r="F178" s="62" t="s">
        <v>215</v>
      </c>
      <c r="G178" s="319"/>
      <c r="H178" s="319"/>
      <c r="I178" s="63">
        <v>15</v>
      </c>
      <c r="J178" s="63">
        <v>15</v>
      </c>
      <c r="K178" s="63">
        <v>15</v>
      </c>
      <c r="L178" s="63">
        <v>15</v>
      </c>
      <c r="M178" s="63">
        <v>15</v>
      </c>
      <c r="N178" s="63">
        <v>15</v>
      </c>
      <c r="O178" s="63">
        <v>15</v>
      </c>
      <c r="P178" s="63"/>
      <c r="Q178" s="319"/>
      <c r="R178" s="319"/>
      <c r="S178" s="319"/>
      <c r="T178" s="319"/>
      <c r="U178" s="319"/>
      <c r="V178" s="319"/>
      <c r="W178" s="319"/>
      <c r="X178" s="319"/>
      <c r="Y178" s="319"/>
      <c r="Z178" s="319"/>
      <c r="AA178" s="319"/>
      <c r="AB178" s="319"/>
      <c r="AC178" s="319"/>
      <c r="AD178" s="319"/>
      <c r="AE178" s="319"/>
      <c r="AF178" s="319"/>
      <c r="AG178" s="319"/>
      <c r="AH178" s="319"/>
      <c r="AI178" s="319"/>
      <c r="AJ178" s="319"/>
      <c r="AK178" s="319"/>
      <c r="AL178" s="319"/>
      <c r="AM178" s="319"/>
      <c r="AN178" s="319"/>
      <c r="AO178" s="319"/>
      <c r="AP178" s="319"/>
      <c r="AQ178" s="319"/>
      <c r="AR178" s="319"/>
      <c r="AS178" s="319"/>
      <c r="AT178" s="319"/>
      <c r="AU178" s="319"/>
      <c r="AV178" s="319"/>
      <c r="AW178" s="319"/>
      <c r="AX178" s="319"/>
      <c r="AY178" s="319"/>
      <c r="AZ178" s="319"/>
      <c r="BA178" s="319"/>
      <c r="BB178" s="319"/>
      <c r="BC178" s="319"/>
    </row>
    <row r="179" ht="14.5" spans="2:55">
      <c r="B179" s="44"/>
      <c r="C179" s="319"/>
      <c r="D179" s="319"/>
      <c r="E179" s="319"/>
      <c r="F179" s="319"/>
      <c r="G179" s="319"/>
      <c r="H179" s="319"/>
      <c r="I179" s="319"/>
      <c r="J179" s="319"/>
      <c r="K179" s="319"/>
      <c r="L179" s="319"/>
      <c r="M179" s="319"/>
      <c r="N179" s="319"/>
      <c r="O179" s="319"/>
      <c r="P179" s="319"/>
      <c r="Q179" s="319"/>
      <c r="R179" s="319"/>
      <c r="S179" s="319"/>
      <c r="T179" s="319"/>
      <c r="U179" s="319"/>
      <c r="V179" s="319"/>
      <c r="W179" s="319"/>
      <c r="X179" s="319"/>
      <c r="Y179" s="319"/>
      <c r="Z179" s="319"/>
      <c r="AA179" s="319"/>
      <c r="AB179" s="319"/>
      <c r="AC179" s="319"/>
      <c r="AD179" s="319"/>
      <c r="AE179" s="319"/>
      <c r="AF179" s="319"/>
      <c r="AG179" s="319"/>
      <c r="AH179" s="319"/>
      <c r="AI179" s="319"/>
      <c r="AJ179" s="319"/>
      <c r="AK179" s="319"/>
      <c r="AL179" s="319"/>
      <c r="AM179" s="319"/>
      <c r="AN179" s="319"/>
      <c r="AO179" s="319"/>
      <c r="AP179" s="319"/>
      <c r="AQ179" s="319"/>
      <c r="AR179" s="319"/>
      <c r="AS179" s="319"/>
      <c r="AT179" s="319"/>
      <c r="AU179" s="319"/>
      <c r="AV179" s="319"/>
      <c r="AW179" s="319"/>
      <c r="AX179" s="319"/>
      <c r="AY179" s="319"/>
      <c r="AZ179" s="319"/>
      <c r="BA179" s="319"/>
      <c r="BB179" s="319"/>
      <c r="BC179" s="319"/>
    </row>
    <row r="180" ht="15.25" spans="4:45">
      <c r="D180" s="319"/>
      <c r="E180" s="319"/>
      <c r="Q180" s="362"/>
      <c r="R180" s="362"/>
      <c r="S180" s="362"/>
      <c r="T180" s="362"/>
      <c r="U180" s="362"/>
      <c r="V180" s="362"/>
      <c r="W180" s="362"/>
      <c r="X180" s="362"/>
      <c r="Y180" s="362"/>
      <c r="Z180" s="362"/>
      <c r="AA180" s="362"/>
      <c r="AB180" s="362"/>
      <c r="AC180" s="362"/>
      <c r="AD180" s="362"/>
      <c r="AE180" s="362"/>
      <c r="AF180" s="362"/>
      <c r="AG180" s="362"/>
      <c r="AH180" s="362"/>
      <c r="AI180" s="362"/>
      <c r="AJ180" s="362"/>
      <c r="AK180" s="362"/>
      <c r="AL180" s="362"/>
      <c r="AM180" s="362"/>
      <c r="AN180" s="362"/>
      <c r="AO180" s="362"/>
      <c r="AP180" s="362"/>
      <c r="AQ180" s="362"/>
      <c r="AR180" s="362"/>
      <c r="AS180" s="362"/>
    </row>
    <row r="181" ht="14.5" spans="2:45">
      <c r="B181" s="319"/>
      <c r="C181" s="319"/>
      <c r="D181" s="319"/>
      <c r="E181" s="319"/>
      <c r="F181" s="319"/>
      <c r="G181" s="319"/>
      <c r="H181" s="328" t="s">
        <v>217</v>
      </c>
      <c r="I181" s="319"/>
      <c r="J181" s="319"/>
      <c r="K181" s="319"/>
      <c r="L181" s="319"/>
      <c r="M181" s="319"/>
      <c r="N181" s="319"/>
      <c r="O181" s="319"/>
      <c r="P181" s="319"/>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9"/>
      <c r="C182" s="319"/>
      <c r="D182" s="319"/>
      <c r="E182" s="319"/>
      <c r="F182" s="329" t="s">
        <v>11</v>
      </c>
      <c r="G182" s="329" t="s">
        <v>189</v>
      </c>
      <c r="H182" s="329" t="s">
        <v>190</v>
      </c>
      <c r="I182" s="219" t="s">
        <v>191</v>
      </c>
      <c r="J182" t="s">
        <v>192</v>
      </c>
      <c r="K182" t="s">
        <v>193</v>
      </c>
      <c r="L182" t="s">
        <v>194</v>
      </c>
      <c r="M182" t="s">
        <v>195</v>
      </c>
      <c r="N182" t="s">
        <v>196</v>
      </c>
      <c r="O182" t="s">
        <v>197</v>
      </c>
      <c r="P182" s="362"/>
      <c r="Q182" s="319"/>
      <c r="R182" s="319"/>
      <c r="S182" s="319"/>
      <c r="T182" s="319"/>
      <c r="U182" s="319"/>
      <c r="V182" s="319"/>
      <c r="W182" s="319"/>
      <c r="X182" s="319"/>
      <c r="Y182" s="319"/>
      <c r="Z182" s="319"/>
      <c r="AA182" s="319"/>
      <c r="AB182" s="319"/>
      <c r="AC182" s="319"/>
      <c r="AD182" s="319"/>
      <c r="AE182" s="319"/>
      <c r="AF182" s="319"/>
      <c r="AG182" s="319"/>
      <c r="AH182" s="319"/>
      <c r="AI182" s="319"/>
      <c r="AJ182" s="319"/>
      <c r="AK182" s="319"/>
      <c r="AL182" s="319"/>
      <c r="AM182" s="319"/>
      <c r="AN182" s="319"/>
      <c r="AO182" s="319"/>
      <c r="AP182" s="319"/>
      <c r="AQ182" s="319"/>
      <c r="AR182" s="319"/>
      <c r="AS182" s="319"/>
    </row>
    <row r="183" ht="14.5" spans="2:16">
      <c r="B183" s="319"/>
      <c r="C183" s="319"/>
      <c r="F183" s="62" t="s">
        <v>215</v>
      </c>
      <c r="G183" s="319"/>
      <c r="H183" s="319"/>
      <c r="I183" s="63">
        <v>31.536</v>
      </c>
      <c r="J183" s="63">
        <v>31.536</v>
      </c>
      <c r="K183" s="63">
        <v>31.536</v>
      </c>
      <c r="L183" s="63">
        <v>31.536</v>
      </c>
      <c r="M183" s="63">
        <v>31.536</v>
      </c>
      <c r="N183" s="63">
        <v>31.536</v>
      </c>
      <c r="O183" s="63">
        <v>31.536</v>
      </c>
      <c r="P183" s="63"/>
    </row>
    <row r="184" ht="14.5" spans="4:45">
      <c r="D184" s="319"/>
      <c r="E184" s="319"/>
      <c r="Q184" s="319"/>
      <c r="R184" s="319"/>
      <c r="S184" s="319"/>
      <c r="T184" s="319"/>
      <c r="U184" s="319"/>
      <c r="V184" s="319"/>
      <c r="W184" s="319"/>
      <c r="X184" s="319"/>
      <c r="Y184" s="319"/>
      <c r="Z184" s="319"/>
      <c r="AA184" s="319"/>
      <c r="AB184" s="319"/>
      <c r="AC184" s="319"/>
      <c r="AD184" s="319"/>
      <c r="AE184" s="319"/>
      <c r="AF184" s="319"/>
      <c r="AG184" s="319"/>
      <c r="AH184" s="319"/>
      <c r="AI184" s="319"/>
      <c r="AJ184" s="319"/>
      <c r="AK184" s="319"/>
      <c r="AL184" s="319"/>
      <c r="AM184" s="319"/>
      <c r="AN184" s="319"/>
      <c r="AO184" s="319"/>
      <c r="AP184" s="319"/>
      <c r="AQ184" s="319"/>
      <c r="AR184" s="319"/>
      <c r="AS184" s="319"/>
    </row>
    <row r="185" ht="15.25" spans="4:45">
      <c r="D185" s="319"/>
      <c r="E185" s="319"/>
      <c r="Q185" s="362"/>
      <c r="R185" s="362"/>
      <c r="S185" s="362"/>
      <c r="T185" s="362"/>
      <c r="U185" s="362"/>
      <c r="V185" s="362"/>
      <c r="W185" s="362"/>
      <c r="X185" s="362"/>
      <c r="Y185" s="362"/>
      <c r="Z185" s="362"/>
      <c r="AA185" s="362"/>
      <c r="AB185" s="362"/>
      <c r="AC185" s="362"/>
      <c r="AD185" s="362"/>
      <c r="AE185" s="362"/>
      <c r="AF185" s="362"/>
      <c r="AG185" s="362"/>
      <c r="AH185" s="362"/>
      <c r="AI185" s="362"/>
      <c r="AJ185" s="362"/>
      <c r="AK185" s="362"/>
      <c r="AL185" s="362"/>
      <c r="AM185" s="362"/>
      <c r="AN185" s="362"/>
      <c r="AO185" s="362"/>
      <c r="AP185" s="362"/>
      <c r="AQ185" s="362"/>
      <c r="AR185" s="362"/>
      <c r="AS185" s="362"/>
    </row>
    <row r="186" ht="14.5" spans="2:45">
      <c r="B186" s="319"/>
      <c r="C186" s="319"/>
      <c r="D186" s="319"/>
      <c r="E186" s="319"/>
      <c r="F186" s="319"/>
      <c r="G186" s="319"/>
      <c r="H186" s="328" t="s">
        <v>218</v>
      </c>
      <c r="I186" s="319"/>
      <c r="J186" s="319"/>
      <c r="K186" s="319"/>
      <c r="L186" s="319"/>
      <c r="M186" s="319"/>
      <c r="N186" s="319"/>
      <c r="O186" s="319"/>
      <c r="P186" s="319"/>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9"/>
      <c r="C187" s="319"/>
      <c r="F187" s="329" t="s">
        <v>11</v>
      </c>
      <c r="G187" s="329" t="s">
        <v>189</v>
      </c>
      <c r="H187" s="329" t="s">
        <v>190</v>
      </c>
      <c r="I187" s="219" t="s">
        <v>191</v>
      </c>
      <c r="J187" t="s">
        <v>192</v>
      </c>
      <c r="K187" t="s">
        <v>193</v>
      </c>
      <c r="L187" t="s">
        <v>194</v>
      </c>
      <c r="M187" t="s">
        <v>195</v>
      </c>
      <c r="N187" t="s">
        <v>196</v>
      </c>
      <c r="O187" t="s">
        <v>197</v>
      </c>
      <c r="P187" s="362"/>
    </row>
    <row r="188" ht="14.5" spans="2:16">
      <c r="B188" s="319"/>
      <c r="C188" s="319"/>
      <c r="F188" s="62" t="s">
        <v>215</v>
      </c>
      <c r="G188" s="319"/>
      <c r="H188" s="62" t="s">
        <v>219</v>
      </c>
      <c r="I188" s="63">
        <v>0.98</v>
      </c>
      <c r="J188" s="63">
        <v>0.98</v>
      </c>
      <c r="K188" s="63">
        <v>0.98</v>
      </c>
      <c r="L188" s="63">
        <v>0.98</v>
      </c>
      <c r="M188" s="63">
        <v>0.98</v>
      </c>
      <c r="N188" s="63">
        <v>0.98</v>
      </c>
      <c r="O188" s="63">
        <v>0.98</v>
      </c>
      <c r="P188" s="63"/>
    </row>
    <row r="189" ht="14.5" spans="4:45">
      <c r="D189" s="361" t="s">
        <v>220</v>
      </c>
      <c r="E189" s="319"/>
      <c r="Q189" s="319"/>
      <c r="R189" s="319"/>
      <c r="S189" s="319"/>
      <c r="T189" s="319"/>
      <c r="U189" s="319"/>
      <c r="V189" s="319"/>
      <c r="W189" s="319"/>
      <c r="X189" s="319"/>
      <c r="Y189" s="319"/>
      <c r="Z189" s="319"/>
      <c r="AA189" s="319"/>
      <c r="AB189" s="319"/>
      <c r="AC189" s="319"/>
      <c r="AD189" s="319"/>
      <c r="AE189" s="319"/>
      <c r="AF189" s="319"/>
      <c r="AG189" s="319"/>
      <c r="AH189" s="319"/>
      <c r="AI189" s="319"/>
      <c r="AJ189" s="319"/>
      <c r="AK189" s="319"/>
      <c r="AL189" s="319"/>
      <c r="AM189" s="319"/>
      <c r="AN189" s="319"/>
      <c r="AO189" s="319"/>
      <c r="AP189" s="319"/>
      <c r="AQ189" s="319"/>
      <c r="AR189" s="319"/>
      <c r="AS189" s="319"/>
    </row>
    <row r="190" ht="15.25" spans="4:45">
      <c r="D190" s="319"/>
      <c r="E190" s="319"/>
      <c r="Q190" s="362"/>
      <c r="R190" s="362"/>
      <c r="S190" s="362"/>
      <c r="T190" s="362"/>
      <c r="U190" s="362"/>
      <c r="V190" s="362"/>
      <c r="W190" s="362"/>
      <c r="X190" s="362"/>
      <c r="Y190" s="362"/>
      <c r="Z190" s="362"/>
      <c r="AA190" s="362"/>
      <c r="AB190" s="362"/>
      <c r="AC190" s="362"/>
      <c r="AD190" s="362"/>
      <c r="AE190" s="362"/>
      <c r="AF190" s="362"/>
      <c r="AG190" s="362"/>
      <c r="AH190" s="362"/>
      <c r="AI190" s="362"/>
      <c r="AJ190" s="362"/>
      <c r="AK190" s="362"/>
      <c r="AL190" s="362"/>
      <c r="AM190" s="362"/>
      <c r="AN190" s="362"/>
      <c r="AO190" s="362"/>
      <c r="AP190" s="362"/>
      <c r="AQ190" s="362"/>
      <c r="AR190" s="362"/>
      <c r="AS190" s="362"/>
    </row>
    <row r="191" ht="14.5" spans="2:45">
      <c r="B191" s="319"/>
      <c r="C191" s="319"/>
      <c r="D191" s="319"/>
      <c r="E191" s="319"/>
      <c r="F191" s="319"/>
      <c r="G191" s="319"/>
      <c r="H191" s="328" t="s">
        <v>221</v>
      </c>
      <c r="I191" s="319"/>
      <c r="J191" s="319"/>
      <c r="K191" s="319"/>
      <c r="L191" s="319"/>
      <c r="M191" s="319"/>
      <c r="N191" s="319"/>
      <c r="O191" s="319"/>
      <c r="P191" s="319"/>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9"/>
      <c r="C192" s="319"/>
      <c r="F192" s="329" t="s">
        <v>11</v>
      </c>
      <c r="G192" s="329" t="s">
        <v>189</v>
      </c>
      <c r="H192" s="329" t="s">
        <v>190</v>
      </c>
      <c r="I192" s="219" t="s">
        <v>191</v>
      </c>
      <c r="J192" t="s">
        <v>192</v>
      </c>
      <c r="K192" t="s">
        <v>193</v>
      </c>
      <c r="L192" t="s">
        <v>194</v>
      </c>
      <c r="M192" t="s">
        <v>195</v>
      </c>
      <c r="N192" t="s">
        <v>196</v>
      </c>
      <c r="O192" t="s">
        <v>197</v>
      </c>
      <c r="P192" s="362"/>
    </row>
    <row r="193" ht="14.5" spans="6:16">
      <c r="F193" s="62" t="s">
        <v>215</v>
      </c>
      <c r="G193" s="319"/>
      <c r="H193" s="319"/>
      <c r="I193" s="63">
        <v>0.95</v>
      </c>
      <c r="J193" s="63">
        <v>0.95</v>
      </c>
      <c r="K193" s="63">
        <v>0.95</v>
      </c>
      <c r="L193" s="63">
        <v>0.95</v>
      </c>
      <c r="M193" s="63">
        <v>0.95</v>
      </c>
      <c r="N193" s="63">
        <v>0.95</v>
      </c>
      <c r="O193" s="63">
        <v>0.95</v>
      </c>
      <c r="P193" s="63"/>
    </row>
    <row r="194" ht="14.5" spans="4:45">
      <c r="D194" s="319"/>
      <c r="E194" s="319"/>
      <c r="Q194" s="319"/>
      <c r="R194" s="319"/>
      <c r="S194" s="319"/>
      <c r="T194" s="319"/>
      <c r="U194" s="319"/>
      <c r="V194" s="319"/>
      <c r="W194" s="319"/>
      <c r="X194" s="319"/>
      <c r="Y194" s="319"/>
      <c r="Z194" s="319"/>
      <c r="AA194" s="319"/>
      <c r="AB194" s="319"/>
      <c r="AC194" s="319"/>
      <c r="AD194" s="319"/>
      <c r="AE194" s="319"/>
      <c r="AF194" s="319"/>
      <c r="AG194" s="319"/>
      <c r="AH194" s="319"/>
      <c r="AI194" s="319"/>
      <c r="AJ194" s="319"/>
      <c r="AK194" s="319"/>
      <c r="AL194" s="319"/>
      <c r="AM194" s="319"/>
      <c r="AN194" s="319"/>
      <c r="AO194" s="319"/>
      <c r="AP194" s="319"/>
      <c r="AQ194" s="319"/>
      <c r="AR194" s="319"/>
      <c r="AS194" s="319"/>
    </row>
    <row r="195" ht="15.25" spans="4:45">
      <c r="D195" s="319"/>
      <c r="E195" s="319"/>
      <c r="Q195" s="362"/>
      <c r="R195" s="362"/>
      <c r="S195" s="362"/>
      <c r="T195" s="362"/>
      <c r="U195" s="362"/>
      <c r="V195" s="362"/>
      <c r="W195" s="362"/>
      <c r="X195" s="362"/>
      <c r="Y195" s="362"/>
      <c r="Z195" s="362"/>
      <c r="AA195" s="362"/>
      <c r="AB195" s="362"/>
      <c r="AC195" s="362"/>
      <c r="AD195" s="362"/>
      <c r="AE195" s="362"/>
      <c r="AF195" s="362"/>
      <c r="AG195" s="362"/>
      <c r="AH195" s="362"/>
      <c r="AI195" s="362"/>
      <c r="AJ195" s="362"/>
      <c r="AK195" s="362"/>
      <c r="AL195" s="362"/>
      <c r="AM195" s="362"/>
      <c r="AN195" s="362"/>
      <c r="AO195" s="362"/>
      <c r="AP195" s="362"/>
      <c r="AQ195" s="362"/>
      <c r="AR195" s="362"/>
      <c r="AS195" s="362"/>
    </row>
    <row r="196" ht="14.5" spans="6:45">
      <c r="F196" s="319"/>
      <c r="G196" s="319"/>
      <c r="H196" s="328" t="s">
        <v>222</v>
      </c>
      <c r="I196" s="319"/>
      <c r="J196" s="319"/>
      <c r="K196" s="319"/>
      <c r="L196" s="319"/>
      <c r="M196" s="319"/>
      <c r="N196" s="319"/>
      <c r="O196" s="319"/>
      <c r="P196" s="319"/>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9" t="s">
        <v>11</v>
      </c>
      <c r="G197" s="329" t="s">
        <v>189</v>
      </c>
      <c r="H197" s="329" t="s">
        <v>190</v>
      </c>
      <c r="I197" s="219" t="s">
        <v>191</v>
      </c>
      <c r="J197" t="s">
        <v>192</v>
      </c>
      <c r="K197" t="s">
        <v>193</v>
      </c>
      <c r="L197" t="s">
        <v>194</v>
      </c>
      <c r="M197" t="s">
        <v>195</v>
      </c>
      <c r="N197" t="s">
        <v>196</v>
      </c>
      <c r="O197" t="s">
        <v>197</v>
      </c>
      <c r="P197" s="362"/>
    </row>
    <row r="198" ht="14.5" spans="6:16">
      <c r="F198" s="62" t="s">
        <v>215</v>
      </c>
      <c r="G198" s="80" t="s">
        <v>118</v>
      </c>
      <c r="H198" s="319"/>
      <c r="I198" s="63">
        <v>0.75</v>
      </c>
      <c r="J198" s="63">
        <v>0.75</v>
      </c>
      <c r="K198" s="63">
        <v>0.75</v>
      </c>
      <c r="L198" s="63">
        <v>0.75</v>
      </c>
      <c r="M198" s="63">
        <v>0.75</v>
      </c>
      <c r="N198" s="63">
        <v>0.75</v>
      </c>
      <c r="O198" s="63">
        <v>0.75</v>
      </c>
      <c r="P198" s="63"/>
    </row>
    <row r="199" ht="14.5" spans="1:45">
      <c r="A199" s="311"/>
      <c r="B199" s="311"/>
      <c r="C199" s="311"/>
      <c r="F199" s="363"/>
      <c r="G199" s="364" t="s">
        <v>223</v>
      </c>
      <c r="H199" s="363"/>
      <c r="I199" s="365">
        <v>1</v>
      </c>
      <c r="J199" s="365">
        <v>1</v>
      </c>
      <c r="K199" s="365">
        <v>1</v>
      </c>
      <c r="L199" s="365">
        <v>1</v>
      </c>
      <c r="M199" s="365">
        <v>1</v>
      </c>
      <c r="N199" s="365">
        <v>1</v>
      </c>
      <c r="O199" s="365">
        <v>1</v>
      </c>
      <c r="P199" s="365"/>
      <c r="Q199" s="319"/>
      <c r="R199" s="319"/>
      <c r="S199" s="319"/>
      <c r="T199" s="319"/>
      <c r="U199" s="319"/>
      <c r="V199" s="319"/>
      <c r="W199" s="319"/>
      <c r="X199" s="319"/>
      <c r="Y199" s="319"/>
      <c r="Z199" s="319"/>
      <c r="AA199" s="319"/>
      <c r="AB199" s="319"/>
      <c r="AC199" s="319"/>
      <c r="AD199" s="319"/>
      <c r="AE199" s="319"/>
      <c r="AF199" s="319"/>
      <c r="AG199" s="319"/>
      <c r="AH199" s="319"/>
      <c r="AI199" s="319"/>
      <c r="AJ199" s="319"/>
      <c r="AK199" s="319"/>
      <c r="AL199" s="319"/>
      <c r="AM199" s="319"/>
      <c r="AN199" s="319"/>
      <c r="AO199" s="319"/>
      <c r="AP199" s="319"/>
      <c r="AQ199" s="319"/>
      <c r="AR199" s="319"/>
      <c r="AS199" s="319"/>
    </row>
    <row r="200" ht="15.25" spans="17:45">
      <c r="Q200" s="362"/>
      <c r="R200" s="362"/>
      <c r="S200" s="362"/>
      <c r="T200" s="362"/>
      <c r="U200" s="362"/>
      <c r="V200" s="362"/>
      <c r="W200" s="362"/>
      <c r="X200" s="362"/>
      <c r="Y200" s="362"/>
      <c r="Z200" s="362"/>
      <c r="AA200" s="362"/>
      <c r="AB200" s="362"/>
      <c r="AC200" s="362"/>
      <c r="AD200" s="362"/>
      <c r="AE200" s="362"/>
      <c r="AF200" s="362"/>
      <c r="AG200" s="362"/>
      <c r="AH200" s="362"/>
      <c r="AI200" s="362"/>
      <c r="AJ200" s="362"/>
      <c r="AK200" s="362"/>
      <c r="AL200" s="362"/>
      <c r="AM200" s="362"/>
      <c r="AN200" s="362"/>
      <c r="AO200" s="362"/>
      <c r="AP200" s="362"/>
      <c r="AQ200" s="362"/>
      <c r="AR200" s="362"/>
      <c r="AS200" s="362"/>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1" customFormat="1" spans="1:45">
      <c r="A202"/>
      <c r="B202"/>
      <c r="C202"/>
      <c r="F202"/>
      <c r="G202"/>
      <c r="H202"/>
      <c r="I202"/>
      <c r="J202"/>
      <c r="K202"/>
      <c r="L202"/>
      <c r="M202"/>
      <c r="N202"/>
      <c r="O202"/>
      <c r="P202"/>
      <c r="Q202" s="365"/>
      <c r="R202" s="365"/>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row>
    <row r="203" ht="14.5" spans="6:16">
      <c r="F203" s="319"/>
      <c r="G203" s="319"/>
      <c r="H203" s="328" t="s">
        <v>224</v>
      </c>
      <c r="I203" s="319"/>
      <c r="J203" s="319"/>
      <c r="K203" s="319"/>
      <c r="L203" s="319"/>
      <c r="M203" s="319"/>
      <c r="N203" s="319"/>
      <c r="O203" s="319"/>
      <c r="P203" s="319"/>
    </row>
    <row r="204" ht="15.25" spans="6:16">
      <c r="F204" s="329" t="s">
        <v>11</v>
      </c>
      <c r="G204" s="329" t="s">
        <v>189</v>
      </c>
      <c r="H204" s="329" t="s">
        <v>190</v>
      </c>
      <c r="I204" s="219" t="s">
        <v>191</v>
      </c>
      <c r="J204" t="s">
        <v>192</v>
      </c>
      <c r="K204" t="s">
        <v>193</v>
      </c>
      <c r="L204" t="s">
        <v>194</v>
      </c>
      <c r="M204" t="s">
        <v>195</v>
      </c>
      <c r="N204" t="s">
        <v>196</v>
      </c>
      <c r="O204" t="s">
        <v>197</v>
      </c>
      <c r="P204" s="362"/>
    </row>
    <row r="205" ht="14.5" spans="6:16">
      <c r="F205" s="62" t="s">
        <v>215</v>
      </c>
      <c r="G205" s="319"/>
      <c r="H205" s="319"/>
      <c r="I205" s="63">
        <v>25</v>
      </c>
      <c r="J205" s="63">
        <v>25</v>
      </c>
      <c r="K205" s="63">
        <v>25</v>
      </c>
      <c r="L205" s="63">
        <v>25</v>
      </c>
      <c r="M205" s="63">
        <v>25</v>
      </c>
      <c r="N205" s="63">
        <v>25</v>
      </c>
      <c r="O205" s="63">
        <v>25</v>
      </c>
      <c r="P205" s="63"/>
    </row>
    <row r="206" ht="14.5" spans="17:45">
      <c r="Q206" s="319"/>
      <c r="R206" s="319"/>
      <c r="S206" s="319"/>
      <c r="T206" s="319"/>
      <c r="U206" s="319"/>
      <c r="V206" s="319"/>
      <c r="W206" s="319"/>
      <c r="X206" s="319"/>
      <c r="Y206" s="319"/>
      <c r="Z206" s="319"/>
      <c r="AA206" s="319"/>
      <c r="AB206" s="319"/>
      <c r="AC206" s="319"/>
      <c r="AD206" s="319"/>
      <c r="AE206" s="319"/>
      <c r="AF206" s="319"/>
      <c r="AG206" s="319"/>
      <c r="AH206" s="319"/>
      <c r="AI206" s="319"/>
      <c r="AJ206" s="319"/>
      <c r="AK206" s="319"/>
      <c r="AL206" s="319"/>
      <c r="AM206" s="319"/>
      <c r="AN206" s="319"/>
      <c r="AO206" s="319"/>
      <c r="AP206" s="319"/>
      <c r="AQ206" s="319"/>
      <c r="AR206" s="319"/>
      <c r="AS206" s="319"/>
    </row>
    <row r="207" ht="15.25" spans="17:45">
      <c r="Q207" s="362"/>
      <c r="R207" s="362"/>
      <c r="S207" s="362"/>
      <c r="T207" s="362"/>
      <c r="U207" s="362"/>
      <c r="V207" s="362"/>
      <c r="W207" s="362"/>
      <c r="X207" s="362"/>
      <c r="Y207" s="362"/>
      <c r="Z207" s="362"/>
      <c r="AA207" s="362"/>
      <c r="AB207" s="362"/>
      <c r="AC207" s="362"/>
      <c r="AD207" s="362"/>
      <c r="AE207" s="362"/>
      <c r="AF207" s="362"/>
      <c r="AG207" s="362"/>
      <c r="AH207" s="362"/>
      <c r="AI207" s="362"/>
      <c r="AJ207" s="362"/>
      <c r="AK207" s="362"/>
      <c r="AL207" s="362"/>
      <c r="AM207" s="362"/>
      <c r="AN207" s="362"/>
      <c r="AO207" s="362"/>
      <c r="AP207" s="362"/>
      <c r="AQ207" s="362"/>
      <c r="AR207" s="362"/>
      <c r="AS207" s="362"/>
    </row>
    <row r="208" ht="14.5" spans="6:45">
      <c r="F208" s="319"/>
      <c r="G208" s="319"/>
      <c r="H208" s="328" t="s">
        <v>225</v>
      </c>
      <c r="I208" s="319"/>
      <c r="J208" s="319"/>
      <c r="K208" s="319"/>
      <c r="L208" s="319"/>
      <c r="M208" s="319"/>
      <c r="N208" s="319"/>
      <c r="O208" s="319"/>
      <c r="P208" s="319"/>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9" t="s">
        <v>11</v>
      </c>
      <c r="G209" s="329" t="s">
        <v>189</v>
      </c>
      <c r="H209" s="329" t="s">
        <v>190</v>
      </c>
      <c r="I209" s="219" t="s">
        <v>191</v>
      </c>
      <c r="J209" t="s">
        <v>192</v>
      </c>
      <c r="K209" t="s">
        <v>193</v>
      </c>
      <c r="L209" t="s">
        <v>194</v>
      </c>
      <c r="M209" t="s">
        <v>195</v>
      </c>
      <c r="N209" t="s">
        <v>196</v>
      </c>
      <c r="O209" t="s">
        <v>197</v>
      </c>
      <c r="P209" s="362"/>
    </row>
    <row r="210" ht="14.5" spans="6:16">
      <c r="F210" s="62" t="s">
        <v>215</v>
      </c>
      <c r="G210" s="80" t="s">
        <v>118</v>
      </c>
      <c r="H210" s="319"/>
      <c r="I210" s="63">
        <v>1</v>
      </c>
      <c r="J210" s="63">
        <v>1</v>
      </c>
      <c r="K210" s="63">
        <v>1</v>
      </c>
      <c r="L210" s="63">
        <v>1</v>
      </c>
      <c r="M210" s="63">
        <v>1</v>
      </c>
      <c r="N210" s="63">
        <v>1</v>
      </c>
      <c r="O210" s="63">
        <v>1</v>
      </c>
      <c r="P210" s="63"/>
    </row>
    <row r="211" ht="14.5" spans="6:45">
      <c r="F211" s="319"/>
      <c r="G211" s="62" t="s">
        <v>223</v>
      </c>
      <c r="H211" s="319"/>
      <c r="I211" s="63">
        <v>0.8</v>
      </c>
      <c r="J211" s="63">
        <v>0.8</v>
      </c>
      <c r="K211" s="63">
        <v>0.8</v>
      </c>
      <c r="L211" s="63">
        <v>0.8</v>
      </c>
      <c r="M211" s="63">
        <v>0.8</v>
      </c>
      <c r="N211" s="63">
        <v>0.8</v>
      </c>
      <c r="O211" s="63">
        <v>0.8</v>
      </c>
      <c r="P211" s="63"/>
      <c r="Q211" s="319"/>
      <c r="R211" s="319"/>
      <c r="S211" s="319"/>
      <c r="T211" s="319"/>
      <c r="U211" s="319"/>
      <c r="V211" s="319"/>
      <c r="W211" s="319"/>
      <c r="X211" s="319"/>
      <c r="Y211" s="319"/>
      <c r="Z211" s="319"/>
      <c r="AA211" s="319"/>
      <c r="AB211" s="319"/>
      <c r="AC211" s="319"/>
      <c r="AD211" s="319"/>
      <c r="AE211" s="319"/>
      <c r="AF211" s="319"/>
      <c r="AG211" s="319"/>
      <c r="AH211" s="319"/>
      <c r="AI211" s="319"/>
      <c r="AJ211" s="319"/>
      <c r="AK211" s="319"/>
      <c r="AL211" s="319"/>
      <c r="AM211" s="319"/>
      <c r="AN211" s="319"/>
      <c r="AO211" s="319"/>
      <c r="AP211" s="319"/>
      <c r="AQ211" s="319"/>
      <c r="AR211" s="319"/>
      <c r="AS211" s="319"/>
    </row>
    <row r="212" ht="15.25" spans="6:45">
      <c r="F212" s="319"/>
      <c r="G212" s="319"/>
      <c r="H212" s="62" t="s">
        <v>219</v>
      </c>
      <c r="I212" s="319"/>
      <c r="J212" s="319"/>
      <c r="K212" s="319"/>
      <c r="L212" s="319"/>
      <c r="M212" s="319"/>
      <c r="N212" s="319"/>
      <c r="O212" s="319"/>
      <c r="P212" s="319"/>
      <c r="Q212" s="362"/>
      <c r="R212" s="362"/>
      <c r="S212" s="362"/>
      <c r="T212" s="362"/>
      <c r="U212" s="362"/>
      <c r="V212" s="362"/>
      <c r="W212" s="362"/>
      <c r="X212" s="362"/>
      <c r="Y212" s="362"/>
      <c r="Z212" s="362"/>
      <c r="AA212" s="362"/>
      <c r="AB212" s="362"/>
      <c r="AC212" s="362"/>
      <c r="AD212" s="362"/>
      <c r="AE212" s="362"/>
      <c r="AF212" s="362"/>
      <c r="AG212" s="362"/>
      <c r="AH212" s="362"/>
      <c r="AI212" s="362"/>
      <c r="AJ212" s="362"/>
      <c r="AK212" s="362"/>
      <c r="AL212" s="362"/>
      <c r="AM212" s="362"/>
      <c r="AN212" s="362"/>
      <c r="AO212" s="362"/>
      <c r="AP212" s="362"/>
      <c r="AQ212" s="362"/>
      <c r="AR212" s="362"/>
      <c r="AS212" s="362"/>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9"/>
      <c r="G214" s="319"/>
      <c r="H214" s="328" t="s">
        <v>226</v>
      </c>
      <c r="I214" s="319"/>
      <c r="J214" s="319"/>
      <c r="K214" s="319"/>
      <c r="L214" s="319"/>
      <c r="M214" s="319"/>
      <c r="N214" s="319"/>
      <c r="O214" s="319"/>
      <c r="P214" s="319"/>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9" t="s">
        <v>11</v>
      </c>
      <c r="G215" s="329" t="s">
        <v>189</v>
      </c>
      <c r="H215" s="329" t="s">
        <v>190</v>
      </c>
      <c r="I215" s="219" t="s">
        <v>191</v>
      </c>
      <c r="J215" t="s">
        <v>192</v>
      </c>
      <c r="K215" t="s">
        <v>193</v>
      </c>
      <c r="L215" t="s">
        <v>194</v>
      </c>
      <c r="M215" t="s">
        <v>195</v>
      </c>
      <c r="N215" t="s">
        <v>196</v>
      </c>
      <c r="O215" t="s">
        <v>197</v>
      </c>
      <c r="P215" s="362"/>
      <c r="Q215" s="319"/>
      <c r="R215" s="319"/>
      <c r="S215" s="319"/>
      <c r="T215" s="319"/>
      <c r="U215" s="319"/>
      <c r="V215" s="319"/>
      <c r="W215" s="319"/>
      <c r="X215" s="319"/>
      <c r="Y215" s="319"/>
      <c r="Z215" s="319"/>
      <c r="AA215" s="319"/>
      <c r="AB215" s="319"/>
      <c r="AC215" s="319"/>
      <c r="AD215" s="319"/>
      <c r="AE215" s="319"/>
      <c r="AF215" s="319"/>
      <c r="AG215" s="319"/>
      <c r="AH215" s="319"/>
      <c r="AI215" s="319"/>
      <c r="AJ215" s="319"/>
      <c r="AK215" s="319"/>
      <c r="AL215" s="319"/>
      <c r="AM215" s="319"/>
      <c r="AN215" s="319"/>
      <c r="AO215" s="319"/>
      <c r="AP215" s="319"/>
      <c r="AQ215" s="319"/>
      <c r="AR215" s="319"/>
      <c r="AS215" s="319"/>
    </row>
    <row r="216" ht="14.5" spans="6:16">
      <c r="F216" s="62" t="s">
        <v>215</v>
      </c>
      <c r="G216" s="80" t="s">
        <v>118</v>
      </c>
      <c r="H216" s="319"/>
      <c r="I216" s="63">
        <v>1</v>
      </c>
      <c r="J216" s="63">
        <v>1</v>
      </c>
      <c r="K216" s="63">
        <v>1</v>
      </c>
      <c r="L216" s="63">
        <v>1</v>
      </c>
      <c r="M216" s="63">
        <v>1</v>
      </c>
      <c r="N216" s="63">
        <v>1</v>
      </c>
      <c r="O216" s="63">
        <v>1</v>
      </c>
      <c r="P216" s="63"/>
    </row>
    <row r="217" ht="14.5" spans="6:45">
      <c r="F217" s="319"/>
      <c r="G217" s="62" t="s">
        <v>223</v>
      </c>
      <c r="H217" s="319"/>
      <c r="I217" s="63">
        <v>0.5</v>
      </c>
      <c r="J217" s="63">
        <v>0.5</v>
      </c>
      <c r="K217" s="63">
        <v>0.5</v>
      </c>
      <c r="L217" s="63">
        <v>0.5</v>
      </c>
      <c r="M217" s="63">
        <v>0.5</v>
      </c>
      <c r="N217" s="63">
        <v>0.5</v>
      </c>
      <c r="O217" s="63">
        <v>0.5</v>
      </c>
      <c r="P217" s="63"/>
      <c r="Q217" s="319"/>
      <c r="R217" s="319"/>
      <c r="S217" s="319"/>
      <c r="T217" s="319"/>
      <c r="U217" s="319"/>
      <c r="V217" s="319"/>
      <c r="W217" s="319"/>
      <c r="X217" s="319"/>
      <c r="Y217" s="319"/>
      <c r="Z217" s="319"/>
      <c r="AA217" s="319"/>
      <c r="AB217" s="319"/>
      <c r="AC217" s="319"/>
      <c r="AD217" s="319"/>
      <c r="AE217" s="319"/>
      <c r="AF217" s="319"/>
      <c r="AG217" s="319"/>
      <c r="AH217" s="319"/>
      <c r="AI217" s="319"/>
      <c r="AJ217" s="319"/>
      <c r="AK217" s="319"/>
      <c r="AL217" s="319"/>
      <c r="AM217" s="319"/>
      <c r="AN217" s="319"/>
      <c r="AO217" s="319"/>
      <c r="AP217" s="319"/>
      <c r="AQ217" s="319"/>
      <c r="AR217" s="319"/>
      <c r="AS217" s="319"/>
    </row>
    <row r="218" ht="15.25" spans="6:45">
      <c r="F218" s="319"/>
      <c r="G218" s="319"/>
      <c r="H218" s="62" t="s">
        <v>219</v>
      </c>
      <c r="I218" s="319"/>
      <c r="J218" s="319"/>
      <c r="K218" s="319"/>
      <c r="L218" s="319"/>
      <c r="M218" s="319"/>
      <c r="N218" s="319"/>
      <c r="O218" s="319"/>
      <c r="P218" s="319"/>
      <c r="Q218" s="362"/>
      <c r="R218" s="362"/>
      <c r="S218" s="362"/>
      <c r="T218" s="362"/>
      <c r="U218" s="362"/>
      <c r="V218" s="362"/>
      <c r="W218" s="362"/>
      <c r="X218" s="362"/>
      <c r="Y218" s="362"/>
      <c r="Z218" s="362"/>
      <c r="AA218" s="362"/>
      <c r="AB218" s="362"/>
      <c r="AC218" s="362"/>
      <c r="AD218" s="362"/>
      <c r="AE218" s="362"/>
      <c r="AF218" s="362"/>
      <c r="AG218" s="362"/>
      <c r="AH218" s="362"/>
      <c r="AI218" s="362"/>
      <c r="AJ218" s="362"/>
      <c r="AK218" s="362"/>
      <c r="AL218" s="362"/>
      <c r="AM218" s="362"/>
      <c r="AN218" s="362"/>
      <c r="AO218" s="362"/>
      <c r="AP218" s="362"/>
      <c r="AQ218" s="362"/>
      <c r="AR218" s="362"/>
      <c r="AS218" s="362"/>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9"/>
      <c r="G220" s="319"/>
      <c r="H220" s="328" t="s">
        <v>227</v>
      </c>
      <c r="I220" s="319"/>
      <c r="J220" s="319"/>
      <c r="K220" s="319"/>
      <c r="L220" s="319"/>
      <c r="M220" s="319"/>
      <c r="N220" s="319"/>
      <c r="O220" s="319"/>
      <c r="P220" s="319"/>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9" t="s">
        <v>11</v>
      </c>
      <c r="G221" s="329" t="s">
        <v>189</v>
      </c>
      <c r="H221" s="329" t="s">
        <v>190</v>
      </c>
      <c r="I221" s="219" t="s">
        <v>191</v>
      </c>
      <c r="J221" t="s">
        <v>192</v>
      </c>
      <c r="K221" t="s">
        <v>193</v>
      </c>
      <c r="L221" t="s">
        <v>194</v>
      </c>
      <c r="M221" t="s">
        <v>195</v>
      </c>
      <c r="N221" t="s">
        <v>196</v>
      </c>
      <c r="O221" t="s">
        <v>197</v>
      </c>
      <c r="P221" s="362"/>
      <c r="Q221" s="319"/>
      <c r="R221" s="319"/>
      <c r="S221" s="319"/>
      <c r="T221" s="319"/>
      <c r="U221" s="319"/>
      <c r="V221" s="319"/>
      <c r="W221" s="319"/>
      <c r="X221" s="319"/>
      <c r="Y221" s="319"/>
      <c r="Z221" s="319"/>
      <c r="AA221" s="319"/>
      <c r="AB221" s="319"/>
      <c r="AC221" s="319"/>
      <c r="AD221" s="319"/>
      <c r="AE221" s="319"/>
      <c r="AF221" s="319"/>
      <c r="AG221" s="319"/>
      <c r="AH221" s="319"/>
      <c r="AI221" s="319"/>
      <c r="AJ221" s="319"/>
      <c r="AK221" s="319"/>
      <c r="AL221" s="319"/>
      <c r="AM221" s="319"/>
      <c r="AN221" s="319"/>
      <c r="AO221" s="319"/>
      <c r="AP221" s="319"/>
      <c r="AQ221" s="319"/>
      <c r="AR221" s="319"/>
      <c r="AS221" s="319"/>
    </row>
    <row r="222" ht="14.5" spans="6:16">
      <c r="F222" s="62" t="s">
        <v>215</v>
      </c>
      <c r="G222" s="80" t="s">
        <v>118</v>
      </c>
      <c r="H222" s="319"/>
      <c r="I222" s="63">
        <v>1</v>
      </c>
      <c r="J222" s="63">
        <v>1</v>
      </c>
      <c r="K222" s="63">
        <v>1</v>
      </c>
      <c r="L222" s="63">
        <v>1</v>
      </c>
      <c r="M222" s="63">
        <v>1</v>
      </c>
      <c r="N222" s="63">
        <v>1</v>
      </c>
      <c r="O222" s="63">
        <v>1</v>
      </c>
      <c r="P222" s="63"/>
    </row>
    <row r="223" ht="14.5" spans="6:45">
      <c r="F223" s="319"/>
      <c r="G223" s="62" t="s">
        <v>223</v>
      </c>
      <c r="H223" s="319"/>
      <c r="I223" s="63">
        <v>0.05</v>
      </c>
      <c r="J223" s="63">
        <v>0.05</v>
      </c>
      <c r="K223" s="63">
        <v>0.05</v>
      </c>
      <c r="L223" s="63">
        <v>0.05</v>
      </c>
      <c r="M223" s="63">
        <v>0.05</v>
      </c>
      <c r="N223" s="63">
        <v>0.05</v>
      </c>
      <c r="O223" s="63">
        <v>0.05</v>
      </c>
      <c r="P223" s="63"/>
      <c r="Q223" s="319"/>
      <c r="R223" s="319"/>
      <c r="S223" s="319"/>
      <c r="T223" s="319"/>
      <c r="U223" s="319"/>
      <c r="V223" s="319"/>
      <c r="W223" s="319"/>
      <c r="X223" s="319"/>
      <c r="Y223" s="319"/>
      <c r="Z223" s="319"/>
      <c r="AA223" s="319"/>
      <c r="AB223" s="319"/>
      <c r="AC223" s="319"/>
      <c r="AD223" s="319"/>
      <c r="AE223" s="319"/>
      <c r="AF223" s="319"/>
      <c r="AG223" s="319"/>
      <c r="AH223" s="319"/>
      <c r="AI223" s="319"/>
      <c r="AJ223" s="319"/>
      <c r="AK223" s="319"/>
      <c r="AL223" s="319"/>
      <c r="AM223" s="319"/>
      <c r="AN223" s="319"/>
      <c r="AO223" s="319"/>
      <c r="AP223" s="319"/>
      <c r="AQ223" s="319"/>
      <c r="AR223" s="319"/>
      <c r="AS223" s="319"/>
    </row>
    <row r="224" ht="15.25" spans="6:45">
      <c r="F224" s="319"/>
      <c r="G224" s="319"/>
      <c r="H224" s="62" t="s">
        <v>219</v>
      </c>
      <c r="I224" s="319"/>
      <c r="J224" s="319"/>
      <c r="K224" s="319"/>
      <c r="L224" s="319"/>
      <c r="M224" s="319"/>
      <c r="N224" s="319"/>
      <c r="O224" s="319"/>
      <c r="P224" s="319"/>
      <c r="Q224" s="362"/>
      <c r="R224" s="362"/>
      <c r="S224" s="362"/>
      <c r="T224" s="362"/>
      <c r="U224" s="362"/>
      <c r="V224" s="362"/>
      <c r="W224" s="362"/>
      <c r="X224" s="362"/>
      <c r="Y224" s="362"/>
      <c r="Z224" s="362"/>
      <c r="AA224" s="362"/>
      <c r="AB224" s="362"/>
      <c r="AC224" s="362"/>
      <c r="AD224" s="362"/>
      <c r="AE224" s="362"/>
      <c r="AF224" s="362"/>
      <c r="AG224" s="362"/>
      <c r="AH224" s="362"/>
      <c r="AI224" s="362"/>
      <c r="AJ224" s="362"/>
      <c r="AK224" s="362"/>
      <c r="AL224" s="362"/>
      <c r="AM224" s="362"/>
      <c r="AN224" s="362"/>
      <c r="AO224" s="362"/>
      <c r="AP224" s="362"/>
      <c r="AQ224" s="362"/>
      <c r="AR224" s="362"/>
      <c r="AS224" s="362"/>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9"/>
      <c r="B226" s="319"/>
      <c r="C226" s="319"/>
      <c r="F226" s="319"/>
      <c r="G226" s="319"/>
      <c r="H226" s="328" t="s">
        <v>228</v>
      </c>
      <c r="I226" s="319"/>
      <c r="J226" s="319"/>
      <c r="K226" s="319"/>
      <c r="L226" s="319"/>
      <c r="M226" s="319"/>
      <c r="N226" s="319"/>
      <c r="O226" s="319"/>
      <c r="P226" s="319"/>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9"/>
      <c r="B227" s="319"/>
      <c r="C227" s="319"/>
      <c r="F227" s="329" t="s">
        <v>11</v>
      </c>
      <c r="G227" s="329" t="s">
        <v>189</v>
      </c>
      <c r="H227" s="329" t="s">
        <v>190</v>
      </c>
      <c r="I227" s="219" t="s">
        <v>191</v>
      </c>
      <c r="J227" t="s">
        <v>192</v>
      </c>
      <c r="K227" t="s">
        <v>193</v>
      </c>
      <c r="L227" t="s">
        <v>194</v>
      </c>
      <c r="M227" t="s">
        <v>195</v>
      </c>
      <c r="N227" t="s">
        <v>196</v>
      </c>
      <c r="O227" t="s">
        <v>197</v>
      </c>
      <c r="P227" s="362"/>
      <c r="Q227" s="319"/>
      <c r="R227" s="319"/>
      <c r="S227" s="319"/>
      <c r="T227" s="319"/>
      <c r="U227" s="319"/>
      <c r="V227" s="319"/>
      <c r="W227" s="319"/>
      <c r="X227" s="319"/>
      <c r="Y227" s="319"/>
      <c r="Z227" s="319"/>
      <c r="AA227" s="319"/>
      <c r="AB227" s="319"/>
      <c r="AC227" s="319"/>
      <c r="AD227" s="319"/>
      <c r="AE227" s="319"/>
      <c r="AF227" s="319"/>
      <c r="AG227" s="319"/>
      <c r="AH227" s="319"/>
      <c r="AI227" s="319"/>
      <c r="AJ227" s="319"/>
      <c r="AK227" s="319"/>
      <c r="AL227" s="319"/>
      <c r="AM227" s="319"/>
      <c r="AN227" s="319"/>
      <c r="AO227" s="319"/>
      <c r="AP227" s="319"/>
      <c r="AQ227" s="319"/>
      <c r="AR227" s="319"/>
      <c r="AS227" s="319"/>
    </row>
    <row r="228" ht="14.5" spans="1:16">
      <c r="A228" s="319"/>
      <c r="B228" s="319"/>
      <c r="C228" s="319"/>
      <c r="F228" s="62" t="s">
        <v>215</v>
      </c>
      <c r="G228" s="80" t="s">
        <v>118</v>
      </c>
      <c r="H228" s="319"/>
      <c r="I228" s="63">
        <v>1</v>
      </c>
      <c r="J228" s="63">
        <v>1</v>
      </c>
      <c r="K228" s="63">
        <v>1</v>
      </c>
      <c r="L228" s="63">
        <v>1</v>
      </c>
      <c r="M228" s="63">
        <v>1</v>
      </c>
      <c r="N228" s="63">
        <v>1</v>
      </c>
      <c r="O228" s="63">
        <v>1</v>
      </c>
      <c r="P228" s="63"/>
    </row>
    <row r="229" ht="14.5" spans="1:45">
      <c r="A229" s="319"/>
      <c r="B229" s="319"/>
      <c r="C229" s="319"/>
      <c r="D229" s="319"/>
      <c r="E229" s="319"/>
      <c r="F229" s="319"/>
      <c r="G229" s="62" t="s">
        <v>223</v>
      </c>
      <c r="H229" s="319"/>
      <c r="I229" s="63">
        <v>0.35</v>
      </c>
      <c r="J229" s="63">
        <v>0.35</v>
      </c>
      <c r="K229" s="63">
        <v>0.35</v>
      </c>
      <c r="L229" s="63">
        <v>0.35</v>
      </c>
      <c r="M229" s="63">
        <v>0.35</v>
      </c>
      <c r="N229" s="63">
        <v>0.35</v>
      </c>
      <c r="O229" s="63">
        <v>0.35</v>
      </c>
      <c r="P229" s="63"/>
      <c r="Q229" s="319"/>
      <c r="R229" s="319"/>
      <c r="S229" s="319"/>
      <c r="T229" s="319"/>
      <c r="U229" s="319"/>
      <c r="V229" s="319"/>
      <c r="W229" s="319"/>
      <c r="X229" s="319"/>
      <c r="Y229" s="319"/>
      <c r="Z229" s="319"/>
      <c r="AA229" s="319"/>
      <c r="AB229" s="319"/>
      <c r="AC229" s="319"/>
      <c r="AD229" s="319"/>
      <c r="AE229" s="319"/>
      <c r="AF229" s="319"/>
      <c r="AG229" s="319"/>
      <c r="AH229" s="319"/>
      <c r="AI229" s="319"/>
      <c r="AJ229" s="319"/>
      <c r="AK229" s="319"/>
      <c r="AL229" s="319"/>
      <c r="AM229" s="319"/>
      <c r="AN229" s="319"/>
      <c r="AO229" s="319"/>
      <c r="AP229" s="319"/>
      <c r="AQ229" s="319"/>
      <c r="AR229" s="319"/>
      <c r="AS229" s="319"/>
    </row>
    <row r="230" ht="15.25" spans="1:45">
      <c r="A230" s="319"/>
      <c r="B230" s="319"/>
      <c r="C230" s="319"/>
      <c r="D230" s="319"/>
      <c r="E230" s="319"/>
      <c r="F230" s="319"/>
      <c r="G230" s="319"/>
      <c r="H230" s="62" t="s">
        <v>219</v>
      </c>
      <c r="I230" s="319"/>
      <c r="J230" s="319"/>
      <c r="K230" s="319"/>
      <c r="L230" s="319"/>
      <c r="M230" s="319"/>
      <c r="N230" s="319"/>
      <c r="O230" s="319"/>
      <c r="P230" s="319"/>
      <c r="Q230" s="362"/>
      <c r="R230" s="362"/>
      <c r="S230" s="362"/>
      <c r="T230" s="362"/>
      <c r="U230" s="362"/>
      <c r="V230" s="362"/>
      <c r="W230" s="362"/>
      <c r="X230" s="362"/>
      <c r="Y230" s="362"/>
      <c r="Z230" s="362"/>
      <c r="AA230" s="362"/>
      <c r="AB230" s="362"/>
      <c r="AC230" s="362"/>
      <c r="AD230" s="362"/>
      <c r="AE230" s="362"/>
      <c r="AF230" s="362"/>
      <c r="AG230" s="362"/>
      <c r="AH230" s="362"/>
      <c r="AI230" s="362"/>
      <c r="AJ230" s="362"/>
      <c r="AK230" s="362"/>
      <c r="AL230" s="362"/>
      <c r="AM230" s="362"/>
      <c r="AN230" s="362"/>
      <c r="AO230" s="362"/>
      <c r="AP230" s="362"/>
      <c r="AQ230" s="362"/>
      <c r="AR230" s="362"/>
      <c r="AS230" s="362"/>
    </row>
    <row r="231" ht="14.5" spans="4:45">
      <c r="D231" s="319"/>
      <c r="E231" s="319"/>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9"/>
      <c r="E232" s="319"/>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9"/>
      <c r="E233" s="319"/>
      <c r="Q233" s="319"/>
      <c r="R233" s="319"/>
      <c r="S233" s="319"/>
      <c r="T233" s="319"/>
      <c r="U233" s="319"/>
      <c r="V233" s="319"/>
      <c r="W233" s="319"/>
      <c r="X233" s="319"/>
      <c r="Y233" s="319"/>
      <c r="Z233" s="319"/>
      <c r="AA233" s="319"/>
      <c r="AB233" s="319"/>
      <c r="AC233" s="319"/>
      <c r="AD233" s="319"/>
      <c r="AE233" s="319"/>
      <c r="AF233" s="319"/>
      <c r="AG233" s="319"/>
      <c r="AH233" s="319"/>
      <c r="AI233" s="319"/>
      <c r="AJ233" s="319"/>
      <c r="AK233" s="319"/>
      <c r="AL233" s="319"/>
      <c r="AM233" s="319"/>
      <c r="AN233" s="319"/>
      <c r="AO233" s="319"/>
      <c r="AP233" s="319"/>
      <c r="AQ233" s="319"/>
      <c r="AR233" s="319"/>
      <c r="AS233" s="319"/>
    </row>
    <row r="234" ht="14.5" spans="1:16">
      <c r="A234" s="319"/>
      <c r="B234" s="319"/>
      <c r="C234" s="319"/>
      <c r="F234" s="319"/>
      <c r="G234" s="319"/>
      <c r="H234" s="328" t="s">
        <v>213</v>
      </c>
      <c r="I234" s="319"/>
      <c r="J234" s="319"/>
      <c r="K234" s="319"/>
      <c r="L234" s="319"/>
      <c r="M234" s="319"/>
      <c r="N234" s="319"/>
      <c r="O234" s="319"/>
      <c r="P234" s="319"/>
    </row>
    <row r="235" ht="15.25" spans="1:16">
      <c r="A235" s="319"/>
      <c r="B235" s="319"/>
      <c r="C235" s="319"/>
      <c r="F235" s="329" t="s">
        <v>11</v>
      </c>
      <c r="G235" s="329" t="s">
        <v>189</v>
      </c>
      <c r="H235" s="329" t="s">
        <v>190</v>
      </c>
      <c r="I235" s="219" t="s">
        <v>191</v>
      </c>
      <c r="J235" t="s">
        <v>192</v>
      </c>
      <c r="K235" t="s">
        <v>193</v>
      </c>
      <c r="L235" t="s">
        <v>194</v>
      </c>
      <c r="M235" t="s">
        <v>195</v>
      </c>
      <c r="N235" t="s">
        <v>196</v>
      </c>
      <c r="O235" t="s">
        <v>197</v>
      </c>
      <c r="P235" s="362"/>
    </row>
    <row r="236" ht="14.5" spans="1:16">
      <c r="A236" s="319"/>
      <c r="B236" s="319"/>
      <c r="C236" s="319"/>
      <c r="F236" s="62" t="s">
        <v>229</v>
      </c>
      <c r="G236" s="319"/>
      <c r="H236" s="319"/>
      <c r="I236" s="63">
        <v>120</v>
      </c>
      <c r="J236" s="63">
        <v>120</v>
      </c>
      <c r="K236" s="63">
        <v>120</v>
      </c>
      <c r="L236" s="63">
        <v>120</v>
      </c>
      <c r="M236" s="63">
        <v>120</v>
      </c>
      <c r="N236" s="63">
        <v>120</v>
      </c>
      <c r="O236" s="63">
        <v>120</v>
      </c>
      <c r="P236" s="63"/>
    </row>
    <row r="237" ht="14.5" spans="4:45">
      <c r="D237" s="319"/>
      <c r="E237" s="319"/>
      <c r="Q237" s="319"/>
      <c r="R237" s="319"/>
      <c r="S237" s="319"/>
      <c r="T237" s="319"/>
      <c r="U237" s="319"/>
      <c r="V237" s="319"/>
      <c r="W237" s="319"/>
      <c r="X237" s="319"/>
      <c r="Y237" s="319"/>
      <c r="Z237" s="319"/>
      <c r="AA237" s="319"/>
      <c r="AB237" s="319"/>
      <c r="AC237" s="319"/>
      <c r="AD237" s="319"/>
      <c r="AE237" s="319"/>
      <c r="AF237" s="319"/>
      <c r="AG237" s="319"/>
      <c r="AH237" s="319"/>
      <c r="AI237" s="319"/>
      <c r="AJ237" s="319"/>
      <c r="AK237" s="319"/>
      <c r="AL237" s="319"/>
      <c r="AM237" s="319"/>
      <c r="AN237" s="319"/>
      <c r="AO237" s="319"/>
      <c r="AP237" s="319"/>
      <c r="AQ237" s="319"/>
      <c r="AR237" s="319"/>
      <c r="AS237" s="319"/>
    </row>
    <row r="238" ht="15.25" spans="4:45">
      <c r="D238" s="319"/>
      <c r="E238" s="319"/>
      <c r="Q238" s="362"/>
      <c r="R238" s="362"/>
      <c r="S238" s="362"/>
      <c r="T238" s="362"/>
      <c r="U238" s="362"/>
      <c r="V238" s="362"/>
      <c r="W238" s="362"/>
      <c r="X238" s="362"/>
      <c r="Y238" s="362"/>
      <c r="Z238" s="362"/>
      <c r="AA238" s="362"/>
      <c r="AB238" s="362"/>
      <c r="AC238" s="362"/>
      <c r="AD238" s="362"/>
      <c r="AE238" s="362"/>
      <c r="AF238" s="362"/>
      <c r="AG238" s="362"/>
      <c r="AH238" s="362"/>
      <c r="AI238" s="362"/>
      <c r="AJ238" s="362"/>
      <c r="AK238" s="362"/>
      <c r="AL238" s="362"/>
      <c r="AM238" s="362"/>
      <c r="AN238" s="362"/>
      <c r="AO238" s="362"/>
      <c r="AP238" s="362"/>
      <c r="AQ238" s="362"/>
      <c r="AR238" s="362"/>
      <c r="AS238" s="362"/>
    </row>
    <row r="239" ht="14.5" spans="1:45">
      <c r="A239" s="319"/>
      <c r="B239" s="319"/>
      <c r="C239" s="319"/>
      <c r="D239" s="319"/>
      <c r="E239" s="319"/>
      <c r="F239" s="319"/>
      <c r="G239" s="319"/>
      <c r="H239" s="328" t="s">
        <v>216</v>
      </c>
      <c r="I239" s="319"/>
      <c r="J239" s="319"/>
      <c r="K239" s="319"/>
      <c r="L239" s="319"/>
      <c r="M239" s="319"/>
      <c r="N239" s="319"/>
      <c r="O239" s="319"/>
      <c r="P239" s="319"/>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9"/>
      <c r="C240" s="319"/>
      <c r="F240" s="329" t="s">
        <v>11</v>
      </c>
      <c r="G240" s="329" t="s">
        <v>189</v>
      </c>
      <c r="H240" s="329" t="s">
        <v>190</v>
      </c>
      <c r="I240" s="219" t="s">
        <v>191</v>
      </c>
      <c r="J240" t="s">
        <v>192</v>
      </c>
      <c r="K240" t="s">
        <v>193</v>
      </c>
      <c r="L240" t="s">
        <v>194</v>
      </c>
      <c r="M240" t="s">
        <v>195</v>
      </c>
      <c r="N240" t="s">
        <v>196</v>
      </c>
      <c r="O240" t="s">
        <v>197</v>
      </c>
      <c r="P240" s="362"/>
    </row>
    <row r="241" ht="14.5" spans="1:16">
      <c r="A241" s="360"/>
      <c r="B241" s="319"/>
      <c r="C241" s="319"/>
      <c r="F241" s="62" t="s">
        <v>229</v>
      </c>
      <c r="G241" s="319"/>
      <c r="H241" s="319"/>
      <c r="I241" s="63">
        <v>15</v>
      </c>
      <c r="J241" s="63">
        <v>15</v>
      </c>
      <c r="K241" s="63">
        <v>15</v>
      </c>
      <c r="L241" s="63">
        <v>15</v>
      </c>
      <c r="M241" s="63">
        <v>15</v>
      </c>
      <c r="N241" s="63">
        <v>15</v>
      </c>
      <c r="O241" s="63">
        <v>15</v>
      </c>
      <c r="P241" s="63"/>
    </row>
    <row r="242" ht="14.5" spans="1:45">
      <c r="A242" s="360"/>
      <c r="B242" s="319"/>
      <c r="C242" s="319"/>
      <c r="D242" s="319"/>
      <c r="E242" s="319"/>
      <c r="F242" s="319"/>
      <c r="G242" s="319"/>
      <c r="H242" s="319"/>
      <c r="I242" s="319"/>
      <c r="J242" s="319"/>
      <c r="K242" s="319"/>
      <c r="L242" s="319"/>
      <c r="M242" s="319"/>
      <c r="N242" s="319"/>
      <c r="O242" s="319"/>
      <c r="P242" s="319"/>
      <c r="Q242" s="319"/>
      <c r="R242" s="319"/>
      <c r="S242" s="319"/>
      <c r="T242" s="319"/>
      <c r="U242" s="319"/>
      <c r="V242" s="319"/>
      <c r="W242" s="319"/>
      <c r="X242" s="319"/>
      <c r="Y242" s="319"/>
      <c r="Z242" s="319"/>
      <c r="AA242" s="319"/>
      <c r="AB242" s="319"/>
      <c r="AC242" s="319"/>
      <c r="AD242" s="319"/>
      <c r="AE242" s="319"/>
      <c r="AF242" s="319"/>
      <c r="AG242" s="319"/>
      <c r="AH242" s="319"/>
      <c r="AI242" s="319"/>
      <c r="AJ242" s="319"/>
      <c r="AK242" s="319"/>
      <c r="AL242" s="319"/>
      <c r="AM242" s="319"/>
      <c r="AN242" s="319"/>
      <c r="AO242" s="319"/>
      <c r="AP242" s="319"/>
      <c r="AQ242" s="319"/>
      <c r="AR242" s="319"/>
      <c r="AS242" s="319"/>
    </row>
    <row r="243" ht="15.25" spans="1:45">
      <c r="A243" s="42"/>
      <c r="B243" s="319"/>
      <c r="C243" s="319"/>
      <c r="D243" s="319"/>
      <c r="E243" s="319"/>
      <c r="F243" s="319"/>
      <c r="G243" s="319"/>
      <c r="H243" s="319"/>
      <c r="I243" s="319"/>
      <c r="J243" s="319"/>
      <c r="K243" s="319"/>
      <c r="L243" s="319"/>
      <c r="M243" s="319"/>
      <c r="N243" s="319"/>
      <c r="O243" s="319"/>
      <c r="P243" s="319"/>
      <c r="Q243" s="362"/>
      <c r="R243" s="362"/>
      <c r="S243" s="362"/>
      <c r="T243" s="362"/>
      <c r="U243" s="362"/>
      <c r="V243" s="362"/>
      <c r="W243" s="362"/>
      <c r="X243" s="362"/>
      <c r="Y243" s="362"/>
      <c r="Z243" s="362"/>
      <c r="AA243" s="362"/>
      <c r="AB243" s="362"/>
      <c r="AC243" s="362"/>
      <c r="AD243" s="362"/>
      <c r="AE243" s="362"/>
      <c r="AF243" s="362"/>
      <c r="AG243" s="362"/>
      <c r="AH243" s="362"/>
      <c r="AI243" s="362"/>
      <c r="AJ243" s="362"/>
      <c r="AK243" s="362"/>
      <c r="AL243" s="362"/>
      <c r="AM243" s="362"/>
      <c r="AN243" s="362"/>
      <c r="AO243" s="362"/>
      <c r="AP243" s="362"/>
      <c r="AQ243" s="362"/>
      <c r="AR243" s="362"/>
      <c r="AS243" s="362"/>
    </row>
    <row r="244" ht="14.5" spans="1:45">
      <c r="A244" s="42"/>
      <c r="B244" s="319"/>
      <c r="C244" s="319"/>
      <c r="D244" s="319"/>
      <c r="E244" s="319"/>
      <c r="F244" s="319"/>
      <c r="G244" s="319"/>
      <c r="H244" s="328" t="s">
        <v>217</v>
      </c>
      <c r="I244" s="319"/>
      <c r="J244" s="319"/>
      <c r="K244" s="319"/>
      <c r="L244" s="319"/>
      <c r="M244" s="319"/>
      <c r="N244" s="319"/>
      <c r="O244" s="319"/>
      <c r="P244" s="319"/>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9"/>
      <c r="C245" s="319"/>
      <c r="D245" s="319"/>
      <c r="E245" s="319"/>
      <c r="F245" s="329" t="s">
        <v>11</v>
      </c>
      <c r="G245" s="329" t="s">
        <v>189</v>
      </c>
      <c r="H245" s="329" t="s">
        <v>190</v>
      </c>
      <c r="I245" s="219" t="s">
        <v>191</v>
      </c>
      <c r="J245" t="s">
        <v>192</v>
      </c>
      <c r="K245" t="s">
        <v>193</v>
      </c>
      <c r="L245" t="s">
        <v>194</v>
      </c>
      <c r="M245" t="s">
        <v>195</v>
      </c>
      <c r="N245" t="s">
        <v>196</v>
      </c>
      <c r="O245" t="s">
        <v>197</v>
      </c>
      <c r="P245" s="362"/>
      <c r="Q245" s="319"/>
      <c r="R245" s="319"/>
      <c r="S245" s="319"/>
      <c r="T245" s="319"/>
      <c r="U245" s="319"/>
      <c r="V245" s="319"/>
      <c r="W245" s="319"/>
      <c r="X245" s="319"/>
      <c r="Y245" s="319"/>
      <c r="Z245" s="319"/>
      <c r="AA245" s="319"/>
      <c r="AB245" s="319"/>
      <c r="AC245" s="319"/>
      <c r="AD245" s="319"/>
      <c r="AE245" s="319"/>
      <c r="AF245" s="319"/>
      <c r="AG245" s="319"/>
      <c r="AH245" s="319"/>
      <c r="AI245" s="319"/>
      <c r="AJ245" s="319"/>
      <c r="AK245" s="319"/>
      <c r="AL245" s="319"/>
      <c r="AM245" s="319"/>
      <c r="AN245" s="319"/>
      <c r="AO245" s="319"/>
      <c r="AP245" s="319"/>
      <c r="AQ245" s="319"/>
      <c r="AR245" s="319"/>
      <c r="AS245" s="319"/>
    </row>
    <row r="246" ht="14.5" spans="1:45">
      <c r="A246" s="42"/>
      <c r="B246" s="319"/>
      <c r="C246" s="319"/>
      <c r="D246" s="319"/>
      <c r="E246" s="319"/>
      <c r="F246" s="62" t="s">
        <v>229</v>
      </c>
      <c r="G246" s="319"/>
      <c r="H246" s="319"/>
      <c r="I246" s="63">
        <v>31.536</v>
      </c>
      <c r="J246" s="63">
        <v>31.536</v>
      </c>
      <c r="K246" s="63">
        <v>31.536</v>
      </c>
      <c r="L246" s="63">
        <v>31.536</v>
      </c>
      <c r="M246" s="63">
        <v>31.536</v>
      </c>
      <c r="N246" s="63">
        <v>31.536</v>
      </c>
      <c r="O246" s="63">
        <v>31.536</v>
      </c>
      <c r="P246" s="63"/>
      <c r="Q246" s="319"/>
      <c r="R246" s="319"/>
      <c r="S246" s="319"/>
      <c r="T246" s="319"/>
      <c r="U246" s="319"/>
      <c r="V246" s="319"/>
      <c r="W246" s="319"/>
      <c r="X246" s="319"/>
      <c r="Y246" s="319"/>
      <c r="Z246" s="319"/>
      <c r="AA246" s="319"/>
      <c r="AB246" s="319"/>
      <c r="AC246" s="319"/>
      <c r="AD246" s="319"/>
      <c r="AE246" s="319"/>
      <c r="AF246" s="319"/>
      <c r="AG246" s="319"/>
      <c r="AH246" s="319"/>
      <c r="AI246" s="319"/>
      <c r="AJ246" s="319"/>
      <c r="AK246" s="319"/>
      <c r="AL246" s="319"/>
      <c r="AM246" s="319"/>
      <c r="AN246" s="319"/>
      <c r="AO246" s="319"/>
      <c r="AP246" s="319"/>
      <c r="AQ246" s="319"/>
      <c r="AR246" s="319"/>
      <c r="AS246" s="319"/>
    </row>
    <row r="247" ht="14.5" spans="1:45">
      <c r="A247" s="42"/>
      <c r="B247" s="319"/>
      <c r="C247" s="319"/>
      <c r="D247" s="319"/>
      <c r="E247" s="319"/>
      <c r="F247" s="319"/>
      <c r="G247" s="319"/>
      <c r="H247" s="319"/>
      <c r="I247" s="319"/>
      <c r="J247" s="319"/>
      <c r="K247" s="319"/>
      <c r="L247" s="319"/>
      <c r="M247" s="319"/>
      <c r="N247" s="319"/>
      <c r="O247" s="319"/>
      <c r="P247" s="319"/>
      <c r="Q247" s="319"/>
      <c r="R247" s="319"/>
      <c r="S247" s="319"/>
      <c r="T247" s="319"/>
      <c r="U247" s="319"/>
      <c r="V247" s="319"/>
      <c r="W247" s="319"/>
      <c r="X247" s="319"/>
      <c r="Y247" s="319"/>
      <c r="Z247" s="319"/>
      <c r="AA247" s="319"/>
      <c r="AB247" s="319"/>
      <c r="AC247" s="319"/>
      <c r="AD247" s="319"/>
      <c r="AE247" s="319"/>
      <c r="AF247" s="319"/>
      <c r="AG247" s="319"/>
      <c r="AH247" s="319"/>
      <c r="AI247" s="319"/>
      <c r="AJ247" s="319"/>
      <c r="AK247" s="319"/>
      <c r="AL247" s="319"/>
      <c r="AM247" s="319"/>
      <c r="AN247" s="319"/>
      <c r="AO247" s="319"/>
      <c r="AP247" s="319"/>
      <c r="AQ247" s="319"/>
      <c r="AR247" s="319"/>
      <c r="AS247" s="319"/>
    </row>
    <row r="248" ht="15.25" spans="1:45">
      <c r="A248" s="42"/>
      <c r="B248" s="319"/>
      <c r="C248" s="319"/>
      <c r="D248" s="319"/>
      <c r="E248" s="319"/>
      <c r="F248" s="319"/>
      <c r="G248" s="319"/>
      <c r="H248" s="319"/>
      <c r="I248" s="319"/>
      <c r="J248" s="319"/>
      <c r="K248" s="319"/>
      <c r="L248" s="319"/>
      <c r="M248" s="319"/>
      <c r="N248" s="319"/>
      <c r="O248" s="319"/>
      <c r="P248" s="319"/>
      <c r="Q248" s="362"/>
      <c r="R248" s="362"/>
      <c r="S248" s="362"/>
      <c r="T248" s="362"/>
      <c r="U248" s="362"/>
      <c r="V248" s="362"/>
      <c r="W248" s="362"/>
      <c r="X248" s="362"/>
      <c r="Y248" s="362"/>
      <c r="Z248" s="362"/>
      <c r="AA248" s="362"/>
      <c r="AB248" s="362"/>
      <c r="AC248" s="362"/>
      <c r="AD248" s="362"/>
      <c r="AE248" s="362"/>
      <c r="AF248" s="362"/>
      <c r="AG248" s="362"/>
      <c r="AH248" s="362"/>
      <c r="AI248" s="362"/>
      <c r="AJ248" s="362"/>
      <c r="AK248" s="362"/>
      <c r="AL248" s="362"/>
      <c r="AM248" s="362"/>
      <c r="AN248" s="362"/>
      <c r="AO248" s="362"/>
      <c r="AP248" s="362"/>
      <c r="AQ248" s="362"/>
      <c r="AR248" s="362"/>
      <c r="AS248" s="362"/>
    </row>
    <row r="249" ht="14.5" spans="1:45">
      <c r="A249" s="42"/>
      <c r="B249" s="319"/>
      <c r="C249" s="319"/>
      <c r="D249" s="319"/>
      <c r="E249" s="319"/>
      <c r="F249" s="319"/>
      <c r="G249" s="319"/>
      <c r="H249" s="328" t="s">
        <v>230</v>
      </c>
      <c r="I249" s="319"/>
      <c r="J249" s="319"/>
      <c r="K249" s="319"/>
      <c r="L249" s="319"/>
      <c r="M249" s="319"/>
      <c r="N249" s="319"/>
      <c r="O249" s="319"/>
      <c r="P249" s="319"/>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9"/>
      <c r="B250" s="319"/>
      <c r="C250" s="319"/>
      <c r="D250" s="319"/>
      <c r="E250" s="319"/>
      <c r="F250" s="329" t="s">
        <v>11</v>
      </c>
      <c r="G250" s="329" t="s">
        <v>189</v>
      </c>
      <c r="H250" s="329" t="s">
        <v>190</v>
      </c>
      <c r="I250" s="219" t="s">
        <v>191</v>
      </c>
      <c r="J250" t="s">
        <v>192</v>
      </c>
      <c r="K250" t="s">
        <v>193</v>
      </c>
      <c r="L250" t="s">
        <v>194</v>
      </c>
      <c r="M250" t="s">
        <v>195</v>
      </c>
      <c r="N250" t="s">
        <v>196</v>
      </c>
      <c r="O250" t="s">
        <v>197</v>
      </c>
      <c r="P250" s="362"/>
      <c r="Q250" s="319"/>
      <c r="R250" s="319"/>
      <c r="S250" s="319"/>
      <c r="T250" s="319"/>
      <c r="U250" s="319"/>
      <c r="V250" s="319"/>
      <c r="W250" s="319"/>
      <c r="X250" s="319"/>
      <c r="Y250" s="319"/>
      <c r="Z250" s="319"/>
      <c r="AA250" s="319"/>
      <c r="AB250" s="319"/>
      <c r="AC250" s="319"/>
      <c r="AD250" s="319"/>
      <c r="AE250" s="319"/>
      <c r="AF250" s="319"/>
      <c r="AG250" s="319"/>
      <c r="AH250" s="319"/>
      <c r="AI250" s="319"/>
      <c r="AJ250" s="319"/>
      <c r="AK250" s="319"/>
      <c r="AL250" s="319"/>
      <c r="AM250" s="319"/>
      <c r="AN250" s="319"/>
      <c r="AO250" s="319"/>
      <c r="AP250" s="319"/>
      <c r="AQ250" s="319"/>
      <c r="AR250" s="319"/>
      <c r="AS250" s="319"/>
    </row>
    <row r="251" ht="14.5" spans="1:45">
      <c r="A251" s="319"/>
      <c r="B251" s="319"/>
      <c r="C251" s="319"/>
      <c r="D251" s="319"/>
      <c r="E251" s="319"/>
      <c r="F251" s="62" t="s">
        <v>229</v>
      </c>
      <c r="G251" s="319"/>
      <c r="H251" s="62" t="s">
        <v>219</v>
      </c>
      <c r="I251" s="63">
        <v>0.98</v>
      </c>
      <c r="J251" s="63">
        <v>0.98</v>
      </c>
      <c r="K251" s="63">
        <v>0.98</v>
      </c>
      <c r="L251" s="63">
        <v>0.98</v>
      </c>
      <c r="M251" s="63">
        <v>0.98</v>
      </c>
      <c r="N251" s="63">
        <v>0.98</v>
      </c>
      <c r="O251" s="63">
        <v>0.98</v>
      </c>
      <c r="P251" s="63"/>
      <c r="Q251" s="319"/>
      <c r="R251" s="319"/>
      <c r="S251" s="319"/>
      <c r="T251" s="319"/>
      <c r="U251" s="319"/>
      <c r="V251" s="319"/>
      <c r="W251" s="319"/>
      <c r="X251" s="319"/>
      <c r="Y251" s="319"/>
      <c r="Z251" s="319"/>
      <c r="AA251" s="319"/>
      <c r="AB251" s="319"/>
      <c r="AC251" s="319"/>
      <c r="AD251" s="319"/>
      <c r="AE251" s="319"/>
      <c r="AF251" s="319"/>
      <c r="AG251" s="319"/>
      <c r="AH251" s="319"/>
      <c r="AI251" s="319"/>
      <c r="AJ251" s="319"/>
      <c r="AK251" s="319"/>
      <c r="AL251" s="319"/>
      <c r="AM251" s="319"/>
      <c r="AN251" s="319"/>
      <c r="AO251" s="319"/>
      <c r="AP251" s="319"/>
      <c r="AQ251" s="319"/>
      <c r="AR251" s="319"/>
      <c r="AS251" s="319"/>
    </row>
    <row r="252" ht="14.5" spans="4:45">
      <c r="D252" s="361" t="s">
        <v>220</v>
      </c>
      <c r="E252" s="319"/>
      <c r="Q252" s="319"/>
      <c r="R252" s="319"/>
      <c r="S252" s="319"/>
      <c r="T252" s="319"/>
      <c r="U252" s="319"/>
      <c r="V252" s="319"/>
      <c r="W252" s="319"/>
      <c r="X252" s="319"/>
      <c r="Y252" s="319"/>
      <c r="Z252" s="319"/>
      <c r="AA252" s="319"/>
      <c r="AB252" s="319"/>
      <c r="AC252" s="319"/>
      <c r="AD252" s="319"/>
      <c r="AE252" s="319"/>
      <c r="AF252" s="319"/>
      <c r="AG252" s="319"/>
      <c r="AH252" s="319"/>
      <c r="AI252" s="319"/>
      <c r="AJ252" s="319"/>
      <c r="AK252" s="319"/>
      <c r="AL252" s="319"/>
      <c r="AM252" s="319"/>
      <c r="AN252" s="319"/>
      <c r="AO252" s="319"/>
      <c r="AP252" s="319"/>
      <c r="AQ252" s="319"/>
      <c r="AR252" s="319"/>
      <c r="AS252" s="319"/>
    </row>
    <row r="253" ht="15.25" spans="4:45">
      <c r="D253" s="319"/>
      <c r="E253" s="319"/>
      <c r="Q253" s="362"/>
      <c r="R253" s="362"/>
      <c r="S253" s="362"/>
      <c r="T253" s="362"/>
      <c r="U253" s="362"/>
      <c r="V253" s="362"/>
      <c r="W253" s="362"/>
      <c r="X253" s="362"/>
      <c r="Y253" s="362"/>
      <c r="Z253" s="362"/>
      <c r="AA253" s="362"/>
      <c r="AB253" s="362"/>
      <c r="AC253" s="362"/>
      <c r="AD253" s="362"/>
      <c r="AE253" s="362"/>
      <c r="AF253" s="362"/>
      <c r="AG253" s="362"/>
      <c r="AH253" s="362"/>
      <c r="AI253" s="362"/>
      <c r="AJ253" s="362"/>
      <c r="AK253" s="362"/>
      <c r="AL253" s="362"/>
      <c r="AM253" s="362"/>
      <c r="AN253" s="362"/>
      <c r="AO253" s="362"/>
      <c r="AP253" s="362"/>
      <c r="AQ253" s="362"/>
      <c r="AR253" s="362"/>
      <c r="AS253" s="362"/>
    </row>
    <row r="254" ht="14.5" spans="1:45">
      <c r="A254" s="319"/>
      <c r="B254" s="319"/>
      <c r="C254" s="319"/>
      <c r="D254" s="319"/>
      <c r="E254" s="319"/>
      <c r="F254" s="319"/>
      <c r="G254" s="319"/>
      <c r="H254" s="328" t="s">
        <v>221</v>
      </c>
      <c r="I254" s="319"/>
      <c r="J254" s="319"/>
      <c r="K254" s="319"/>
      <c r="L254" s="319"/>
      <c r="M254" s="319"/>
      <c r="N254" s="319"/>
      <c r="O254" s="319"/>
      <c r="P254" s="319"/>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9"/>
      <c r="B255" s="319"/>
      <c r="C255" s="319"/>
      <c r="F255" s="329" t="s">
        <v>11</v>
      </c>
      <c r="G255" s="329" t="s">
        <v>189</v>
      </c>
      <c r="H255" s="329" t="s">
        <v>190</v>
      </c>
      <c r="I255" s="219" t="s">
        <v>191</v>
      </c>
      <c r="J255" t="s">
        <v>192</v>
      </c>
      <c r="K255" t="s">
        <v>193</v>
      </c>
      <c r="L255" t="s">
        <v>194</v>
      </c>
      <c r="M255" t="s">
        <v>195</v>
      </c>
      <c r="N255" t="s">
        <v>196</v>
      </c>
      <c r="O255" t="s">
        <v>197</v>
      </c>
      <c r="P255" s="362"/>
    </row>
    <row r="256" ht="14.5" spans="1:16">
      <c r="A256" s="319"/>
      <c r="B256" s="319"/>
      <c r="C256" s="319"/>
      <c r="F256" s="62" t="s">
        <v>229</v>
      </c>
      <c r="G256" s="319"/>
      <c r="H256" s="319"/>
      <c r="I256" s="63">
        <v>0.95</v>
      </c>
      <c r="J256" s="63">
        <v>0.95</v>
      </c>
      <c r="K256" s="63">
        <v>0.95</v>
      </c>
      <c r="L256" s="63">
        <v>0.95</v>
      </c>
      <c r="M256" s="63">
        <v>0.95</v>
      </c>
      <c r="N256" s="63">
        <v>0.95</v>
      </c>
      <c r="O256" s="63">
        <v>0.95</v>
      </c>
      <c r="P256" s="63"/>
    </row>
    <row r="257" ht="14.5" spans="4:45">
      <c r="D257" s="319"/>
      <c r="E257" s="319"/>
      <c r="Q257" s="319"/>
      <c r="R257" s="319"/>
      <c r="S257" s="319"/>
      <c r="T257" s="319"/>
      <c r="U257" s="319"/>
      <c r="V257" s="319"/>
      <c r="W257" s="319"/>
      <c r="X257" s="319"/>
      <c r="Y257" s="319"/>
      <c r="Z257" s="319"/>
      <c r="AA257" s="319"/>
      <c r="AB257" s="319"/>
      <c r="AC257" s="319"/>
      <c r="AD257" s="319"/>
      <c r="AE257" s="319"/>
      <c r="AF257" s="319"/>
      <c r="AG257" s="319"/>
      <c r="AH257" s="319"/>
      <c r="AI257" s="319"/>
      <c r="AJ257" s="319"/>
      <c r="AK257" s="319"/>
      <c r="AL257" s="319"/>
      <c r="AM257" s="319"/>
      <c r="AN257" s="319"/>
      <c r="AO257" s="319"/>
      <c r="AP257" s="319"/>
      <c r="AQ257" s="319"/>
      <c r="AR257" s="319"/>
      <c r="AS257" s="319"/>
    </row>
    <row r="258" ht="15.25" spans="4:45">
      <c r="D258" s="319"/>
      <c r="E258" s="319"/>
      <c r="Q258" s="362"/>
      <c r="R258" s="362"/>
      <c r="S258" s="362"/>
      <c r="T258" s="362"/>
      <c r="U258" s="362"/>
      <c r="V258" s="362"/>
      <c r="W258" s="362"/>
      <c r="X258" s="362"/>
      <c r="Y258" s="362"/>
      <c r="Z258" s="362"/>
      <c r="AA258" s="362"/>
      <c r="AB258" s="362"/>
      <c r="AC258" s="362"/>
      <c r="AD258" s="362"/>
      <c r="AE258" s="362"/>
      <c r="AF258" s="362"/>
      <c r="AG258" s="362"/>
      <c r="AH258" s="362"/>
      <c r="AI258" s="362"/>
      <c r="AJ258" s="362"/>
      <c r="AK258" s="362"/>
      <c r="AL258" s="362"/>
      <c r="AM258" s="362"/>
      <c r="AN258" s="362"/>
      <c r="AO258" s="362"/>
      <c r="AP258" s="362"/>
      <c r="AQ258" s="362"/>
      <c r="AR258" s="362"/>
      <c r="AS258" s="362"/>
    </row>
    <row r="259" ht="14.5" spans="4:45">
      <c r="D259" s="319"/>
      <c r="E259" s="319"/>
      <c r="F259" s="319"/>
      <c r="G259" s="319"/>
      <c r="H259" s="328" t="s">
        <v>222</v>
      </c>
      <c r="I259" s="319"/>
      <c r="J259" s="319"/>
      <c r="K259" s="319"/>
      <c r="L259" s="319"/>
      <c r="M259" s="319"/>
      <c r="N259" s="319"/>
      <c r="O259" s="319"/>
      <c r="P259" s="319"/>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9" t="s">
        <v>11</v>
      </c>
      <c r="G260" s="329" t="s">
        <v>189</v>
      </c>
      <c r="H260" s="329" t="s">
        <v>190</v>
      </c>
      <c r="I260" s="219" t="s">
        <v>191</v>
      </c>
      <c r="J260" t="s">
        <v>192</v>
      </c>
      <c r="K260" t="s">
        <v>193</v>
      </c>
      <c r="L260" t="s">
        <v>194</v>
      </c>
      <c r="M260" t="s">
        <v>195</v>
      </c>
      <c r="N260" t="s">
        <v>196</v>
      </c>
      <c r="O260" t="s">
        <v>197</v>
      </c>
      <c r="P260" s="362"/>
    </row>
    <row r="261" ht="14.5" spans="6:16">
      <c r="F261" s="62" t="s">
        <v>229</v>
      </c>
      <c r="G261" s="62" t="s">
        <v>71</v>
      </c>
      <c r="H261" s="319"/>
      <c r="I261" s="63">
        <v>4.25</v>
      </c>
      <c r="J261" s="63">
        <v>4.25</v>
      </c>
      <c r="K261" s="63">
        <v>4.25</v>
      </c>
      <c r="L261" s="63">
        <v>4.25</v>
      </c>
      <c r="M261" s="63">
        <v>4.25</v>
      </c>
      <c r="N261" s="63">
        <v>4.25</v>
      </c>
      <c r="O261" s="63">
        <v>4.25</v>
      </c>
      <c r="P261" s="63"/>
    </row>
    <row r="262" ht="14.5" spans="6:45">
      <c r="F262" s="319"/>
      <c r="G262" s="62" t="s">
        <v>223</v>
      </c>
      <c r="H262" s="319"/>
      <c r="I262" s="63">
        <v>1</v>
      </c>
      <c r="J262" s="63">
        <v>1</v>
      </c>
      <c r="K262" s="63">
        <v>1</v>
      </c>
      <c r="L262" s="63">
        <v>1</v>
      </c>
      <c r="M262" s="63">
        <v>1</v>
      </c>
      <c r="N262" s="63">
        <v>1</v>
      </c>
      <c r="O262" s="63">
        <v>1</v>
      </c>
      <c r="P262" s="63"/>
      <c r="Q262" s="319"/>
      <c r="R262" s="319"/>
      <c r="S262" s="319"/>
      <c r="T262" s="319"/>
      <c r="U262" s="319"/>
      <c r="V262" s="319"/>
      <c r="W262" s="319"/>
      <c r="X262" s="319"/>
      <c r="Y262" s="319"/>
      <c r="Z262" s="319"/>
      <c r="AA262" s="319"/>
      <c r="AB262" s="319"/>
      <c r="AC262" s="319"/>
      <c r="AD262" s="319"/>
      <c r="AE262" s="319"/>
      <c r="AF262" s="319"/>
      <c r="AG262" s="319"/>
      <c r="AH262" s="319"/>
      <c r="AI262" s="319"/>
      <c r="AJ262" s="319"/>
      <c r="AK262" s="319"/>
      <c r="AL262" s="319"/>
      <c r="AM262" s="319"/>
      <c r="AN262" s="319"/>
      <c r="AO262" s="319"/>
      <c r="AP262" s="319"/>
      <c r="AQ262" s="319"/>
      <c r="AR262" s="319"/>
      <c r="AS262" s="319"/>
    </row>
    <row r="263" ht="15.25" spans="17:45">
      <c r="Q263" s="362"/>
      <c r="R263" s="362"/>
      <c r="S263" s="362"/>
      <c r="T263" s="362"/>
      <c r="U263" s="362"/>
      <c r="V263" s="362"/>
      <c r="W263" s="362"/>
      <c r="X263" s="362"/>
      <c r="Y263" s="362"/>
      <c r="Z263" s="362"/>
      <c r="AA263" s="362"/>
      <c r="AB263" s="362"/>
      <c r="AC263" s="362"/>
      <c r="AD263" s="362"/>
      <c r="AE263" s="362"/>
      <c r="AF263" s="362"/>
      <c r="AG263" s="362"/>
      <c r="AH263" s="362"/>
      <c r="AI263" s="362"/>
      <c r="AJ263" s="362"/>
      <c r="AK263" s="362"/>
      <c r="AL263" s="362"/>
      <c r="AM263" s="362"/>
      <c r="AN263" s="362"/>
      <c r="AO263" s="362"/>
      <c r="AP263" s="362"/>
      <c r="AQ263" s="362"/>
      <c r="AR263" s="362"/>
      <c r="AS263" s="362"/>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9"/>
      <c r="G266" s="319"/>
      <c r="H266" s="328" t="s">
        <v>224</v>
      </c>
      <c r="I266" s="319"/>
      <c r="J266" s="319"/>
      <c r="K266" s="319"/>
      <c r="L266" s="319"/>
      <c r="M266" s="319"/>
      <c r="N266" s="319"/>
      <c r="O266" s="319"/>
      <c r="P266" s="319"/>
    </row>
    <row r="267" ht="15.25" spans="6:16">
      <c r="F267" s="329" t="s">
        <v>11</v>
      </c>
      <c r="G267" s="329" t="s">
        <v>189</v>
      </c>
      <c r="H267" s="329" t="s">
        <v>190</v>
      </c>
      <c r="I267" s="219" t="s">
        <v>191</v>
      </c>
      <c r="J267" t="s">
        <v>192</v>
      </c>
      <c r="K267" t="s">
        <v>193</v>
      </c>
      <c r="L267" t="s">
        <v>194</v>
      </c>
      <c r="M267" t="s">
        <v>195</v>
      </c>
      <c r="N267" t="s">
        <v>196</v>
      </c>
      <c r="O267" t="s">
        <v>197</v>
      </c>
      <c r="P267" s="362"/>
    </row>
    <row r="268" ht="14.5" spans="6:16">
      <c r="F268" s="62" t="s">
        <v>229</v>
      </c>
      <c r="G268" s="319"/>
      <c r="H268" s="319"/>
      <c r="I268" s="63">
        <v>25</v>
      </c>
      <c r="J268" s="63">
        <v>25</v>
      </c>
      <c r="K268" s="63">
        <v>25</v>
      </c>
      <c r="L268" s="63">
        <v>25</v>
      </c>
      <c r="M268" s="63">
        <v>25</v>
      </c>
      <c r="N268" s="63">
        <v>25</v>
      </c>
      <c r="O268" s="63">
        <v>25</v>
      </c>
      <c r="P268" s="63"/>
    </row>
    <row r="269" ht="14.5" spans="17:45">
      <c r="Q269" s="319"/>
      <c r="R269" s="319"/>
      <c r="S269" s="319"/>
      <c r="T269" s="319"/>
      <c r="U269" s="319"/>
      <c r="V269" s="319"/>
      <c r="W269" s="319"/>
      <c r="X269" s="319"/>
      <c r="Y269" s="319"/>
      <c r="Z269" s="319"/>
      <c r="AA269" s="319"/>
      <c r="AB269" s="319"/>
      <c r="AC269" s="319"/>
      <c r="AD269" s="319"/>
      <c r="AE269" s="319"/>
      <c r="AF269" s="319"/>
      <c r="AG269" s="319"/>
      <c r="AH269" s="319"/>
      <c r="AI269" s="319"/>
      <c r="AJ269" s="319"/>
      <c r="AK269" s="319"/>
      <c r="AL269" s="319"/>
      <c r="AM269" s="319"/>
      <c r="AN269" s="319"/>
      <c r="AO269" s="319"/>
      <c r="AP269" s="319"/>
      <c r="AQ269" s="319"/>
      <c r="AR269" s="319"/>
      <c r="AS269" s="319"/>
    </row>
    <row r="270" ht="15.25" spans="17:45">
      <c r="Q270" s="362"/>
      <c r="R270" s="362"/>
      <c r="S270" s="362"/>
      <c r="T270" s="362"/>
      <c r="U270" s="362"/>
      <c r="V270" s="362"/>
      <c r="W270" s="362"/>
      <c r="X270" s="362"/>
      <c r="Y270" s="362"/>
      <c r="Z270" s="362"/>
      <c r="AA270" s="362"/>
      <c r="AB270" s="362"/>
      <c r="AC270" s="362"/>
      <c r="AD270" s="362"/>
      <c r="AE270" s="362"/>
      <c r="AF270" s="362"/>
      <c r="AG270" s="362"/>
      <c r="AH270" s="362"/>
      <c r="AI270" s="362"/>
      <c r="AJ270" s="362"/>
      <c r="AK270" s="362"/>
      <c r="AL270" s="362"/>
      <c r="AM270" s="362"/>
      <c r="AN270" s="362"/>
      <c r="AO270" s="362"/>
      <c r="AP270" s="362"/>
      <c r="AQ270" s="362"/>
      <c r="AR270" s="362"/>
      <c r="AS270" s="362"/>
    </row>
    <row r="271" ht="14.5" spans="6:45">
      <c r="F271" s="319"/>
      <c r="G271" s="319"/>
      <c r="H271" s="328" t="s">
        <v>225</v>
      </c>
      <c r="I271" s="319"/>
      <c r="J271" s="319"/>
      <c r="K271" s="319"/>
      <c r="L271" s="319"/>
      <c r="M271" s="319"/>
      <c r="N271" s="319"/>
      <c r="O271" s="319"/>
      <c r="P271" s="319"/>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9" t="s">
        <v>11</v>
      </c>
      <c r="G272" s="329" t="s">
        <v>189</v>
      </c>
      <c r="H272" s="329" t="s">
        <v>190</v>
      </c>
      <c r="I272" s="219" t="s">
        <v>191</v>
      </c>
      <c r="J272" t="s">
        <v>192</v>
      </c>
      <c r="K272" t="s">
        <v>193</v>
      </c>
      <c r="L272" t="s">
        <v>194</v>
      </c>
      <c r="M272" t="s">
        <v>195</v>
      </c>
      <c r="N272" t="s">
        <v>196</v>
      </c>
      <c r="O272" t="s">
        <v>197</v>
      </c>
      <c r="P272" s="362"/>
    </row>
    <row r="273" ht="14.5" spans="6:16">
      <c r="F273" s="62" t="s">
        <v>229</v>
      </c>
      <c r="G273" s="80" t="s">
        <v>118</v>
      </c>
      <c r="H273" s="319"/>
      <c r="I273" s="63">
        <v>1</v>
      </c>
      <c r="J273" s="63">
        <v>1</v>
      </c>
      <c r="K273" s="63">
        <v>1</v>
      </c>
      <c r="L273" s="63">
        <v>1</v>
      </c>
      <c r="M273" s="63">
        <v>1</v>
      </c>
      <c r="N273" s="63">
        <v>1</v>
      </c>
      <c r="O273" s="63">
        <v>1</v>
      </c>
      <c r="P273" s="63"/>
    </row>
    <row r="274" ht="14.5" spans="6:45">
      <c r="F274" s="319"/>
      <c r="G274" s="62" t="s">
        <v>223</v>
      </c>
      <c r="H274" s="319"/>
      <c r="I274" s="63">
        <v>0.8</v>
      </c>
      <c r="J274" s="63">
        <v>0.8</v>
      </c>
      <c r="K274" s="63">
        <v>0.8</v>
      </c>
      <c r="L274" s="63">
        <v>0.8</v>
      </c>
      <c r="M274" s="63">
        <v>0.8</v>
      </c>
      <c r="N274" s="63">
        <v>0.8</v>
      </c>
      <c r="O274" s="63">
        <v>0.8</v>
      </c>
      <c r="P274" s="63"/>
      <c r="Q274" s="319"/>
      <c r="R274" s="319"/>
      <c r="S274" s="319"/>
      <c r="T274" s="319"/>
      <c r="U274" s="319"/>
      <c r="V274" s="319"/>
      <c r="W274" s="319"/>
      <c r="X274" s="319"/>
      <c r="Y274" s="319"/>
      <c r="Z274" s="319"/>
      <c r="AA274" s="319"/>
      <c r="AB274" s="319"/>
      <c r="AC274" s="319"/>
      <c r="AD274" s="319"/>
      <c r="AE274" s="319"/>
      <c r="AF274" s="319"/>
      <c r="AG274" s="319"/>
      <c r="AH274" s="319"/>
      <c r="AI274" s="319"/>
      <c r="AJ274" s="319"/>
      <c r="AK274" s="319"/>
      <c r="AL274" s="319"/>
      <c r="AM274" s="319"/>
      <c r="AN274" s="319"/>
      <c r="AO274" s="319"/>
      <c r="AP274" s="319"/>
      <c r="AQ274" s="319"/>
      <c r="AR274" s="319"/>
      <c r="AS274" s="319"/>
    </row>
    <row r="275" ht="15.25" spans="6:45">
      <c r="F275" s="319"/>
      <c r="G275" s="319"/>
      <c r="H275" s="62" t="s">
        <v>219</v>
      </c>
      <c r="I275" s="319"/>
      <c r="J275" s="319"/>
      <c r="K275" s="319"/>
      <c r="L275" s="319"/>
      <c r="M275" s="319"/>
      <c r="N275" s="319"/>
      <c r="O275" s="319"/>
      <c r="P275" s="319"/>
      <c r="Q275" s="362"/>
      <c r="R275" s="362"/>
      <c r="S275" s="362"/>
      <c r="T275" s="362"/>
      <c r="U275" s="362"/>
      <c r="V275" s="362"/>
      <c r="W275" s="362"/>
      <c r="X275" s="362"/>
      <c r="Y275" s="362"/>
      <c r="Z275" s="362"/>
      <c r="AA275" s="362"/>
      <c r="AB275" s="362"/>
      <c r="AC275" s="362"/>
      <c r="AD275" s="362"/>
      <c r="AE275" s="362"/>
      <c r="AF275" s="362"/>
      <c r="AG275" s="362"/>
      <c r="AH275" s="362"/>
      <c r="AI275" s="362"/>
      <c r="AJ275" s="362"/>
      <c r="AK275" s="362"/>
      <c r="AL275" s="362"/>
      <c r="AM275" s="362"/>
      <c r="AN275" s="362"/>
      <c r="AO275" s="362"/>
      <c r="AP275" s="362"/>
      <c r="AQ275" s="362"/>
      <c r="AR275" s="362"/>
      <c r="AS275" s="362"/>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9"/>
      <c r="G277" s="319"/>
      <c r="H277" s="328" t="s">
        <v>226</v>
      </c>
      <c r="I277" s="319"/>
      <c r="J277" s="319"/>
      <c r="K277" s="319"/>
      <c r="L277" s="319"/>
      <c r="M277" s="319"/>
      <c r="N277" s="319"/>
      <c r="O277" s="319"/>
      <c r="P277" s="319"/>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9" t="s">
        <v>11</v>
      </c>
      <c r="G278" s="329" t="s">
        <v>189</v>
      </c>
      <c r="H278" s="329" t="s">
        <v>190</v>
      </c>
      <c r="I278" s="219" t="s">
        <v>191</v>
      </c>
      <c r="J278" t="s">
        <v>192</v>
      </c>
      <c r="K278" t="s">
        <v>193</v>
      </c>
      <c r="L278" t="s">
        <v>194</v>
      </c>
      <c r="M278" t="s">
        <v>195</v>
      </c>
      <c r="N278" t="s">
        <v>196</v>
      </c>
      <c r="O278" t="s">
        <v>197</v>
      </c>
      <c r="P278" s="362"/>
      <c r="Q278" s="319"/>
      <c r="R278" s="319"/>
      <c r="S278" s="319"/>
      <c r="T278" s="319"/>
      <c r="U278" s="319"/>
      <c r="V278" s="319"/>
      <c r="W278" s="319"/>
      <c r="X278" s="319"/>
      <c r="Y278" s="319"/>
      <c r="Z278" s="319"/>
      <c r="AA278" s="319"/>
      <c r="AB278" s="319"/>
      <c r="AC278" s="319"/>
      <c r="AD278" s="319"/>
      <c r="AE278" s="319"/>
      <c r="AF278" s="319"/>
      <c r="AG278" s="319"/>
      <c r="AH278" s="319"/>
      <c r="AI278" s="319"/>
      <c r="AJ278" s="319"/>
      <c r="AK278" s="319"/>
      <c r="AL278" s="319"/>
      <c r="AM278" s="319"/>
      <c r="AN278" s="319"/>
      <c r="AO278" s="319"/>
      <c r="AP278" s="319"/>
      <c r="AQ278" s="319"/>
      <c r="AR278" s="319"/>
      <c r="AS278" s="319"/>
    </row>
    <row r="279" ht="14.5" spans="6:16">
      <c r="F279" s="62" t="s">
        <v>229</v>
      </c>
      <c r="G279" s="80" t="s">
        <v>118</v>
      </c>
      <c r="H279" s="319"/>
      <c r="I279" s="63">
        <v>1</v>
      </c>
      <c r="J279" s="63">
        <v>1</v>
      </c>
      <c r="K279" s="63">
        <v>1</v>
      </c>
      <c r="L279" s="63">
        <v>1</v>
      </c>
      <c r="M279" s="63">
        <v>1</v>
      </c>
      <c r="N279" s="63">
        <v>1</v>
      </c>
      <c r="O279" s="63">
        <v>1</v>
      </c>
      <c r="P279" s="63"/>
    </row>
    <row r="280" ht="14.5" spans="6:45">
      <c r="F280" s="319"/>
      <c r="G280" s="62" t="s">
        <v>223</v>
      </c>
      <c r="H280" s="319"/>
      <c r="I280" s="63">
        <v>0.5</v>
      </c>
      <c r="J280" s="63">
        <v>0.5</v>
      </c>
      <c r="K280" s="63">
        <v>0.5</v>
      </c>
      <c r="L280" s="63">
        <v>0.5</v>
      </c>
      <c r="M280" s="63">
        <v>0.5</v>
      </c>
      <c r="N280" s="63">
        <v>0.5</v>
      </c>
      <c r="O280" s="63">
        <v>0.5</v>
      </c>
      <c r="P280" s="63"/>
      <c r="Q280" s="319"/>
      <c r="R280" s="319"/>
      <c r="S280" s="319"/>
      <c r="T280" s="319"/>
      <c r="U280" s="319"/>
      <c r="V280" s="319"/>
      <c r="W280" s="319"/>
      <c r="X280" s="319"/>
      <c r="Y280" s="319"/>
      <c r="Z280" s="319"/>
      <c r="AA280" s="319"/>
      <c r="AB280" s="319"/>
      <c r="AC280" s="319"/>
      <c r="AD280" s="319"/>
      <c r="AE280" s="319"/>
      <c r="AF280" s="319"/>
      <c r="AG280" s="319"/>
      <c r="AH280" s="319"/>
      <c r="AI280" s="319"/>
      <c r="AJ280" s="319"/>
      <c r="AK280" s="319"/>
      <c r="AL280" s="319"/>
      <c r="AM280" s="319"/>
      <c r="AN280" s="319"/>
      <c r="AO280" s="319"/>
      <c r="AP280" s="319"/>
      <c r="AQ280" s="319"/>
      <c r="AR280" s="319"/>
      <c r="AS280" s="319"/>
    </row>
    <row r="281" ht="15.25" spans="6:45">
      <c r="F281" s="319"/>
      <c r="G281" s="319"/>
      <c r="H281" s="62" t="s">
        <v>219</v>
      </c>
      <c r="I281" s="319"/>
      <c r="J281" s="319"/>
      <c r="K281" s="319"/>
      <c r="L281" s="319"/>
      <c r="M281" s="319"/>
      <c r="N281" s="319"/>
      <c r="O281" s="319"/>
      <c r="P281" s="319"/>
      <c r="Q281" s="362"/>
      <c r="R281" s="362"/>
      <c r="S281" s="362"/>
      <c r="T281" s="362"/>
      <c r="U281" s="362"/>
      <c r="V281" s="362"/>
      <c r="W281" s="362"/>
      <c r="X281" s="362"/>
      <c r="Y281" s="362"/>
      <c r="Z281" s="362"/>
      <c r="AA281" s="362"/>
      <c r="AB281" s="362"/>
      <c r="AC281" s="362"/>
      <c r="AD281" s="362"/>
      <c r="AE281" s="362"/>
      <c r="AF281" s="362"/>
      <c r="AG281" s="362"/>
      <c r="AH281" s="362"/>
      <c r="AI281" s="362"/>
      <c r="AJ281" s="362"/>
      <c r="AK281" s="362"/>
      <c r="AL281" s="362"/>
      <c r="AM281" s="362"/>
      <c r="AN281" s="362"/>
      <c r="AO281" s="362"/>
      <c r="AP281" s="362"/>
      <c r="AQ281" s="362"/>
      <c r="AR281" s="362"/>
      <c r="AS281" s="362"/>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9"/>
      <c r="G283" s="319"/>
      <c r="H283" s="328" t="s">
        <v>227</v>
      </c>
      <c r="I283" s="319"/>
      <c r="J283" s="319"/>
      <c r="K283" s="319"/>
      <c r="L283" s="319"/>
      <c r="M283" s="319"/>
      <c r="N283" s="319"/>
      <c r="O283" s="319"/>
      <c r="P283" s="319"/>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9" t="s">
        <v>11</v>
      </c>
      <c r="G284" s="329" t="s">
        <v>189</v>
      </c>
      <c r="H284" s="329" t="s">
        <v>190</v>
      </c>
      <c r="I284" s="219" t="s">
        <v>191</v>
      </c>
      <c r="J284" t="s">
        <v>192</v>
      </c>
      <c r="K284" t="s">
        <v>193</v>
      </c>
      <c r="L284" t="s">
        <v>194</v>
      </c>
      <c r="M284" t="s">
        <v>195</v>
      </c>
      <c r="N284" t="s">
        <v>196</v>
      </c>
      <c r="O284" t="s">
        <v>197</v>
      </c>
      <c r="P284" s="362"/>
      <c r="Q284" s="319"/>
      <c r="R284" s="319"/>
      <c r="S284" s="319"/>
      <c r="T284" s="319"/>
      <c r="U284" s="319"/>
      <c r="V284" s="319"/>
      <c r="W284" s="319"/>
      <c r="X284" s="319"/>
      <c r="Y284" s="319"/>
      <c r="Z284" s="319"/>
      <c r="AA284" s="319"/>
      <c r="AB284" s="319"/>
      <c r="AC284" s="319"/>
      <c r="AD284" s="319"/>
      <c r="AE284" s="319"/>
      <c r="AF284" s="319"/>
      <c r="AG284" s="319"/>
      <c r="AH284" s="319"/>
      <c r="AI284" s="319"/>
      <c r="AJ284" s="319"/>
      <c r="AK284" s="319"/>
      <c r="AL284" s="319"/>
      <c r="AM284" s="319"/>
      <c r="AN284" s="319"/>
      <c r="AO284" s="319"/>
      <c r="AP284" s="319"/>
      <c r="AQ284" s="319"/>
      <c r="AR284" s="319"/>
      <c r="AS284" s="319"/>
    </row>
    <row r="285" ht="14.5" spans="6:16">
      <c r="F285" s="62" t="s">
        <v>229</v>
      </c>
      <c r="G285" s="80" t="s">
        <v>118</v>
      </c>
      <c r="H285" s="319"/>
      <c r="I285" s="63">
        <v>1</v>
      </c>
      <c r="J285" s="63">
        <v>1</v>
      </c>
      <c r="K285" s="63">
        <v>1</v>
      </c>
      <c r="L285" s="63">
        <v>1</v>
      </c>
      <c r="M285" s="63">
        <v>1</v>
      </c>
      <c r="N285" s="63">
        <v>1</v>
      </c>
      <c r="O285" s="63">
        <v>1</v>
      </c>
      <c r="P285" s="63"/>
    </row>
    <row r="286" ht="14.5" spans="6:45">
      <c r="F286" s="319"/>
      <c r="G286" s="62" t="s">
        <v>223</v>
      </c>
      <c r="H286" s="319"/>
      <c r="I286" s="63">
        <v>0.05</v>
      </c>
      <c r="J286" s="63">
        <v>0.05</v>
      </c>
      <c r="K286" s="63">
        <v>0.05</v>
      </c>
      <c r="L286" s="63">
        <v>0.05</v>
      </c>
      <c r="M286" s="63">
        <v>0.05</v>
      </c>
      <c r="N286" s="63">
        <v>0.05</v>
      </c>
      <c r="O286" s="63">
        <v>0.05</v>
      </c>
      <c r="P286" s="63"/>
      <c r="Q286" s="319"/>
      <c r="R286" s="319"/>
      <c r="S286" s="319"/>
      <c r="T286" s="319"/>
      <c r="U286" s="319"/>
      <c r="V286" s="319"/>
      <c r="W286" s="319"/>
      <c r="X286" s="319"/>
      <c r="Y286" s="319"/>
      <c r="Z286" s="319"/>
      <c r="AA286" s="319"/>
      <c r="AB286" s="319"/>
      <c r="AC286" s="319"/>
      <c r="AD286" s="319"/>
      <c r="AE286" s="319"/>
      <c r="AF286" s="319"/>
      <c r="AG286" s="319"/>
      <c r="AH286" s="319"/>
      <c r="AI286" s="319"/>
      <c r="AJ286" s="319"/>
      <c r="AK286" s="319"/>
      <c r="AL286" s="319"/>
      <c r="AM286" s="319"/>
      <c r="AN286" s="319"/>
      <c r="AO286" s="319"/>
      <c r="AP286" s="319"/>
      <c r="AQ286" s="319"/>
      <c r="AR286" s="319"/>
      <c r="AS286" s="319"/>
    </row>
    <row r="287" ht="15.25" spans="6:45">
      <c r="F287" s="319"/>
      <c r="G287" s="319"/>
      <c r="H287" s="62" t="s">
        <v>219</v>
      </c>
      <c r="I287" s="319"/>
      <c r="J287" s="319"/>
      <c r="K287" s="319"/>
      <c r="L287" s="319"/>
      <c r="M287" s="319"/>
      <c r="N287" s="319"/>
      <c r="O287" s="319"/>
      <c r="P287" s="319"/>
      <c r="Q287" s="362"/>
      <c r="R287" s="362"/>
      <c r="S287" s="362"/>
      <c r="T287" s="362"/>
      <c r="U287" s="362"/>
      <c r="V287" s="362"/>
      <c r="W287" s="362"/>
      <c r="X287" s="362"/>
      <c r="Y287" s="362"/>
      <c r="Z287" s="362"/>
      <c r="AA287" s="362"/>
      <c r="AB287" s="362"/>
      <c r="AC287" s="362"/>
      <c r="AD287" s="362"/>
      <c r="AE287" s="362"/>
      <c r="AF287" s="362"/>
      <c r="AG287" s="362"/>
      <c r="AH287" s="362"/>
      <c r="AI287" s="362"/>
      <c r="AJ287" s="362"/>
      <c r="AK287" s="362"/>
      <c r="AL287" s="362"/>
      <c r="AM287" s="362"/>
      <c r="AN287" s="362"/>
      <c r="AO287" s="362"/>
      <c r="AP287" s="362"/>
      <c r="AQ287" s="362"/>
      <c r="AR287" s="362"/>
      <c r="AS287" s="362"/>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9"/>
      <c r="G289" s="319"/>
      <c r="H289" s="328" t="s">
        <v>228</v>
      </c>
      <c r="I289" s="319"/>
      <c r="J289" s="319"/>
      <c r="K289" s="319"/>
      <c r="L289" s="319"/>
      <c r="M289" s="319"/>
      <c r="N289" s="319"/>
      <c r="O289" s="319"/>
      <c r="P289" s="319"/>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9" t="s">
        <v>11</v>
      </c>
      <c r="G290" s="329" t="s">
        <v>189</v>
      </c>
      <c r="H290" s="329" t="s">
        <v>190</v>
      </c>
      <c r="I290" s="219" t="s">
        <v>191</v>
      </c>
      <c r="J290" t="s">
        <v>192</v>
      </c>
      <c r="K290" t="s">
        <v>193</v>
      </c>
      <c r="L290" t="s">
        <v>194</v>
      </c>
      <c r="M290" t="s">
        <v>195</v>
      </c>
      <c r="N290" t="s">
        <v>196</v>
      </c>
      <c r="O290" t="s">
        <v>197</v>
      </c>
      <c r="P290" s="362"/>
      <c r="Q290" s="319"/>
      <c r="R290" s="319"/>
      <c r="S290" s="319"/>
      <c r="T290" s="319"/>
      <c r="U290" s="319"/>
      <c r="V290" s="319"/>
      <c r="W290" s="319"/>
      <c r="X290" s="319"/>
      <c r="Y290" s="319"/>
      <c r="Z290" s="319"/>
      <c r="AA290" s="319"/>
      <c r="AB290" s="319"/>
      <c r="AC290" s="319"/>
      <c r="AD290" s="319"/>
      <c r="AE290" s="319"/>
      <c r="AF290" s="319"/>
      <c r="AG290" s="319"/>
      <c r="AH290" s="319"/>
      <c r="AI290" s="319"/>
      <c r="AJ290" s="319"/>
      <c r="AK290" s="319"/>
      <c r="AL290" s="319"/>
      <c r="AM290" s="319"/>
      <c r="AN290" s="319"/>
      <c r="AO290" s="319"/>
      <c r="AP290" s="319"/>
      <c r="AQ290" s="319"/>
      <c r="AR290" s="319"/>
      <c r="AS290" s="319"/>
    </row>
    <row r="291" ht="14.5" spans="6:16">
      <c r="F291" s="62" t="s">
        <v>229</v>
      </c>
      <c r="G291" s="80" t="s">
        <v>118</v>
      </c>
      <c r="H291" s="319"/>
      <c r="I291" s="63">
        <v>1</v>
      </c>
      <c r="J291" s="63">
        <v>1</v>
      </c>
      <c r="K291" s="63">
        <v>1</v>
      </c>
      <c r="L291" s="63">
        <v>1</v>
      </c>
      <c r="M291" s="63">
        <v>1</v>
      </c>
      <c r="N291" s="63">
        <v>1</v>
      </c>
      <c r="O291" s="63">
        <v>1</v>
      </c>
      <c r="P291" s="63"/>
    </row>
    <row r="292" ht="14.5" spans="6:45">
      <c r="F292" s="319"/>
      <c r="G292" s="62" t="s">
        <v>223</v>
      </c>
      <c r="H292" s="319"/>
      <c r="I292" s="63">
        <v>0.35</v>
      </c>
      <c r="J292" s="63">
        <v>0.35</v>
      </c>
      <c r="K292" s="63">
        <v>0.35</v>
      </c>
      <c r="L292" s="63">
        <v>0.35</v>
      </c>
      <c r="M292" s="63">
        <v>0.35</v>
      </c>
      <c r="N292" s="63">
        <v>0.35</v>
      </c>
      <c r="O292" s="63">
        <v>0.35</v>
      </c>
      <c r="P292" s="63"/>
      <c r="Q292" s="319"/>
      <c r="R292" s="319"/>
      <c r="S292" s="319"/>
      <c r="T292" s="319"/>
      <c r="U292" s="319"/>
      <c r="V292" s="319"/>
      <c r="W292" s="319"/>
      <c r="X292" s="319"/>
      <c r="Y292" s="319"/>
      <c r="Z292" s="319"/>
      <c r="AA292" s="319"/>
      <c r="AB292" s="319"/>
      <c r="AC292" s="319"/>
      <c r="AD292" s="319"/>
      <c r="AE292" s="319"/>
      <c r="AF292" s="319"/>
      <c r="AG292" s="319"/>
      <c r="AH292" s="319"/>
      <c r="AI292" s="319"/>
      <c r="AJ292" s="319"/>
      <c r="AK292" s="319"/>
      <c r="AL292" s="319"/>
      <c r="AM292" s="319"/>
      <c r="AN292" s="319"/>
      <c r="AO292" s="319"/>
      <c r="AP292" s="319"/>
      <c r="AQ292" s="319"/>
      <c r="AR292" s="319"/>
      <c r="AS292" s="319"/>
    </row>
    <row r="293" ht="15.25" spans="6:45">
      <c r="F293" s="319"/>
      <c r="G293" s="319"/>
      <c r="H293" s="62" t="s">
        <v>219</v>
      </c>
      <c r="I293" s="319"/>
      <c r="J293" s="319"/>
      <c r="K293" s="319"/>
      <c r="L293" s="319"/>
      <c r="M293" s="319"/>
      <c r="N293" s="319"/>
      <c r="O293" s="319"/>
      <c r="P293" s="319"/>
      <c r="Q293" s="362"/>
      <c r="R293" s="362"/>
      <c r="S293" s="362"/>
      <c r="T293" s="362"/>
      <c r="U293" s="362"/>
      <c r="V293" s="362"/>
      <c r="W293" s="362"/>
      <c r="X293" s="362"/>
      <c r="Y293" s="362"/>
      <c r="Z293" s="362"/>
      <c r="AA293" s="362"/>
      <c r="AB293" s="362"/>
      <c r="AC293" s="362"/>
      <c r="AD293" s="362"/>
      <c r="AE293" s="362"/>
      <c r="AF293" s="362"/>
      <c r="AG293" s="362"/>
      <c r="AH293" s="362"/>
      <c r="AI293" s="362"/>
      <c r="AJ293" s="362"/>
      <c r="AK293" s="362"/>
      <c r="AL293" s="362"/>
      <c r="AM293" s="362"/>
      <c r="AN293" s="362"/>
      <c r="AO293" s="362"/>
      <c r="AP293" s="362"/>
      <c r="AQ293" s="362"/>
      <c r="AR293" s="362"/>
      <c r="AS293" s="362"/>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9"/>
      <c r="R296" s="319"/>
      <c r="S296" s="319"/>
      <c r="T296" s="319"/>
      <c r="U296" s="319"/>
      <c r="V296" s="319"/>
      <c r="W296" s="319"/>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1"/>
      <c r="C1" s="291"/>
      <c r="D1" s="291"/>
      <c r="E1" s="63" t="s">
        <v>231</v>
      </c>
      <c r="F1" s="44"/>
      <c r="G1" s="291"/>
      <c r="H1" s="291"/>
      <c r="I1" s="291"/>
      <c r="J1" s="291"/>
      <c r="K1" s="291"/>
      <c r="L1" s="291"/>
      <c r="M1" s="291"/>
      <c r="N1" s="291"/>
      <c r="O1" s="291"/>
      <c r="S1" t="s">
        <v>232</v>
      </c>
      <c r="T1" s="309" t="s">
        <v>233</v>
      </c>
    </row>
    <row r="2" ht="15.5" spans="1:20">
      <c r="A2" s="292"/>
      <c r="B2" s="293"/>
      <c r="C2" s="293"/>
      <c r="D2" s="293"/>
      <c r="E2" s="293"/>
      <c r="F2" s="293"/>
      <c r="G2" s="293"/>
      <c r="H2" s="294" t="s">
        <v>188</v>
      </c>
      <c r="I2" s="293"/>
      <c r="J2" s="293"/>
      <c r="K2" s="293"/>
      <c r="L2" s="293"/>
      <c r="M2" s="293"/>
      <c r="N2" s="293"/>
      <c r="O2" s="293"/>
      <c r="S2" t="s">
        <v>234</v>
      </c>
      <c r="T2" s="310" t="s">
        <v>235</v>
      </c>
    </row>
    <row r="3" ht="14.5" spans="2:15">
      <c r="B3" s="63" t="s">
        <v>236</v>
      </c>
      <c r="C3" s="291"/>
      <c r="D3" s="291"/>
      <c r="E3" s="291"/>
      <c r="F3" s="63" t="s">
        <v>11</v>
      </c>
      <c r="G3" s="63" t="s">
        <v>189</v>
      </c>
      <c r="H3" s="63" t="s">
        <v>237</v>
      </c>
      <c r="I3" s="301" t="s">
        <v>191</v>
      </c>
      <c r="J3" s="301" t="s">
        <v>192</v>
      </c>
      <c r="K3" s="301" t="s">
        <v>193</v>
      </c>
      <c r="L3" s="301" t="s">
        <v>194</v>
      </c>
      <c r="M3" s="301" t="s">
        <v>195</v>
      </c>
      <c r="N3" s="301" t="s">
        <v>196</v>
      </c>
      <c r="O3" s="301" t="s">
        <v>197</v>
      </c>
    </row>
    <row r="4" ht="14.5" spans="2:15">
      <c r="B4" s="291"/>
      <c r="C4" s="291"/>
      <c r="D4" s="291"/>
      <c r="E4" s="291"/>
      <c r="F4" t="s">
        <v>185</v>
      </c>
      <c r="G4" t="s">
        <v>209</v>
      </c>
      <c r="H4" t="s">
        <v>80</v>
      </c>
      <c r="I4">
        <v>0.9</v>
      </c>
      <c r="J4">
        <f t="shared" ref="J4:O4" si="0">I4</f>
        <v>0.9</v>
      </c>
      <c r="K4">
        <f t="shared" si="0"/>
        <v>0.9</v>
      </c>
      <c r="L4">
        <f t="shared" si="0"/>
        <v>0.9</v>
      </c>
      <c r="M4">
        <f t="shared" si="0"/>
        <v>0.9</v>
      </c>
      <c r="N4">
        <f t="shared" si="0"/>
        <v>0.9</v>
      </c>
      <c r="O4">
        <f t="shared" si="0"/>
        <v>0.9</v>
      </c>
    </row>
    <row r="5" ht="14.5" spans="7:7">
      <c r="G5" s="295"/>
    </row>
    <row r="10" spans="8:8">
      <c r="H10" s="36"/>
    </row>
    <row r="12" ht="14.5" spans="1:15">
      <c r="A12" s="292"/>
      <c r="B12" s="293"/>
      <c r="C12" s="293"/>
      <c r="D12" s="293"/>
      <c r="E12" s="293"/>
      <c r="F12" s="293"/>
      <c r="G12" s="293"/>
      <c r="H12" s="294" t="s">
        <v>211</v>
      </c>
      <c r="I12" s="293"/>
      <c r="J12" s="293"/>
      <c r="K12" s="293"/>
      <c r="L12" s="293"/>
      <c r="M12" s="293"/>
      <c r="N12" s="293"/>
      <c r="O12" s="293"/>
    </row>
    <row r="13" ht="14.5" spans="2:15">
      <c r="B13" s="291"/>
      <c r="C13" s="291"/>
      <c r="D13" s="291"/>
      <c r="E13" s="291"/>
      <c r="F13" s="63" t="s">
        <v>11</v>
      </c>
      <c r="G13" s="63" t="s">
        <v>189</v>
      </c>
      <c r="H13" s="63" t="s">
        <v>237</v>
      </c>
      <c r="I13" s="301" t="s">
        <v>191</v>
      </c>
      <c r="J13" s="301" t="s">
        <v>192</v>
      </c>
      <c r="K13" s="301" t="s">
        <v>193</v>
      </c>
      <c r="L13" s="301" t="s">
        <v>194</v>
      </c>
      <c r="M13" s="301" t="s">
        <v>195</v>
      </c>
      <c r="N13" s="301" t="s">
        <v>196</v>
      </c>
      <c r="O13" s="301" t="s">
        <v>197</v>
      </c>
    </row>
    <row r="14" ht="13" spans="6:15">
      <c r="F14" t="s">
        <v>185</v>
      </c>
      <c r="G14" t="s">
        <v>209</v>
      </c>
      <c r="H14" t="s">
        <v>80</v>
      </c>
      <c r="I14" s="302">
        <v>1</v>
      </c>
      <c r="J14" s="302">
        <v>1</v>
      </c>
      <c r="K14" s="302">
        <v>1</v>
      </c>
      <c r="L14" s="302">
        <v>1</v>
      </c>
      <c r="M14" s="302">
        <v>1</v>
      </c>
      <c r="N14" s="302">
        <v>1</v>
      </c>
      <c r="O14" s="302">
        <v>1</v>
      </c>
    </row>
    <row r="15" ht="14.5" spans="7:15">
      <c r="G15" s="295"/>
      <c r="I15" s="291"/>
      <c r="J15" s="291"/>
      <c r="K15" s="291"/>
      <c r="L15" s="291"/>
      <c r="M15" s="291"/>
      <c r="N15" s="291"/>
      <c r="O15" s="291"/>
    </row>
    <row r="19" ht="14.5" spans="1:15">
      <c r="A19" s="67"/>
      <c r="B19" s="67"/>
      <c r="C19" s="67"/>
      <c r="D19" s="67"/>
      <c r="E19" s="67"/>
      <c r="F19" s="291"/>
      <c r="G19" s="291"/>
      <c r="H19" s="44"/>
      <c r="I19" s="291"/>
      <c r="J19" s="291"/>
      <c r="K19" s="291"/>
      <c r="L19" s="291"/>
      <c r="M19" s="291"/>
      <c r="N19" s="291"/>
      <c r="O19" s="291"/>
    </row>
    <row r="20" ht="14.5" spans="1:15">
      <c r="A20" s="67"/>
      <c r="B20" s="67"/>
      <c r="C20" s="67"/>
      <c r="D20" s="67"/>
      <c r="E20" s="67"/>
      <c r="F20" s="44"/>
      <c r="G20" s="44"/>
      <c r="H20" s="44"/>
      <c r="I20" s="303"/>
      <c r="J20" s="303"/>
      <c r="K20" s="303"/>
      <c r="L20" s="303"/>
      <c r="M20" s="303"/>
      <c r="N20" s="303"/>
      <c r="O20" s="303"/>
    </row>
    <row r="21" ht="14.5" spans="1:15">
      <c r="A21" s="292"/>
      <c r="B21" s="292"/>
      <c r="C21" s="292"/>
      <c r="D21" s="292"/>
      <c r="E21" s="292"/>
      <c r="F21" s="293"/>
      <c r="G21" s="293"/>
      <c r="H21" s="294" t="s">
        <v>238</v>
      </c>
      <c r="I21" s="293"/>
      <c r="J21" s="293"/>
      <c r="K21" s="293"/>
      <c r="L21" s="293"/>
      <c r="M21" s="293"/>
      <c r="N21" s="293"/>
      <c r="O21" s="293"/>
    </row>
    <row r="22" ht="14.5" spans="6:15">
      <c r="F22" s="63" t="s">
        <v>11</v>
      </c>
      <c r="G22" s="63" t="s">
        <v>189</v>
      </c>
      <c r="H22" s="63" t="s">
        <v>237</v>
      </c>
      <c r="I22" s="301" t="s">
        <v>191</v>
      </c>
      <c r="J22" s="301" t="s">
        <v>192</v>
      </c>
      <c r="K22" s="301" t="s">
        <v>193</v>
      </c>
      <c r="L22" s="301" t="s">
        <v>194</v>
      </c>
      <c r="M22" s="301" t="s">
        <v>195</v>
      </c>
      <c r="N22" s="301" t="s">
        <v>196</v>
      </c>
      <c r="O22" s="301" t="s">
        <v>197</v>
      </c>
    </row>
    <row r="23" spans="6:15">
      <c r="F23" t="s">
        <v>185</v>
      </c>
      <c r="I23" s="304">
        <v>33</v>
      </c>
      <c r="J23" s="304">
        <f t="shared" ref="J23:O23" si="1">I23</f>
        <v>33</v>
      </c>
      <c r="K23" s="304">
        <f t="shared" si="1"/>
        <v>33</v>
      </c>
      <c r="L23" s="304">
        <f t="shared" si="1"/>
        <v>33</v>
      </c>
      <c r="M23" s="304">
        <f t="shared" si="1"/>
        <v>33</v>
      </c>
      <c r="N23" s="304">
        <f t="shared" si="1"/>
        <v>33</v>
      </c>
      <c r="O23" s="304">
        <f t="shared" si="1"/>
        <v>33</v>
      </c>
    </row>
    <row r="31" ht="14.5" spans="3:15">
      <c r="C31" s="291"/>
      <c r="D31" s="291"/>
      <c r="E31" s="291"/>
      <c r="F31" s="63"/>
      <c r="G31" s="291"/>
      <c r="H31" s="291"/>
      <c r="I31" s="291"/>
      <c r="J31" s="291"/>
      <c r="K31" s="291"/>
      <c r="L31" s="291"/>
      <c r="M31" s="291"/>
      <c r="N31" s="291"/>
      <c r="O31" s="291"/>
    </row>
    <row r="32" ht="14.5" spans="1:15">
      <c r="A32" s="67"/>
      <c r="B32" s="67"/>
      <c r="C32" s="291"/>
      <c r="D32" s="291"/>
      <c r="E32" s="291"/>
      <c r="F32" s="293"/>
      <c r="G32" s="293"/>
      <c r="H32" s="294" t="s">
        <v>212</v>
      </c>
      <c r="I32" s="293"/>
      <c r="J32" s="293"/>
      <c r="K32" s="293"/>
      <c r="L32" s="293"/>
      <c r="M32" s="293"/>
      <c r="N32" s="293"/>
      <c r="O32" s="293"/>
    </row>
    <row r="33" ht="14.5" spans="1:15">
      <c r="A33" s="67"/>
      <c r="B33" s="67"/>
      <c r="C33" s="291"/>
      <c r="D33" s="291"/>
      <c r="E33" s="291"/>
      <c r="F33" s="63" t="s">
        <v>11</v>
      </c>
      <c r="G33" s="63" t="s">
        <v>189</v>
      </c>
      <c r="H33" s="63" t="s">
        <v>237</v>
      </c>
      <c r="I33" s="301" t="s">
        <v>191</v>
      </c>
      <c r="J33" s="301" t="s">
        <v>192</v>
      </c>
      <c r="K33" s="301" t="s">
        <v>193</v>
      </c>
      <c r="L33" s="301" t="s">
        <v>194</v>
      </c>
      <c r="M33" s="301" t="s">
        <v>195</v>
      </c>
      <c r="N33" s="301" t="s">
        <v>196</v>
      </c>
      <c r="O33" s="301" t="s">
        <v>197</v>
      </c>
    </row>
    <row r="34" ht="14.5" spans="1:15">
      <c r="A34" s="67"/>
      <c r="B34" s="67"/>
      <c r="C34" s="44"/>
      <c r="D34" s="291"/>
      <c r="E34" s="291"/>
      <c r="F34" t="s">
        <v>185</v>
      </c>
      <c r="I34" s="63">
        <v>0.905</v>
      </c>
      <c r="J34" s="63">
        <v>0.905</v>
      </c>
      <c r="K34" s="63">
        <v>0.905</v>
      </c>
      <c r="L34" s="63">
        <v>0.905</v>
      </c>
      <c r="M34" s="63">
        <v>0.905</v>
      </c>
      <c r="N34" s="63">
        <v>0.905</v>
      </c>
      <c r="O34" s="63">
        <v>0.905</v>
      </c>
    </row>
    <row r="35" ht="14.5" spans="1:5">
      <c r="A35" s="67"/>
      <c r="B35" s="67"/>
      <c r="C35" s="44"/>
      <c r="D35" s="291"/>
      <c r="E35" s="291"/>
    </row>
    <row r="36" ht="14.5" spans="1:5">
      <c r="A36" s="67"/>
      <c r="B36" s="67"/>
      <c r="C36" s="44"/>
      <c r="D36" s="291"/>
      <c r="E36" s="291"/>
    </row>
    <row r="37" ht="14.5" spans="1:15">
      <c r="A37" s="67"/>
      <c r="B37" s="67"/>
      <c r="C37" s="44"/>
      <c r="D37" s="291"/>
      <c r="E37" s="291"/>
      <c r="F37" s="291"/>
      <c r="G37" s="44"/>
      <c r="H37" s="291"/>
      <c r="I37" s="291"/>
      <c r="J37" s="305"/>
      <c r="K37" s="305"/>
      <c r="L37" s="305"/>
      <c r="M37" s="305"/>
      <c r="N37" s="305"/>
      <c r="O37" s="305"/>
    </row>
    <row r="38" ht="14.5" spans="1:15">
      <c r="A38" s="67"/>
      <c r="B38" s="67"/>
      <c r="C38" s="44"/>
      <c r="D38" s="291"/>
      <c r="E38" s="291"/>
      <c r="F38" s="291"/>
      <c r="G38" s="44"/>
      <c r="H38" s="291"/>
      <c r="I38" s="291"/>
      <c r="J38" s="306"/>
      <c r="K38" s="306"/>
      <c r="L38" s="306"/>
      <c r="M38" s="306"/>
      <c r="N38" s="306"/>
      <c r="O38" s="306"/>
    </row>
    <row r="39" ht="14.5" spans="1:15">
      <c r="A39" s="67"/>
      <c r="B39" s="67"/>
      <c r="C39" s="44"/>
      <c r="D39" s="296"/>
      <c r="E39" s="296"/>
      <c r="F39" s="296"/>
      <c r="G39" s="297"/>
      <c r="H39" s="296"/>
      <c r="I39" s="296"/>
      <c r="J39" s="307"/>
      <c r="K39" s="307"/>
      <c r="L39" s="307"/>
      <c r="M39" s="307"/>
      <c r="N39" s="307"/>
      <c r="O39" s="307"/>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1"/>
      <c r="D42" s="291"/>
      <c r="E42" s="291"/>
      <c r="F42" s="298"/>
      <c r="G42" s="298"/>
      <c r="H42" s="299" t="s">
        <v>216</v>
      </c>
      <c r="I42" s="84"/>
      <c r="J42" s="298"/>
      <c r="K42" s="298"/>
      <c r="L42" s="298"/>
      <c r="M42" s="298"/>
      <c r="N42" s="298"/>
      <c r="O42" s="298"/>
    </row>
    <row r="43" ht="14.5" spans="1:15">
      <c r="A43" s="67"/>
      <c r="B43" s="67"/>
      <c r="C43" s="291"/>
      <c r="D43" s="291"/>
      <c r="E43" s="291"/>
      <c r="F43" s="49" t="s">
        <v>11</v>
      </c>
      <c r="G43" s="49" t="s">
        <v>189</v>
      </c>
      <c r="H43" s="49" t="s">
        <v>237</v>
      </c>
      <c r="I43" s="308" t="s">
        <v>191</v>
      </c>
      <c r="J43" s="308" t="s">
        <v>192</v>
      </c>
      <c r="K43" s="308" t="s">
        <v>193</v>
      </c>
      <c r="L43" s="308" t="s">
        <v>194</v>
      </c>
      <c r="M43" s="308" t="s">
        <v>195</v>
      </c>
      <c r="N43" s="308" t="s">
        <v>196</v>
      </c>
      <c r="O43" s="308" t="s">
        <v>197</v>
      </c>
    </row>
    <row r="44" ht="14.5" spans="1:15">
      <c r="A44" s="67"/>
      <c r="B44" s="291"/>
      <c r="C44" s="291"/>
      <c r="D44" s="291"/>
      <c r="E44" s="291"/>
      <c r="F44" s="168" t="s">
        <v>239</v>
      </c>
      <c r="G44" s="298"/>
      <c r="H44" s="298"/>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1"/>
      <c r="C45" s="291"/>
      <c r="D45" s="291"/>
      <c r="E45" s="291"/>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91"/>
      <c r="C46" s="291"/>
      <c r="D46" s="291"/>
      <c r="E46" s="291"/>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91"/>
      <c r="C47" s="291"/>
      <c r="D47" s="291"/>
      <c r="E47" s="291"/>
      <c r="F47" s="291"/>
      <c r="G47" s="44"/>
      <c r="H47" s="44"/>
      <c r="I47" s="44"/>
      <c r="J47" s="291"/>
      <c r="K47" s="291"/>
      <c r="L47" s="291"/>
      <c r="M47" s="291"/>
      <c r="N47" s="291"/>
      <c r="O47" s="291"/>
    </row>
    <row r="48" ht="14.5" spans="1:15">
      <c r="A48" s="67"/>
      <c r="B48" s="291"/>
      <c r="C48" s="291"/>
      <c r="D48" s="291"/>
      <c r="E48" s="291"/>
      <c r="F48" s="291"/>
      <c r="G48" s="44"/>
      <c r="H48" s="300"/>
      <c r="I48" s="44"/>
      <c r="J48" s="291"/>
      <c r="K48" s="291"/>
      <c r="L48" s="291"/>
      <c r="M48" s="291"/>
      <c r="N48" s="291"/>
      <c r="O48" s="291"/>
    </row>
    <row r="49" ht="14.5" spans="1:15">
      <c r="A49" s="67"/>
      <c r="B49" s="291"/>
      <c r="C49" s="291"/>
      <c r="D49" s="291"/>
      <c r="E49" s="291"/>
      <c r="F49" s="291"/>
      <c r="G49" s="44"/>
      <c r="H49" s="44"/>
      <c r="I49" s="44"/>
      <c r="J49" s="44"/>
      <c r="K49" s="44"/>
      <c r="L49" s="44"/>
      <c r="M49" s="44"/>
      <c r="N49" s="44"/>
      <c r="O49" s="44"/>
    </row>
    <row r="50" ht="14.5" spans="1:15">
      <c r="A50" s="67"/>
      <c r="B50" s="291"/>
      <c r="C50" s="291"/>
      <c r="D50" s="291"/>
      <c r="E50" s="291"/>
      <c r="F50" s="291"/>
      <c r="G50" s="44"/>
      <c r="H50" s="44"/>
      <c r="I50" s="44"/>
      <c r="J50" s="291"/>
      <c r="K50" s="291"/>
      <c r="L50" s="291"/>
      <c r="M50" s="291"/>
      <c r="N50" s="291"/>
      <c r="O50" s="291"/>
    </row>
    <row r="51" ht="14.5" spans="1:15">
      <c r="A51" s="67"/>
      <c r="B51" s="291"/>
      <c r="C51" s="291"/>
      <c r="D51" s="291"/>
      <c r="E51" s="291"/>
      <c r="F51" s="291"/>
      <c r="G51" s="291"/>
      <c r="H51" s="291"/>
      <c r="I51" s="44"/>
      <c r="J51" s="291"/>
      <c r="K51" s="291"/>
      <c r="L51" s="291"/>
      <c r="M51" s="291"/>
      <c r="N51" s="291"/>
      <c r="O51" s="291"/>
    </row>
    <row r="52" ht="14.5" spans="1:15">
      <c r="A52" s="67"/>
      <c r="B52" s="291"/>
      <c r="C52" s="291"/>
      <c r="D52" s="291"/>
      <c r="E52" s="291"/>
      <c r="F52" s="291"/>
      <c r="G52" s="44"/>
      <c r="H52" s="44"/>
      <c r="I52" s="291"/>
      <c r="J52" s="291"/>
      <c r="K52" s="291"/>
      <c r="L52" s="291"/>
      <c r="M52" s="291"/>
      <c r="N52" s="291"/>
      <c r="O52" s="291"/>
    </row>
    <row r="53" ht="14.5" spans="1:15">
      <c r="A53" s="67"/>
      <c r="B53" s="42"/>
      <c r="C53" s="44"/>
      <c r="D53" s="44"/>
      <c r="E53" s="44"/>
      <c r="F53" s="44"/>
      <c r="G53" s="291"/>
      <c r="H53" s="291"/>
      <c r="I53" s="44"/>
      <c r="J53" s="291"/>
      <c r="K53" s="291"/>
      <c r="L53" s="291"/>
      <c r="M53" s="291"/>
      <c r="N53" s="291"/>
      <c r="O53" s="291"/>
    </row>
    <row r="54" ht="14.5" spans="1:15">
      <c r="A54" s="67"/>
      <c r="B54" s="42"/>
      <c r="C54" s="44"/>
      <c r="D54" s="44"/>
      <c r="E54" s="44"/>
      <c r="F54" s="44"/>
      <c r="G54" s="44"/>
      <c r="H54" s="291"/>
      <c r="I54" s="291"/>
      <c r="J54" s="291"/>
      <c r="K54" s="291"/>
      <c r="L54" s="291"/>
      <c r="M54" s="291"/>
      <c r="N54" s="291"/>
      <c r="O54" s="291"/>
    </row>
    <row r="55" ht="14.5" spans="1:15">
      <c r="A55" s="67"/>
      <c r="B55" s="42"/>
      <c r="C55" s="44"/>
      <c r="D55" s="44"/>
      <c r="E55" s="44"/>
      <c r="F55" s="44"/>
      <c r="G55" s="44"/>
      <c r="H55" s="291"/>
      <c r="I55" s="291"/>
      <c r="J55" s="291"/>
      <c r="K55" s="291"/>
      <c r="L55" s="291"/>
      <c r="M55" s="291"/>
      <c r="N55" s="291"/>
      <c r="O55" s="291"/>
    </row>
    <row r="56" ht="14.5" spans="1:15">
      <c r="A56" s="67"/>
      <c r="B56" s="42"/>
      <c r="C56" s="44"/>
      <c r="D56" s="44"/>
      <c r="E56" s="44"/>
      <c r="F56" s="44"/>
      <c r="G56" s="291"/>
      <c r="H56" s="291"/>
      <c r="I56" s="44"/>
      <c r="J56" s="291"/>
      <c r="K56" s="291"/>
      <c r="L56" s="291"/>
      <c r="M56" s="291"/>
      <c r="N56" s="291"/>
      <c r="O56" s="291"/>
    </row>
    <row r="57" ht="14.5" spans="1:15">
      <c r="A57" s="67"/>
      <c r="B57" s="42"/>
      <c r="C57" s="44"/>
      <c r="D57" s="44"/>
      <c r="E57" s="44"/>
      <c r="F57" s="44"/>
      <c r="G57" s="44"/>
      <c r="H57" s="44"/>
      <c r="I57" s="44"/>
      <c r="J57" s="303"/>
      <c r="K57" s="303"/>
      <c r="L57" s="303"/>
      <c r="M57" s="303"/>
      <c r="N57" s="303"/>
      <c r="O57" s="303"/>
    </row>
    <row r="58" ht="14.5" spans="1:15">
      <c r="A58" s="67"/>
      <c r="B58" s="67"/>
      <c r="C58" s="67"/>
      <c r="D58" s="67"/>
      <c r="E58" s="67"/>
      <c r="F58" s="67"/>
      <c r="G58" s="44"/>
      <c r="H58" s="291"/>
      <c r="I58" s="291"/>
      <c r="J58" s="44"/>
      <c r="K58" s="44"/>
      <c r="L58" s="44"/>
      <c r="M58" s="44"/>
      <c r="N58" s="44"/>
      <c r="O58" s="44"/>
    </row>
    <row r="59" ht="14.5" spans="1:15">
      <c r="A59" s="67"/>
      <c r="B59" s="42"/>
      <c r="C59" s="44"/>
      <c r="D59" s="44"/>
      <c r="E59" s="44"/>
      <c r="F59" s="44"/>
      <c r="G59" s="44"/>
      <c r="H59" s="291"/>
      <c r="I59" s="291"/>
      <c r="J59" s="44"/>
      <c r="K59" s="44"/>
      <c r="L59" s="44"/>
      <c r="M59" s="44"/>
      <c r="N59" s="44"/>
      <c r="O59" s="44"/>
    </row>
    <row r="60" ht="14.5" spans="1:15">
      <c r="A60" s="67"/>
      <c r="B60" s="42"/>
      <c r="C60" s="44"/>
      <c r="D60" s="44"/>
      <c r="E60" s="44"/>
      <c r="F60" s="44"/>
      <c r="G60" s="44"/>
      <c r="H60" s="291"/>
      <c r="I60" s="291"/>
      <c r="J60" s="44"/>
      <c r="K60" s="44"/>
      <c r="L60" s="44"/>
      <c r="M60" s="44"/>
      <c r="N60" s="44"/>
      <c r="O60" s="44"/>
    </row>
    <row r="61" ht="14.5" spans="1:15">
      <c r="A61" s="67"/>
      <c r="B61" s="42"/>
      <c r="C61" s="44"/>
      <c r="D61" s="44"/>
      <c r="E61" s="44"/>
      <c r="F61" s="44"/>
      <c r="G61" s="44"/>
      <c r="H61" s="291"/>
      <c r="I61" s="291"/>
      <c r="J61" s="44"/>
      <c r="K61" s="44"/>
      <c r="L61" s="44"/>
      <c r="M61" s="44"/>
      <c r="N61" s="44"/>
      <c r="O61" s="44"/>
    </row>
    <row r="62" ht="14.5" spans="1:15">
      <c r="A62" s="67"/>
      <c r="B62" s="42"/>
      <c r="C62" s="44"/>
      <c r="D62" s="44"/>
      <c r="E62" s="44"/>
      <c r="F62" s="44"/>
      <c r="G62" s="44"/>
      <c r="H62" s="291"/>
      <c r="I62" s="291"/>
      <c r="J62" s="44"/>
      <c r="K62" s="44"/>
      <c r="L62" s="44"/>
      <c r="M62" s="44"/>
      <c r="N62" s="44"/>
      <c r="O62" s="44"/>
    </row>
    <row r="63" ht="14.5" spans="1:15">
      <c r="A63" s="67"/>
      <c r="B63" s="42"/>
      <c r="C63" s="44"/>
      <c r="D63" s="44"/>
      <c r="E63" s="44"/>
      <c r="F63" s="44"/>
      <c r="G63" s="44"/>
      <c r="H63" s="291"/>
      <c r="I63" s="291"/>
      <c r="J63" s="44"/>
      <c r="K63" s="44"/>
      <c r="L63" s="44"/>
      <c r="M63" s="44"/>
      <c r="N63" s="44"/>
      <c r="O63" s="44"/>
    </row>
    <row r="64" ht="14.5" spans="1:15">
      <c r="A64" s="67"/>
      <c r="B64" s="42"/>
      <c r="C64" s="44"/>
      <c r="D64" s="44"/>
      <c r="E64" s="44"/>
      <c r="F64" s="44"/>
      <c r="G64" s="44"/>
      <c r="H64" s="291"/>
      <c r="I64" s="291"/>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1"/>
      <c r="H66" s="291"/>
      <c r="I66" s="44"/>
      <c r="J66" s="291"/>
      <c r="K66" s="291"/>
      <c r="L66" s="291"/>
      <c r="M66" s="291"/>
      <c r="N66" s="291"/>
      <c r="O66" s="291"/>
    </row>
    <row r="67" ht="14.5" spans="1:15">
      <c r="A67" s="67"/>
      <c r="B67" s="42"/>
      <c r="C67" s="44"/>
      <c r="D67" s="44"/>
      <c r="E67" s="44"/>
      <c r="F67" s="44"/>
      <c r="G67" s="44"/>
      <c r="H67" s="44"/>
      <c r="I67" s="44"/>
      <c r="J67" s="303"/>
      <c r="K67" s="303"/>
      <c r="L67" s="303"/>
      <c r="M67" s="303"/>
      <c r="N67" s="303"/>
      <c r="O67" s="303"/>
    </row>
    <row r="68" ht="13" spans="1:15">
      <c r="A68" s="67"/>
      <c r="B68" s="42"/>
      <c r="C68" s="44"/>
      <c r="D68" s="44"/>
      <c r="E68" s="44"/>
      <c r="F68" s="44"/>
      <c r="G68" s="44"/>
      <c r="H68" s="300"/>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1"/>
      <c r="H72" s="291"/>
      <c r="I72" s="44"/>
      <c r="J72" s="291"/>
      <c r="K72" s="291"/>
      <c r="L72" s="291"/>
      <c r="M72" s="291"/>
      <c r="N72" s="291"/>
      <c r="O72" s="291"/>
    </row>
    <row r="73" ht="14.5" spans="1:15">
      <c r="A73" s="67"/>
      <c r="B73" s="42"/>
      <c r="C73" s="44"/>
      <c r="D73" s="44"/>
      <c r="E73" s="44"/>
      <c r="F73" s="44"/>
      <c r="G73" s="44"/>
      <c r="H73" s="44"/>
      <c r="I73" s="44"/>
      <c r="J73" s="303"/>
      <c r="K73" s="303"/>
      <c r="L73" s="303"/>
      <c r="M73" s="303"/>
      <c r="N73" s="303"/>
      <c r="O73" s="303"/>
    </row>
    <row r="74" ht="14.5" spans="1:15">
      <c r="A74" s="67"/>
      <c r="B74" s="67"/>
      <c r="C74" s="67"/>
      <c r="D74" s="67"/>
      <c r="E74" s="67"/>
      <c r="F74" s="67"/>
      <c r="G74" s="44"/>
      <c r="H74" s="291"/>
      <c r="I74" s="291"/>
      <c r="J74" s="44"/>
      <c r="K74" s="44"/>
      <c r="L74" s="44"/>
      <c r="M74" s="44"/>
      <c r="N74" s="44"/>
      <c r="O74" s="44"/>
    </row>
    <row r="75" ht="14.5" spans="1:15">
      <c r="A75" s="67"/>
      <c r="B75" s="42"/>
      <c r="C75" s="44"/>
      <c r="D75" s="44"/>
      <c r="E75" s="44"/>
      <c r="F75" s="44"/>
      <c r="G75" s="44"/>
      <c r="H75" s="291"/>
      <c r="I75" s="291"/>
      <c r="J75" s="44"/>
      <c r="K75" s="44"/>
      <c r="L75" s="44"/>
      <c r="M75" s="44"/>
      <c r="N75" s="44"/>
      <c r="O75" s="44"/>
    </row>
    <row r="76" ht="14.5" spans="1:15">
      <c r="A76" s="67"/>
      <c r="B76" s="42"/>
      <c r="C76" s="44"/>
      <c r="D76" s="44"/>
      <c r="E76" s="44"/>
      <c r="F76" s="44"/>
      <c r="G76" s="44"/>
      <c r="H76" s="291"/>
      <c r="I76" s="291"/>
      <c r="J76" s="44"/>
      <c r="K76" s="44"/>
      <c r="L76" s="44"/>
      <c r="M76" s="44"/>
      <c r="N76" s="44"/>
      <c r="O76" s="44"/>
    </row>
    <row r="77" ht="14.5" spans="2:15">
      <c r="B77" s="42"/>
      <c r="C77" s="44"/>
      <c r="D77" s="44"/>
      <c r="E77" s="44"/>
      <c r="F77" s="44"/>
      <c r="G77" s="63"/>
      <c r="H77" s="291"/>
      <c r="I77" s="291"/>
      <c r="J77" s="63"/>
      <c r="K77" s="63"/>
      <c r="L77" s="63"/>
      <c r="M77" s="63"/>
      <c r="N77" s="63"/>
      <c r="O77" s="63"/>
    </row>
    <row r="78" ht="14.5" spans="2:15">
      <c r="B78" s="42"/>
      <c r="C78" s="44"/>
      <c r="D78" s="44"/>
      <c r="E78" s="44"/>
      <c r="F78" s="44"/>
      <c r="G78" s="63"/>
      <c r="H78" s="291"/>
      <c r="I78" s="291"/>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8" t="s">
        <v>241</v>
      </c>
      <c r="C3" s="288"/>
      <c r="D3" s="288"/>
      <c r="E3" s="288"/>
      <c r="F3" s="288"/>
      <c r="G3" s="288"/>
    </row>
    <row r="4" ht="14.5" spans="2:7">
      <c r="B4" s="289" t="s">
        <v>242</v>
      </c>
      <c r="C4" s="288"/>
      <c r="D4" s="288"/>
      <c r="E4" s="288"/>
      <c r="F4" s="288"/>
      <c r="G4" s="288"/>
    </row>
    <row r="5" ht="15.25" spans="2:7">
      <c r="B5" s="290" t="s">
        <v>3</v>
      </c>
      <c r="C5" s="290" t="s">
        <v>205</v>
      </c>
      <c r="D5" s="290" t="s">
        <v>77</v>
      </c>
      <c r="E5" s="290" t="s">
        <v>74</v>
      </c>
      <c r="F5" s="290" t="s">
        <v>65</v>
      </c>
      <c r="G5" s="108" t="s">
        <v>80</v>
      </c>
    </row>
    <row r="6" ht="14.5" spans="2:7">
      <c r="B6" s="288"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8" t="s">
        <v>87</v>
      </c>
    </row>
    <row r="8" ht="14.5" spans="2:6">
      <c r="B8" s="288" t="s">
        <v>90</v>
      </c>
      <c r="C8" s="288">
        <v>0</v>
      </c>
      <c r="D8" s="288">
        <v>0</v>
      </c>
      <c r="E8" s="288">
        <v>0</v>
      </c>
      <c r="F8" s="288"/>
    </row>
    <row r="9" ht="14.5" spans="2:6">
      <c r="B9" s="288" t="s">
        <v>93</v>
      </c>
      <c r="C9" s="288">
        <v>0</v>
      </c>
      <c r="D9" s="288">
        <v>0</v>
      </c>
      <c r="E9" s="288">
        <v>0</v>
      </c>
      <c r="F9" s="288"/>
    </row>
    <row r="10" ht="14.5" spans="2:6">
      <c r="B10" s="288" t="s">
        <v>96</v>
      </c>
      <c r="C10" s="288">
        <v>0</v>
      </c>
      <c r="D10" s="288">
        <v>0</v>
      </c>
      <c r="E10" s="288">
        <v>0</v>
      </c>
      <c r="F10" s="288"/>
    </row>
    <row r="11" ht="14.5" spans="2:6">
      <c r="B11" s="288" t="s">
        <v>99</v>
      </c>
      <c r="C11" s="288">
        <v>0</v>
      </c>
      <c r="D11" s="288">
        <v>0</v>
      </c>
      <c r="E11" s="288">
        <v>0</v>
      </c>
      <c r="F11" s="288"/>
    </row>
    <row r="12" ht="14.5" spans="2:6">
      <c r="B12" s="288" t="s">
        <v>102</v>
      </c>
      <c r="C12" s="288">
        <v>0</v>
      </c>
      <c r="D12" s="288">
        <v>0</v>
      </c>
      <c r="E12" s="288">
        <v>0</v>
      </c>
      <c r="F12" s="288"/>
    </row>
    <row r="13" ht="14.5" spans="2:6">
      <c r="B13" s="288" t="s">
        <v>105</v>
      </c>
      <c r="C13" s="288">
        <v>0</v>
      </c>
      <c r="D13" s="288">
        <v>0</v>
      </c>
      <c r="E13" s="288">
        <v>0</v>
      </c>
      <c r="F13" s="288"/>
    </row>
    <row r="14" ht="14.5" spans="2:6">
      <c r="B14" s="288" t="s">
        <v>108</v>
      </c>
      <c r="C14" s="288">
        <v>0</v>
      </c>
      <c r="D14" s="288">
        <v>0</v>
      </c>
      <c r="E14" s="288">
        <v>0</v>
      </c>
      <c r="F14" s="288"/>
    </row>
    <row r="15" ht="14.5" spans="2:6">
      <c r="B15" s="288" t="s">
        <v>111</v>
      </c>
      <c r="C15" s="288">
        <v>0</v>
      </c>
      <c r="D15" s="288">
        <v>0</v>
      </c>
      <c r="E15" s="288">
        <v>0</v>
      </c>
      <c r="F15" s="288"/>
    </row>
    <row r="16" ht="14.5" spans="2:6">
      <c r="B16" s="288" t="s">
        <v>115</v>
      </c>
      <c r="C16" s="288">
        <v>0</v>
      </c>
      <c r="D16" s="288">
        <v>0</v>
      </c>
      <c r="E16" s="288">
        <v>0</v>
      </c>
      <c r="F16" s="288"/>
    </row>
    <row r="20" ht="14.5" spans="3:6">
      <c r="C20" s="288"/>
      <c r="D20" s="288"/>
      <c r="E20" s="288"/>
      <c r="F20" s="28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3" t="s">
        <v>281</v>
      </c>
      <c r="B2" s="284"/>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85"/>
      <c r="D8" s="286"/>
      <c r="E8" s="28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X31" sqref="X31"/>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75" t="s">
        <v>311</v>
      </c>
      <c r="AM2" s="32"/>
      <c r="AN2" s="32"/>
      <c r="AO2" s="32"/>
      <c r="AP2" s="32"/>
      <c r="AQ2" s="32"/>
      <c r="AR2" s="32"/>
      <c r="AS2" s="32"/>
      <c r="AT2" s="32"/>
      <c r="AU2" s="32"/>
    </row>
    <row r="3" spans="39:47">
      <c r="AM3" s="32"/>
      <c r="AN3" s="32"/>
      <c r="AO3" s="32"/>
      <c r="AP3" s="32"/>
      <c r="AQ3" s="32"/>
      <c r="AR3" s="32"/>
      <c r="AS3" s="32"/>
      <c r="AT3" s="32"/>
      <c r="AU3" s="32"/>
    </row>
    <row r="4" ht="13" spans="8:47">
      <c r="H4" s="241"/>
      <c r="AM4" s="32"/>
      <c r="AN4" s="32"/>
      <c r="AO4" s="32"/>
      <c r="AP4" s="32"/>
      <c r="AQ4" s="32"/>
      <c r="AR4" s="32"/>
      <c r="AS4" s="32"/>
      <c r="AT4" s="32"/>
      <c r="AU4" s="32"/>
    </row>
    <row r="5" spans="14:47">
      <c r="N5" s="168" t="s">
        <v>312</v>
      </c>
      <c r="AM5" s="32"/>
      <c r="AN5" s="32"/>
      <c r="AO5" s="32"/>
      <c r="AP5" s="54"/>
      <c r="AQ5" s="32"/>
      <c r="AR5" s="32"/>
      <c r="AS5" s="32"/>
      <c r="AT5" s="32"/>
      <c r="AU5" s="32"/>
    </row>
    <row r="6" ht="14.5" spans="2:47">
      <c r="B6" s="186"/>
      <c r="C6" s="264" t="s">
        <v>313</v>
      </c>
      <c r="D6" s="186"/>
      <c r="E6" s="186"/>
      <c r="F6" s="186"/>
      <c r="G6" s="186"/>
      <c r="H6" s="186"/>
      <c r="I6" s="186"/>
      <c r="J6" s="186"/>
      <c r="K6" s="186"/>
      <c r="L6" s="186"/>
      <c r="AM6" s="32"/>
      <c r="AN6" s="32"/>
      <c r="AO6" s="32"/>
      <c r="AP6" s="152"/>
      <c r="AQ6" s="152"/>
      <c r="AR6" s="32"/>
      <c r="AS6" s="32"/>
      <c r="AT6" s="32"/>
      <c r="AU6" s="32"/>
    </row>
    <row r="7" ht="14.5" spans="2:47">
      <c r="B7" s="148" t="s">
        <v>314</v>
      </c>
      <c r="C7" s="265" t="s">
        <v>3</v>
      </c>
      <c r="D7" s="148" t="s">
        <v>315</v>
      </c>
      <c r="E7" s="186">
        <v>2020</v>
      </c>
      <c r="F7" s="186" t="s">
        <v>191</v>
      </c>
      <c r="G7" s="186" t="s">
        <v>192</v>
      </c>
      <c r="H7" s="186" t="s">
        <v>193</v>
      </c>
      <c r="I7" s="186" t="s">
        <v>194</v>
      </c>
      <c r="J7" s="186" t="s">
        <v>195</v>
      </c>
      <c r="K7" s="186" t="s">
        <v>196</v>
      </c>
      <c r="L7" s="186" t="s">
        <v>197</v>
      </c>
      <c r="AI7">
        <v>327.69</v>
      </c>
      <c r="AM7" s="32"/>
      <c r="AN7" s="32"/>
      <c r="AO7" s="32"/>
      <c r="AP7" s="277"/>
      <c r="AQ7" s="32"/>
      <c r="AR7" s="32"/>
      <c r="AS7" s="32"/>
      <c r="AT7" s="32"/>
      <c r="AU7" s="32"/>
    </row>
    <row r="8" ht="14.5" spans="2:47">
      <c r="B8" s="148" t="s">
        <v>316</v>
      </c>
      <c r="C8" s="186" t="s">
        <v>19</v>
      </c>
      <c r="D8" s="148" t="s">
        <v>20</v>
      </c>
      <c r="E8" s="186"/>
      <c r="F8" s="266">
        <f>Y8</f>
        <v>53.342952</v>
      </c>
      <c r="G8" s="266">
        <f t="shared" ref="G8:L8" si="0">Z8</f>
        <v>124.50964</v>
      </c>
      <c r="H8" s="266">
        <f t="shared" si="0"/>
        <v>227.962187</v>
      </c>
      <c r="I8" s="266">
        <f t="shared" si="0"/>
        <v>25.618392</v>
      </c>
      <c r="J8" s="266">
        <f t="shared" si="0"/>
        <v>27.017457</v>
      </c>
      <c r="K8" s="266">
        <f t="shared" si="0"/>
        <v>109.281769</v>
      </c>
      <c r="L8" s="266">
        <f t="shared" si="0"/>
        <v>60.31598</v>
      </c>
      <c r="N8" s="252" t="s">
        <v>317</v>
      </c>
      <c r="O8" s="241" cm="1">
        <f t="array" ref="O8">SUMPRODUCT('TechHeat-RES-SD'!I3:I21,'TechHeat-RES-SD'!I78:I96,'TechHeat-RES-SD'!I136:I154)/4*48</f>
        <v>65.7910574634969</v>
      </c>
      <c r="P8" s="241" cm="1">
        <f t="array" ref="P8">SUMPRODUCT('TechHeat-RES-SD'!J3:J21,'TechHeat-RES-SD'!J78:J96,'TechHeat-RES-SD'!J136:J154)/4*48</f>
        <v>270.044704710033</v>
      </c>
      <c r="Q8" s="241" cm="1">
        <f t="array" ref="Q8">SUMPRODUCT('TechHeat-RES-SD'!K3:K21,'TechHeat-RES-SD'!K78:K96,'TechHeat-RES-SD'!K136:K154)/4*48</f>
        <v>285.806920178055</v>
      </c>
      <c r="R8" s="241" cm="1">
        <f t="array" ref="R8">SUMPRODUCT('TechHeat-RES-SD'!L3:L21,'TechHeat-RES-SD'!L78:L96,'TechHeat-RES-SD'!L136:L154)/4*48</f>
        <v>26.4615784661272</v>
      </c>
      <c r="S8" s="241" cm="1">
        <f t="array" ref="S8">SUMPRODUCT('TechHeat-RES-SD'!M3:M21,'TechHeat-RES-SD'!M78:M96,'TechHeat-RES-SD'!M136:M154)/4*48</f>
        <v>27.4777853072555</v>
      </c>
      <c r="T8" s="241" cm="1">
        <f t="array" ref="T8">SUMPRODUCT('TechHeat-RES-SD'!N3:N21,'TechHeat-RES-SD'!N78:N96,'TechHeat-RES-SD'!N136:N154)/4*48</f>
        <v>110.660609340221</v>
      </c>
      <c r="U8" s="241" cm="1">
        <f t="array" ref="U8">SUMPRODUCT('TechHeat-RES-SD'!O3:O21,'TechHeat-RES-SD'!O78:O96,'TechHeat-RES-SD'!O136:O154)/4*48</f>
        <v>67.0097765174361</v>
      </c>
      <c r="X8" s="273" t="s">
        <v>318</v>
      </c>
      <c r="Y8" s="276">
        <f>attached_space_heating_byendtyp!W15</f>
        <v>53.342952</v>
      </c>
      <c r="Z8" s="276">
        <f>attached_space_heating_byendtyp!AU15</f>
        <v>124.50964</v>
      </c>
      <c r="AA8" s="276">
        <f>attached_space_heating_byendtyp!BS15</f>
        <v>227.962187</v>
      </c>
      <c r="AB8" s="276">
        <f>attached_space_heating_byendtyp!CQ15</f>
        <v>25.618392</v>
      </c>
      <c r="AC8" s="276">
        <f>attached_space_heating_byendtyp!DO15</f>
        <v>27.017457</v>
      </c>
      <c r="AD8" s="276">
        <f>attached_space_heating_byendtyp!EM15</f>
        <v>109.281769</v>
      </c>
      <c r="AE8" s="276">
        <f>attached_space_heating_byendtyp!FK15</f>
        <v>60.31598</v>
      </c>
      <c r="AI8">
        <v>853.25</v>
      </c>
      <c r="AM8" s="32"/>
      <c r="AN8" s="32"/>
      <c r="AO8" s="32"/>
      <c r="AP8" s="277"/>
      <c r="AQ8" s="32"/>
      <c r="AR8" s="32"/>
      <c r="AS8" s="32"/>
      <c r="AT8" s="32"/>
      <c r="AU8" s="32"/>
    </row>
    <row r="9" ht="14.5" spans="2:47">
      <c r="B9" s="148" t="s">
        <v>316</v>
      </c>
      <c r="C9" s="186" t="s">
        <v>26</v>
      </c>
      <c r="D9" s="148" t="s">
        <v>20</v>
      </c>
      <c r="E9" s="186"/>
      <c r="F9" s="266">
        <f>Y9</f>
        <v>4.091554</v>
      </c>
      <c r="G9" s="266">
        <f t="shared" ref="G9:L9" si="1">Z9</f>
        <v>15.25022</v>
      </c>
      <c r="H9" s="266">
        <f t="shared" si="1"/>
        <v>42.57992</v>
      </c>
      <c r="I9" s="266">
        <f t="shared" si="1"/>
        <v>1.852714</v>
      </c>
      <c r="J9" s="266">
        <f t="shared" si="1"/>
        <v>1.681238</v>
      </c>
      <c r="K9" s="266">
        <f t="shared" si="1"/>
        <v>10.438742</v>
      </c>
      <c r="L9" s="266">
        <f t="shared" si="1"/>
        <v>8.767658</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X9" s="273"/>
      <c r="Y9" s="276">
        <f>attached_space_heating_byendtyp!W16</f>
        <v>4.091554</v>
      </c>
      <c r="Z9" s="276">
        <f>attached_space_heating_byendtyp!AU16</f>
        <v>15.25022</v>
      </c>
      <c r="AA9" s="276">
        <f>attached_space_heating_byendtyp!BS16</f>
        <v>42.57992</v>
      </c>
      <c r="AB9" s="276">
        <f>attached_space_heating_byendtyp!CQ16</f>
        <v>1.852714</v>
      </c>
      <c r="AC9" s="276">
        <f>attached_space_heating_byendtyp!DO16</f>
        <v>1.681238</v>
      </c>
      <c r="AD9" s="276">
        <f>attached_space_heating_byendtyp!EM16</f>
        <v>10.438742</v>
      </c>
      <c r="AE9" s="276">
        <f>attached_space_heating_byendtyp!FK16</f>
        <v>8.767658</v>
      </c>
      <c r="AM9" s="32"/>
      <c r="AN9" s="32"/>
      <c r="AO9" s="32"/>
      <c r="AP9" s="278"/>
      <c r="AQ9" s="32"/>
      <c r="AR9" s="32"/>
      <c r="AS9" s="32"/>
      <c r="AT9" s="32"/>
      <c r="AU9" s="32"/>
    </row>
    <row r="10" ht="14.5" spans="2:47">
      <c r="B10" s="148" t="s">
        <v>316</v>
      </c>
      <c r="C10" s="186" t="s">
        <v>28</v>
      </c>
      <c r="D10" s="148" t="s">
        <v>20</v>
      </c>
      <c r="E10" s="186"/>
      <c r="F10" s="266">
        <f>Y10</f>
        <v>5.177707</v>
      </c>
      <c r="G10" s="266">
        <f t="shared" ref="G10:L10" si="2">Z10</f>
        <v>58.997867</v>
      </c>
      <c r="H10" s="266">
        <f t="shared" si="2"/>
        <v>42.439269</v>
      </c>
      <c r="I10" s="266">
        <f t="shared" si="2"/>
        <v>3.916784</v>
      </c>
      <c r="J10" s="266">
        <f t="shared" si="2"/>
        <v>2.961501</v>
      </c>
      <c r="K10" s="266">
        <f t="shared" si="2"/>
        <v>15.487576</v>
      </c>
      <c r="L10" s="266">
        <f t="shared" si="2"/>
        <v>11.643758</v>
      </c>
      <c r="O10" s="241" cm="1">
        <f t="array" ref="O10">SUMPRODUCT('TechHeat-RES-AP'!H3:H21,'TechHeat-RES-AP'!H79:H97,'TechHeat-RES-AP'!AN3:AN21)/4*48</f>
        <v>4.45638478643953</v>
      </c>
      <c r="P10" s="241" cm="1">
        <f t="array" ref="P10">SUMPRODUCT('TechHeat-RES-AP'!I3:I21,'TechHeat-RES-AP'!I79:I97,'TechHeat-RES-AP'!AO3:AO21)/4*48</f>
        <v>58.2314002023997</v>
      </c>
      <c r="Q10" s="241" cm="1">
        <f t="array" ref="Q10">SUMPRODUCT('TechHeat-RES-AP'!J3:J21,'TechHeat-RES-AP'!J79:J97,'TechHeat-RES-AP'!AP3:AP21)/4*48</f>
        <v>41.336656200414</v>
      </c>
      <c r="R10" s="241" cm="1">
        <f t="array" ref="R10">SUMPRODUCT('TechHeat-RES-AP'!K3:K21,'TechHeat-RES-AP'!K79:K97,'TechHeat-RES-AP'!AQ3:AQ21)/4*48</f>
        <v>3.75016491681795</v>
      </c>
      <c r="S10" s="241" cm="1">
        <f t="array" ref="S10">SUMPRODUCT('TechHeat-RES-AP'!L3:L21,'TechHeat-RES-AP'!L79:L97,'TechHeat-RES-AP'!AR3:AR21)/4*48</f>
        <v>2.89149822490091</v>
      </c>
      <c r="T10" s="241" cm="1">
        <f t="array" ref="T10">SUMPRODUCT('TechHeat-RES-AP'!M3:M21,'TechHeat-RES-AP'!M79:M97,'TechHeat-RES-AP'!AS3:AS21)/4*48</f>
        <v>15.4498520871372</v>
      </c>
      <c r="U10" s="241" cm="1">
        <f t="array" ref="U10">SUMPRODUCT('TechHeat-RES-AP'!N3:N21,'TechHeat-RES-AP'!N79:N97,'TechHeat-RES-AP'!AT3:AT21)/4*48</f>
        <v>11.2065638404768</v>
      </c>
      <c r="X10" s="273"/>
      <c r="Y10" s="276">
        <f>attached_space_heating_byendtyp!W17</f>
        <v>5.177707</v>
      </c>
      <c r="Z10" s="276">
        <f>attached_space_heating_byendtyp!AU17</f>
        <v>58.997867</v>
      </c>
      <c r="AA10" s="276">
        <f>attached_space_heating_byendtyp!BS17</f>
        <v>42.439269</v>
      </c>
      <c r="AB10" s="276">
        <f>attached_space_heating_byendtyp!CQ17</f>
        <v>3.916784</v>
      </c>
      <c r="AC10" s="276">
        <f>attached_space_heating_byendtyp!DO17</f>
        <v>2.961501</v>
      </c>
      <c r="AD10" s="276">
        <f>attached_space_heating_byendtyp!EM17</f>
        <v>15.487576</v>
      </c>
      <c r="AE10" s="276">
        <f>attached_space_heating_byendtyp!FK17</f>
        <v>11.643758</v>
      </c>
      <c r="AJ10">
        <f>AI7/AI8</f>
        <v>0.384049223556988</v>
      </c>
      <c r="AM10" s="32"/>
      <c r="AN10" s="32"/>
      <c r="AO10" s="32"/>
      <c r="AP10" s="278"/>
      <c r="AQ10" s="32"/>
      <c r="AR10" s="32"/>
      <c r="AS10" s="32"/>
      <c r="AT10" s="32"/>
      <c r="AU10" s="32"/>
    </row>
    <row r="11" ht="14.5" spans="2:47">
      <c r="B11" s="148" t="s">
        <v>316</v>
      </c>
      <c r="C11" s="186" t="s">
        <v>30</v>
      </c>
      <c r="D11" s="148" t="s">
        <v>20</v>
      </c>
      <c r="E11" s="186"/>
      <c r="F11" s="266">
        <f>Y11</f>
        <v>2.478052</v>
      </c>
      <c r="G11" s="266">
        <f t="shared" ref="G11:L11" si="3">Z11</f>
        <v>3.385293</v>
      </c>
      <c r="H11" s="266">
        <f t="shared" si="3"/>
        <v>1.650337</v>
      </c>
      <c r="I11" s="266">
        <f t="shared" si="3"/>
        <v>0.924455</v>
      </c>
      <c r="J11" s="266">
        <f t="shared" si="3"/>
        <v>1.108921</v>
      </c>
      <c r="K11" s="266">
        <f t="shared" si="3"/>
        <v>6.619415</v>
      </c>
      <c r="L11" s="266">
        <f t="shared" si="3"/>
        <v>3.163551</v>
      </c>
      <c r="O11" s="241" cm="1">
        <f t="array" ref="O11">SUMPRODUCT('TechHeat-RES-MOB'!I3:I21,'TechHeat-RES-MOB'!I78:I96,'TechHeat-RES-MOB'!AH3:AH21)/4*48</f>
        <v>2.19097229974693</v>
      </c>
      <c r="P11" s="241" cm="1">
        <f t="array" ref="P11">SUMPRODUCT('TechHeat-RES-MOB'!J3:J21,'TechHeat-RES-MOB'!J78:J96,'TechHeat-RES-MOB'!AI3:AI21)/4*48</f>
        <v>3.36261869403944</v>
      </c>
      <c r="Q11" s="241" cm="1">
        <f t="array" ref="Q11">SUMPRODUCT('TechHeat-RES-MOB'!K3:K21,'TechHeat-RES-MOB'!K78:K96,'TechHeat-RES-MOB'!AJ3:AJ21)/4*48</f>
        <v>1.78894874222315</v>
      </c>
      <c r="R11" s="241" cm="1">
        <f t="array" ref="R11">SUMPRODUCT('TechHeat-RES-MOB'!L3:L21,'TechHeat-RES-MOB'!L78:L96,'TechHeat-RES-MOB'!AK3:AK21)/4*48</f>
        <v>0.925805854650481</v>
      </c>
      <c r="S11" s="241" cm="1">
        <f t="array" ref="S11">SUMPRODUCT('TechHeat-RES-MOB'!M3:M21,'TechHeat-RES-MOB'!M78:M96,'TechHeat-RES-MOB'!AL3:AL21)/4*48</f>
        <v>1.08943739840049</v>
      </c>
      <c r="T11" s="241" cm="1">
        <f t="array" ref="T11">SUMPRODUCT('TechHeat-RES-MOB'!N3:N21,'TechHeat-RES-MOB'!N78:N96,'TechHeat-RES-MOB'!AM3:AM21)/4*48</f>
        <v>6.89236883277745</v>
      </c>
      <c r="U11" s="241" cm="1">
        <f t="array" ref="U11">SUMPRODUCT('TechHeat-RES-MOB'!O3:O21,'TechHeat-RES-MOB'!O78:O96,'TechHeat-RES-MOB'!AN3:AN21)/4*48</f>
        <v>3.18781535300264</v>
      </c>
      <c r="X11" s="273"/>
      <c r="Y11" s="276">
        <f>attached_space_heating_byendtyp!W18</f>
        <v>2.478052</v>
      </c>
      <c r="Z11" s="276">
        <f>attached_space_heating_byendtyp!AU18</f>
        <v>3.385293</v>
      </c>
      <c r="AA11" s="276">
        <f>attached_space_heating_byendtyp!BS18</f>
        <v>1.650337</v>
      </c>
      <c r="AB11" s="276">
        <f>attached_space_heating_byendtyp!CQ18</f>
        <v>0.924455</v>
      </c>
      <c r="AC11" s="276">
        <f>attached_space_heating_byendtyp!DO18</f>
        <v>1.108921</v>
      </c>
      <c r="AD11" s="276">
        <f>attached_space_heating_byendtyp!EM18</f>
        <v>6.619415</v>
      </c>
      <c r="AE11" s="276">
        <f>attached_space_heating_byendtyp!FK18</f>
        <v>3.163551</v>
      </c>
      <c r="AM11" s="32"/>
      <c r="AN11" s="32"/>
      <c r="AO11" s="32"/>
      <c r="AP11" s="278"/>
      <c r="AQ11" s="32"/>
      <c r="AR11" s="32"/>
      <c r="AS11" s="32"/>
      <c r="AT11" s="32"/>
      <c r="AU11" s="32"/>
    </row>
    <row r="12" ht="13" spans="2:47">
      <c r="B12" s="148" t="s">
        <v>316</v>
      </c>
      <c r="C12" s="267" t="s">
        <v>32</v>
      </c>
      <c r="D12" s="148" t="s">
        <v>20</v>
      </c>
      <c r="E12" s="186"/>
      <c r="F12" s="268">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3"/>
      <c r="Y12" s="273"/>
      <c r="Z12" s="273"/>
      <c r="AA12" s="273"/>
      <c r="AB12" s="273"/>
      <c r="AC12" s="273"/>
      <c r="AD12" s="273"/>
      <c r="AE12" s="273"/>
      <c r="AM12" s="32"/>
      <c r="AN12" s="32"/>
      <c r="AO12" s="32"/>
      <c r="AP12" s="278"/>
      <c r="AQ12" s="32"/>
      <c r="AR12" s="32"/>
      <c r="AS12" s="32"/>
      <c r="AT12" s="32"/>
      <c r="AU12" s="32"/>
    </row>
    <row r="13" ht="13" spans="2:47">
      <c r="B13" s="148" t="s">
        <v>316</v>
      </c>
      <c r="C13" s="267"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3"/>
      <c r="Y13" s="273"/>
      <c r="Z13" s="273"/>
      <c r="AA13" s="273"/>
      <c r="AB13" s="273"/>
      <c r="AC13" s="273"/>
      <c r="AD13" s="273"/>
      <c r="AE13" s="273"/>
      <c r="AM13" s="32"/>
      <c r="AN13" s="32"/>
      <c r="AO13" s="32"/>
      <c r="AP13" s="278"/>
      <c r="AQ13" s="32"/>
      <c r="AR13" s="32"/>
      <c r="AS13" s="32"/>
      <c r="AT13" s="32"/>
      <c r="AU13" s="32"/>
    </row>
    <row r="14" ht="13" spans="2:47">
      <c r="B14" s="148" t="s">
        <v>316</v>
      </c>
      <c r="C14" s="267"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3"/>
      <c r="Y14" s="273"/>
      <c r="Z14" s="273"/>
      <c r="AA14" s="273"/>
      <c r="AB14" s="273"/>
      <c r="AC14" s="273"/>
      <c r="AD14" s="273"/>
      <c r="AE14" s="273"/>
      <c r="AI14">
        <v>10.7</v>
      </c>
      <c r="AM14" s="32"/>
      <c r="AN14" s="32"/>
      <c r="AO14" s="32"/>
      <c r="AP14" s="278"/>
      <c r="AQ14" s="32"/>
      <c r="AR14" s="32"/>
      <c r="AS14" s="32"/>
      <c r="AT14" s="32"/>
      <c r="AU14" s="32"/>
    </row>
    <row r="15" ht="13" spans="2:47">
      <c r="B15" s="148" t="s">
        <v>316</v>
      </c>
      <c r="C15" s="267"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2" t="s">
        <v>317</v>
      </c>
      <c r="O15" t="e">
        <f>SUMPRODUCT('TechCooling-RES'!G22:G23,'TechCooling-RES'!G57:G58,'TechCooling-RES'!G82:G82)</f>
        <v>#VALUE!</v>
      </c>
      <c r="X15" s="273"/>
      <c r="Y15" s="273"/>
      <c r="Z15" s="273"/>
      <c r="AA15" s="273"/>
      <c r="AB15" s="273"/>
      <c r="AC15" s="273"/>
      <c r="AD15" s="273"/>
      <c r="AE15" s="273"/>
      <c r="AI15">
        <v>137.32</v>
      </c>
      <c r="AM15" s="32"/>
      <c r="AN15" s="32"/>
      <c r="AO15" s="32"/>
      <c r="AP15" s="278"/>
      <c r="AQ15" s="32"/>
      <c r="AR15" s="32"/>
      <c r="AS15" s="32"/>
      <c r="AT15" s="32"/>
      <c r="AU15" s="32"/>
    </row>
    <row r="16" spans="2:47">
      <c r="B16" s="148" t="s">
        <v>316</v>
      </c>
      <c r="C16" s="148" t="s">
        <v>40</v>
      </c>
      <c r="D16" s="148" t="s">
        <v>20</v>
      </c>
      <c r="E16" s="186"/>
      <c r="F16" s="269">
        <f>attached_WatHeaSecEneUse!W15</f>
        <v>9.941026</v>
      </c>
      <c r="G16" s="269">
        <f>attached_WatHeaSecEneUse!AU15</f>
        <v>24.893886</v>
      </c>
      <c r="H16" s="269">
        <f>attached_WatHeaSecEneUse!BS15</f>
        <v>55.8924</v>
      </c>
      <c r="I16" s="269">
        <f>attached_WatHeaSecEneUse!CQ15</f>
        <v>7.137875</v>
      </c>
      <c r="J16" s="269">
        <f>attached_WatHeaSecEneUse!DO15</f>
        <v>8.336168</v>
      </c>
      <c r="K16" s="269">
        <f>attached_WatHeaSecEneUse!EM15</f>
        <v>31.563828</v>
      </c>
      <c r="L16" s="269">
        <f>attached_WatHeaSecEneUse!FK15</f>
        <v>22.658503</v>
      </c>
      <c r="AJ16">
        <f>AI14/AI15</f>
        <v>0.0779201864258666</v>
      </c>
      <c r="AM16" s="32"/>
      <c r="AN16" s="32"/>
      <c r="AO16" s="32"/>
      <c r="AP16" s="278"/>
      <c r="AQ16" s="32"/>
      <c r="AR16" s="32"/>
      <c r="AS16" s="32"/>
      <c r="AT16" s="32"/>
      <c r="AU16" s="32"/>
    </row>
    <row r="17" spans="2:47">
      <c r="B17" s="148" t="s">
        <v>316</v>
      </c>
      <c r="C17" s="148" t="s">
        <v>42</v>
      </c>
      <c r="D17" s="148" t="s">
        <v>20</v>
      </c>
      <c r="E17" s="186"/>
      <c r="F17" s="269">
        <f>attached_WatHeaSecEneUse!W16</f>
        <v>1.035603</v>
      </c>
      <c r="G17" s="269">
        <f>attached_WatHeaSecEneUse!AU16</f>
        <v>4.459298</v>
      </c>
      <c r="H17" s="269">
        <f>attached_WatHeaSecEneUse!BS16</f>
        <v>14.072972</v>
      </c>
      <c r="I17" s="269">
        <f>attached_WatHeaSecEneUse!CQ16</f>
        <v>0.511973</v>
      </c>
      <c r="J17" s="269">
        <f>attached_WatHeaSecEneUse!DO16</f>
        <v>0.616728</v>
      </c>
      <c r="K17" s="269">
        <f>attached_WatHeaSecEneUse!EM16</f>
        <v>5.427296</v>
      </c>
      <c r="L17" s="269">
        <f>attached_WatHeaSecEneUse!FK16</f>
        <v>5.603568</v>
      </c>
      <c r="AM17" s="32"/>
      <c r="AN17" s="32"/>
      <c r="AO17" s="32"/>
      <c r="AP17" s="278"/>
      <c r="AQ17" s="32"/>
      <c r="AR17" s="32"/>
      <c r="AS17" s="32"/>
      <c r="AT17" s="32"/>
      <c r="AU17" s="32"/>
    </row>
    <row r="18" spans="2:47">
      <c r="B18" s="148" t="s">
        <v>316</v>
      </c>
      <c r="C18" s="148" t="s">
        <v>44</v>
      </c>
      <c r="D18" s="148" t="s">
        <v>20</v>
      </c>
      <c r="E18" s="186"/>
      <c r="F18" s="269">
        <f>attached_WatHeaSecEneUse!W17</f>
        <v>2.101473</v>
      </c>
      <c r="G18" s="269">
        <f>attached_WatHeaSecEneUse!AU17</f>
        <v>16.715567</v>
      </c>
      <c r="H18" s="269">
        <f>attached_WatHeaSecEneUse!BS17</f>
        <v>20.511383</v>
      </c>
      <c r="I18" s="269">
        <f>attached_WatHeaSecEneUse!CQ17</f>
        <v>1.607726</v>
      </c>
      <c r="J18" s="269">
        <f>attached_WatHeaSecEneUse!DO17</f>
        <v>1.392631</v>
      </c>
      <c r="K18" s="269">
        <f>attached_WatHeaSecEneUse!EM17</f>
        <v>6.813086</v>
      </c>
      <c r="L18" s="269">
        <f>attached_WatHeaSecEneUse!FK17</f>
        <v>12.603456</v>
      </c>
      <c r="AM18" s="32"/>
      <c r="AN18" s="32"/>
      <c r="AO18" s="32"/>
      <c r="AP18" s="279"/>
      <c r="AQ18" s="32"/>
      <c r="AR18" s="32"/>
      <c r="AS18" s="32"/>
      <c r="AT18" s="32"/>
      <c r="AU18" s="32"/>
    </row>
    <row r="19" spans="2:47">
      <c r="B19" s="148" t="s">
        <v>316</v>
      </c>
      <c r="C19" s="148" t="s">
        <v>46</v>
      </c>
      <c r="D19" s="148" t="s">
        <v>20</v>
      </c>
      <c r="E19" s="186"/>
      <c r="F19" s="269">
        <f>attached_WatHeaSecEneUse!W18</f>
        <v>0.379977</v>
      </c>
      <c r="G19" s="269">
        <f>attached_WatHeaSecEneUse!AU18</f>
        <v>0.279053</v>
      </c>
      <c r="H19" s="269">
        <f>attached_WatHeaSecEneUse!BS18</f>
        <v>0.164087</v>
      </c>
      <c r="I19" s="269">
        <f>attached_WatHeaSecEneUse!CQ18</f>
        <v>0.130327</v>
      </c>
      <c r="J19" s="269">
        <f>attached_WatHeaSecEneUse!DO18</f>
        <v>0.263527</v>
      </c>
      <c r="K19" s="269">
        <f>attached_WatHeaSecEneUse!EM18</f>
        <v>1.728686</v>
      </c>
      <c r="L19" s="269">
        <f>attached_WatHeaSecEneUse!FK18</f>
        <v>1.294958</v>
      </c>
      <c r="N19" s="168" t="s">
        <v>319</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316</v>
      </c>
      <c r="C20" s="148" t="s">
        <v>48</v>
      </c>
      <c r="D20" s="148" t="s">
        <v>20</v>
      </c>
      <c r="E20" s="186"/>
      <c r="F20" s="269">
        <f>'Tech-Appliance'!F3*'Tech-Appliance'!F45*31.54</f>
        <v>0.24066849193894</v>
      </c>
      <c r="G20" s="269">
        <f>'Tech-Appliance'!G3*'Tech-Appliance'!G45*31.54</f>
        <v>1.19165988764971</v>
      </c>
      <c r="H20" s="269">
        <f>'Tech-Appliance'!H3*'Tech-Appliance'!H45*31.54</f>
        <v>1.15723553594285</v>
      </c>
      <c r="I20" s="269">
        <f>'Tech-Appliance'!I3*'Tech-Appliance'!I45*31.54</f>
        <v>0.185285541416712</v>
      </c>
      <c r="J20" s="269">
        <f>'Tech-Appliance'!J3*'Tech-Appliance'!J45*31.54</f>
        <v>0.115391334721569</v>
      </c>
      <c r="K20" s="269">
        <f>'Tech-Appliance'!K3*'Tech-Appliance'!K45*31.54</f>
        <v>0.368470350442422</v>
      </c>
      <c r="L20" s="269">
        <f>'Tech-Appliance'!L3*'Tech-Appliance'!L45*31.54</f>
        <v>0.521510964347799</v>
      </c>
      <c r="N20" s="252" t="s">
        <v>317</v>
      </c>
      <c r="O20" s="127">
        <f t="shared" ref="O20:U20" si="4">SUM(F20:F26)</f>
        <v>14.110132</v>
      </c>
      <c r="P20" s="127">
        <f t="shared" si="4"/>
        <v>61.385534</v>
      </c>
      <c r="Q20" s="127">
        <f t="shared" si="4"/>
        <v>59.851027</v>
      </c>
      <c r="R20" s="127">
        <f t="shared" si="4"/>
        <v>9.924747</v>
      </c>
      <c r="S20" s="127">
        <f t="shared" si="4"/>
        <v>6.13511</v>
      </c>
      <c r="T20" s="127">
        <f t="shared" si="4"/>
        <v>20.379356</v>
      </c>
      <c r="U20" s="127">
        <f t="shared" si="4"/>
        <v>27.950074</v>
      </c>
      <c r="AM20" s="32"/>
      <c r="AN20" s="32"/>
      <c r="AO20" s="32"/>
      <c r="AP20" s="32"/>
      <c r="AQ20" s="32"/>
      <c r="AR20" s="32"/>
      <c r="AS20" s="32"/>
      <c r="AT20" s="32"/>
      <c r="AU20" s="32"/>
    </row>
    <row r="21" spans="2:47">
      <c r="B21" s="148" t="s">
        <v>316</v>
      </c>
      <c r="C21" s="148" t="s">
        <v>50</v>
      </c>
      <c r="D21" s="148" t="s">
        <v>20</v>
      </c>
      <c r="E21" s="186"/>
      <c r="F21" s="269">
        <f>'Tech-Appliance'!F4*'Tech-Appliance'!F46*31.54</f>
        <v>0.143727064790553</v>
      </c>
      <c r="G21" s="269">
        <f>'Tech-Appliance'!G4*'Tech-Appliance'!G46*31.54</f>
        <v>0.468798213227213</v>
      </c>
      <c r="H21" s="269">
        <f>'Tech-Appliance'!H4*'Tech-Appliance'!H46*31.54</f>
        <v>0.454133622510275</v>
      </c>
      <c r="I21" s="269">
        <f>'Tech-Appliance'!I4*'Tech-Appliance'!I46*31.54</f>
        <v>0.0947905938314246</v>
      </c>
      <c r="J21" s="269">
        <f>'Tech-Appliance'!J4*'Tech-Appliance'!J46*31.54</f>
        <v>0.0641717116563829</v>
      </c>
      <c r="K21" s="269">
        <f>'Tech-Appliance'!K4*'Tech-Appliance'!K46*31.54</f>
        <v>0.186555967157137</v>
      </c>
      <c r="L21" s="269">
        <f>'Tech-Appliance'!L4*'Tech-Appliance'!L46*31.54</f>
        <v>0.203761362061145</v>
      </c>
      <c r="N21" s="252" t="s">
        <v>320</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316</v>
      </c>
      <c r="C22" s="148" t="s">
        <v>52</v>
      </c>
      <c r="D22" s="148" t="s">
        <v>20</v>
      </c>
      <c r="E22" s="186"/>
      <c r="F22" s="269">
        <f>'Tech-Appliance'!F5*'Tech-Appliance'!F47*31.54</f>
        <v>0.216879184663262</v>
      </c>
      <c r="G22" s="269">
        <f>'Tech-Appliance'!G5*'Tech-Appliance'!G47*31.54</f>
        <v>1.10067947378515</v>
      </c>
      <c r="H22" s="269">
        <f>'Tech-Appliance'!H5*'Tech-Appliance'!H47*31.54</f>
        <v>1.03452283369007</v>
      </c>
      <c r="I22" s="269">
        <f>'Tech-Appliance'!I5*'Tech-Appliance'!I47*31.54</f>
        <v>0.161516298854754</v>
      </c>
      <c r="J22" s="269">
        <f>'Tech-Appliance'!J5*'Tech-Appliance'!J47*31.54</f>
        <v>0.109896509258637</v>
      </c>
      <c r="K22" s="269">
        <f>'Tech-Appliance'!K5*'Tech-Appliance'!K47*31.54</f>
        <v>0.445592051697813</v>
      </c>
      <c r="L22" s="269">
        <f>'Tech-Appliance'!L5*'Tech-Appliance'!L47*31.54</f>
        <v>0.537457505726498</v>
      </c>
      <c r="N22" s="252"/>
      <c r="O22" s="127"/>
      <c r="P22" s="127"/>
      <c r="Q22" s="127"/>
      <c r="R22" s="127"/>
      <c r="S22" s="127"/>
      <c r="T22" s="127"/>
      <c r="U22" s="127"/>
    </row>
    <row r="23" ht="13" spans="2:48">
      <c r="B23" s="148" t="s">
        <v>316</v>
      </c>
      <c r="C23" s="148" t="s">
        <v>54</v>
      </c>
      <c r="D23" s="148" t="s">
        <v>20</v>
      </c>
      <c r="E23" s="186"/>
      <c r="F23" s="269">
        <f>'Tech-Appliance'!F6*'Tech-Appliance'!F48*31.54</f>
        <v>0.0361200982135707</v>
      </c>
      <c r="G23" s="269">
        <f>'Tech-Appliance'!G6*'Tech-Appliance'!G48*31.54</f>
        <v>0.1675403010359</v>
      </c>
      <c r="H23" s="269">
        <f>'Tech-Appliance'!H6*'Tech-Appliance'!H48*31.54</f>
        <v>0.136819831803096</v>
      </c>
      <c r="I23" s="269">
        <f>'Tech-Appliance'!I6*'Tech-Appliance'!I48*31.54</f>
        <v>0.0214782312306853</v>
      </c>
      <c r="J23" s="269">
        <f>'Tech-Appliance'!J6*'Tech-Appliance'!J48*31.54</f>
        <v>0.0149930237631427</v>
      </c>
      <c r="K23" s="269">
        <f>'Tech-Appliance'!K6*'Tech-Appliance'!K48*31.54</f>
        <v>0.0511645360643402</v>
      </c>
      <c r="L23" s="269">
        <f>'Tech-Appliance'!L6*'Tech-Appliance'!L48*31.54</f>
        <v>0.0622899468175325</v>
      </c>
      <c r="N23" s="270" t="s">
        <v>321</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316</v>
      </c>
      <c r="C24" s="148" t="s">
        <v>56</v>
      </c>
      <c r="D24" s="148" t="s">
        <v>20</v>
      </c>
      <c r="E24" s="186"/>
      <c r="F24" s="269">
        <f>'Tech-Appliance'!F7*'Tech-Appliance'!F49*31.54</f>
        <v>0.714472195179521</v>
      </c>
      <c r="G24" s="269">
        <f>'Tech-Appliance'!G7*'Tech-Appliance'!G49*31.54</f>
        <v>3.23963686948291</v>
      </c>
      <c r="H24" s="269">
        <f>'Tech-Appliance'!H7*'Tech-Appliance'!H49*31.54</f>
        <v>2.83559745573082</v>
      </c>
      <c r="I24" s="269">
        <f>'Tech-Appliance'!I7*'Tech-Appliance'!I49*31.54</f>
        <v>0.463929794582803</v>
      </c>
      <c r="J24" s="269">
        <f>'Tech-Appliance'!J7*'Tech-Appliance'!J49*31.54</f>
        <v>0.406617084256958</v>
      </c>
      <c r="K24" s="269">
        <f>'Tech-Appliance'!K7*'Tech-Appliance'!K49*31.54</f>
        <v>1.14040145282277</v>
      </c>
      <c r="L24" s="269">
        <f>'Tech-Appliance'!L7*'Tech-Appliance'!L49*31.54</f>
        <v>1.27178589267149</v>
      </c>
      <c r="N24" s="269"/>
      <c r="O24" s="186"/>
      <c r="P24" s="186"/>
      <c r="Q24" s="186"/>
      <c r="R24" s="186"/>
      <c r="S24" s="186"/>
      <c r="T24" s="186"/>
      <c r="U24" s="186"/>
      <c r="V24" s="186"/>
      <c r="W24" s="186"/>
      <c r="X24" s="186"/>
      <c r="Y24" s="186"/>
      <c r="AP24" s="152"/>
      <c r="AQ24" s="152"/>
      <c r="AR24" s="32"/>
      <c r="AS24" s="32"/>
      <c r="AT24" s="32"/>
      <c r="AU24" s="32"/>
      <c r="AV24" s="32"/>
    </row>
    <row r="25" spans="2:48">
      <c r="B25" s="148" t="s">
        <v>316</v>
      </c>
      <c r="C25" s="148" t="s">
        <v>58</v>
      </c>
      <c r="D25" s="148" t="s">
        <v>20</v>
      </c>
      <c r="E25" s="186"/>
      <c r="F25" s="269">
        <f>'Tech-Appliance'!F8*'Tech-Appliance'!F50*31.54</f>
        <v>1.64146220202176</v>
      </c>
      <c r="G25" s="269">
        <f>'Tech-Appliance'!G8*'Tech-Appliance'!G50*31.54</f>
        <v>7.66857390406574</v>
      </c>
      <c r="H25" s="269">
        <f>'Tech-Appliance'!H8*'Tech-Appliance'!H50*31.54</f>
        <v>7.20945177749645</v>
      </c>
      <c r="I25" s="269">
        <f>'Tech-Appliance'!I8*'Tech-Appliance'!I50*31.54</f>
        <v>1.12717757498637</v>
      </c>
      <c r="J25" s="269">
        <f>'Tech-Appliance'!J8*'Tech-Appliance'!J50*31.54</f>
        <v>0.687638157932616</v>
      </c>
      <c r="K25" s="269">
        <f>'Tech-Appliance'!K8*'Tech-Appliance'!K50*31.54</f>
        <v>2.31793557662035</v>
      </c>
      <c r="L25" s="269">
        <f>'Tech-Appliance'!L8*'Tech-Appliance'!L50*31.54</f>
        <v>3.28538126577428</v>
      </c>
      <c r="N25" s="269"/>
      <c r="O25" s="186"/>
      <c r="P25" s="186"/>
      <c r="Q25" s="186"/>
      <c r="R25" s="186"/>
      <c r="S25" s="186"/>
      <c r="T25" s="186"/>
      <c r="U25" s="186"/>
      <c r="V25" s="186"/>
      <c r="W25" s="186"/>
      <c r="X25" s="186"/>
      <c r="Y25" s="186"/>
      <c r="AP25" s="153"/>
      <c r="AQ25" s="153"/>
      <c r="AR25" s="32"/>
      <c r="AS25" s="32"/>
      <c r="AT25" s="32"/>
      <c r="AU25" s="162"/>
      <c r="AV25" s="32"/>
    </row>
    <row r="26" spans="2:43">
      <c r="B26" s="148" t="s">
        <v>316</v>
      </c>
      <c r="C26" s="148" t="s">
        <v>60</v>
      </c>
      <c r="D26" s="148" t="s">
        <v>20</v>
      </c>
      <c r="E26" s="186"/>
      <c r="F26" s="269">
        <f>'Tech-Appliance'!F9*'Tech-Appliance'!F51*31.54</f>
        <v>11.1168027631924</v>
      </c>
      <c r="G26" s="269">
        <f>'Tech-Appliance'!G9*'Tech-Appliance'!G51*31.54</f>
        <v>47.5486453507534</v>
      </c>
      <c r="H26" s="269">
        <f>'Tech-Appliance'!H9*'Tech-Appliance'!H51*31.54</f>
        <v>47.0232659428264</v>
      </c>
      <c r="I26" s="269">
        <f>'Tech-Appliance'!I9*'Tech-Appliance'!I51*31.54</f>
        <v>7.87056896509726</v>
      </c>
      <c r="J26" s="269">
        <f>'Tech-Appliance'!J9*'Tech-Appliance'!J51*31.54</f>
        <v>4.73640217841069</v>
      </c>
      <c r="K26" s="269">
        <f>'Tech-Appliance'!K9*'Tech-Appliance'!K51*31.54</f>
        <v>15.8692360651952</v>
      </c>
      <c r="L26" s="269">
        <f>'Tech-Appliance'!L9*'Tech-Appliance'!L51*31.54</f>
        <v>22.0678870626013</v>
      </c>
      <c r="N26" s="269"/>
      <c r="O26" s="186"/>
      <c r="P26" s="186"/>
      <c r="Q26" s="186"/>
      <c r="R26" s="186"/>
      <c r="S26" s="186"/>
      <c r="T26" s="186"/>
      <c r="U26" s="186"/>
      <c r="V26" s="186"/>
      <c r="W26" s="186"/>
      <c r="X26" s="186"/>
      <c r="Y26" s="186"/>
      <c r="AP26" s="167"/>
      <c r="AQ26" s="167"/>
    </row>
    <row r="27" spans="2:43">
      <c r="B27" s="148" t="s">
        <v>316</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9"/>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0"/>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1">
        <v>0.01</v>
      </c>
      <c r="P38" s="271">
        <v>0.0095</v>
      </c>
      <c r="Q38" s="271">
        <v>0.0074</v>
      </c>
      <c r="R38" s="271">
        <v>0.0047</v>
      </c>
      <c r="S38" s="271">
        <v>0.0021</v>
      </c>
      <c r="T38" s="274"/>
      <c r="U38" s="274"/>
      <c r="V38" s="274"/>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2" t="s">
        <v>110</v>
      </c>
      <c r="M39" s="272" t="s">
        <v>28</v>
      </c>
      <c r="N39" s="272" t="s">
        <v>322</v>
      </c>
      <c r="O39" s="271">
        <v>0.15</v>
      </c>
      <c r="P39" s="271">
        <v>0.15</v>
      </c>
      <c r="Q39" s="271">
        <v>0.12</v>
      </c>
      <c r="R39" s="271">
        <v>0.085</v>
      </c>
      <c r="S39" s="271">
        <v>0.05</v>
      </c>
      <c r="T39" s="271">
        <v>0.014</v>
      </c>
      <c r="U39" s="271"/>
      <c r="V39" s="271"/>
      <c r="AP39" s="280"/>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2" t="s">
        <v>323</v>
      </c>
      <c r="M40" s="272" t="s">
        <v>28</v>
      </c>
      <c r="N40" s="272" t="s">
        <v>322</v>
      </c>
      <c r="O40" s="271"/>
      <c r="P40" s="271"/>
      <c r="Q40" s="271"/>
      <c r="R40" s="271"/>
      <c r="S40" s="271">
        <v>0.49</v>
      </c>
      <c r="T40" s="271">
        <v>1.47</v>
      </c>
      <c r="U40" s="271">
        <v>1.49</v>
      </c>
      <c r="V40" s="271">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2" t="s">
        <v>124</v>
      </c>
      <c r="M41" s="272" t="s">
        <v>28</v>
      </c>
      <c r="N41" s="272" t="s">
        <v>322</v>
      </c>
      <c r="O41" s="271">
        <v>0.011</v>
      </c>
      <c r="P41" s="271">
        <v>0.011</v>
      </c>
      <c r="Q41" s="271">
        <v>0.0047</v>
      </c>
      <c r="R41" s="271">
        <v>0.0033</v>
      </c>
      <c r="S41" s="271">
        <v>0.0037</v>
      </c>
      <c r="T41" s="271">
        <v>0.001</v>
      </c>
      <c r="U41" s="271"/>
      <c r="V41" s="271"/>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2" t="s">
        <v>107</v>
      </c>
      <c r="M42" s="272" t="s">
        <v>28</v>
      </c>
      <c r="N42" s="272" t="s">
        <v>322</v>
      </c>
      <c r="O42" s="271">
        <v>0.67</v>
      </c>
      <c r="P42" s="271">
        <v>0.64</v>
      </c>
      <c r="Q42" s="271">
        <v>0.52</v>
      </c>
      <c r="R42" s="271">
        <v>0.36</v>
      </c>
      <c r="S42" s="271">
        <v>0.21</v>
      </c>
      <c r="T42" s="271"/>
      <c r="U42" s="271"/>
      <c r="V42" s="271"/>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2" t="s">
        <v>104</v>
      </c>
      <c r="M43" s="272" t="s">
        <v>28</v>
      </c>
      <c r="N43" s="272" t="s">
        <v>322</v>
      </c>
      <c r="O43" s="271">
        <v>0.43</v>
      </c>
      <c r="P43" s="271">
        <v>0.41</v>
      </c>
      <c r="Q43" s="271">
        <v>0.33</v>
      </c>
      <c r="R43" s="271">
        <v>0.23</v>
      </c>
      <c r="S43" s="271">
        <v>0.13</v>
      </c>
      <c r="T43" s="271"/>
      <c r="U43" s="271"/>
      <c r="V43" s="271"/>
      <c r="AP43" s="280"/>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314</v>
      </c>
      <c r="C44" s="205" t="s">
        <v>3</v>
      </c>
      <c r="D44" s="205" t="s">
        <v>324</v>
      </c>
      <c r="E44" s="205">
        <v>2020</v>
      </c>
      <c r="F44" s="209"/>
      <c r="L44" s="272" t="s">
        <v>114</v>
      </c>
      <c r="M44" s="272" t="s">
        <v>28</v>
      </c>
      <c r="N44" s="272" t="s">
        <v>322</v>
      </c>
      <c r="O44" s="271">
        <v>0.0075</v>
      </c>
      <c r="P44" s="271">
        <v>0.007</v>
      </c>
      <c r="Q44" s="271">
        <v>0.0015</v>
      </c>
      <c r="R44" s="271">
        <v>0.00075</v>
      </c>
      <c r="S44" s="271"/>
      <c r="T44" s="271"/>
      <c r="U44" s="271"/>
      <c r="V44" s="271"/>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325</v>
      </c>
      <c r="D45" s="206"/>
      <c r="E45" s="206"/>
      <c r="F45" s="160"/>
      <c r="L45" s="272" t="s">
        <v>95</v>
      </c>
      <c r="M45" s="272" t="s">
        <v>28</v>
      </c>
      <c r="N45" s="272" t="s">
        <v>322</v>
      </c>
      <c r="O45" s="271">
        <v>0.0001</v>
      </c>
      <c r="P45" s="271">
        <v>0.00011</v>
      </c>
      <c r="Q45" s="271"/>
      <c r="R45" s="271"/>
      <c r="S45" s="271"/>
      <c r="T45" s="271"/>
      <c r="U45" s="271"/>
      <c r="V45" s="271"/>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326</v>
      </c>
      <c r="C46" s="207"/>
      <c r="D46" s="207"/>
      <c r="E46" s="207"/>
      <c r="F46" s="160"/>
      <c r="L46" s="272" t="s">
        <v>120</v>
      </c>
      <c r="M46" s="272" t="s">
        <v>28</v>
      </c>
      <c r="N46" s="272" t="s">
        <v>322</v>
      </c>
      <c r="O46" s="271">
        <v>0.0011</v>
      </c>
      <c r="P46" s="271">
        <v>0.001</v>
      </c>
      <c r="Q46" s="274"/>
      <c r="R46" s="274"/>
      <c r="S46" s="274"/>
      <c r="T46" s="274"/>
      <c r="U46" s="274"/>
      <c r="V46" s="274"/>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327</v>
      </c>
      <c r="C47" s="191" t="s">
        <v>19</v>
      </c>
      <c r="D47" s="161" t="s">
        <v>328</v>
      </c>
      <c r="E47" s="67">
        <v>0.133312251951666</v>
      </c>
      <c r="F47" s="160" t="s">
        <v>18</v>
      </c>
      <c r="AP47" s="280"/>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327</v>
      </c>
      <c r="C48" s="191" t="s">
        <v>19</v>
      </c>
      <c r="D48" s="161" t="s">
        <v>329</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327</v>
      </c>
      <c r="C49" s="191" t="s">
        <v>19</v>
      </c>
      <c r="D49" s="161" t="s">
        <v>330</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327</v>
      </c>
      <c r="C50" s="191" t="s">
        <v>19</v>
      </c>
      <c r="D50" s="161" t="s">
        <v>331</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327</v>
      </c>
      <c r="C51" s="191" t="s">
        <v>19</v>
      </c>
      <c r="D51" s="161" t="s">
        <v>332</v>
      </c>
      <c r="E51" s="67">
        <v>0.00700920409079652</v>
      </c>
      <c r="F51" s="160" t="s">
        <v>18</v>
      </c>
      <c r="AP51" s="280"/>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327</v>
      </c>
      <c r="C52" s="191" t="s">
        <v>19</v>
      </c>
      <c r="D52" s="161" t="s">
        <v>333</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327</v>
      </c>
      <c r="C53" s="191" t="s">
        <v>19</v>
      </c>
      <c r="D53" s="161" t="s">
        <v>334</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327</v>
      </c>
      <c r="C54" s="191" t="s">
        <v>19</v>
      </c>
      <c r="D54" s="161" t="s">
        <v>335</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327</v>
      </c>
      <c r="C55" s="191" t="s">
        <v>19</v>
      </c>
      <c r="D55" s="161" t="s">
        <v>336</v>
      </c>
      <c r="E55" s="67">
        <v>0.00972557959326953</v>
      </c>
      <c r="F55" s="160" t="s">
        <v>18</v>
      </c>
      <c r="AP55" s="280"/>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327</v>
      </c>
      <c r="C56" s="191" t="s">
        <v>19</v>
      </c>
      <c r="D56" s="161" t="s">
        <v>337</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327</v>
      </c>
      <c r="C57" s="191" t="s">
        <v>19</v>
      </c>
      <c r="D57" s="161" t="s">
        <v>338</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327</v>
      </c>
      <c r="C58" s="191" t="s">
        <v>19</v>
      </c>
      <c r="D58" s="161" t="s">
        <v>339</v>
      </c>
      <c r="E58" s="67">
        <v>0.0837138508371387</v>
      </c>
      <c r="F58" s="160" t="s">
        <v>18</v>
      </c>
      <c r="H58" s="248" t="s">
        <v>340</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327</v>
      </c>
      <c r="C59" s="191" t="s">
        <v>26</v>
      </c>
      <c r="D59" s="161" t="s">
        <v>328</v>
      </c>
      <c r="E59" s="67">
        <v>0.133312251951666</v>
      </c>
      <c r="F59" s="160" t="s">
        <v>18</v>
      </c>
      <c r="AP59" s="280"/>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327</v>
      </c>
      <c r="C60" s="191" t="s">
        <v>26</v>
      </c>
      <c r="D60" s="161" t="s">
        <v>329</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327</v>
      </c>
      <c r="C61" s="191" t="s">
        <v>26</v>
      </c>
      <c r="D61" s="161" t="s">
        <v>330</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327</v>
      </c>
      <c r="C62" s="191" t="s">
        <v>26</v>
      </c>
      <c r="D62" s="161" t="s">
        <v>331</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327</v>
      </c>
      <c r="C63" s="191" t="s">
        <v>26</v>
      </c>
      <c r="D63" s="161" t="s">
        <v>332</v>
      </c>
      <c r="E63" s="67">
        <v>0.00700920409079652</v>
      </c>
      <c r="F63" s="160" t="s">
        <v>18</v>
      </c>
      <c r="AP63" s="280"/>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327</v>
      </c>
      <c r="C64" s="191" t="s">
        <v>26</v>
      </c>
      <c r="D64" s="161" t="s">
        <v>333</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327</v>
      </c>
      <c r="C65" s="191" t="s">
        <v>26</v>
      </c>
      <c r="D65" s="161" t="s">
        <v>334</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327</v>
      </c>
      <c r="C66" s="191" t="s">
        <v>26</v>
      </c>
      <c r="D66" s="161" t="s">
        <v>335</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327</v>
      </c>
      <c r="C67" s="191" t="s">
        <v>26</v>
      </c>
      <c r="D67" s="161" t="s">
        <v>336</v>
      </c>
      <c r="E67" s="67">
        <v>0.00972557959326953</v>
      </c>
      <c r="F67" s="160" t="s">
        <v>18</v>
      </c>
      <c r="AP67" s="280"/>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327</v>
      </c>
      <c r="C68" s="191" t="s">
        <v>26</v>
      </c>
      <c r="D68" s="161" t="s">
        <v>337</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327</v>
      </c>
      <c r="C69" s="191" t="s">
        <v>26</v>
      </c>
      <c r="D69" s="161" t="s">
        <v>338</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327</v>
      </c>
      <c r="C70" s="191" t="s">
        <v>26</v>
      </c>
      <c r="D70" s="161" t="s">
        <v>339</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327</v>
      </c>
      <c r="C71" s="191" t="s">
        <v>28</v>
      </c>
      <c r="D71" s="161" t="s">
        <v>328</v>
      </c>
      <c r="E71" s="67">
        <v>0.133312251951666</v>
      </c>
      <c r="F71" s="160" t="s">
        <v>18</v>
      </c>
      <c r="AP71" s="280"/>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327</v>
      </c>
      <c r="C72" s="191" t="s">
        <v>28</v>
      </c>
      <c r="D72" s="161" t="s">
        <v>329</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327</v>
      </c>
      <c r="C73" s="191" t="s">
        <v>28</v>
      </c>
      <c r="D73" s="161" t="s">
        <v>330</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327</v>
      </c>
      <c r="C74" s="191" t="s">
        <v>28</v>
      </c>
      <c r="D74" s="161" t="s">
        <v>331</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327</v>
      </c>
      <c r="C75" s="191" t="s">
        <v>28</v>
      </c>
      <c r="D75" s="161" t="s">
        <v>332</v>
      </c>
      <c r="E75" s="67">
        <v>0.00700920409079652</v>
      </c>
      <c r="F75" s="160" t="s">
        <v>18</v>
      </c>
      <c r="AP75" s="280"/>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327</v>
      </c>
      <c r="C76" s="191" t="s">
        <v>28</v>
      </c>
      <c r="D76" s="161" t="s">
        <v>333</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327</v>
      </c>
      <c r="C77" s="191" t="s">
        <v>28</v>
      </c>
      <c r="D77" s="161" t="s">
        <v>334</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327</v>
      </c>
      <c r="C78" s="191" t="s">
        <v>28</v>
      </c>
      <c r="D78" s="161" t="s">
        <v>335</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327</v>
      </c>
      <c r="C79" s="191" t="s">
        <v>28</v>
      </c>
      <c r="D79" s="161" t="s">
        <v>336</v>
      </c>
      <c r="E79" s="67">
        <v>0.00972557959326953</v>
      </c>
      <c r="F79" s="160" t="s">
        <v>18</v>
      </c>
      <c r="AP79" s="280"/>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327</v>
      </c>
      <c r="C80" s="191" t="s">
        <v>28</v>
      </c>
      <c r="D80" s="161" t="s">
        <v>337</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327</v>
      </c>
      <c r="C81" s="191" t="s">
        <v>28</v>
      </c>
      <c r="D81" s="161" t="s">
        <v>338</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327</v>
      </c>
      <c r="C82" s="191" t="s">
        <v>28</v>
      </c>
      <c r="D82" s="161" t="s">
        <v>339</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327</v>
      </c>
      <c r="C83" s="191" t="s">
        <v>30</v>
      </c>
      <c r="D83" s="161" t="s">
        <v>328</v>
      </c>
      <c r="E83" s="67">
        <v>0.133312251951666</v>
      </c>
      <c r="F83" s="160" t="s">
        <v>18</v>
      </c>
      <c r="AP83" s="280"/>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327</v>
      </c>
      <c r="C84" s="191" t="s">
        <v>30</v>
      </c>
      <c r="D84" s="161" t="s">
        <v>329</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327</v>
      </c>
      <c r="C85" s="191" t="s">
        <v>30</v>
      </c>
      <c r="D85" s="161" t="s">
        <v>330</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327</v>
      </c>
      <c r="C86" s="191" t="s">
        <v>30</v>
      </c>
      <c r="D86" s="161" t="s">
        <v>331</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327</v>
      </c>
      <c r="C87" s="191" t="s">
        <v>30</v>
      </c>
      <c r="D87" s="161" t="s">
        <v>332</v>
      </c>
      <c r="E87" s="67">
        <v>0.00700920409079652</v>
      </c>
      <c r="F87" s="160" t="s">
        <v>18</v>
      </c>
      <c r="AP87" s="280"/>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327</v>
      </c>
      <c r="C88" s="191" t="s">
        <v>30</v>
      </c>
      <c r="D88" s="161" t="s">
        <v>333</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327</v>
      </c>
      <c r="C89" s="191" t="s">
        <v>30</v>
      </c>
      <c r="D89" s="161" t="s">
        <v>334</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327</v>
      </c>
      <c r="C90" s="191" t="s">
        <v>30</v>
      </c>
      <c r="D90" s="161" t="s">
        <v>335</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327</v>
      </c>
      <c r="C91" s="191" t="s">
        <v>30</v>
      </c>
      <c r="D91" s="161" t="s">
        <v>336</v>
      </c>
      <c r="E91" s="67">
        <v>0.00972557959326953</v>
      </c>
      <c r="F91" s="160" t="s">
        <v>18</v>
      </c>
      <c r="AP91" s="280"/>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327</v>
      </c>
      <c r="C92" s="191" t="s">
        <v>30</v>
      </c>
      <c r="D92" s="161" t="s">
        <v>337</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327</v>
      </c>
      <c r="C93" s="191" t="s">
        <v>30</v>
      </c>
      <c r="D93" s="161" t="s">
        <v>338</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327</v>
      </c>
      <c r="C94" s="191" t="s">
        <v>30</v>
      </c>
      <c r="D94" s="161" t="s">
        <v>339</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327</v>
      </c>
      <c r="C95" s="191" t="s">
        <v>32</v>
      </c>
      <c r="D95" s="161" t="s">
        <v>328</v>
      </c>
      <c r="E95" s="281">
        <v>0.0459541420118343</v>
      </c>
      <c r="F95" s="160" t="s">
        <v>18</v>
      </c>
      <c r="AP95" s="280"/>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327</v>
      </c>
      <c r="C96" s="191" t="s">
        <v>32</v>
      </c>
      <c r="D96" s="161" t="s">
        <v>329</v>
      </c>
      <c r="E96" s="281">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327</v>
      </c>
      <c r="C97" s="191" t="s">
        <v>32</v>
      </c>
      <c r="D97" s="161" t="s">
        <v>330</v>
      </c>
      <c r="E97" s="281">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327</v>
      </c>
      <c r="C98" s="191" t="s">
        <v>32</v>
      </c>
      <c r="D98" s="161" t="s">
        <v>331</v>
      </c>
      <c r="E98" s="281">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327</v>
      </c>
      <c r="C99" s="191" t="s">
        <v>32</v>
      </c>
      <c r="D99" s="161" t="s">
        <v>332</v>
      </c>
      <c r="E99" s="281">
        <v>0.0843195266272189</v>
      </c>
      <c r="F99" s="160" t="s">
        <v>18</v>
      </c>
      <c r="AP99" s="280"/>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327</v>
      </c>
      <c r="C100" s="191" t="s">
        <v>32</v>
      </c>
      <c r="D100" s="161" t="s">
        <v>333</v>
      </c>
      <c r="E100" s="281">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327</v>
      </c>
      <c r="C101" s="191" t="s">
        <v>32</v>
      </c>
      <c r="D101" s="161" t="s">
        <v>334</v>
      </c>
      <c r="E101" s="281">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327</v>
      </c>
      <c r="C102" s="191" t="s">
        <v>32</v>
      </c>
      <c r="D102" s="161" t="s">
        <v>335</v>
      </c>
      <c r="E102" s="281">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327</v>
      </c>
      <c r="C103" s="191" t="s">
        <v>32</v>
      </c>
      <c r="D103" s="161" t="s">
        <v>336</v>
      </c>
      <c r="E103" s="281">
        <v>0.00829881656804734</v>
      </c>
      <c r="F103" s="160" t="s">
        <v>18</v>
      </c>
      <c r="AP103" s="280"/>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327</v>
      </c>
      <c r="C104" s="191" t="s">
        <v>32</v>
      </c>
      <c r="D104" s="161" t="s">
        <v>337</v>
      </c>
      <c r="E104" s="281">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327</v>
      </c>
      <c r="C105" s="191" t="s">
        <v>32</v>
      </c>
      <c r="D105" s="161" t="s">
        <v>338</v>
      </c>
      <c r="E105" s="281">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327</v>
      </c>
      <c r="C106" s="191" t="s">
        <v>32</v>
      </c>
      <c r="D106" s="161" t="s">
        <v>339</v>
      </c>
      <c r="E106" s="281">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327</v>
      </c>
      <c r="C107" s="191" t="s">
        <v>34</v>
      </c>
      <c r="D107" s="161" t="s">
        <v>328</v>
      </c>
      <c r="E107" s="281">
        <v>0.0459541420118343</v>
      </c>
      <c r="F107" s="160" t="s">
        <v>18</v>
      </c>
      <c r="AP107" s="280"/>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327</v>
      </c>
      <c r="C108" s="191" t="s">
        <v>34</v>
      </c>
      <c r="D108" s="161" t="s">
        <v>329</v>
      </c>
      <c r="E108" s="281">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327</v>
      </c>
      <c r="C109" s="191" t="s">
        <v>34</v>
      </c>
      <c r="D109" s="161" t="s">
        <v>330</v>
      </c>
      <c r="E109" s="281">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327</v>
      </c>
      <c r="C110" s="191" t="s">
        <v>34</v>
      </c>
      <c r="D110" s="161" t="s">
        <v>331</v>
      </c>
      <c r="E110" s="281">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327</v>
      </c>
      <c r="C111" s="191" t="s">
        <v>34</v>
      </c>
      <c r="D111" s="161" t="s">
        <v>332</v>
      </c>
      <c r="E111" s="281">
        <v>0.0843195266272189</v>
      </c>
      <c r="F111" s="160" t="s">
        <v>18</v>
      </c>
      <c r="AP111" s="280"/>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327</v>
      </c>
      <c r="C112" s="191" t="s">
        <v>34</v>
      </c>
      <c r="D112" s="161" t="s">
        <v>333</v>
      </c>
      <c r="E112" s="281">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327</v>
      </c>
      <c r="C113" s="191" t="s">
        <v>34</v>
      </c>
      <c r="D113" s="161" t="s">
        <v>334</v>
      </c>
      <c r="E113" s="281">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327</v>
      </c>
      <c r="C114" s="191" t="s">
        <v>34</v>
      </c>
      <c r="D114" s="161" t="s">
        <v>335</v>
      </c>
      <c r="E114" s="281">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327</v>
      </c>
      <c r="C115" s="191" t="s">
        <v>34</v>
      </c>
      <c r="D115" s="161" t="s">
        <v>336</v>
      </c>
      <c r="E115" s="281">
        <v>0.00829881656804734</v>
      </c>
      <c r="F115" s="160" t="s">
        <v>18</v>
      </c>
      <c r="AP115" s="280"/>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327</v>
      </c>
      <c r="C116" s="191" t="s">
        <v>34</v>
      </c>
      <c r="D116" s="161" t="s">
        <v>337</v>
      </c>
      <c r="E116" s="281">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327</v>
      </c>
      <c r="C117" s="191" t="s">
        <v>34</v>
      </c>
      <c r="D117" s="161" t="s">
        <v>338</v>
      </c>
      <c r="E117" s="281">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327</v>
      </c>
      <c r="C118" s="191" t="s">
        <v>34</v>
      </c>
      <c r="D118" s="161" t="s">
        <v>339</v>
      </c>
      <c r="E118" s="281">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327</v>
      </c>
      <c r="C119" s="191" t="s">
        <v>36</v>
      </c>
      <c r="D119" s="161" t="s">
        <v>328</v>
      </c>
      <c r="E119" s="281">
        <v>0.0459541420118343</v>
      </c>
      <c r="F119" s="160" t="s">
        <v>18</v>
      </c>
      <c r="AP119" s="280"/>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327</v>
      </c>
      <c r="C120" s="191" t="s">
        <v>36</v>
      </c>
      <c r="D120" s="161" t="s">
        <v>329</v>
      </c>
      <c r="E120" s="281">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327</v>
      </c>
      <c r="C121" s="191" t="s">
        <v>36</v>
      </c>
      <c r="D121" s="161" t="s">
        <v>330</v>
      </c>
      <c r="E121" s="281">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327</v>
      </c>
      <c r="C122" s="191" t="s">
        <v>36</v>
      </c>
      <c r="D122" s="161" t="s">
        <v>331</v>
      </c>
      <c r="E122" s="281">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327</v>
      </c>
      <c r="C123" s="191" t="s">
        <v>36</v>
      </c>
      <c r="D123" s="161" t="s">
        <v>332</v>
      </c>
      <c r="E123" s="281">
        <v>0.0843195266272189</v>
      </c>
      <c r="F123" s="160" t="s">
        <v>18</v>
      </c>
      <c r="AP123" s="280"/>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327</v>
      </c>
      <c r="C124" s="191" t="s">
        <v>36</v>
      </c>
      <c r="D124" s="161" t="s">
        <v>333</v>
      </c>
      <c r="E124" s="281">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327</v>
      </c>
      <c r="C125" s="191" t="s">
        <v>36</v>
      </c>
      <c r="D125" s="161" t="s">
        <v>334</v>
      </c>
      <c r="E125" s="281">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327</v>
      </c>
      <c r="C126" s="191" t="s">
        <v>36</v>
      </c>
      <c r="D126" s="161" t="s">
        <v>335</v>
      </c>
      <c r="E126" s="281">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327</v>
      </c>
      <c r="C127" s="191" t="s">
        <v>36</v>
      </c>
      <c r="D127" s="161" t="s">
        <v>336</v>
      </c>
      <c r="E127" s="281">
        <v>0.00829881656804734</v>
      </c>
      <c r="F127" s="160" t="s">
        <v>18</v>
      </c>
      <c r="AP127" s="280"/>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327</v>
      </c>
      <c r="C128" s="191" t="s">
        <v>36</v>
      </c>
      <c r="D128" s="161" t="s">
        <v>337</v>
      </c>
      <c r="E128" s="281">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327</v>
      </c>
      <c r="C129" s="191" t="s">
        <v>36</v>
      </c>
      <c r="D129" s="161" t="s">
        <v>338</v>
      </c>
      <c r="E129" s="281">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327</v>
      </c>
      <c r="C130" s="191" t="s">
        <v>36</v>
      </c>
      <c r="D130" s="161" t="s">
        <v>339</v>
      </c>
      <c r="E130" s="281">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327</v>
      </c>
      <c r="C131" s="191" t="s">
        <v>38</v>
      </c>
      <c r="D131" s="161" t="s">
        <v>328</v>
      </c>
      <c r="E131" s="281">
        <v>0.0459541420118343</v>
      </c>
      <c r="F131" s="160" t="s">
        <v>18</v>
      </c>
      <c r="AP131" s="280"/>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327</v>
      </c>
      <c r="C132" s="191" t="s">
        <v>38</v>
      </c>
      <c r="D132" s="161" t="s">
        <v>329</v>
      </c>
      <c r="E132" s="281">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327</v>
      </c>
      <c r="C133" s="191" t="s">
        <v>38</v>
      </c>
      <c r="D133" s="161" t="s">
        <v>330</v>
      </c>
      <c r="E133" s="281">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327</v>
      </c>
      <c r="C134" s="191" t="s">
        <v>38</v>
      </c>
      <c r="D134" s="161" t="s">
        <v>331</v>
      </c>
      <c r="E134" s="281">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327</v>
      </c>
      <c r="C135" s="191" t="s">
        <v>38</v>
      </c>
      <c r="D135" s="161" t="s">
        <v>332</v>
      </c>
      <c r="E135" s="281">
        <v>0.0843195266272189</v>
      </c>
      <c r="F135" s="160" t="s">
        <v>18</v>
      </c>
      <c r="AP135" s="280"/>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327</v>
      </c>
      <c r="C136" s="191" t="s">
        <v>38</v>
      </c>
      <c r="D136" s="161" t="s">
        <v>333</v>
      </c>
      <c r="E136" s="281">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327</v>
      </c>
      <c r="C137" s="191" t="s">
        <v>38</v>
      </c>
      <c r="D137" s="161" t="s">
        <v>334</v>
      </c>
      <c r="E137" s="281">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327</v>
      </c>
      <c r="C138" s="191" t="s">
        <v>38</v>
      </c>
      <c r="D138" s="161" t="s">
        <v>335</v>
      </c>
      <c r="E138" s="281">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327</v>
      </c>
      <c r="C139" s="191" t="s">
        <v>38</v>
      </c>
      <c r="D139" s="161" t="s">
        <v>336</v>
      </c>
      <c r="E139" s="281">
        <v>0.00829881656804734</v>
      </c>
      <c r="F139" s="160" t="s">
        <v>18</v>
      </c>
      <c r="AP139" s="280"/>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327</v>
      </c>
      <c r="C140" s="191" t="s">
        <v>38</v>
      </c>
      <c r="D140" s="161" t="s">
        <v>337</v>
      </c>
      <c r="E140" s="281">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327</v>
      </c>
      <c r="C141" s="191" t="s">
        <v>38</v>
      </c>
      <c r="D141" s="161" t="s">
        <v>338</v>
      </c>
      <c r="E141" s="281">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327</v>
      </c>
      <c r="C142" s="191" t="s">
        <v>38</v>
      </c>
      <c r="D142" s="161" t="s">
        <v>339</v>
      </c>
      <c r="E142" s="281">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327</v>
      </c>
      <c r="C143" s="191" t="s">
        <v>40</v>
      </c>
      <c r="D143" s="161" t="s">
        <v>328</v>
      </c>
      <c r="E143" s="67">
        <v>0.132592323903861</v>
      </c>
      <c r="F143" s="160" t="s">
        <v>18</v>
      </c>
      <c r="AP143" s="280"/>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327</v>
      </c>
      <c r="C144" s="191" t="s">
        <v>40</v>
      </c>
      <c r="D144" s="161" t="s">
        <v>329</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327</v>
      </c>
      <c r="C145" s="191" t="s">
        <v>40</v>
      </c>
      <c r="D145" s="161" t="s">
        <v>330</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327</v>
      </c>
      <c r="C146" s="191" t="s">
        <v>40</v>
      </c>
      <c r="D146" s="161" t="s">
        <v>331</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327</v>
      </c>
      <c r="C147" s="191" t="s">
        <v>40</v>
      </c>
      <c r="D147" s="161" t="s">
        <v>332</v>
      </c>
      <c r="E147" s="67">
        <v>0.0648013806136195</v>
      </c>
      <c r="F147" s="160" t="s">
        <v>18</v>
      </c>
      <c r="H147">
        <v>0.0625599431263302</v>
      </c>
      <c r="AP147" s="280"/>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327</v>
      </c>
      <c r="C148" s="191" t="s">
        <v>40</v>
      </c>
      <c r="D148" s="161" t="s">
        <v>333</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327</v>
      </c>
      <c r="C149" s="191" t="s">
        <v>40</v>
      </c>
      <c r="D149" s="161" t="s">
        <v>334</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327</v>
      </c>
      <c r="C150" s="191" t="s">
        <v>40</v>
      </c>
      <c r="D150" s="161" t="s">
        <v>335</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327</v>
      </c>
      <c r="C151" s="191" t="s">
        <v>40</v>
      </c>
      <c r="D151" s="161" t="s">
        <v>336</v>
      </c>
      <c r="E151" s="67">
        <v>0.0128216841612127</v>
      </c>
      <c r="F151" s="160" t="s">
        <v>18</v>
      </c>
      <c r="H151">
        <v>0.0138602952979131</v>
      </c>
      <c r="AP151" s="280"/>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327</v>
      </c>
      <c r="C152" s="191" t="s">
        <v>40</v>
      </c>
      <c r="D152" s="161" t="s">
        <v>337</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327</v>
      </c>
      <c r="C153" s="191" t="s">
        <v>40</v>
      </c>
      <c r="D153" s="161" t="s">
        <v>338</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327</v>
      </c>
      <c r="C154" s="191" t="s">
        <v>40</v>
      </c>
      <c r="D154" s="161" t="s">
        <v>339</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327</v>
      </c>
      <c r="C155" s="191" t="s">
        <v>42</v>
      </c>
      <c r="D155" s="161" t="s">
        <v>328</v>
      </c>
      <c r="E155" s="67">
        <v>0.132592323903861</v>
      </c>
      <c r="F155" s="160" t="s">
        <v>18</v>
      </c>
      <c r="AP155" s="280"/>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327</v>
      </c>
      <c r="C156" s="191" t="s">
        <v>42</v>
      </c>
      <c r="D156" s="161" t="s">
        <v>329</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327</v>
      </c>
      <c r="C157" s="191" t="s">
        <v>42</v>
      </c>
      <c r="D157" s="161" t="s">
        <v>330</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327</v>
      </c>
      <c r="C158" s="191" t="s">
        <v>42</v>
      </c>
      <c r="D158" s="161" t="s">
        <v>331</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327</v>
      </c>
      <c r="C159" s="191" t="s">
        <v>42</v>
      </c>
      <c r="D159" s="161" t="s">
        <v>332</v>
      </c>
      <c r="E159" s="67">
        <v>0.0648013806136195</v>
      </c>
      <c r="F159" s="160" t="s">
        <v>18</v>
      </c>
      <c r="AP159" s="280"/>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327</v>
      </c>
      <c r="C160" s="191" t="s">
        <v>42</v>
      </c>
      <c r="D160" s="161" t="s">
        <v>333</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327</v>
      </c>
      <c r="C161" s="191" t="s">
        <v>42</v>
      </c>
      <c r="D161" s="161" t="s">
        <v>334</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327</v>
      </c>
      <c r="C162" s="191" t="s">
        <v>42</v>
      </c>
      <c r="D162" s="161" t="s">
        <v>335</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327</v>
      </c>
      <c r="C163" s="191" t="s">
        <v>42</v>
      </c>
      <c r="D163" s="161" t="s">
        <v>336</v>
      </c>
      <c r="E163" s="67">
        <v>0.0128216841612127</v>
      </c>
      <c r="F163" s="160" t="s">
        <v>18</v>
      </c>
      <c r="AP163" s="280"/>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327</v>
      </c>
      <c r="C164" s="191" t="s">
        <v>42</v>
      </c>
      <c r="D164" s="161" t="s">
        <v>337</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327</v>
      </c>
      <c r="C165" s="191" t="s">
        <v>42</v>
      </c>
      <c r="D165" s="161" t="s">
        <v>338</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327</v>
      </c>
      <c r="C166" s="191" t="s">
        <v>42</v>
      </c>
      <c r="D166" s="161" t="s">
        <v>339</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327</v>
      </c>
      <c r="C167" s="191" t="s">
        <v>44</v>
      </c>
      <c r="D167" s="161" t="s">
        <v>328</v>
      </c>
      <c r="E167" s="67">
        <v>0.132592323903861</v>
      </c>
      <c r="F167" s="160" t="s">
        <v>18</v>
      </c>
      <c r="AP167" s="280"/>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327</v>
      </c>
      <c r="C168" s="191" t="s">
        <v>44</v>
      </c>
      <c r="D168" s="161" t="s">
        <v>329</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327</v>
      </c>
      <c r="C169" s="191" t="s">
        <v>44</v>
      </c>
      <c r="D169" s="161" t="s">
        <v>330</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327</v>
      </c>
      <c r="C170" s="191" t="s">
        <v>44</v>
      </c>
      <c r="D170" s="161" t="s">
        <v>331</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327</v>
      </c>
      <c r="C171" s="191" t="s">
        <v>44</v>
      </c>
      <c r="D171" s="161" t="s">
        <v>332</v>
      </c>
      <c r="E171" s="67">
        <v>0.0648013806136195</v>
      </c>
      <c r="F171" s="160" t="s">
        <v>18</v>
      </c>
      <c r="AP171" s="280"/>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327</v>
      </c>
      <c r="C172" s="191" t="s">
        <v>44</v>
      </c>
      <c r="D172" s="161" t="s">
        <v>333</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327</v>
      </c>
      <c r="C173" s="191" t="s">
        <v>44</v>
      </c>
      <c r="D173" s="161" t="s">
        <v>334</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327</v>
      </c>
      <c r="C174" s="191" t="s">
        <v>44</v>
      </c>
      <c r="D174" s="161" t="s">
        <v>335</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327</v>
      </c>
      <c r="C175" s="191" t="s">
        <v>44</v>
      </c>
      <c r="D175" s="161" t="s">
        <v>336</v>
      </c>
      <c r="E175" s="67">
        <v>0.0128216841612127</v>
      </c>
      <c r="F175" s="160" t="s">
        <v>18</v>
      </c>
      <c r="AP175" s="280"/>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327</v>
      </c>
      <c r="C176" s="191" t="s">
        <v>44</v>
      </c>
      <c r="D176" s="161" t="s">
        <v>337</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327</v>
      </c>
      <c r="C177" s="191" t="s">
        <v>44</v>
      </c>
      <c r="D177" s="161" t="s">
        <v>338</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327</v>
      </c>
      <c r="C178" s="191" t="s">
        <v>44</v>
      </c>
      <c r="D178" s="161" t="s">
        <v>339</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327</v>
      </c>
      <c r="C179" s="191" t="s">
        <v>46</v>
      </c>
      <c r="D179" s="161" t="s">
        <v>328</v>
      </c>
      <c r="E179" s="67">
        <v>0.132592323903861</v>
      </c>
      <c r="F179" s="160" t="s">
        <v>18</v>
      </c>
      <c r="AP179" s="280"/>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327</v>
      </c>
      <c r="C180" s="191" t="s">
        <v>46</v>
      </c>
      <c r="D180" s="161" t="s">
        <v>329</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327</v>
      </c>
      <c r="C181" s="191" t="s">
        <v>46</v>
      </c>
      <c r="D181" s="161" t="s">
        <v>330</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327</v>
      </c>
      <c r="C182" s="191" t="s">
        <v>46</v>
      </c>
      <c r="D182" s="161" t="s">
        <v>331</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327</v>
      </c>
      <c r="C183" s="191" t="s">
        <v>46</v>
      </c>
      <c r="D183" s="161" t="s">
        <v>332</v>
      </c>
      <c r="E183" s="67">
        <v>0.0648013806136195</v>
      </c>
      <c r="F183" s="160" t="s">
        <v>18</v>
      </c>
      <c r="AP183" s="280"/>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327</v>
      </c>
      <c r="C184" s="191" t="s">
        <v>46</v>
      </c>
      <c r="D184" s="161" t="s">
        <v>333</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327</v>
      </c>
      <c r="C185" s="191" t="s">
        <v>46</v>
      </c>
      <c r="D185" s="161" t="s">
        <v>334</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327</v>
      </c>
      <c r="C186" s="191" t="s">
        <v>46</v>
      </c>
      <c r="D186" s="161" t="s">
        <v>335</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327</v>
      </c>
      <c r="C187" s="191" t="s">
        <v>46</v>
      </c>
      <c r="D187" s="161" t="s">
        <v>336</v>
      </c>
      <c r="E187" s="67">
        <v>0.0128216841612127</v>
      </c>
      <c r="F187" s="160" t="s">
        <v>18</v>
      </c>
      <c r="AP187" s="280"/>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327</v>
      </c>
      <c r="C188" s="191" t="s">
        <v>46</v>
      </c>
      <c r="D188" s="161" t="s">
        <v>337</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327</v>
      </c>
      <c r="C189" s="191" t="s">
        <v>46</v>
      </c>
      <c r="D189" s="161" t="s">
        <v>338</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327</v>
      </c>
      <c r="C190" s="191" t="s">
        <v>46</v>
      </c>
      <c r="D190" s="161" t="s">
        <v>339</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327</v>
      </c>
      <c r="C191" s="67" t="s">
        <v>48</v>
      </c>
      <c r="D191" s="161" t="s">
        <v>328</v>
      </c>
      <c r="E191" s="161">
        <v>0.0941780821917808</v>
      </c>
      <c r="F191" s="160" t="s">
        <v>18</v>
      </c>
      <c r="AP191" s="280"/>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327</v>
      </c>
      <c r="C192" s="67" t="s">
        <v>48</v>
      </c>
      <c r="D192" s="161" t="s">
        <v>329</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327</v>
      </c>
      <c r="C193" s="67" t="s">
        <v>48</v>
      </c>
      <c r="D193" s="161" t="s">
        <v>330</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327</v>
      </c>
      <c r="C194" s="67" t="s">
        <v>48</v>
      </c>
      <c r="D194" s="161" t="s">
        <v>331</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327</v>
      </c>
      <c r="C195" s="67" t="s">
        <v>48</v>
      </c>
      <c r="D195" s="161" t="s">
        <v>332</v>
      </c>
      <c r="E195" s="161">
        <v>0.138356164383562</v>
      </c>
      <c r="F195" s="160" t="s">
        <v>18</v>
      </c>
      <c r="AP195" s="280"/>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327</v>
      </c>
      <c r="C196" s="67" t="s">
        <v>48</v>
      </c>
      <c r="D196" s="161" t="s">
        <v>333</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327</v>
      </c>
      <c r="C197" s="67" t="s">
        <v>48</v>
      </c>
      <c r="D197" s="161" t="s">
        <v>334</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327</v>
      </c>
      <c r="C198" s="67" t="s">
        <v>48</v>
      </c>
      <c r="D198" s="161" t="s">
        <v>335</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327</v>
      </c>
      <c r="C199" s="67" t="s">
        <v>48</v>
      </c>
      <c r="D199" s="161" t="s">
        <v>336</v>
      </c>
      <c r="E199" s="161">
        <v>0.00901826484018265</v>
      </c>
      <c r="F199" s="160" t="s">
        <v>18</v>
      </c>
      <c r="AP199" s="280"/>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327</v>
      </c>
      <c r="C200" s="67" t="s">
        <v>48</v>
      </c>
      <c r="D200" s="161" t="s">
        <v>337</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327</v>
      </c>
      <c r="C201" s="67" t="s">
        <v>48</v>
      </c>
      <c r="D201" s="161" t="s">
        <v>338</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327</v>
      </c>
      <c r="C202" s="67" t="s">
        <v>48</v>
      </c>
      <c r="D202" s="161" t="s">
        <v>339</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327</v>
      </c>
      <c r="C203" s="67" t="s">
        <v>50</v>
      </c>
      <c r="D203" s="161" t="s">
        <v>328</v>
      </c>
      <c r="E203" s="161">
        <v>0.0941780821917808</v>
      </c>
      <c r="F203" s="160" t="s">
        <v>18</v>
      </c>
      <c r="AP203" s="280"/>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327</v>
      </c>
      <c r="C204" s="67" t="s">
        <v>50</v>
      </c>
      <c r="D204" s="161" t="s">
        <v>329</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327</v>
      </c>
      <c r="C205" s="67" t="s">
        <v>50</v>
      </c>
      <c r="D205" s="161" t="s">
        <v>330</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327</v>
      </c>
      <c r="C206" s="67" t="s">
        <v>50</v>
      </c>
      <c r="D206" s="161" t="s">
        <v>331</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327</v>
      </c>
      <c r="C207" s="67" t="s">
        <v>50</v>
      </c>
      <c r="D207" s="161" t="s">
        <v>332</v>
      </c>
      <c r="E207" s="161">
        <v>0.138356164383562</v>
      </c>
      <c r="F207" s="160" t="s">
        <v>18</v>
      </c>
      <c r="AP207" s="280"/>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327</v>
      </c>
      <c r="C208" s="67" t="s">
        <v>50</v>
      </c>
      <c r="D208" s="161" t="s">
        <v>333</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327</v>
      </c>
      <c r="C209" s="67" t="s">
        <v>50</v>
      </c>
      <c r="D209" s="161" t="s">
        <v>334</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327</v>
      </c>
      <c r="C210" s="67" t="s">
        <v>50</v>
      </c>
      <c r="D210" s="161" t="s">
        <v>335</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327</v>
      </c>
      <c r="C211" s="67" t="s">
        <v>50</v>
      </c>
      <c r="D211" s="161" t="s">
        <v>336</v>
      </c>
      <c r="E211" s="161">
        <v>0.00901826484018265</v>
      </c>
      <c r="F211" s="160" t="s">
        <v>18</v>
      </c>
      <c r="AP211" s="280"/>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327</v>
      </c>
      <c r="C212" s="67" t="s">
        <v>50</v>
      </c>
      <c r="D212" s="161" t="s">
        <v>337</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327</v>
      </c>
      <c r="C213" s="67" t="s">
        <v>50</v>
      </c>
      <c r="D213" s="161" t="s">
        <v>338</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327</v>
      </c>
      <c r="C214" s="67" t="s">
        <v>50</v>
      </c>
      <c r="D214" s="161" t="s">
        <v>339</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327</v>
      </c>
      <c r="C215" s="67" t="s">
        <v>52</v>
      </c>
      <c r="D215" s="161" t="s">
        <v>328</v>
      </c>
      <c r="E215" s="161">
        <v>0.0941780821917808</v>
      </c>
      <c r="F215" s="160" t="s">
        <v>18</v>
      </c>
      <c r="AP215" s="280"/>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327</v>
      </c>
      <c r="C216" s="67" t="s">
        <v>52</v>
      </c>
      <c r="D216" s="161" t="s">
        <v>329</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327</v>
      </c>
      <c r="C217" s="67" t="s">
        <v>52</v>
      </c>
      <c r="D217" s="161" t="s">
        <v>330</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327</v>
      </c>
      <c r="C218" s="67" t="s">
        <v>52</v>
      </c>
      <c r="D218" s="161" t="s">
        <v>331</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327</v>
      </c>
      <c r="C219" s="67" t="s">
        <v>52</v>
      </c>
      <c r="D219" s="161" t="s">
        <v>332</v>
      </c>
      <c r="E219" s="161">
        <v>0.138356164383562</v>
      </c>
      <c r="F219" s="160" t="s">
        <v>18</v>
      </c>
      <c r="AP219" s="280"/>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327</v>
      </c>
      <c r="C220" s="67" t="s">
        <v>52</v>
      </c>
      <c r="D220" s="161" t="s">
        <v>333</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327</v>
      </c>
      <c r="C221" s="67" t="s">
        <v>52</v>
      </c>
      <c r="D221" s="161" t="s">
        <v>334</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327</v>
      </c>
      <c r="C222" s="67" t="s">
        <v>52</v>
      </c>
      <c r="D222" s="161" t="s">
        <v>335</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327</v>
      </c>
      <c r="C223" s="67" t="s">
        <v>52</v>
      </c>
      <c r="D223" s="161" t="s">
        <v>336</v>
      </c>
      <c r="E223" s="161">
        <v>0.00901826484018265</v>
      </c>
      <c r="F223" s="160" t="s">
        <v>18</v>
      </c>
      <c r="AP223" s="280"/>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327</v>
      </c>
      <c r="C224" s="67" t="s">
        <v>52</v>
      </c>
      <c r="D224" s="161" t="s">
        <v>337</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327</v>
      </c>
      <c r="C225" s="67" t="s">
        <v>52</v>
      </c>
      <c r="D225" s="161" t="s">
        <v>338</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327</v>
      </c>
      <c r="C226" s="67" t="s">
        <v>52</v>
      </c>
      <c r="D226" s="161" t="s">
        <v>339</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327</v>
      </c>
      <c r="C227" s="67" t="s">
        <v>54</v>
      </c>
      <c r="D227" s="161" t="s">
        <v>328</v>
      </c>
      <c r="E227" s="161">
        <v>0.0941780821917808</v>
      </c>
      <c r="F227" s="160" t="s">
        <v>18</v>
      </c>
      <c r="AP227" s="280"/>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327</v>
      </c>
      <c r="C228" s="67" t="s">
        <v>54</v>
      </c>
      <c r="D228" s="161" t="s">
        <v>329</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327</v>
      </c>
      <c r="C229" s="67" t="s">
        <v>54</v>
      </c>
      <c r="D229" s="161" t="s">
        <v>330</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327</v>
      </c>
      <c r="C230" s="67" t="s">
        <v>54</v>
      </c>
      <c r="D230" s="161" t="s">
        <v>331</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327</v>
      </c>
      <c r="C231" s="67" t="s">
        <v>54</v>
      </c>
      <c r="D231" s="161" t="s">
        <v>332</v>
      </c>
      <c r="E231" s="161">
        <v>0.138356164383562</v>
      </c>
      <c r="F231" s="160" t="s">
        <v>18</v>
      </c>
      <c r="AP231" s="280"/>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327</v>
      </c>
      <c r="C232" s="67" t="s">
        <v>54</v>
      </c>
      <c r="D232" s="161" t="s">
        <v>333</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327</v>
      </c>
      <c r="C233" s="67" t="s">
        <v>54</v>
      </c>
      <c r="D233" s="161" t="s">
        <v>334</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327</v>
      </c>
      <c r="C234" s="67" t="s">
        <v>54</v>
      </c>
      <c r="D234" s="161" t="s">
        <v>335</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327</v>
      </c>
      <c r="C235" s="67" t="s">
        <v>54</v>
      </c>
      <c r="D235" s="161" t="s">
        <v>336</v>
      </c>
      <c r="E235" s="161">
        <v>0.00901826484018265</v>
      </c>
      <c r="F235" s="160" t="s">
        <v>18</v>
      </c>
      <c r="AP235" s="280"/>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327</v>
      </c>
      <c r="C236" s="67" t="s">
        <v>54</v>
      </c>
      <c r="D236" s="161" t="s">
        <v>337</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327</v>
      </c>
      <c r="C237" s="67" t="s">
        <v>54</v>
      </c>
      <c r="D237" s="161" t="s">
        <v>338</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327</v>
      </c>
      <c r="C238" s="67" t="s">
        <v>54</v>
      </c>
      <c r="D238" s="161" t="s">
        <v>339</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327</v>
      </c>
      <c r="C239" s="67" t="s">
        <v>56</v>
      </c>
      <c r="D239" s="161" t="s">
        <v>328</v>
      </c>
      <c r="E239" s="161">
        <v>0.0941780821917808</v>
      </c>
      <c r="F239" s="160" t="s">
        <v>18</v>
      </c>
      <c r="AP239" s="280"/>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327</v>
      </c>
      <c r="C240" s="67" t="s">
        <v>56</v>
      </c>
      <c r="D240" s="161" t="s">
        <v>329</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327</v>
      </c>
      <c r="C241" s="67" t="s">
        <v>56</v>
      </c>
      <c r="D241" s="161" t="s">
        <v>330</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327</v>
      </c>
      <c r="C242" s="67" t="s">
        <v>56</v>
      </c>
      <c r="D242" s="161" t="s">
        <v>331</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327</v>
      </c>
      <c r="C243" s="67" t="s">
        <v>56</v>
      </c>
      <c r="D243" s="161" t="s">
        <v>332</v>
      </c>
      <c r="E243" s="161">
        <v>0.138356164383562</v>
      </c>
      <c r="F243" s="160" t="s">
        <v>18</v>
      </c>
      <c r="AP243" s="280"/>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327</v>
      </c>
      <c r="C244" s="67" t="s">
        <v>56</v>
      </c>
      <c r="D244" s="161" t="s">
        <v>333</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327</v>
      </c>
      <c r="C245" s="67" t="s">
        <v>56</v>
      </c>
      <c r="D245" s="161" t="s">
        <v>334</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327</v>
      </c>
      <c r="C246" s="67" t="s">
        <v>56</v>
      </c>
      <c r="D246" s="161" t="s">
        <v>335</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327</v>
      </c>
      <c r="C247" s="67" t="s">
        <v>56</v>
      </c>
      <c r="D247" s="161" t="s">
        <v>336</v>
      </c>
      <c r="E247" s="161">
        <v>0.00901826484018265</v>
      </c>
      <c r="F247" s="160" t="s">
        <v>18</v>
      </c>
      <c r="AP247" s="280"/>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327</v>
      </c>
      <c r="C248" s="67" t="s">
        <v>56</v>
      </c>
      <c r="D248" s="161" t="s">
        <v>337</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327</v>
      </c>
      <c r="C249" s="67" t="s">
        <v>56</v>
      </c>
      <c r="D249" s="161" t="s">
        <v>338</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327</v>
      </c>
      <c r="C250" s="67" t="s">
        <v>56</v>
      </c>
      <c r="D250" s="161" t="s">
        <v>339</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327</v>
      </c>
      <c r="C251" s="67" t="s">
        <v>58</v>
      </c>
      <c r="D251" s="161" t="s">
        <v>328</v>
      </c>
      <c r="E251" s="161">
        <v>0.0941780821917808</v>
      </c>
      <c r="F251" s="160" t="s">
        <v>18</v>
      </c>
      <c r="AP251" s="280"/>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327</v>
      </c>
      <c r="C252" s="67" t="s">
        <v>58</v>
      </c>
      <c r="D252" s="161" t="s">
        <v>329</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327</v>
      </c>
      <c r="C253" s="67" t="s">
        <v>58</v>
      </c>
      <c r="D253" s="161" t="s">
        <v>330</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327</v>
      </c>
      <c r="C254" s="67" t="s">
        <v>58</v>
      </c>
      <c r="D254" s="161" t="s">
        <v>331</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327</v>
      </c>
      <c r="C255" s="67" t="s">
        <v>58</v>
      </c>
      <c r="D255" s="161" t="s">
        <v>332</v>
      </c>
      <c r="E255" s="161">
        <v>0.138356164383562</v>
      </c>
      <c r="F255" s="160" t="s">
        <v>18</v>
      </c>
      <c r="AP255" s="280"/>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327</v>
      </c>
      <c r="C256" s="67" t="s">
        <v>58</v>
      </c>
      <c r="D256" s="161" t="s">
        <v>333</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327</v>
      </c>
      <c r="C257" s="67" t="s">
        <v>58</v>
      </c>
      <c r="D257" s="161" t="s">
        <v>334</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327</v>
      </c>
      <c r="C258" s="67" t="s">
        <v>58</v>
      </c>
      <c r="D258" s="161" t="s">
        <v>335</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327</v>
      </c>
      <c r="C259" s="67" t="s">
        <v>58</v>
      </c>
      <c r="D259" s="161" t="s">
        <v>336</v>
      </c>
      <c r="E259" s="161">
        <v>0.00901826484018265</v>
      </c>
      <c r="F259" s="160" t="s">
        <v>18</v>
      </c>
      <c r="AP259" s="280"/>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327</v>
      </c>
      <c r="C260" s="67" t="s">
        <v>58</v>
      </c>
      <c r="D260" s="161" t="s">
        <v>337</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327</v>
      </c>
      <c r="C261" s="67" t="s">
        <v>58</v>
      </c>
      <c r="D261" s="161" t="s">
        <v>338</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327</v>
      </c>
      <c r="C262" s="67" t="s">
        <v>58</v>
      </c>
      <c r="D262" s="161" t="s">
        <v>339</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327</v>
      </c>
      <c r="C263" s="67" t="s">
        <v>60</v>
      </c>
      <c r="D263" s="161" t="s">
        <v>328</v>
      </c>
      <c r="E263" s="161">
        <v>0.0941780821917808</v>
      </c>
      <c r="F263" s="160" t="s">
        <v>18</v>
      </c>
      <c r="AP263" s="280"/>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327</v>
      </c>
      <c r="C264" s="67" t="s">
        <v>60</v>
      </c>
      <c r="D264" s="161" t="s">
        <v>329</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327</v>
      </c>
      <c r="C265" s="67" t="s">
        <v>60</v>
      </c>
      <c r="D265" s="161" t="s">
        <v>330</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327</v>
      </c>
      <c r="C266" s="67" t="s">
        <v>60</v>
      </c>
      <c r="D266" s="161" t="s">
        <v>331</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327</v>
      </c>
      <c r="C267" s="67" t="s">
        <v>60</v>
      </c>
      <c r="D267" s="161" t="s">
        <v>332</v>
      </c>
      <c r="E267" s="161">
        <v>0.138356164383562</v>
      </c>
      <c r="F267" s="160" t="s">
        <v>18</v>
      </c>
      <c r="AP267" s="280"/>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327</v>
      </c>
      <c r="C268" s="67" t="s">
        <v>60</v>
      </c>
      <c r="D268" s="161" t="s">
        <v>333</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327</v>
      </c>
      <c r="C269" s="67" t="s">
        <v>60</v>
      </c>
      <c r="D269" s="161" t="s">
        <v>334</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327</v>
      </c>
      <c r="C270" s="67" t="s">
        <v>60</v>
      </c>
      <c r="D270" s="161" t="s">
        <v>335</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327</v>
      </c>
      <c r="C271" s="67" t="s">
        <v>60</v>
      </c>
      <c r="D271" s="161" t="s">
        <v>336</v>
      </c>
      <c r="E271" s="161">
        <v>0.00901826484018265</v>
      </c>
      <c r="F271" s="160" t="s">
        <v>18</v>
      </c>
      <c r="AP271" s="280"/>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327</v>
      </c>
      <c r="C272" s="67" t="s">
        <v>60</v>
      </c>
      <c r="D272" s="161" t="s">
        <v>337</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327</v>
      </c>
      <c r="C273" s="67" t="s">
        <v>60</v>
      </c>
      <c r="D273" s="161" t="s">
        <v>338</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327</v>
      </c>
      <c r="C274" s="67" t="s">
        <v>60</v>
      </c>
      <c r="D274" s="161" t="s">
        <v>339</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327</v>
      </c>
      <c r="C275" s="67" t="s">
        <v>62</v>
      </c>
      <c r="D275" s="161" t="s">
        <v>328</v>
      </c>
      <c r="E275" s="161">
        <v>0.0941780821917808</v>
      </c>
      <c r="F275" s="160" t="s">
        <v>18</v>
      </c>
      <c r="AP275" s="280"/>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327</v>
      </c>
      <c r="C276" s="67" t="s">
        <v>62</v>
      </c>
      <c r="D276" s="161" t="s">
        <v>329</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327</v>
      </c>
      <c r="C277" s="67" t="s">
        <v>62</v>
      </c>
      <c r="D277" s="161" t="s">
        <v>330</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327</v>
      </c>
      <c r="C278" s="67" t="s">
        <v>62</v>
      </c>
      <c r="D278" s="161" t="s">
        <v>331</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327</v>
      </c>
      <c r="C279" s="67" t="s">
        <v>62</v>
      </c>
      <c r="D279" s="161" t="s">
        <v>332</v>
      </c>
      <c r="E279" s="161">
        <v>0.138356164383562</v>
      </c>
      <c r="F279" s="160" t="s">
        <v>18</v>
      </c>
      <c r="AP279" s="280"/>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327</v>
      </c>
      <c r="C280" s="67" t="s">
        <v>62</v>
      </c>
      <c r="D280" s="161" t="s">
        <v>333</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327</v>
      </c>
      <c r="C281" s="67" t="s">
        <v>62</v>
      </c>
      <c r="D281" s="161" t="s">
        <v>334</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327</v>
      </c>
      <c r="C282" s="67" t="s">
        <v>62</v>
      </c>
      <c r="D282" s="161" t="s">
        <v>335</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327</v>
      </c>
      <c r="C283" s="67" t="s">
        <v>62</v>
      </c>
      <c r="D283" s="161" t="s">
        <v>336</v>
      </c>
      <c r="E283" s="161">
        <v>0.00901826484018265</v>
      </c>
      <c r="F283" s="160" t="s">
        <v>18</v>
      </c>
      <c r="AP283" s="280"/>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327</v>
      </c>
      <c r="C284" s="67" t="s">
        <v>62</v>
      </c>
      <c r="D284" s="161" t="s">
        <v>337</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327</v>
      </c>
      <c r="C285" s="67" t="s">
        <v>62</v>
      </c>
      <c r="D285" s="161" t="s">
        <v>338</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327</v>
      </c>
      <c r="C286" s="67" t="s">
        <v>62</v>
      </c>
      <c r="D286" s="161" t="s">
        <v>339</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0"/>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0"/>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0"/>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0"/>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0"/>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0"/>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0"/>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0"/>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0"/>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0"/>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0"/>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0"/>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0"/>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0"/>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0"/>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0"/>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0"/>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0"/>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0"/>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0"/>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0"/>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0"/>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0"/>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0"/>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0"/>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0"/>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0"/>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0"/>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0"/>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0"/>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0"/>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0"/>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0"/>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0"/>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0"/>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0"/>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0"/>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0"/>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0"/>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0"/>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0"/>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0"/>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0"/>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0"/>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0"/>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0"/>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0"/>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0"/>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0"/>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0"/>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0"/>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0"/>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0"/>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0"/>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0"/>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0"/>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0"/>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0"/>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0"/>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0"/>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0"/>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0"/>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0"/>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0"/>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0"/>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0"/>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0"/>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0"/>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0"/>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0"/>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0"/>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0"/>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0"/>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0"/>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0"/>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0"/>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0"/>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0"/>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0"/>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0"/>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0"/>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0"/>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0"/>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0"/>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0"/>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0"/>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0"/>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0"/>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0"/>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0"/>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0"/>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0"/>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0"/>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0"/>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0"/>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0"/>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0"/>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0"/>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0"/>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0"/>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0"/>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0"/>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0"/>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0"/>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0"/>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0"/>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0"/>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0"/>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0"/>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0"/>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0"/>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0"/>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0"/>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0"/>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0"/>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0"/>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0"/>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0"/>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0"/>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0"/>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0"/>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0"/>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0"/>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0"/>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0"/>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0"/>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0"/>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0"/>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0"/>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0"/>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0"/>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0"/>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0"/>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0"/>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0"/>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0"/>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0"/>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0"/>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0"/>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0"/>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0"/>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0"/>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0"/>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0"/>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0"/>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0"/>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0"/>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0"/>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0"/>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0"/>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0"/>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0"/>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0"/>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0"/>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0"/>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0"/>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0"/>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0"/>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0"/>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0"/>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0"/>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0"/>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0"/>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0"/>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0"/>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0"/>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0"/>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0"/>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0"/>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0"/>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0"/>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0"/>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0"/>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0"/>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0"/>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0"/>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0"/>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5" zoomScaleNormal="55" topLeftCell="A97" workbookViewId="0">
      <selection activeCell="H24" sqref="H24"/>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341</v>
      </c>
      <c r="I1" s="33"/>
      <c r="J1" s="33"/>
      <c r="K1" s="33"/>
      <c r="L1" s="33"/>
      <c r="M1" s="33"/>
      <c r="N1" s="33"/>
      <c r="O1" s="33"/>
      <c r="AK1" s="34" t="s">
        <v>211</v>
      </c>
    </row>
    <row r="2" ht="15.25" spans="5:44">
      <c r="E2" s="35" t="s">
        <v>11</v>
      </c>
      <c r="F2" s="35" t="s">
        <v>189</v>
      </c>
      <c r="G2" s="216" t="s">
        <v>342</v>
      </c>
      <c r="H2" s="35" t="s">
        <v>190</v>
      </c>
      <c r="I2" s="219" t="s">
        <v>191</v>
      </c>
      <c r="J2" t="s">
        <v>192</v>
      </c>
      <c r="K2" t="s">
        <v>193</v>
      </c>
      <c r="L2" t="s">
        <v>194</v>
      </c>
      <c r="M2" t="s">
        <v>195</v>
      </c>
      <c r="N2" t="s">
        <v>196</v>
      </c>
      <c r="O2" t="s">
        <v>197</v>
      </c>
      <c r="Q2" s="223" t="s">
        <v>343</v>
      </c>
      <c r="T2" s="36"/>
      <c r="AH2" s="35" t="s">
        <v>11</v>
      </c>
      <c r="AI2" s="35" t="s">
        <v>189</v>
      </c>
      <c r="AJ2" s="216" t="s">
        <v>342</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s="80" customFormat="1" ht="14.5" spans="2:44">
      <c r="B10" s="246"/>
      <c r="C10" s="228" t="str">
        <f>attached_heating_EFF!B21</f>
        <v>Heat Pump</v>
      </c>
      <c r="D10" s="229"/>
      <c r="E10" s="80" t="s">
        <v>70</v>
      </c>
      <c r="F10" s="234" t="s">
        <v>118</v>
      </c>
      <c r="G10" s="233"/>
      <c r="H10" s="80" t="s">
        <v>26</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61">
        <f>N10*N85*31.54</f>
        <v>0.178785365338127</v>
      </c>
      <c r="AH10" s="80" t="s">
        <v>70</v>
      </c>
      <c r="AI10" s="80" t="str">
        <f>AI9</f>
        <v>RSDELC</v>
      </c>
      <c r="AJ10" s="233"/>
      <c r="AK10" s="80" t="s">
        <v>26</v>
      </c>
      <c r="AL10" s="262">
        <v>31.54</v>
      </c>
      <c r="AM10" s="262">
        <v>31.54</v>
      </c>
      <c r="AN10" s="262">
        <v>31.54</v>
      </c>
      <c r="AO10" s="262">
        <v>31.54</v>
      </c>
      <c r="AP10" s="262">
        <v>31.54</v>
      </c>
      <c r="AQ10" s="262">
        <v>31.54</v>
      </c>
      <c r="AR10" s="262">
        <v>31.54</v>
      </c>
    </row>
    <row r="11" ht="14.5" spans="2:44">
      <c r="B11" s="217"/>
      <c r="C11" s="62"/>
      <c r="D11" s="63"/>
      <c r="F11" t="s">
        <v>71</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118</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348</v>
      </c>
      <c r="H62" t="s">
        <v>26</v>
      </c>
      <c r="I62" s="59"/>
      <c r="J62" s="59"/>
      <c r="K62" s="59"/>
      <c r="L62" s="59"/>
      <c r="M62" s="59"/>
      <c r="N62" s="59"/>
      <c r="O62" s="59"/>
      <c r="T62" t="s">
        <v>70</v>
      </c>
      <c r="U62" t="s">
        <v>348</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342</v>
      </c>
      <c r="H77" s="35" t="s">
        <v>190</v>
      </c>
      <c r="I77" t="s">
        <v>191</v>
      </c>
      <c r="J77" t="s">
        <v>192</v>
      </c>
      <c r="K77" t="s">
        <v>193</v>
      </c>
      <c r="L77" t="s">
        <v>194</v>
      </c>
      <c r="M77" t="s">
        <v>195</v>
      </c>
      <c r="N77" t="s">
        <v>196</v>
      </c>
      <c r="O77" t="s">
        <v>197</v>
      </c>
    </row>
    <row r="78" ht="62.5" spans="4:17">
      <c r="D78" s="128" t="s">
        <v>349</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349</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349</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349</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349</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349</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349</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349</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6:17">
      <c r="F86" s="218" t="str">
        <f>[2]COMM!$E$19</f>
        <v>RSDAHT</v>
      </c>
      <c r="I86" s="226"/>
      <c r="J86" s="226"/>
      <c r="K86" s="226"/>
      <c r="L86" s="226"/>
      <c r="M86" s="226"/>
      <c r="N86" s="226"/>
      <c r="O86" s="226"/>
      <c r="Q86" s="105"/>
    </row>
    <row r="87" ht="62.5" spans="4:17">
      <c r="D87" s="128" t="s">
        <v>349</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349</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349</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349</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349</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349</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350</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348</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187</v>
      </c>
    </row>
    <row r="126" ht="15.25" spans="5:15">
      <c r="E126" s="35" t="s">
        <v>11</v>
      </c>
      <c r="F126" s="35" t="s">
        <v>189</v>
      </c>
      <c r="G126" s="216" t="s">
        <v>342</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68" t="s">
        <v>351</v>
      </c>
    </row>
    <row r="128" ht="14.5" spans="5:15">
      <c r="E128" s="67"/>
      <c r="F128" s="70" t="s">
        <v>69</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81</v>
      </c>
      <c r="F129" s="70" t="s">
        <v>77</v>
      </c>
      <c r="H129" s="67" t="s">
        <v>26</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69</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86</v>
      </c>
      <c r="F131" s="70" t="s">
        <v>71</v>
      </c>
      <c r="H131" s="67" t="s">
        <v>26</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74</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89</v>
      </c>
      <c r="F133" s="70" t="s">
        <v>71</v>
      </c>
      <c r="H133" s="67" t="s">
        <v>26</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77</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53</v>
      </c>
      <c r="F135" t="s">
        <v>77</v>
      </c>
      <c r="H135" t="s">
        <v>26</v>
      </c>
      <c r="I135" s="263">
        <v>1</v>
      </c>
      <c r="J135" s="263">
        <v>1</v>
      </c>
      <c r="K135" s="263">
        <v>1</v>
      </c>
      <c r="L135" s="263">
        <v>1</v>
      </c>
      <c r="M135" s="263">
        <v>1</v>
      </c>
      <c r="N135" s="263">
        <v>1</v>
      </c>
      <c r="O135" s="263">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59"/>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tabSelected="1" zoomScale="55" zoomScaleNormal="55" topLeftCell="A63" workbookViewId="0">
      <selection activeCell="T78" sqref="T78"/>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341</v>
      </c>
      <c r="I1" s="33"/>
      <c r="J1" s="33"/>
      <c r="K1" s="33"/>
      <c r="L1" s="33"/>
      <c r="M1" s="33"/>
      <c r="N1" s="33"/>
      <c r="O1" s="33"/>
    </row>
    <row r="2" ht="15.25" spans="5:20">
      <c r="E2" s="35" t="s">
        <v>11</v>
      </c>
      <c r="F2" s="35" t="s">
        <v>189</v>
      </c>
      <c r="G2" s="216" t="s">
        <v>342</v>
      </c>
      <c r="H2" s="35" t="s">
        <v>190</v>
      </c>
      <c r="I2" s="219" t="s">
        <v>191</v>
      </c>
      <c r="J2" t="s">
        <v>192</v>
      </c>
      <c r="K2" t="s">
        <v>193</v>
      </c>
      <c r="L2" t="s">
        <v>194</v>
      </c>
      <c r="M2" t="s">
        <v>195</v>
      </c>
      <c r="N2" t="s">
        <v>196</v>
      </c>
      <c r="O2" t="s">
        <v>197</v>
      </c>
      <c r="Q2" s="223" t="s">
        <v>352</v>
      </c>
      <c r="T2" s="248" t="s">
        <v>353</v>
      </c>
    </row>
    <row r="3" spans="2:22">
      <c r="B3" s="217"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c r="T3">
        <f>SUMPRODUCT(I3,I78,I136)</f>
        <v>0</v>
      </c>
      <c r="U3">
        <f>SUMPRODUCT(J3,J78/4,J136)</f>
        <v>0</v>
      </c>
      <c r="V3">
        <f t="shared" ref="V3:V10" si="0">SUMPRODUCT(K3,K78,K136)</f>
        <v>0</v>
      </c>
    </row>
    <row r="4" s="7" customFormat="1" ht="13" spans="2:26">
      <c r="B4" s="243"/>
      <c r="C4" s="244" t="str">
        <f>attached_heating_EFF!B15</f>
        <v>Heating Oil – Medium Efficiency</v>
      </c>
      <c r="D4" s="245"/>
      <c r="E4" s="7" t="s">
        <v>27</v>
      </c>
      <c r="F4" s="7" t="s">
        <v>77</v>
      </c>
      <c r="H4" s="7" t="s">
        <v>19</v>
      </c>
      <c r="I4" s="7">
        <f>attached_DetachedHeatingStock!W16*'TechHeat-RES-SD'!Q4</f>
        <v>1.37</v>
      </c>
      <c r="J4" s="7">
        <f>attached_DetachedHeatingStock!AU16*'TechHeat-RES-SD'!Q4</f>
        <v>0.73</v>
      </c>
      <c r="K4" s="7">
        <f>attached_DetachedHeatingStock!BS16*'TechHeat-RES-SD'!Q4</f>
        <v>0.662</v>
      </c>
      <c r="L4" s="7">
        <f>attached_DetachedHeatingStock!CQ16*'TechHeat-RES-SD'!Q4</f>
        <v>0.016</v>
      </c>
      <c r="M4" s="7">
        <f>attached_DetachedHeatingStock!DO16*'TechHeat-RES-SD'!Q4</f>
        <v>0.052</v>
      </c>
      <c r="N4" s="7">
        <f>attached_DetachedHeatingStock!EM16*'TechHeat-RES-SD'!Q4</f>
        <v>0.022</v>
      </c>
      <c r="O4" s="7">
        <f>attached_DetachedHeatingStock!FK16*'TechHeat-RES-SD'!Q4</f>
        <v>0.345</v>
      </c>
      <c r="Q4" s="7">
        <v>0.01</v>
      </c>
      <c r="T4" s="7">
        <f>SUMPRODUCT(I4,1,I137)</f>
        <v>43.2098</v>
      </c>
      <c r="U4" s="7">
        <f t="shared" ref="U4:U20" si="1">SUMPRODUCT(J4,J79/4,J137)</f>
        <v>0.150832034408693</v>
      </c>
      <c r="V4" s="7">
        <f t="shared" si="0"/>
        <v>0.450047164606015</v>
      </c>
      <c r="W4" s="7">
        <f>SUMPRODUCT(L4,L79,L137)</f>
        <v>0.00926184454960999</v>
      </c>
      <c r="X4" s="7">
        <f>SUMPRODUCT(M4,M79/4,M137)</f>
        <v>0.00231249252973958</v>
      </c>
      <c r="Y4" s="7">
        <f>SUMPRODUCT(N4,N79,N137)</f>
        <v>0.000801411188094998</v>
      </c>
      <c r="Z4" s="7">
        <f>SUMPRODUCT(O4,O79,O137)</f>
        <v>0.0304783054996573</v>
      </c>
    </row>
    <row r="5" spans="2:22">
      <c r="B5" s="217"/>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c r="T5">
        <f t="shared" ref="T4:T20" si="2">SUMPRODUCT(I5,I80,I138)</f>
        <v>0</v>
      </c>
      <c r="U5">
        <f t="shared" si="1"/>
        <v>0</v>
      </c>
      <c r="V5">
        <f t="shared" si="0"/>
        <v>0</v>
      </c>
    </row>
    <row r="6" s="80" customFormat="1" spans="2:22">
      <c r="B6" s="246"/>
      <c r="C6" s="228" t="str">
        <f>attached_heating_EFF!B17</f>
        <v>Natural Gas – Normal Efficiency</v>
      </c>
      <c r="D6" s="229"/>
      <c r="E6" s="80" t="s">
        <v>31</v>
      </c>
      <c r="F6" s="80" t="s">
        <v>74</v>
      </c>
      <c r="H6" s="80" t="s">
        <v>19</v>
      </c>
      <c r="I6" s="80">
        <f>attached_DetachedHeatingStock!W18*'TechHeat-RES-SD'!Q6</f>
        <v>0.001</v>
      </c>
      <c r="J6" s="80">
        <f>attached_DetachedHeatingStock!AU18*'TechHeat-RES-SD'!Q6</f>
        <v>0</v>
      </c>
      <c r="K6" s="80">
        <f>attached_DetachedHeatingStock!BS18*'TechHeat-RES-SD'!Q6</f>
        <v>0</v>
      </c>
      <c r="L6" s="80">
        <f>attached_DetachedHeatingStock!CQ18*'TechHeat-RES-SD'!Q6</f>
        <v>0</v>
      </c>
      <c r="M6" s="80">
        <f>attached_DetachedHeatingStock!DO18*'TechHeat-RES-SD'!Q6</f>
        <v>0</v>
      </c>
      <c r="N6" s="80">
        <f>attached_DetachedHeatingStock!EM18*'TechHeat-RES-SD'!Q6</f>
        <v>0</v>
      </c>
      <c r="O6" s="80">
        <f>attached_DetachedHeatingStock!FK18*'TechHeat-RES-SD'!Q6</f>
        <v>0</v>
      </c>
      <c r="Q6" s="80">
        <v>0.01</v>
      </c>
      <c r="T6" s="80">
        <f t="shared" si="2"/>
        <v>0.000246353593988194</v>
      </c>
      <c r="U6" s="80">
        <f t="shared" si="1"/>
        <v>0</v>
      </c>
      <c r="V6" s="80">
        <f t="shared" si="0"/>
        <v>0</v>
      </c>
    </row>
    <row r="7" spans="2:22">
      <c r="B7" s="217"/>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c r="T7">
        <f t="shared" si="2"/>
        <v>0.00517342547375208</v>
      </c>
      <c r="U7">
        <f t="shared" si="1"/>
        <v>0.0221273161405288</v>
      </c>
      <c r="V7">
        <f t="shared" si="0"/>
        <v>2.66804108377624</v>
      </c>
    </row>
    <row r="8" spans="2:22">
      <c r="B8" s="217"/>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c r="T8">
        <f t="shared" si="2"/>
        <v>0.043111878947934</v>
      </c>
      <c r="U8">
        <f t="shared" si="1"/>
        <v>0.23762813420481</v>
      </c>
      <c r="V8">
        <f t="shared" si="0"/>
        <v>11.1646184540974</v>
      </c>
    </row>
    <row r="9" spans="2:22">
      <c r="B9" s="217"/>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c r="T9" s="249">
        <f>SUMPRODUCT(I91,1,I142)</f>
        <v>1.2877909315927</v>
      </c>
      <c r="U9">
        <f t="shared" si="1"/>
        <v>1.68962812485431</v>
      </c>
      <c r="V9">
        <f t="shared" si="0"/>
        <v>3.1688239484466</v>
      </c>
    </row>
    <row r="10" spans="2:22">
      <c r="B10" s="217"/>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c r="T10">
        <f t="shared" si="2"/>
        <v>0.247346042668496</v>
      </c>
      <c r="U10">
        <f t="shared" si="1"/>
        <v>0.721892606258338</v>
      </c>
      <c r="V10">
        <f t="shared" si="0"/>
        <v>2.74639439063102</v>
      </c>
    </row>
    <row r="11" ht="14.5" spans="2:17">
      <c r="B11" s="217"/>
      <c r="C11" s="62"/>
      <c r="D11" s="63"/>
      <c r="F11" s="218" t="str">
        <f>[2]COMM!$E$19</f>
        <v>RSDAHT</v>
      </c>
      <c r="Q11">
        <v>0.01</v>
      </c>
    </row>
    <row r="12" s="80" customFormat="1" ht="13" spans="2:26">
      <c r="B12" s="246"/>
      <c r="C12" s="228" t="str">
        <f>attached_heating_EFF!B22</f>
        <v>Other1</v>
      </c>
      <c r="D12" s="229"/>
      <c r="E12" s="80" t="s">
        <v>41</v>
      </c>
      <c r="F12" s="80" t="s">
        <v>65</v>
      </c>
      <c r="H12" s="80" t="s">
        <v>19</v>
      </c>
      <c r="I12" s="80">
        <f>attached_DetachedHeatingStock!W23*'TechHeat-RES-SD'!Q12</f>
        <v>0.094</v>
      </c>
      <c r="J12" s="80">
        <f>attached_DetachedHeatingStock!AU23*'TechHeat-RES-SD'!Q12</f>
        <v>0.065</v>
      </c>
      <c r="K12" s="80">
        <f>attached_DetachedHeatingStock!BS23*'TechHeat-RES-SD'!Q12</f>
        <v>0.938</v>
      </c>
      <c r="L12" s="80">
        <f>attached_DetachedHeatingStock!CQ23*'TechHeat-RES-SD'!Q12</f>
        <v>0.014</v>
      </c>
      <c r="M12" s="80">
        <f>attached_DetachedHeatingStock!DO23*'TechHeat-RES-SD'!Q12</f>
        <v>0.04</v>
      </c>
      <c r="N12" s="80">
        <f>attached_DetachedHeatingStock!EM23*'TechHeat-RES-SD'!Q12</f>
        <v>0.08</v>
      </c>
      <c r="O12" s="80">
        <f>attached_DetachedHeatingStock!FK23*'TechHeat-RES-SD'!Q12</f>
        <v>0.087</v>
      </c>
      <c r="Q12" s="80">
        <v>0.01</v>
      </c>
      <c r="T12" s="80">
        <f>SUMPRODUCT(I12,1,I145)</f>
        <v>2.96476</v>
      </c>
      <c r="U12">
        <f t="shared" si="1"/>
        <v>0.016732785998224</v>
      </c>
      <c r="V12" s="80">
        <f t="shared" ref="U12:Z12" si="3">SUMPRODUCT(K12,K87,K145)</f>
        <v>0.478922422818996</v>
      </c>
      <c r="W12" s="80">
        <f t="shared" si="3"/>
        <v>0.02296885649682</v>
      </c>
      <c r="X12" s="80">
        <f t="shared" si="3"/>
        <v>0.013326470357375</v>
      </c>
      <c r="Y12" s="253">
        <f t="shared" si="3"/>
        <v>0.10438032383002</v>
      </c>
      <c r="Z12" s="80">
        <f t="shared" si="3"/>
        <v>0.0585703928254666</v>
      </c>
    </row>
    <row r="13" spans="2:22">
      <c r="B13" s="217"/>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c r="T13">
        <f t="shared" si="2"/>
        <v>0</v>
      </c>
      <c r="U13">
        <f t="shared" si="1"/>
        <v>0</v>
      </c>
      <c r="V13">
        <f>SUMPRODUCT(K13,K88,K146)</f>
        <v>0</v>
      </c>
    </row>
    <row r="14" ht="14.5" spans="2:22">
      <c r="B14" s="217"/>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c r="T14">
        <f t="shared" si="2"/>
        <v>0.776041623915131</v>
      </c>
      <c r="U14">
        <f t="shared" si="1"/>
        <v>2.14784934102872</v>
      </c>
      <c r="V14">
        <f>SUMPRODUCT(K14,K89,K147)</f>
        <v>1.7237910885366</v>
      </c>
    </row>
    <row r="15" spans="2:17">
      <c r="B15" s="217"/>
      <c r="F15" s="36" t="s">
        <v>69</v>
      </c>
      <c r="G15" s="36"/>
      <c r="Q15">
        <v>0.01</v>
      </c>
    </row>
    <row r="16" ht="14.5" spans="2:22">
      <c r="B16" s="217"/>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c r="T16">
        <f t="shared" si="2"/>
        <v>0.842215269261626</v>
      </c>
      <c r="U16">
        <f t="shared" si="1"/>
        <v>0.369070756536319</v>
      </c>
      <c r="V16">
        <f>SUMPRODUCT(K16,K91,K149)</f>
        <v>1.12860178978528</v>
      </c>
    </row>
    <row r="17" spans="2:25">
      <c r="B17" s="217"/>
      <c r="F17" s="36" t="s">
        <v>69</v>
      </c>
      <c r="G17" s="36"/>
      <c r="Q17">
        <v>0.01</v>
      </c>
      <c r="Y17">
        <f>Y12/4/12</f>
        <v>0.00217459007979208</v>
      </c>
    </row>
    <row r="18" ht="14.5" spans="2:22">
      <c r="B18" s="217"/>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c r="T18">
        <f t="shared" si="2"/>
        <v>0</v>
      </c>
      <c r="U18">
        <f t="shared" si="1"/>
        <v>0.033061820704109</v>
      </c>
      <c r="V18">
        <f>SUMPRODUCT(K18,K93,K151)</f>
        <v>0.179275109184092</v>
      </c>
    </row>
    <row r="19" spans="2:17">
      <c r="B19" s="217"/>
      <c r="F19" s="36" t="s">
        <v>74</v>
      </c>
      <c r="G19" s="36"/>
      <c r="Q19">
        <v>0.01</v>
      </c>
    </row>
    <row r="20" ht="14.5" spans="2:22">
      <c r="B20" s="217"/>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c r="T20">
        <f t="shared" si="2"/>
        <v>0.0545452840074569</v>
      </c>
      <c r="U20">
        <f t="shared" si="1"/>
        <v>0.237108427991627</v>
      </c>
      <c r="V20">
        <f>SUMPRODUCT(K20,K95,K153)</f>
        <v>0.10872789628901</v>
      </c>
    </row>
    <row r="21" spans="2:17">
      <c r="B21" s="217"/>
      <c r="F21" s="36" t="s">
        <v>77</v>
      </c>
      <c r="G21" s="36"/>
      <c r="Q21">
        <v>0.01</v>
      </c>
    </row>
    <row r="22" spans="17:17">
      <c r="Q22">
        <v>0.01</v>
      </c>
    </row>
    <row r="23" spans="20:20">
      <c r="T23">
        <f>T9/4/12</f>
        <v>0.0268289777415146</v>
      </c>
    </row>
    <row r="25" spans="20:20">
      <c r="T25">
        <f>T12/4/12</f>
        <v>0.0617658333333333</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50">
        <f>T6/4/12</f>
        <v>5.13236654142071e-6</v>
      </c>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1">
        <f>T4/4/12</f>
        <v>0.900204166666667</v>
      </c>
      <c r="U30" s="251">
        <f t="shared" ref="U30:Z30" si="4">U4/4/12</f>
        <v>0.0031423340501811</v>
      </c>
      <c r="V30" s="251">
        <f t="shared" si="4"/>
        <v>0.00937598259595864</v>
      </c>
      <c r="W30" s="251">
        <f t="shared" si="4"/>
        <v>0.000192955094783541</v>
      </c>
      <c r="X30" s="251">
        <f t="shared" si="4"/>
        <v>4.8176927702908e-5</v>
      </c>
      <c r="Y30" s="251">
        <f t="shared" si="4"/>
        <v>1.66960664186458e-5</v>
      </c>
      <c r="Z30" s="251">
        <f t="shared" si="4"/>
        <v>0.000634964697909527</v>
      </c>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7">
        <v>0.75</v>
      </c>
      <c r="J39" s="247">
        <v>0.75</v>
      </c>
      <c r="K39" s="247">
        <v>0.75</v>
      </c>
      <c r="L39" s="247">
        <v>0.75</v>
      </c>
      <c r="M39" s="247">
        <v>0.75</v>
      </c>
      <c r="N39" s="247">
        <v>0.75</v>
      </c>
      <c r="O39" s="247">
        <v>0.75</v>
      </c>
      <c r="Q39" s="252">
        <v>0.75</v>
      </c>
      <c r="R39" s="252">
        <v>0.75</v>
      </c>
      <c r="S39" s="252">
        <v>0.75</v>
      </c>
      <c r="T39" s="252">
        <v>0.75</v>
      </c>
      <c r="U39" s="252">
        <v>0.75</v>
      </c>
      <c r="V39" s="252">
        <v>0.75</v>
      </c>
      <c r="W39" s="252">
        <v>0.75</v>
      </c>
    </row>
    <row r="40" spans="5:23">
      <c r="E40" s="46"/>
      <c r="F40" s="46" t="s">
        <v>69</v>
      </c>
      <c r="G40" s="46"/>
      <c r="H40" s="46"/>
      <c r="I40" s="247"/>
      <c r="J40" s="247"/>
      <c r="K40" s="247"/>
      <c r="L40" s="247"/>
      <c r="M40" s="247"/>
      <c r="N40" s="247"/>
      <c r="O40" s="247"/>
      <c r="Q40" s="252"/>
      <c r="R40" s="252"/>
      <c r="S40" s="252"/>
      <c r="T40" s="252"/>
      <c r="U40" s="252"/>
      <c r="V40" s="252"/>
      <c r="W40" s="252"/>
    </row>
    <row r="41" ht="14.5" spans="1:23">
      <c r="A41" s="33"/>
      <c r="B41" s="33"/>
      <c r="C41" s="33"/>
      <c r="D41" s="33"/>
      <c r="E41" s="46" t="s">
        <v>47</v>
      </c>
      <c r="F41" s="46" t="s">
        <v>77</v>
      </c>
      <c r="G41" s="46"/>
      <c r="H41" s="46" t="s">
        <v>19</v>
      </c>
      <c r="I41" s="247">
        <v>0.675</v>
      </c>
      <c r="J41" s="247">
        <v>0.675</v>
      </c>
      <c r="K41" s="247">
        <v>0.675</v>
      </c>
      <c r="L41" s="247">
        <v>0.675</v>
      </c>
      <c r="M41" s="247">
        <v>0.675</v>
      </c>
      <c r="N41" s="247">
        <v>0.675</v>
      </c>
      <c r="O41" s="247">
        <v>0.675</v>
      </c>
      <c r="Q41" s="252">
        <v>0.675</v>
      </c>
      <c r="R41" s="252">
        <v>0.675</v>
      </c>
      <c r="S41" s="252">
        <v>0.675</v>
      </c>
      <c r="T41" s="252">
        <v>0.675</v>
      </c>
      <c r="U41" s="252">
        <v>0.675</v>
      </c>
      <c r="V41" s="252">
        <v>0.675</v>
      </c>
      <c r="W41" s="252">
        <v>0.675</v>
      </c>
    </row>
    <row r="42" ht="14.5" spans="1:23">
      <c r="A42" s="33"/>
      <c r="B42" s="33"/>
      <c r="C42" s="33"/>
      <c r="D42" s="33"/>
      <c r="E42" s="46"/>
      <c r="F42" s="46" t="s">
        <v>69</v>
      </c>
      <c r="G42" s="46"/>
      <c r="H42" s="46"/>
      <c r="I42" s="247"/>
      <c r="J42" s="247"/>
      <c r="K42" s="247"/>
      <c r="L42" s="247"/>
      <c r="M42" s="247"/>
      <c r="N42" s="247"/>
      <c r="O42" s="247"/>
      <c r="Q42" s="252"/>
      <c r="R42" s="252"/>
      <c r="S42" s="252"/>
      <c r="T42" s="252"/>
      <c r="U42" s="252"/>
      <c r="V42" s="252"/>
      <c r="W42" s="252"/>
    </row>
    <row r="43" ht="14.5" spans="1:23">
      <c r="A43" s="33"/>
      <c r="B43" s="33"/>
      <c r="C43" s="33"/>
      <c r="D43" s="33"/>
      <c r="E43" s="46" t="s">
        <v>49</v>
      </c>
      <c r="F43" s="46" t="s">
        <v>71</v>
      </c>
      <c r="G43" s="46"/>
      <c r="H43" s="46" t="s">
        <v>19</v>
      </c>
      <c r="I43" s="247">
        <v>0.9</v>
      </c>
      <c r="J43" s="247">
        <v>0.9</v>
      </c>
      <c r="K43" s="247">
        <v>0.9</v>
      </c>
      <c r="L43" s="247">
        <v>0.9</v>
      </c>
      <c r="M43" s="247">
        <v>0.9</v>
      </c>
      <c r="N43" s="247">
        <v>0.9</v>
      </c>
      <c r="O43" s="247">
        <v>0.9</v>
      </c>
      <c r="Q43" s="252">
        <v>0.9</v>
      </c>
      <c r="R43" s="252">
        <v>0.9</v>
      </c>
      <c r="S43" s="252">
        <v>0.9</v>
      </c>
      <c r="T43" s="252">
        <v>0.9</v>
      </c>
      <c r="U43" s="252">
        <v>0.9</v>
      </c>
      <c r="V43" s="252">
        <v>0.9</v>
      </c>
      <c r="W43" s="252">
        <v>0.9</v>
      </c>
    </row>
    <row r="44" ht="14.5" spans="1:23">
      <c r="A44" s="57"/>
      <c r="B44" s="57"/>
      <c r="C44" s="33"/>
      <c r="D44" s="33"/>
      <c r="E44" s="46"/>
      <c r="F44" s="46" t="s">
        <v>74</v>
      </c>
      <c r="G44" s="46"/>
      <c r="H44" s="46"/>
      <c r="I44" s="247"/>
      <c r="J44" s="247"/>
      <c r="K44" s="247"/>
      <c r="L44" s="247"/>
      <c r="M44" s="247"/>
      <c r="N44" s="247"/>
      <c r="O44" s="247"/>
      <c r="Q44" s="252"/>
      <c r="R44" s="252"/>
      <c r="S44" s="252"/>
      <c r="T44" s="252"/>
      <c r="U44" s="252"/>
      <c r="V44" s="252"/>
      <c r="W44" s="252"/>
    </row>
    <row r="45" ht="14.5" spans="1:23">
      <c r="A45" s="57"/>
      <c r="B45" s="57"/>
      <c r="C45" s="33"/>
      <c r="D45" s="33"/>
      <c r="E45" s="46" t="s">
        <v>51</v>
      </c>
      <c r="F45" s="46" t="s">
        <v>71</v>
      </c>
      <c r="G45" s="46"/>
      <c r="H45" s="46" t="s">
        <v>19</v>
      </c>
      <c r="I45" s="247">
        <v>0.89</v>
      </c>
      <c r="J45" s="247">
        <v>0.89</v>
      </c>
      <c r="K45" s="247">
        <v>0.89</v>
      </c>
      <c r="L45" s="247">
        <v>0.89</v>
      </c>
      <c r="M45" s="247">
        <v>0.89</v>
      </c>
      <c r="N45" s="247">
        <v>0.89</v>
      </c>
      <c r="O45" s="247">
        <v>0.89</v>
      </c>
      <c r="Q45" s="252">
        <v>0.89</v>
      </c>
      <c r="R45" s="252">
        <v>0.89</v>
      </c>
      <c r="S45" s="252">
        <v>0.89</v>
      </c>
      <c r="T45" s="252">
        <v>0.89</v>
      </c>
      <c r="U45" s="252">
        <v>0.89</v>
      </c>
      <c r="V45" s="252">
        <v>0.89</v>
      </c>
      <c r="W45" s="252">
        <v>0.89</v>
      </c>
    </row>
    <row r="46" ht="14.5" spans="1:20">
      <c r="A46" s="33"/>
      <c r="B46" s="33"/>
      <c r="C46" s="33"/>
      <c r="D46" s="33"/>
      <c r="E46" s="46"/>
      <c r="F46" s="46" t="s">
        <v>77</v>
      </c>
      <c r="G46" s="46"/>
      <c r="H46" s="46"/>
      <c r="I46" s="44"/>
      <c r="J46" s="44"/>
      <c r="K46" s="44"/>
      <c r="L46" s="44"/>
      <c r="M46" s="44"/>
      <c r="N46" s="44"/>
      <c r="O46" s="44"/>
      <c r="T46" s="168" t="s">
        <v>354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355</v>
      </c>
      <c r="I53" s="33"/>
      <c r="J53" s="33"/>
      <c r="K53" s="33"/>
      <c r="L53" s="33"/>
      <c r="M53" s="33"/>
      <c r="N53" s="33"/>
      <c r="T53" s="36" t="s">
        <v>347</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5">J55</f>
        <v>0.510512113341615</v>
      </c>
      <c r="K56" s="59">
        <f t="shared" si="5"/>
        <v>0.356992654989492</v>
      </c>
      <c r="L56" s="59">
        <f t="shared" si="5"/>
        <v>0.277788126188966</v>
      </c>
      <c r="M56" s="59">
        <f t="shared" si="5"/>
        <v>0.0820874591483342</v>
      </c>
      <c r="N56" s="59">
        <f t="shared" si="5"/>
        <v>0.0179872600449645</v>
      </c>
      <c r="O56" s="59">
        <f t="shared" si="5"/>
        <v>0.0467491788561698</v>
      </c>
      <c r="T56" t="s">
        <v>27</v>
      </c>
      <c r="U56" t="s">
        <v>77</v>
      </c>
      <c r="V56" t="s">
        <v>19</v>
      </c>
      <c r="W56" s="59">
        <f>W55</f>
        <v>0.81952273</v>
      </c>
      <c r="X56" s="59">
        <f t="shared" ref="X56" si="6">X55</f>
        <v>0.61594825</v>
      </c>
      <c r="Y56" s="59">
        <f t="shared" ref="Y56" si="7">Y55</f>
        <v>0.72453658</v>
      </c>
      <c r="Z56" s="59">
        <f t="shared" ref="Z56" si="8">Z55</f>
        <v>0.79283604</v>
      </c>
      <c r="AA56" s="59">
        <f t="shared" ref="AA56" si="9">AA55</f>
        <v>0.82447925</v>
      </c>
      <c r="AB56" s="59">
        <f t="shared" ref="AB56" si="10">AB55</f>
        <v>0.77052594</v>
      </c>
      <c r="AC56" s="59">
        <f t="shared" ref="AC56" si="11">AC55</f>
        <v>0.7189808</v>
      </c>
    </row>
    <row r="57" ht="14.5" spans="1:29">
      <c r="A57" s="57"/>
      <c r="B57" s="57"/>
      <c r="C57" s="33"/>
      <c r="D57" s="33"/>
      <c r="E57" t="s">
        <v>29</v>
      </c>
      <c r="F57" t="s">
        <v>77</v>
      </c>
      <c r="H57" t="s">
        <v>19</v>
      </c>
      <c r="I57" s="59">
        <f>I55</f>
        <v>0.523922119519183</v>
      </c>
      <c r="J57" s="59">
        <f t="shared" ref="J57:O57" si="12">J55</f>
        <v>0.510512113341615</v>
      </c>
      <c r="K57" s="59">
        <f t="shared" ref="K57:L57" si="13">K55</f>
        <v>0.356992654989492</v>
      </c>
      <c r="L57" s="59">
        <f t="shared" si="13"/>
        <v>0.277788126188966</v>
      </c>
      <c r="M57" s="59">
        <f t="shared" si="12"/>
        <v>0.0820874591483342</v>
      </c>
      <c r="N57" s="59">
        <f t="shared" si="12"/>
        <v>0.0179872600449645</v>
      </c>
      <c r="O57" s="59">
        <f t="shared" si="12"/>
        <v>0.0467491788561698</v>
      </c>
      <c r="T57" t="s">
        <v>29</v>
      </c>
      <c r="U57" t="s">
        <v>77</v>
      </c>
      <c r="V57" t="s">
        <v>19</v>
      </c>
      <c r="W57" s="59">
        <f>W55</f>
        <v>0.81952273</v>
      </c>
      <c r="X57" s="59">
        <f t="shared" ref="X57:AC57" si="14">X55</f>
        <v>0.61594825</v>
      </c>
      <c r="Y57" s="59">
        <f t="shared" si="14"/>
        <v>0.72453658</v>
      </c>
      <c r="Z57" s="59">
        <f t="shared" si="14"/>
        <v>0.79283604</v>
      </c>
      <c r="AA57" s="59">
        <f t="shared" si="14"/>
        <v>0.82447925</v>
      </c>
      <c r="AB57" s="59">
        <f t="shared" si="14"/>
        <v>0.77052594</v>
      </c>
      <c r="AC57" s="59">
        <f t="shared" si="14"/>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5">W56</f>
        <v>0.81952273</v>
      </c>
      <c r="X58" s="59">
        <f t="shared" si="15"/>
        <v>0.61594825</v>
      </c>
      <c r="Y58" s="59">
        <f t="shared" si="15"/>
        <v>0.72453658</v>
      </c>
      <c r="Z58" s="59">
        <f t="shared" si="15"/>
        <v>0.79283604</v>
      </c>
      <c r="AA58" s="59">
        <f t="shared" si="15"/>
        <v>0.82447925</v>
      </c>
      <c r="AB58" s="59">
        <f t="shared" si="15"/>
        <v>0.77052594</v>
      </c>
      <c r="AC58" s="59">
        <f t="shared" si="15"/>
        <v>0.7189808</v>
      </c>
    </row>
    <row r="59" ht="14.5" spans="1:29">
      <c r="A59" s="33"/>
      <c r="B59" s="33"/>
      <c r="C59" s="33"/>
      <c r="D59" s="33"/>
      <c r="E59" t="s">
        <v>33</v>
      </c>
      <c r="F59" t="s">
        <v>74</v>
      </c>
      <c r="H59" t="s">
        <v>19</v>
      </c>
      <c r="I59" s="59">
        <f>I58</f>
        <v>0.1143714049358</v>
      </c>
      <c r="J59" s="59">
        <f t="shared" ref="J59:O60" si="16">J58</f>
        <v>0.79234618787039</v>
      </c>
      <c r="K59" s="59">
        <f t="shared" si="16"/>
        <v>0.366285994906804</v>
      </c>
      <c r="L59" s="59">
        <f t="shared" si="16"/>
        <v>0.279766543025886</v>
      </c>
      <c r="M59" s="59">
        <f t="shared" si="16"/>
        <v>0.323177092790359</v>
      </c>
      <c r="N59" s="59">
        <f t="shared" si="16"/>
        <v>0.450915933237346</v>
      </c>
      <c r="O59" s="59">
        <f t="shared" si="16"/>
        <v>0.350805969874923</v>
      </c>
      <c r="T59" t="s">
        <v>33</v>
      </c>
      <c r="U59" t="s">
        <v>74</v>
      </c>
      <c r="V59" t="s">
        <v>19</v>
      </c>
      <c r="W59" s="59">
        <f t="shared" si="15"/>
        <v>0.81952273</v>
      </c>
      <c r="X59" s="59">
        <f t="shared" si="15"/>
        <v>0.61594825</v>
      </c>
      <c r="Y59" s="59">
        <f t="shared" si="15"/>
        <v>0.72453658</v>
      </c>
      <c r="Z59" s="59">
        <f t="shared" si="15"/>
        <v>0.79283604</v>
      </c>
      <c r="AA59" s="59">
        <f t="shared" si="15"/>
        <v>0.82447925</v>
      </c>
      <c r="AB59" s="59">
        <f t="shared" si="15"/>
        <v>0.77052594</v>
      </c>
      <c r="AC59" s="59">
        <f t="shared" si="15"/>
        <v>0.7189808</v>
      </c>
    </row>
    <row r="60" ht="14.5" spans="1:29">
      <c r="A60" s="33"/>
      <c r="B60" s="33"/>
      <c r="C60" s="33"/>
      <c r="D60" s="33"/>
      <c r="E60" t="s">
        <v>35</v>
      </c>
      <c r="F60" t="s">
        <v>74</v>
      </c>
      <c r="H60" t="s">
        <v>19</v>
      </c>
      <c r="I60" s="59">
        <f>I59</f>
        <v>0.1143714049358</v>
      </c>
      <c r="J60" s="59">
        <f t="shared" si="16"/>
        <v>0.79234618787039</v>
      </c>
      <c r="K60" s="59">
        <f t="shared" si="16"/>
        <v>0.366285994906804</v>
      </c>
      <c r="L60" s="59">
        <f t="shared" si="16"/>
        <v>0.279766543025886</v>
      </c>
      <c r="M60" s="59">
        <f t="shared" si="16"/>
        <v>0.323177092790359</v>
      </c>
      <c r="N60" s="59">
        <f t="shared" si="16"/>
        <v>0.450915933237346</v>
      </c>
      <c r="O60" s="59">
        <f t="shared" si="16"/>
        <v>0.350805969874923</v>
      </c>
      <c r="T60" t="s">
        <v>35</v>
      </c>
      <c r="U60" t="s">
        <v>74</v>
      </c>
      <c r="V60" t="s">
        <v>19</v>
      </c>
      <c r="W60" s="59">
        <f t="shared" si="15"/>
        <v>0.81952273</v>
      </c>
      <c r="X60" s="59">
        <f t="shared" si="15"/>
        <v>0.61594825</v>
      </c>
      <c r="Y60" s="59">
        <f t="shared" si="15"/>
        <v>0.72453658</v>
      </c>
      <c r="Z60" s="59">
        <f t="shared" si="15"/>
        <v>0.79283604</v>
      </c>
      <c r="AA60" s="59">
        <f t="shared" si="15"/>
        <v>0.82447925</v>
      </c>
      <c r="AB60" s="59">
        <f t="shared" si="15"/>
        <v>0.77052594</v>
      </c>
      <c r="AC60" s="59">
        <f t="shared" si="15"/>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5"/>
        <v>0.81952273</v>
      </c>
      <c r="X61" s="59">
        <f t="shared" si="15"/>
        <v>0.61594825</v>
      </c>
      <c r="Y61" s="59">
        <f t="shared" si="15"/>
        <v>0.72453658</v>
      </c>
      <c r="Z61" s="59">
        <f t="shared" si="15"/>
        <v>0.79283604</v>
      </c>
      <c r="AA61" s="59">
        <f t="shared" si="15"/>
        <v>0.82447925</v>
      </c>
      <c r="AB61" s="59">
        <f t="shared" si="15"/>
        <v>0.77052594</v>
      </c>
      <c r="AC61" s="59">
        <f t="shared" si="15"/>
        <v>0.7189808</v>
      </c>
    </row>
    <row r="62" ht="14.5" spans="1:29">
      <c r="A62" s="33"/>
      <c r="B62" s="33"/>
      <c r="C62" s="33"/>
      <c r="D62" s="33"/>
      <c r="E62" t="s">
        <v>39</v>
      </c>
      <c r="F62" t="s">
        <v>348</v>
      </c>
      <c r="H62" t="s">
        <v>19</v>
      </c>
      <c r="I62" s="59"/>
      <c r="J62" s="59"/>
      <c r="K62" s="59"/>
      <c r="L62" s="59"/>
      <c r="M62" s="59"/>
      <c r="N62" s="59"/>
      <c r="O62" s="59"/>
      <c r="T62" t="s">
        <v>39</v>
      </c>
      <c r="U62" t="s">
        <v>348</v>
      </c>
      <c r="V62" t="s">
        <v>19</v>
      </c>
      <c r="W62" s="59">
        <f t="shared" si="15"/>
        <v>0.81952273</v>
      </c>
      <c r="X62" s="59">
        <f t="shared" si="15"/>
        <v>0.61594825</v>
      </c>
      <c r="Y62" s="59">
        <f t="shared" si="15"/>
        <v>0.72453658</v>
      </c>
      <c r="Z62" s="59">
        <f t="shared" si="15"/>
        <v>0.79283604</v>
      </c>
      <c r="AA62" s="59">
        <f t="shared" si="15"/>
        <v>0.82447925</v>
      </c>
      <c r="AB62" s="59">
        <f t="shared" si="15"/>
        <v>0.77052594</v>
      </c>
      <c r="AC62" s="59">
        <f t="shared" si="15"/>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5"/>
        <v>0.81952273</v>
      </c>
      <c r="X63" s="59">
        <f t="shared" ref="X63:AC63" si="17">X61</f>
        <v>0.61594825</v>
      </c>
      <c r="Y63" s="59">
        <f t="shared" si="17"/>
        <v>0.72453658</v>
      </c>
      <c r="Z63" s="59">
        <f t="shared" si="17"/>
        <v>0.79283604</v>
      </c>
      <c r="AA63" s="59">
        <f t="shared" si="17"/>
        <v>0.82447925</v>
      </c>
      <c r="AB63" s="59">
        <f t="shared" si="17"/>
        <v>0.77052594</v>
      </c>
      <c r="AC63" s="59">
        <f t="shared" si="17"/>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5"/>
        <v>0.81952273</v>
      </c>
      <c r="X64" s="59">
        <f t="shared" ref="X64:AC64" si="18">X62</f>
        <v>0.61594825</v>
      </c>
      <c r="Y64" s="59">
        <f t="shared" si="18"/>
        <v>0.72453658</v>
      </c>
      <c r="Z64" s="59">
        <f t="shared" si="18"/>
        <v>0.79283604</v>
      </c>
      <c r="AA64" s="59">
        <f t="shared" si="18"/>
        <v>0.82447925</v>
      </c>
      <c r="AB64" s="59">
        <f t="shared" si="18"/>
        <v>0.77052594</v>
      </c>
      <c r="AC64" s="59">
        <f t="shared" si="18"/>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5"/>
        <v>0.81952273</v>
      </c>
      <c r="X65" s="59">
        <f t="shared" ref="X65:AC65" si="19">X63</f>
        <v>0.61594825</v>
      </c>
      <c r="Y65" s="59">
        <f t="shared" si="19"/>
        <v>0.72453658</v>
      </c>
      <c r="Z65" s="59">
        <f t="shared" si="19"/>
        <v>0.79283604</v>
      </c>
      <c r="AA65" s="59">
        <f t="shared" si="19"/>
        <v>0.82447925</v>
      </c>
      <c r="AB65" s="59">
        <f t="shared" si="19"/>
        <v>0.77052594</v>
      </c>
      <c r="AC65" s="59">
        <f t="shared" si="19"/>
        <v>0.7189808</v>
      </c>
    </row>
    <row r="66" ht="14.5" spans="6:29">
      <c r="F66" s="36" t="s">
        <v>69</v>
      </c>
      <c r="G66" s="36"/>
      <c r="I66" s="105">
        <v>0</v>
      </c>
      <c r="J66" s="105">
        <v>0</v>
      </c>
      <c r="K66" s="105">
        <v>0</v>
      </c>
      <c r="L66" s="105">
        <v>0</v>
      </c>
      <c r="M66" s="105">
        <v>0</v>
      </c>
      <c r="N66" s="105">
        <v>0</v>
      </c>
      <c r="O66" s="105">
        <v>0</v>
      </c>
      <c r="U66" s="36" t="s">
        <v>69</v>
      </c>
      <c r="V66" t="s">
        <v>19</v>
      </c>
      <c r="W66" s="59">
        <f t="shared" si="15"/>
        <v>0.81952273</v>
      </c>
      <c r="X66" s="59">
        <f t="shared" ref="X66:AC66" si="20">X64</f>
        <v>0.61594825</v>
      </c>
      <c r="Y66" s="59">
        <f t="shared" si="20"/>
        <v>0.72453658</v>
      </c>
      <c r="Z66" s="59">
        <f t="shared" si="20"/>
        <v>0.79283604</v>
      </c>
      <c r="AA66" s="59">
        <f t="shared" si="20"/>
        <v>0.82447925</v>
      </c>
      <c r="AB66" s="59">
        <f t="shared" si="20"/>
        <v>0.77052594</v>
      </c>
      <c r="AC66" s="59">
        <f t="shared" si="20"/>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5"/>
        <v>0.81952273</v>
      </c>
      <c r="X67" s="59">
        <f t="shared" si="15"/>
        <v>0.61594825</v>
      </c>
      <c r="Y67" s="59">
        <f t="shared" si="15"/>
        <v>0.72453658</v>
      </c>
      <c r="Z67" s="59">
        <f t="shared" si="15"/>
        <v>0.79283604</v>
      </c>
      <c r="AA67" s="59">
        <f t="shared" si="15"/>
        <v>0.82447925</v>
      </c>
      <c r="AB67" s="59">
        <f t="shared" si="15"/>
        <v>0.77052594</v>
      </c>
      <c r="AC67" s="59">
        <f t="shared" si="15"/>
        <v>0.7189808</v>
      </c>
    </row>
    <row r="68" ht="14.5" spans="6:29">
      <c r="F68" s="36" t="s">
        <v>69</v>
      </c>
      <c r="G68" s="36"/>
      <c r="I68" s="105">
        <v>0</v>
      </c>
      <c r="J68" s="105">
        <v>0</v>
      </c>
      <c r="K68" s="105">
        <v>0</v>
      </c>
      <c r="L68" s="105">
        <v>0</v>
      </c>
      <c r="M68" s="105">
        <v>0</v>
      </c>
      <c r="N68" s="105">
        <v>0</v>
      </c>
      <c r="O68" s="105">
        <v>0</v>
      </c>
      <c r="U68" s="36" t="s">
        <v>69</v>
      </c>
      <c r="V68" t="s">
        <v>19</v>
      </c>
      <c r="W68" s="59">
        <f t="shared" si="15"/>
        <v>0.81952273</v>
      </c>
      <c r="X68" s="59">
        <f t="shared" ref="X68:AC68" si="21">X66</f>
        <v>0.61594825</v>
      </c>
      <c r="Y68" s="59">
        <f t="shared" si="21"/>
        <v>0.72453658</v>
      </c>
      <c r="Z68" s="59">
        <f t="shared" si="21"/>
        <v>0.79283604</v>
      </c>
      <c r="AA68" s="59">
        <f t="shared" si="21"/>
        <v>0.82447925</v>
      </c>
      <c r="AB68" s="59">
        <f t="shared" si="21"/>
        <v>0.77052594</v>
      </c>
      <c r="AC68" s="59">
        <f t="shared" si="21"/>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5"/>
        <v>0.81952273</v>
      </c>
      <c r="X69" s="59">
        <f t="shared" ref="X69:AC69" si="22">X67</f>
        <v>0.61594825</v>
      </c>
      <c r="Y69" s="59">
        <f t="shared" si="22"/>
        <v>0.72453658</v>
      </c>
      <c r="Z69" s="59">
        <f t="shared" si="22"/>
        <v>0.79283604</v>
      </c>
      <c r="AA69" s="59">
        <f t="shared" si="22"/>
        <v>0.82447925</v>
      </c>
      <c r="AB69" s="59">
        <f t="shared" si="22"/>
        <v>0.77052594</v>
      </c>
      <c r="AC69" s="59">
        <f t="shared" si="22"/>
        <v>0.7189808</v>
      </c>
    </row>
    <row r="70" ht="14.5" spans="6:29">
      <c r="F70" s="36" t="s">
        <v>74</v>
      </c>
      <c r="G70" s="36"/>
      <c r="I70" s="105">
        <v>0</v>
      </c>
      <c r="J70" s="105">
        <v>0</v>
      </c>
      <c r="K70" s="105">
        <v>0</v>
      </c>
      <c r="L70" s="105">
        <v>0</v>
      </c>
      <c r="M70" s="105">
        <v>0</v>
      </c>
      <c r="N70" s="105">
        <v>0</v>
      </c>
      <c r="O70" s="105">
        <v>0</v>
      </c>
      <c r="U70" s="36" t="s">
        <v>74</v>
      </c>
      <c r="V70" t="s">
        <v>19</v>
      </c>
      <c r="W70" s="59">
        <f t="shared" si="15"/>
        <v>0.81952273</v>
      </c>
      <c r="X70" s="59">
        <f t="shared" ref="X70:AC70" si="23">X68</f>
        <v>0.61594825</v>
      </c>
      <c r="Y70" s="59">
        <f t="shared" si="23"/>
        <v>0.72453658</v>
      </c>
      <c r="Z70" s="59">
        <f t="shared" si="23"/>
        <v>0.79283604</v>
      </c>
      <c r="AA70" s="59">
        <f t="shared" si="23"/>
        <v>0.82447925</v>
      </c>
      <c r="AB70" s="59">
        <f t="shared" si="23"/>
        <v>0.77052594</v>
      </c>
      <c r="AC70" s="59">
        <f t="shared" si="23"/>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5"/>
        <v>0.81952273</v>
      </c>
      <c r="X71" s="59">
        <f t="shared" ref="X71:AC71" si="24">X69</f>
        <v>0.61594825</v>
      </c>
      <c r="Y71" s="59">
        <f t="shared" si="24"/>
        <v>0.72453658</v>
      </c>
      <c r="Z71" s="59">
        <f t="shared" si="24"/>
        <v>0.79283604</v>
      </c>
      <c r="AA71" s="59">
        <f t="shared" si="24"/>
        <v>0.82447925</v>
      </c>
      <c r="AB71" s="59">
        <f t="shared" si="24"/>
        <v>0.77052594</v>
      </c>
      <c r="AC71" s="59">
        <f t="shared" si="24"/>
        <v>0.7189808</v>
      </c>
    </row>
    <row r="72" ht="14.5" spans="6:29">
      <c r="F72" s="36" t="s">
        <v>77</v>
      </c>
      <c r="G72" s="36"/>
      <c r="I72" s="105">
        <v>0</v>
      </c>
      <c r="J72" s="105">
        <v>0</v>
      </c>
      <c r="K72" s="105">
        <v>0</v>
      </c>
      <c r="L72" s="105">
        <v>0</v>
      </c>
      <c r="M72" s="105">
        <v>0</v>
      </c>
      <c r="N72" s="105">
        <v>0</v>
      </c>
      <c r="O72" s="105">
        <v>0</v>
      </c>
      <c r="U72" s="36" t="s">
        <v>77</v>
      </c>
      <c r="V72" t="s">
        <v>19</v>
      </c>
      <c r="W72" s="59">
        <f t="shared" si="15"/>
        <v>0.81952273</v>
      </c>
      <c r="X72" s="59">
        <f t="shared" si="15"/>
        <v>0.61594825</v>
      </c>
      <c r="Y72" s="59">
        <f t="shared" si="15"/>
        <v>0.72453658</v>
      </c>
      <c r="Z72" s="59">
        <f t="shared" si="15"/>
        <v>0.79283604</v>
      </c>
      <c r="AA72" s="59">
        <f t="shared" si="15"/>
        <v>0.82447925</v>
      </c>
      <c r="AB72" s="59">
        <f t="shared" si="15"/>
        <v>0.77052594</v>
      </c>
      <c r="AC72" s="59">
        <f t="shared" si="15"/>
        <v>0.7189808</v>
      </c>
    </row>
    <row r="75" spans="10:10">
      <c r="J75" t="s">
        <v>356</v>
      </c>
    </row>
    <row r="76" ht="14.5" spans="8:8">
      <c r="H76" s="254" t="s">
        <v>357</v>
      </c>
    </row>
    <row r="77" ht="15.25" spans="4:15">
      <c r="D77" s="35" t="s">
        <v>11</v>
      </c>
      <c r="E77" s="35" t="s">
        <v>189</v>
      </c>
      <c r="F77" s="216" t="s">
        <v>342</v>
      </c>
      <c r="G77" s="35" t="s">
        <v>190</v>
      </c>
      <c r="H77" s="127" t="s">
        <v>358</v>
      </c>
      <c r="I77" t="s">
        <v>191</v>
      </c>
      <c r="J77" t="s">
        <v>192</v>
      </c>
      <c r="K77" t="s">
        <v>193</v>
      </c>
      <c r="L77" t="s">
        <v>194</v>
      </c>
      <c r="M77" t="s">
        <v>195</v>
      </c>
      <c r="N77" t="s">
        <v>196</v>
      </c>
      <c r="O77" t="s">
        <v>197</v>
      </c>
    </row>
    <row r="78" ht="62.5" spans="4:17">
      <c r="D78" t="s">
        <v>23</v>
      </c>
      <c r="E78" t="s">
        <v>77</v>
      </c>
      <c r="G78" t="s">
        <v>19</v>
      </c>
      <c r="H78" s="128" t="s">
        <v>349</v>
      </c>
      <c r="I78" s="255">
        <f t="shared" ref="I78:O78" si="25">I55*W55*4/4/12</f>
        <v>0.0357805071413123</v>
      </c>
      <c r="J78" s="255">
        <f t="shared" si="25"/>
        <v>0.0262040869013808</v>
      </c>
      <c r="K78" s="255">
        <f t="shared" si="25"/>
        <v>0.0215545197776005</v>
      </c>
      <c r="L78" s="255">
        <f t="shared" si="25"/>
        <v>0.0183533698272233</v>
      </c>
      <c r="M78" s="255">
        <f t="shared" si="25"/>
        <v>0.00563995056275202</v>
      </c>
      <c r="N78" s="255">
        <f t="shared" si="25"/>
        <v>0.00115497087118089</v>
      </c>
      <c r="O78" s="255">
        <f t="shared" si="25"/>
        <v>0.00280098016777934</v>
      </c>
      <c r="P78" s="105"/>
      <c r="Q78" s="256">
        <f t="shared" ref="Q78:Q85" si="26">AVERAGE(I78:O78)</f>
        <v>0.0159269121784613</v>
      </c>
    </row>
    <row r="79" ht="62.5" spans="4:17">
      <c r="D79" t="s">
        <v>27</v>
      </c>
      <c r="E79" t="s">
        <v>77</v>
      </c>
      <c r="G79" t="s">
        <v>19</v>
      </c>
      <c r="H79" s="128" t="s">
        <v>349</v>
      </c>
      <c r="I79" s="255">
        <f t="shared" ref="I79:O79" si="27">I56*W56*4/4/12</f>
        <v>0.0357805071413123</v>
      </c>
      <c r="J79" s="255">
        <f t="shared" si="27"/>
        <v>0.0262040869013808</v>
      </c>
      <c r="K79" s="255">
        <f t="shared" si="27"/>
        <v>0.0215545197776005</v>
      </c>
      <c r="L79" s="255">
        <f t="shared" si="27"/>
        <v>0.0183533698272233</v>
      </c>
      <c r="M79" s="255">
        <f t="shared" si="27"/>
        <v>0.00563995056275202</v>
      </c>
      <c r="N79" s="255">
        <f t="shared" si="27"/>
        <v>0.00115497087118089</v>
      </c>
      <c r="O79" s="255">
        <f t="shared" si="27"/>
        <v>0.00280098016777934</v>
      </c>
      <c r="P79" s="105"/>
      <c r="Q79" s="256">
        <f t="shared" si="26"/>
        <v>0.0159269121784613</v>
      </c>
    </row>
    <row r="80" ht="62.5" spans="4:17">
      <c r="D80" t="s">
        <v>29</v>
      </c>
      <c r="E80" t="s">
        <v>77</v>
      </c>
      <c r="G80" t="s">
        <v>19</v>
      </c>
      <c r="H80" s="128" t="s">
        <v>349</v>
      </c>
      <c r="I80" s="255">
        <f t="shared" ref="I80:O80" si="28">I57*W57*4/4/12</f>
        <v>0.0357805071413123</v>
      </c>
      <c r="J80" s="255">
        <f t="shared" si="28"/>
        <v>0.0262040869013808</v>
      </c>
      <c r="K80" s="255">
        <f t="shared" si="28"/>
        <v>0.0215545197776005</v>
      </c>
      <c r="L80" s="255">
        <f t="shared" si="28"/>
        <v>0.0183533698272233</v>
      </c>
      <c r="M80" s="255">
        <f t="shared" si="28"/>
        <v>0.00563995056275202</v>
      </c>
      <c r="N80" s="255">
        <f t="shared" si="28"/>
        <v>0.00115497087118089</v>
      </c>
      <c r="O80" s="255">
        <f t="shared" si="28"/>
        <v>0.00280098016777934</v>
      </c>
      <c r="P80" s="105"/>
      <c r="Q80" s="256">
        <f t="shared" si="26"/>
        <v>0.0159269121784613</v>
      </c>
    </row>
    <row r="81" ht="62.5" spans="4:17">
      <c r="D81" t="s">
        <v>31</v>
      </c>
      <c r="E81" t="s">
        <v>74</v>
      </c>
      <c r="G81" t="s">
        <v>19</v>
      </c>
      <c r="H81" s="128" t="s">
        <v>349</v>
      </c>
      <c r="I81" s="255">
        <f t="shared" ref="I81:O81" si="29">I58*W58*4/4/12</f>
        <v>0.00781083050057686</v>
      </c>
      <c r="J81" s="255">
        <f t="shared" si="29"/>
        <v>0.0406703539844115</v>
      </c>
      <c r="K81" s="255">
        <f t="shared" si="29"/>
        <v>0.0221156335043061</v>
      </c>
      <c r="L81" s="255">
        <f t="shared" si="29"/>
        <v>0.0184840831747611</v>
      </c>
      <c r="M81" s="255">
        <f t="shared" si="29"/>
        <v>0.0222044005900813</v>
      </c>
      <c r="N81" s="255">
        <f t="shared" si="29"/>
        <v>0.0289535352765569</v>
      </c>
      <c r="O81" s="255">
        <f t="shared" si="29"/>
        <v>0.0210185630721207</v>
      </c>
      <c r="P81" s="105"/>
      <c r="Q81" s="256">
        <f t="shared" si="26"/>
        <v>0.0230367714432592</v>
      </c>
    </row>
    <row r="82" ht="62.5" spans="4:17">
      <c r="D82" t="s">
        <v>33</v>
      </c>
      <c r="E82" t="s">
        <v>74</v>
      </c>
      <c r="G82" t="s">
        <v>19</v>
      </c>
      <c r="H82" s="128" t="s">
        <v>349</v>
      </c>
      <c r="I82" s="255">
        <f t="shared" ref="I82:O82" si="30">I59*W59*4/4/12</f>
        <v>0.00781083050057686</v>
      </c>
      <c r="J82" s="255">
        <f t="shared" si="30"/>
        <v>0.0406703539844115</v>
      </c>
      <c r="K82" s="255">
        <f t="shared" si="30"/>
        <v>0.0221156335043061</v>
      </c>
      <c r="L82" s="255">
        <f t="shared" si="30"/>
        <v>0.0184840831747611</v>
      </c>
      <c r="M82" s="255">
        <f t="shared" si="30"/>
        <v>0.0222044005900813</v>
      </c>
      <c r="N82" s="255">
        <f t="shared" si="30"/>
        <v>0.0289535352765569</v>
      </c>
      <c r="O82" s="255">
        <f t="shared" si="30"/>
        <v>0.0210185630721207</v>
      </c>
      <c r="P82" s="105"/>
      <c r="Q82" s="256">
        <f t="shared" si="26"/>
        <v>0.0230367714432592</v>
      </c>
    </row>
    <row r="83" ht="62.5" spans="4:17">
      <c r="D83" t="s">
        <v>35</v>
      </c>
      <c r="E83" t="s">
        <v>74</v>
      </c>
      <c r="G83" t="s">
        <v>19</v>
      </c>
      <c r="H83" s="128" t="s">
        <v>349</v>
      </c>
      <c r="I83" s="255">
        <f t="shared" ref="I83:O83" si="31">I60*W60*4/4/12</f>
        <v>0.00781083050057686</v>
      </c>
      <c r="J83" s="255">
        <f t="shared" si="31"/>
        <v>0.0406703539844115</v>
      </c>
      <c r="K83" s="255">
        <f t="shared" si="31"/>
        <v>0.0221156335043061</v>
      </c>
      <c r="L83" s="255">
        <f t="shared" si="31"/>
        <v>0.0184840831747611</v>
      </c>
      <c r="M83" s="255">
        <f t="shared" si="31"/>
        <v>0.0222044005900813</v>
      </c>
      <c r="N83" s="255">
        <f t="shared" si="31"/>
        <v>0.0289535352765569</v>
      </c>
      <c r="O83" s="255">
        <f t="shared" si="31"/>
        <v>0.0210185630721207</v>
      </c>
      <c r="P83" s="105"/>
      <c r="Q83" s="256">
        <f t="shared" si="26"/>
        <v>0.0230367714432592</v>
      </c>
    </row>
    <row r="84" ht="62.5" spans="4:17">
      <c r="D84" t="s">
        <v>37</v>
      </c>
      <c r="E84" t="s">
        <v>71</v>
      </c>
      <c r="G84" t="s">
        <v>19</v>
      </c>
      <c r="H84" s="128" t="s">
        <v>349</v>
      </c>
      <c r="I84" s="255">
        <f t="shared" ref="I84:O84" si="32">I61*W61*4/4/12</f>
        <v>0.0140198999011573</v>
      </c>
      <c r="J84" s="255">
        <f t="shared" si="32"/>
        <v>0.0277390091768905</v>
      </c>
      <c r="K84" s="255">
        <f t="shared" si="32"/>
        <v>0.0231657838843933</v>
      </c>
      <c r="L84" s="255">
        <f t="shared" si="32"/>
        <v>0.0211313807558033</v>
      </c>
      <c r="M84" s="255">
        <f t="shared" si="32"/>
        <v>0.0211136679749322</v>
      </c>
      <c r="N84" s="255">
        <f t="shared" si="32"/>
        <v>0.0222417709845397</v>
      </c>
      <c r="O84" s="255">
        <f t="shared" si="32"/>
        <v>0.0148549806516132</v>
      </c>
      <c r="P84" s="105"/>
      <c r="Q84" s="256">
        <f t="shared" si="26"/>
        <v>0.0206094990470471</v>
      </c>
    </row>
    <row r="85" ht="62.5" spans="4:17">
      <c r="D85" t="s">
        <v>39</v>
      </c>
      <c r="E85" t="s">
        <v>71</v>
      </c>
      <c r="F85" s="46"/>
      <c r="G85" s="46" t="s">
        <v>19</v>
      </c>
      <c r="H85" s="128" t="s">
        <v>349</v>
      </c>
      <c r="I85" s="226">
        <f>AVERAGE(I78:I84,I87:I88)</f>
        <v>0.0238367685429122</v>
      </c>
      <c r="J85" s="226">
        <f t="shared" ref="J85:O85" si="33">AVERAGE(J78:J84,J87:J88)</f>
        <v>0.0424444344251077</v>
      </c>
      <c r="K85" s="226">
        <f t="shared" si="33"/>
        <v>0.0264429244200195</v>
      </c>
      <c r="L85" s="226">
        <f t="shared" si="33"/>
        <v>0.0213740130743786</v>
      </c>
      <c r="M85" s="226">
        <f t="shared" si="33"/>
        <v>0.013177945776307</v>
      </c>
      <c r="N85" s="226">
        <f t="shared" si="33"/>
        <v>0.0180539233338386</v>
      </c>
      <c r="O85" s="226">
        <f t="shared" si="33"/>
        <v>0.0144438971257235</v>
      </c>
      <c r="P85" s="105"/>
      <c r="Q85" s="256">
        <f t="shared" si="26"/>
        <v>0.022824843814041</v>
      </c>
    </row>
    <row r="86" ht="14.5" spans="5:17">
      <c r="E86" s="218" t="str">
        <f>[2]COMM!$E$19</f>
        <v>RSDAHT</v>
      </c>
      <c r="G86" s="46"/>
      <c r="I86" s="226"/>
      <c r="J86" s="226"/>
      <c r="K86" s="226"/>
      <c r="L86" s="226"/>
      <c r="M86" s="226"/>
      <c r="N86" s="226"/>
      <c r="O86" s="226"/>
      <c r="P86" s="105"/>
      <c r="Q86" s="256"/>
    </row>
    <row r="87" ht="62.5" spans="4:17">
      <c r="D87" t="s">
        <v>41</v>
      </c>
      <c r="E87" t="s">
        <v>65</v>
      </c>
      <c r="G87" t="s">
        <v>19</v>
      </c>
      <c r="H87" s="128" t="s">
        <v>349</v>
      </c>
      <c r="I87" s="255">
        <f>I63*W63*4/4/12</f>
        <v>0.0137569108234998</v>
      </c>
      <c r="J87" s="255">
        <f t="shared" ref="J87:O87" si="34">J63*X63*4/4/12</f>
        <v>0.0326477459601463</v>
      </c>
      <c r="K87" s="255">
        <f t="shared" si="34"/>
        <v>0.0161882776133936</v>
      </c>
      <c r="L87" s="255">
        <f t="shared" si="34"/>
        <v>0.0520175208280189</v>
      </c>
      <c r="M87" s="255">
        <f t="shared" si="34"/>
        <v>0.0105631502515655</v>
      </c>
      <c r="N87" s="255">
        <f t="shared" si="34"/>
        <v>0.0413682323359305</v>
      </c>
      <c r="O87" s="255">
        <f t="shared" si="34"/>
        <v>0.0213450509207307</v>
      </c>
      <c r="P87" s="105"/>
      <c r="Q87" s="256">
        <f t="shared" ref="Q87:Q95" si="35">AVERAGE(I87:O87)</f>
        <v>0.026840984104755</v>
      </c>
    </row>
    <row r="88" ht="62.5" spans="4:17">
      <c r="D88" t="s">
        <v>43</v>
      </c>
      <c r="E88" t="s">
        <v>69</v>
      </c>
      <c r="G88" t="s">
        <v>19</v>
      </c>
      <c r="H88" s="128" t="s">
        <v>349</v>
      </c>
      <c r="I88" s="255">
        <f>I64*W64*4/4/12</f>
        <v>0.0559800932358857</v>
      </c>
      <c r="J88" s="255">
        <f t="shared" ref="J88:O88" si="36">J64*X64*4/4/12</f>
        <v>0.120989832031555</v>
      </c>
      <c r="K88" s="255">
        <f t="shared" si="36"/>
        <v>0.067621798436669</v>
      </c>
      <c r="L88" s="255">
        <f t="shared" si="36"/>
        <v>0.00870485707963219</v>
      </c>
      <c r="M88" s="255">
        <f t="shared" si="36"/>
        <v>0.00339164030176496</v>
      </c>
      <c r="N88" s="255">
        <f t="shared" si="36"/>
        <v>0.00854978824086401</v>
      </c>
      <c r="O88" s="255">
        <f t="shared" si="36"/>
        <v>0.0223364128394673</v>
      </c>
      <c r="P88" s="105"/>
      <c r="Q88" s="256">
        <f t="shared" si="35"/>
        <v>0.0410820603094055</v>
      </c>
    </row>
    <row r="89" ht="62.5" spans="4:17">
      <c r="D89" s="36" t="s">
        <v>45</v>
      </c>
      <c r="E89" s="36" t="s">
        <v>71</v>
      </c>
      <c r="F89" s="36"/>
      <c r="G89" t="s">
        <v>19</v>
      </c>
      <c r="H89" s="128" t="s">
        <v>349</v>
      </c>
      <c r="I89" s="94">
        <f>AVERAGE(I88,I84)</f>
        <v>0.0349999965685215</v>
      </c>
      <c r="J89" s="94">
        <f t="shared" ref="J89:O89" si="37">AVERAGE(J88,J84)</f>
        <v>0.0743644206042229</v>
      </c>
      <c r="K89" s="94">
        <f t="shared" si="37"/>
        <v>0.0453937911605312</v>
      </c>
      <c r="L89" s="94">
        <f t="shared" si="37"/>
        <v>0.0149181189177177</v>
      </c>
      <c r="M89" s="94">
        <f t="shared" si="37"/>
        <v>0.0122526541383486</v>
      </c>
      <c r="N89" s="94">
        <f t="shared" si="37"/>
        <v>0.0153957796127018</v>
      </c>
      <c r="O89" s="94">
        <f t="shared" si="37"/>
        <v>0.0185956967455403</v>
      </c>
      <c r="P89" s="105"/>
      <c r="Q89" s="256">
        <f t="shared" si="35"/>
        <v>0.0308457796782263</v>
      </c>
    </row>
    <row r="90" ht="14.5" spans="5:17">
      <c r="E90" s="36" t="s">
        <v>69</v>
      </c>
      <c r="F90" s="36"/>
      <c r="I90" s="94"/>
      <c r="J90" s="94"/>
      <c r="K90" s="94"/>
      <c r="L90" s="94"/>
      <c r="M90" s="94"/>
      <c r="N90" s="94"/>
      <c r="O90" s="94"/>
      <c r="P90" s="105"/>
      <c r="Q90" s="256"/>
    </row>
    <row r="91" ht="62.5" spans="4:17">
      <c r="D91" s="36" t="s">
        <v>47</v>
      </c>
      <c r="E91" s="36" t="s">
        <v>77</v>
      </c>
      <c r="F91" s="36"/>
      <c r="G91" t="s">
        <v>19</v>
      </c>
      <c r="H91" s="128" t="s">
        <v>349</v>
      </c>
      <c r="I91" s="94">
        <f>AVERAGE(I88,I78:I80)</f>
        <v>0.0408304036649556</v>
      </c>
      <c r="J91" s="94">
        <f t="shared" ref="J91:O91" si="38">AVERAGE(J88,J78:J80)</f>
        <v>0.0499005231839244</v>
      </c>
      <c r="K91" s="94">
        <f t="shared" si="38"/>
        <v>0.0330713394423676</v>
      </c>
      <c r="L91" s="94">
        <f t="shared" si="38"/>
        <v>0.0159412416403256</v>
      </c>
      <c r="M91" s="94">
        <f t="shared" si="38"/>
        <v>0.00507787299750525</v>
      </c>
      <c r="N91" s="94">
        <f t="shared" si="38"/>
        <v>0.00300367521360167</v>
      </c>
      <c r="O91" s="94">
        <f t="shared" si="38"/>
        <v>0.00768483833570134</v>
      </c>
      <c r="P91" s="105"/>
      <c r="Q91" s="256">
        <f t="shared" si="35"/>
        <v>0.0222156992111974</v>
      </c>
    </row>
    <row r="92" ht="14.5" spans="5:17">
      <c r="E92" s="36" t="s">
        <v>69</v>
      </c>
      <c r="F92" s="36"/>
      <c r="I92" s="94"/>
      <c r="J92" s="94"/>
      <c r="K92" s="94"/>
      <c r="L92" s="94"/>
      <c r="M92" s="94"/>
      <c r="N92" s="94"/>
      <c r="O92" s="94"/>
      <c r="P92" s="105"/>
      <c r="Q92" s="256"/>
    </row>
    <row r="93" ht="62.5" spans="4:17">
      <c r="D93" s="36" t="s">
        <v>49</v>
      </c>
      <c r="E93" s="36" t="s">
        <v>71</v>
      </c>
      <c r="F93" s="36"/>
      <c r="G93" t="s">
        <v>19</v>
      </c>
      <c r="H93" s="128" t="s">
        <v>349</v>
      </c>
      <c r="I93" s="94">
        <f>AVERAGE(I84,I81:I83)</f>
        <v>0.00936309785072198</v>
      </c>
      <c r="J93" s="94">
        <f t="shared" ref="J93:O93" si="39">AVERAGE(J84,J81:J83)</f>
        <v>0.0374375177825313</v>
      </c>
      <c r="K93" s="94">
        <f t="shared" si="39"/>
        <v>0.0223781710993279</v>
      </c>
      <c r="L93" s="94">
        <f t="shared" si="39"/>
        <v>0.0191459075700216</v>
      </c>
      <c r="M93" s="94">
        <f t="shared" si="39"/>
        <v>0.021931717436294</v>
      </c>
      <c r="N93" s="94">
        <f t="shared" si="39"/>
        <v>0.0272755942035526</v>
      </c>
      <c r="O93" s="94">
        <f t="shared" si="39"/>
        <v>0.0194776674669938</v>
      </c>
      <c r="P93" s="105"/>
      <c r="Q93" s="256">
        <f t="shared" si="35"/>
        <v>0.0224299533442062</v>
      </c>
    </row>
    <row r="94" ht="14.5" spans="5:17">
      <c r="E94" s="36" t="s">
        <v>74</v>
      </c>
      <c r="F94" s="36"/>
      <c r="I94" s="94"/>
      <c r="J94" s="94"/>
      <c r="K94" s="94"/>
      <c r="L94" s="94"/>
      <c r="M94" s="94"/>
      <c r="N94" s="94"/>
      <c r="O94" s="94"/>
      <c r="P94" s="105"/>
      <c r="Q94" s="256"/>
    </row>
    <row r="95" ht="62.5" spans="4:17">
      <c r="D95" s="36" t="s">
        <v>51</v>
      </c>
      <c r="E95" s="36" t="s">
        <v>71</v>
      </c>
      <c r="F95" s="36"/>
      <c r="G95" t="s">
        <v>19</v>
      </c>
      <c r="H95" s="128" t="s">
        <v>349</v>
      </c>
      <c r="I95" s="94">
        <f>AVERAGE(I78:I80,I84)</f>
        <v>0.0303403553312735</v>
      </c>
      <c r="J95" s="94">
        <f t="shared" ref="J95:O95" si="40">AVERAGE(J78:J80,J84)</f>
        <v>0.0265878174702582</v>
      </c>
      <c r="K95" s="94">
        <f t="shared" si="40"/>
        <v>0.0219573358042987</v>
      </c>
      <c r="L95" s="94">
        <f t="shared" si="40"/>
        <v>0.0190478725593683</v>
      </c>
      <c r="M95" s="94">
        <f t="shared" si="40"/>
        <v>0.00950837991579707</v>
      </c>
      <c r="N95" s="94">
        <f t="shared" si="40"/>
        <v>0.00642667089952058</v>
      </c>
      <c r="O95" s="94">
        <f t="shared" si="40"/>
        <v>0.00581448028873781</v>
      </c>
      <c r="P95" s="105"/>
      <c r="Q95" s="256">
        <f t="shared" si="35"/>
        <v>0.0170975588956077</v>
      </c>
    </row>
    <row r="96" ht="14.5" spans="5:15">
      <c r="E96" s="36" t="s">
        <v>77</v>
      </c>
      <c r="F96" s="36"/>
      <c r="I96" s="59"/>
      <c r="J96" s="59"/>
      <c r="K96" s="59"/>
      <c r="L96" s="59"/>
      <c r="M96" s="59"/>
      <c r="N96" s="59"/>
      <c r="O96" s="59"/>
    </row>
    <row r="109" ht="14.5" spans="5:8">
      <c r="E109" s="38"/>
      <c r="F109" s="38"/>
      <c r="G109" s="38"/>
      <c r="H109" s="39" t="s">
        <v>350</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348</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359</v>
      </c>
    </row>
    <row r="135" ht="15.25" spans="5:15">
      <c r="E135" s="35" t="s">
        <v>11</v>
      </c>
      <c r="F135" s="35" t="s">
        <v>189</v>
      </c>
      <c r="G135" s="216" t="s">
        <v>342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8">
        <v>31.54</v>
      </c>
      <c r="J142" s="258">
        <v>31.54</v>
      </c>
      <c r="K142" s="258">
        <v>31.54</v>
      </c>
      <c r="L142" s="258">
        <v>31.54</v>
      </c>
      <c r="M142" s="258">
        <v>31.54</v>
      </c>
      <c r="N142" s="258">
        <v>31.54</v>
      </c>
      <c r="O142" s="258">
        <v>31.54</v>
      </c>
    </row>
    <row r="143" ht="14.5" spans="3:15">
      <c r="C143" s="36"/>
      <c r="D143" s="36"/>
      <c r="E143" t="s">
        <v>39</v>
      </c>
      <c r="F143" t="s">
        <v>71</v>
      </c>
      <c r="G143" s="46"/>
      <c r="H143" t="s">
        <v>19</v>
      </c>
      <c r="I143" s="258">
        <v>31.54</v>
      </c>
      <c r="J143" s="258">
        <v>31.54</v>
      </c>
      <c r="K143" s="258">
        <v>31.54</v>
      </c>
      <c r="L143" s="258">
        <v>31.54</v>
      </c>
      <c r="M143" s="258">
        <v>31.54</v>
      </c>
      <c r="N143" s="258">
        <v>31.54</v>
      </c>
      <c r="O143" s="258">
        <v>31.54</v>
      </c>
    </row>
    <row r="144" ht="14.5" spans="3:15">
      <c r="C144" s="36"/>
      <c r="D144" s="36"/>
      <c r="F144" s="218" t="str">
        <f>[2]COMM!$E$19</f>
        <v>RSDAHT</v>
      </c>
      <c r="I144" s="258">
        <v>31.54</v>
      </c>
      <c r="J144" s="258">
        <v>31.54</v>
      </c>
      <c r="K144" s="258">
        <v>31.54</v>
      </c>
      <c r="L144" s="258">
        <v>31.54</v>
      </c>
      <c r="M144" s="258">
        <v>31.54</v>
      </c>
      <c r="N144" s="258">
        <v>31.54</v>
      </c>
      <c r="O144" s="258">
        <v>31.54</v>
      </c>
    </row>
    <row r="145" ht="14.5" spans="3:15">
      <c r="C145" s="36"/>
      <c r="D145" s="36"/>
      <c r="E145" t="s">
        <v>41</v>
      </c>
      <c r="F145" t="s">
        <v>65</v>
      </c>
      <c r="H145" t="s">
        <v>19</v>
      </c>
      <c r="I145" s="258">
        <v>31.54</v>
      </c>
      <c r="J145" s="258">
        <v>31.54</v>
      </c>
      <c r="K145" s="258">
        <v>31.54</v>
      </c>
      <c r="L145" s="258">
        <v>31.54</v>
      </c>
      <c r="M145" s="258">
        <v>31.54</v>
      </c>
      <c r="N145" s="258">
        <v>31.54</v>
      </c>
      <c r="O145" s="258">
        <v>31.54</v>
      </c>
    </row>
    <row r="146" ht="14.5" spans="3:15">
      <c r="C146" s="36"/>
      <c r="D146" s="36"/>
      <c r="E146" t="s">
        <v>43</v>
      </c>
      <c r="F146" t="s">
        <v>69</v>
      </c>
      <c r="H146" t="s">
        <v>19</v>
      </c>
      <c r="I146" s="258">
        <v>31.54</v>
      </c>
      <c r="J146" s="258">
        <v>31.54</v>
      </c>
      <c r="K146" s="258">
        <v>31.54</v>
      </c>
      <c r="L146" s="258">
        <v>31.54</v>
      </c>
      <c r="M146" s="258">
        <v>31.54</v>
      </c>
      <c r="N146" s="258">
        <v>31.54</v>
      </c>
      <c r="O146" s="258">
        <v>31.54</v>
      </c>
    </row>
    <row r="147" ht="14.5" spans="3:15">
      <c r="C147" s="36"/>
      <c r="D147" s="36"/>
      <c r="E147" s="36" t="s">
        <v>45</v>
      </c>
      <c r="F147" s="36" t="s">
        <v>71</v>
      </c>
      <c r="G147" s="36"/>
      <c r="H147" t="s">
        <v>19</v>
      </c>
      <c r="I147" s="258">
        <v>31.54</v>
      </c>
      <c r="J147" s="258">
        <v>31.54</v>
      </c>
      <c r="K147" s="258">
        <v>31.54</v>
      </c>
      <c r="L147" s="258">
        <v>31.54</v>
      </c>
      <c r="M147" s="258">
        <v>31.54</v>
      </c>
      <c r="N147" s="258">
        <v>31.54</v>
      </c>
      <c r="O147" s="258">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187</v>
      </c>
    </row>
    <row r="160" ht="15.25" spans="5:15">
      <c r="E160" s="35" t="s">
        <v>11</v>
      </c>
      <c r="F160" s="35" t="s">
        <v>189</v>
      </c>
      <c r="G160" s="216" t="s">
        <v>342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41">25/(25+16)</f>
        <v>0.609756097560976</v>
      </c>
      <c r="K161" s="71">
        <f t="shared" si="41"/>
        <v>0.609756097560976</v>
      </c>
      <c r="L161" s="71">
        <f t="shared" si="41"/>
        <v>0.609756097560976</v>
      </c>
      <c r="M161" s="71">
        <f t="shared" si="41"/>
        <v>0.609756097560976</v>
      </c>
      <c r="N161" s="71">
        <f t="shared" si="41"/>
        <v>0.609756097560976</v>
      </c>
      <c r="O161" s="71">
        <f t="shared" si="41"/>
        <v>0.609756097560976</v>
      </c>
    </row>
    <row r="162" ht="14.5" spans="5:20">
      <c r="E162" s="67"/>
      <c r="F162" s="70" t="s">
        <v>69</v>
      </c>
      <c r="G162" s="70"/>
      <c r="H162" s="67"/>
      <c r="I162" s="71">
        <f>1-I161</f>
        <v>0.390243902439024</v>
      </c>
      <c r="J162" s="71">
        <f t="shared" ref="J162:O162" si="42">1-J161</f>
        <v>0.390243902439024</v>
      </c>
      <c r="K162" s="71">
        <f t="shared" si="42"/>
        <v>0.390243902439024</v>
      </c>
      <c r="L162" s="71">
        <f t="shared" si="42"/>
        <v>0.390243902439024</v>
      </c>
      <c r="M162" s="71">
        <f t="shared" si="42"/>
        <v>0.390243902439024</v>
      </c>
      <c r="N162" s="71">
        <f t="shared" si="42"/>
        <v>0.390243902439024</v>
      </c>
      <c r="O162" s="71">
        <f t="shared" si="42"/>
        <v>0.390243902439024</v>
      </c>
      <c r="T162" t="s">
        <v>360</v>
      </c>
    </row>
    <row r="163" ht="14.5" spans="5:15">
      <c r="E163" s="70" t="s">
        <v>47</v>
      </c>
      <c r="F163" s="70" t="s">
        <v>77</v>
      </c>
      <c r="G163" s="70"/>
      <c r="H163" s="67" t="s">
        <v>19</v>
      </c>
      <c r="I163" s="71">
        <f>5/(5+16)</f>
        <v>0.238095238095238</v>
      </c>
      <c r="J163" s="71">
        <f t="shared" ref="J163:O163" si="43">I163</f>
        <v>0.238095238095238</v>
      </c>
      <c r="K163" s="71">
        <f t="shared" si="43"/>
        <v>0.238095238095238</v>
      </c>
      <c r="L163" s="71">
        <f t="shared" si="43"/>
        <v>0.238095238095238</v>
      </c>
      <c r="M163" s="71">
        <f t="shared" si="43"/>
        <v>0.238095238095238</v>
      </c>
      <c r="N163" s="71">
        <f t="shared" si="43"/>
        <v>0.238095238095238</v>
      </c>
      <c r="O163" s="71">
        <f t="shared" si="43"/>
        <v>0.238095238095238</v>
      </c>
    </row>
    <row r="164" ht="14.5" spans="5:15">
      <c r="E164" s="67"/>
      <c r="F164" s="70" t="s">
        <v>69</v>
      </c>
      <c r="G164" s="70"/>
      <c r="H164" s="67"/>
      <c r="I164" s="71">
        <f t="shared" ref="I164:O164" si="44">1-I163</f>
        <v>0.761904761904762</v>
      </c>
      <c r="J164" s="71">
        <f t="shared" si="44"/>
        <v>0.761904761904762</v>
      </c>
      <c r="K164" s="71">
        <f t="shared" si="44"/>
        <v>0.761904761904762</v>
      </c>
      <c r="L164" s="71">
        <f t="shared" si="44"/>
        <v>0.761904761904762</v>
      </c>
      <c r="M164" s="71">
        <f t="shared" si="44"/>
        <v>0.761904761904762</v>
      </c>
      <c r="N164" s="71">
        <f t="shared" si="44"/>
        <v>0.761904761904762</v>
      </c>
      <c r="O164" s="71">
        <f t="shared" si="44"/>
        <v>0.761904761904762</v>
      </c>
    </row>
    <row r="165" ht="14.5" spans="5:17">
      <c r="E165" s="70" t="s">
        <v>49</v>
      </c>
      <c r="F165" s="70" t="s">
        <v>71</v>
      </c>
      <c r="G165" s="70"/>
      <c r="H165" s="67" t="s">
        <v>19</v>
      </c>
      <c r="I165" s="71">
        <f>25/(25+53)</f>
        <v>0.320512820512821</v>
      </c>
      <c r="J165" s="71">
        <f t="shared" ref="J165:O165" si="45">I165</f>
        <v>0.320512820512821</v>
      </c>
      <c r="K165" s="71">
        <f t="shared" si="45"/>
        <v>0.320512820512821</v>
      </c>
      <c r="L165" s="71">
        <f t="shared" si="45"/>
        <v>0.320512820512821</v>
      </c>
      <c r="M165" s="71">
        <f t="shared" si="45"/>
        <v>0.320512820512821</v>
      </c>
      <c r="N165" s="71">
        <f t="shared" si="45"/>
        <v>0.320512820512821</v>
      </c>
      <c r="O165" s="71">
        <f t="shared" si="45"/>
        <v>0.320512820512821</v>
      </c>
      <c r="Q165" t="s">
        <v>351</v>
      </c>
    </row>
    <row r="166" ht="14.5" spans="5:15">
      <c r="E166" s="67"/>
      <c r="F166" s="70" t="s">
        <v>74</v>
      </c>
      <c r="G166" s="70"/>
      <c r="H166" s="67"/>
      <c r="I166" s="71">
        <f t="shared" ref="I166:O166" si="46">1-I165</f>
        <v>0.679487179487179</v>
      </c>
      <c r="J166" s="71">
        <f t="shared" si="46"/>
        <v>0.679487179487179</v>
      </c>
      <c r="K166" s="71">
        <f t="shared" si="46"/>
        <v>0.679487179487179</v>
      </c>
      <c r="L166" s="71">
        <f t="shared" si="46"/>
        <v>0.679487179487179</v>
      </c>
      <c r="M166" s="71">
        <f t="shared" si="46"/>
        <v>0.679487179487179</v>
      </c>
      <c r="N166" s="71">
        <f t="shared" si="46"/>
        <v>0.679487179487179</v>
      </c>
      <c r="O166" s="71">
        <f t="shared" si="46"/>
        <v>0.679487179487179</v>
      </c>
    </row>
    <row r="167" ht="14.5" spans="5:15">
      <c r="E167" s="70" t="s">
        <v>51</v>
      </c>
      <c r="F167" s="70" t="s">
        <v>71</v>
      </c>
      <c r="G167" s="70"/>
      <c r="H167" s="67" t="s">
        <v>19</v>
      </c>
      <c r="I167" s="71">
        <f>25/30</f>
        <v>0.833333333333333</v>
      </c>
      <c r="J167" s="71">
        <f t="shared" ref="J167:O167" si="47">I167</f>
        <v>0.833333333333333</v>
      </c>
      <c r="K167" s="71">
        <f t="shared" si="47"/>
        <v>0.833333333333333</v>
      </c>
      <c r="L167" s="71">
        <f t="shared" si="47"/>
        <v>0.833333333333333</v>
      </c>
      <c r="M167" s="71">
        <f t="shared" si="47"/>
        <v>0.833333333333333</v>
      </c>
      <c r="N167" s="71">
        <f t="shared" si="47"/>
        <v>0.833333333333333</v>
      </c>
      <c r="O167" s="71">
        <f t="shared" si="47"/>
        <v>0.833333333333333</v>
      </c>
    </row>
    <row r="168" ht="14.5" spans="5:15">
      <c r="E168" s="67"/>
      <c r="F168" s="70" t="s">
        <v>77</v>
      </c>
      <c r="G168" s="70"/>
      <c r="H168" s="67"/>
      <c r="I168" s="71">
        <f t="shared" ref="I168:O168" si="48">1-I167</f>
        <v>0.166666666666667</v>
      </c>
      <c r="J168" s="71">
        <f t="shared" si="48"/>
        <v>0.166666666666667</v>
      </c>
      <c r="K168" s="71">
        <f t="shared" si="48"/>
        <v>0.166666666666667</v>
      </c>
      <c r="L168" s="71">
        <f t="shared" si="48"/>
        <v>0.166666666666667</v>
      </c>
      <c r="M168" s="71">
        <f t="shared" si="48"/>
        <v>0.166666666666667</v>
      </c>
      <c r="N168" s="71">
        <f t="shared" si="48"/>
        <v>0.166666666666667</v>
      </c>
      <c r="O168" s="71">
        <f t="shared" si="48"/>
        <v>0.166666666666667</v>
      </c>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v>0.33</v>
      </c>
      <c r="J176" s="86">
        <f t="shared" ref="J176:O176" si="49">I176</f>
        <v>0.33</v>
      </c>
      <c r="K176" s="86">
        <f t="shared" si="49"/>
        <v>0.33</v>
      </c>
      <c r="L176" s="86">
        <f t="shared" si="49"/>
        <v>0.33</v>
      </c>
      <c r="M176" s="86">
        <f t="shared" si="49"/>
        <v>0.33</v>
      </c>
      <c r="N176" s="86">
        <f t="shared" si="49"/>
        <v>0.33</v>
      </c>
      <c r="O176" s="86">
        <f t="shared" si="49"/>
        <v>0.33</v>
      </c>
    </row>
    <row r="177" ht="14.5" spans="5:15">
      <c r="E177" s="67"/>
      <c r="F177" s="257" t="str">
        <f>[2]COMM!$E$19</f>
        <v>RSDAHT</v>
      </c>
      <c r="H177" s="67"/>
      <c r="I177" s="71">
        <f t="shared" ref="I177:O177" si="50">1-I176</f>
        <v>0.67</v>
      </c>
      <c r="J177" s="71">
        <f t="shared" si="50"/>
        <v>0.67</v>
      </c>
      <c r="K177" s="71">
        <f t="shared" si="50"/>
        <v>0.67</v>
      </c>
      <c r="L177" s="71">
        <f t="shared" si="50"/>
        <v>0.67</v>
      </c>
      <c r="M177" s="71">
        <f t="shared" si="50"/>
        <v>0.67</v>
      </c>
      <c r="N177" s="71">
        <f t="shared" si="50"/>
        <v>0.67</v>
      </c>
      <c r="O177" s="71">
        <f t="shared" si="50"/>
        <v>0.67</v>
      </c>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342</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59"/>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8">
        <f>[3]RSD!$Q$13</f>
        <v>15.3</v>
      </c>
      <c r="J194" s="238">
        <f>[3]RSD!$Q$13</f>
        <v>15.3</v>
      </c>
      <c r="K194" s="238">
        <f>[3]RSD!$Q$13</f>
        <v>15.3</v>
      </c>
      <c r="L194" s="238">
        <f>[3]RSD!$Q$13</f>
        <v>15.3</v>
      </c>
      <c r="M194" s="238">
        <f>[3]RSD!$Q$13</f>
        <v>15.3</v>
      </c>
      <c r="N194" s="238">
        <f>[3]RSD!$Q$13</f>
        <v>15.3</v>
      </c>
      <c r="O194" s="238">
        <f>[3]RSD!$Q$13</f>
        <v>15.3</v>
      </c>
    </row>
    <row r="195" ht="14.5" spans="5:15">
      <c r="E195" s="80"/>
      <c r="F195" s="260" t="str">
        <f>[2]COMM!$E$19</f>
        <v>RSDAHT</v>
      </c>
      <c r="H195" s="80"/>
      <c r="I195" s="238"/>
      <c r="J195" s="238"/>
      <c r="K195" s="238"/>
      <c r="L195" s="238"/>
      <c r="M195" s="238"/>
      <c r="N195" s="238"/>
      <c r="O195" s="238"/>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85" zoomScaleNormal="85" topLeftCell="A134" workbookViewId="0">
      <selection activeCell="H131" sqref="H131:N131"/>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0" max="20" width="12.8181818181818"/>
    <col min="21" max="21" width="16.2727272727273" customWidth="1"/>
    <col min="26" max="26" width="12.8181818181818"/>
    <col min="39" max="39" width="15.0909090909091" customWidth="1"/>
  </cols>
  <sheetData>
    <row r="1" ht="14.5" spans="4:39">
      <c r="D1" s="33"/>
      <c r="E1" s="33"/>
      <c r="F1" s="33"/>
      <c r="G1" s="34" t="s">
        <v>341</v>
      </c>
      <c r="H1" s="33"/>
      <c r="I1" s="33"/>
      <c r="J1" s="33"/>
      <c r="K1" s="33"/>
      <c r="L1" s="33"/>
      <c r="M1" s="33"/>
      <c r="N1" s="33"/>
      <c r="AM1" s="34" t="s">
        <v>211</v>
      </c>
    </row>
    <row r="2" ht="15.25" spans="4:46">
      <c r="D2" s="35" t="s">
        <v>11</v>
      </c>
      <c r="E2" s="35" t="s">
        <v>189</v>
      </c>
      <c r="F2" s="216" t="s">
        <v>342</v>
      </c>
      <c r="G2" s="35" t="s">
        <v>190</v>
      </c>
      <c r="H2" s="219" t="s">
        <v>191</v>
      </c>
      <c r="I2" t="s">
        <v>192</v>
      </c>
      <c r="J2" t="s">
        <v>193</v>
      </c>
      <c r="K2" t="s">
        <v>194</v>
      </c>
      <c r="L2" t="s">
        <v>195</v>
      </c>
      <c r="M2" t="s">
        <v>196</v>
      </c>
      <c r="N2" t="s">
        <v>197</v>
      </c>
      <c r="P2" s="223" t="s">
        <v>343</v>
      </c>
      <c r="S2" s="36"/>
      <c r="AJ2" s="35" t="s">
        <v>11</v>
      </c>
      <c r="AK2" s="35" t="s">
        <v>189</v>
      </c>
      <c r="AL2" s="216" t="s">
        <v>342</v>
      </c>
      <c r="AM2" s="35" t="s">
        <v>190</v>
      </c>
      <c r="AN2" t="s">
        <v>191</v>
      </c>
      <c r="AO2" t="s">
        <v>192</v>
      </c>
      <c r="AP2" t="s">
        <v>193</v>
      </c>
      <c r="AQ2" t="s">
        <v>194</v>
      </c>
      <c r="AR2" t="s">
        <v>195</v>
      </c>
      <c r="AS2" t="s">
        <v>196</v>
      </c>
      <c r="AT2" t="s">
        <v>197</v>
      </c>
    </row>
    <row r="3" ht="14.5" spans="1:46">
      <c r="A3" s="217"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40">
        <f>attached_ApartmentHeatingStock!EM15*'TechHeat-RES-AP'!P3</f>
        <v>0</v>
      </c>
      <c r="N3">
        <f>attached_ApartmentHeatingStock!FK15*'TechHeat-RES-AP'!P3</f>
        <v>0.002</v>
      </c>
      <c r="P3">
        <v>0.005</v>
      </c>
      <c r="T3">
        <f>SUMPRODUCT(M3,M79,31.54)*12</f>
        <v>0</v>
      </c>
      <c r="U3" t="s">
        <v>92</v>
      </c>
      <c r="AJ3" t="s">
        <v>92</v>
      </c>
      <c r="AK3" t="s">
        <v>77</v>
      </c>
      <c r="AM3" t="s">
        <v>28</v>
      </c>
      <c r="AN3" s="59">
        <v>31.54</v>
      </c>
      <c r="AO3" s="59">
        <v>31.54</v>
      </c>
      <c r="AP3" s="59">
        <v>31.54</v>
      </c>
      <c r="AQ3" s="59">
        <v>31.54</v>
      </c>
      <c r="AR3" s="59">
        <v>31.54</v>
      </c>
      <c r="AS3" s="59">
        <v>31.54</v>
      </c>
      <c r="AT3" s="59">
        <v>31.54</v>
      </c>
    </row>
    <row r="4" ht="14.5" spans="1:46">
      <c r="A4" s="217"/>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40">
        <f>attached_ApartmentHeatingStock!EM16*'TechHeat-RES-AP'!P4</f>
        <v>0.0045</v>
      </c>
      <c r="N4">
        <f>attached_ApartmentHeatingStock!FK16*'TechHeat-RES-AP'!P4</f>
        <v>0.0925</v>
      </c>
      <c r="P4">
        <v>0.005</v>
      </c>
      <c r="S4" s="105">
        <f>M4*M80*31.54</f>
        <v>0.0001135771936075</v>
      </c>
      <c r="T4">
        <f t="shared" ref="T4:T22" si="0">SUMPRODUCT(M4,M80,31.54)*12</f>
        <v>0.00136292632329</v>
      </c>
      <c r="U4" t="s">
        <v>95</v>
      </c>
      <c r="W4">
        <v>0.029</v>
      </c>
      <c r="Y4" t="s">
        <v>361</v>
      </c>
      <c r="AJ4" t="s">
        <v>95</v>
      </c>
      <c r="AK4" t="s">
        <v>77</v>
      </c>
      <c r="AM4" t="s">
        <v>28</v>
      </c>
      <c r="AN4" s="59">
        <v>31.54</v>
      </c>
      <c r="AO4" s="59">
        <v>31.54</v>
      </c>
      <c r="AP4" s="59">
        <v>31.54</v>
      </c>
      <c r="AQ4" s="59">
        <v>31.54</v>
      </c>
      <c r="AR4" s="59">
        <v>31.54</v>
      </c>
      <c r="AS4" s="59">
        <v>31.54</v>
      </c>
      <c r="AT4" s="59">
        <v>31.54</v>
      </c>
    </row>
    <row r="5" ht="14.5" spans="1:46">
      <c r="A5" s="217"/>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40">
        <f>attached_ApartmentHeatingStock!EM17*'TechHeat-RES-AP'!P5</f>
        <v>0</v>
      </c>
      <c r="N5">
        <f>attached_ApartmentHeatingStock!FK17*'TechHeat-RES-AP'!P5</f>
        <v>0</v>
      </c>
      <c r="P5">
        <v>0.005</v>
      </c>
      <c r="S5" s="105">
        <f>SUM(M3:M5)*31.54*M55</f>
        <v>0.012481</v>
      </c>
      <c r="T5">
        <f t="shared" si="0"/>
        <v>0</v>
      </c>
      <c r="U5" t="s">
        <v>98</v>
      </c>
      <c r="AJ5" t="s">
        <v>98</v>
      </c>
      <c r="AK5" t="s">
        <v>77</v>
      </c>
      <c r="AM5" t="s">
        <v>28</v>
      </c>
      <c r="AN5" s="59">
        <v>31.54</v>
      </c>
      <c r="AO5" s="59">
        <v>31.54</v>
      </c>
      <c r="AP5" s="59">
        <v>31.54</v>
      </c>
      <c r="AQ5" s="59">
        <v>31.54</v>
      </c>
      <c r="AR5" s="59">
        <v>31.54</v>
      </c>
      <c r="AS5" s="59">
        <v>31.54</v>
      </c>
      <c r="AT5" s="59">
        <v>31.54</v>
      </c>
    </row>
    <row r="6" ht="14.5" spans="1:46">
      <c r="A6" s="217"/>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T6">
        <f t="shared" si="0"/>
        <v>0</v>
      </c>
      <c r="U6" t="s">
        <v>101</v>
      </c>
      <c r="AJ6" t="s">
        <v>101</v>
      </c>
      <c r="AK6" t="s">
        <v>74</v>
      </c>
      <c r="AM6" t="s">
        <v>28</v>
      </c>
      <c r="AN6" s="59">
        <v>31.54</v>
      </c>
      <c r="AO6" s="59">
        <v>31.54</v>
      </c>
      <c r="AP6" s="59">
        <v>31.54</v>
      </c>
      <c r="AQ6" s="59">
        <v>31.54</v>
      </c>
      <c r="AR6" s="59">
        <v>31.54</v>
      </c>
      <c r="AS6" s="59">
        <v>31.54</v>
      </c>
      <c r="AT6" s="59">
        <v>31.54</v>
      </c>
    </row>
    <row r="7" ht="14.5" spans="1:46">
      <c r="A7" s="217"/>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T7">
        <f t="shared" si="0"/>
        <v>5.3501784490305</v>
      </c>
      <c r="U7" t="s">
        <v>104</v>
      </c>
      <c r="W7">
        <v>2.79</v>
      </c>
      <c r="Z7" t="s">
        <v>362</v>
      </c>
      <c r="AJ7" t="s">
        <v>104</v>
      </c>
      <c r="AK7" t="s">
        <v>74</v>
      </c>
      <c r="AM7" t="s">
        <v>28</v>
      </c>
      <c r="AN7" s="59">
        <v>31.54</v>
      </c>
      <c r="AO7" s="59">
        <v>31.54</v>
      </c>
      <c r="AP7" s="59">
        <v>31.54</v>
      </c>
      <c r="AQ7" s="59">
        <v>31.54</v>
      </c>
      <c r="AR7" s="59">
        <v>31.54</v>
      </c>
      <c r="AS7" s="59">
        <v>31.54</v>
      </c>
      <c r="AT7" s="59">
        <v>31.54</v>
      </c>
    </row>
    <row r="8" ht="14.5" spans="1:46">
      <c r="A8" s="217"/>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T8">
        <f t="shared" si="0"/>
        <v>8.27612000142602</v>
      </c>
      <c r="U8" t="s">
        <v>107</v>
      </c>
      <c r="W8">
        <v>6.06</v>
      </c>
      <c r="Z8" t="s">
        <v>362</v>
      </c>
      <c r="AJ8" t="s">
        <v>107</v>
      </c>
      <c r="AK8" t="s">
        <v>74</v>
      </c>
      <c r="AM8" t="s">
        <v>28</v>
      </c>
      <c r="AN8" s="59">
        <v>31.54</v>
      </c>
      <c r="AO8" s="59">
        <v>31.54</v>
      </c>
      <c r="AP8" s="59">
        <v>31.54</v>
      </c>
      <c r="AQ8" s="59">
        <v>31.54</v>
      </c>
      <c r="AR8" s="59">
        <v>31.54</v>
      </c>
      <c r="AS8" s="59">
        <v>31.54</v>
      </c>
      <c r="AT8" s="59">
        <v>31.54</v>
      </c>
    </row>
    <row r="9" ht="14.5" spans="1:46">
      <c r="A9" s="217"/>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T9">
        <f t="shared" si="0"/>
        <v>1.4530993896084</v>
      </c>
      <c r="U9" t="s">
        <v>110</v>
      </c>
      <c r="W9">
        <v>0.86</v>
      </c>
      <c r="Z9" t="s">
        <v>362</v>
      </c>
      <c r="AJ9" t="s">
        <v>110</v>
      </c>
      <c r="AK9" t="s">
        <v>71</v>
      </c>
      <c r="AM9" t="s">
        <v>28</v>
      </c>
      <c r="AN9" s="59">
        <v>31.54</v>
      </c>
      <c r="AO9" s="59">
        <v>31.54</v>
      </c>
      <c r="AP9" s="59">
        <v>31.54</v>
      </c>
      <c r="AQ9" s="59">
        <v>31.54</v>
      </c>
      <c r="AR9" s="59">
        <v>31.54</v>
      </c>
      <c r="AS9" s="59">
        <v>31.54</v>
      </c>
      <c r="AT9" s="59">
        <v>31.54</v>
      </c>
    </row>
    <row r="10" ht="14.5" spans="1:46">
      <c r="A10" s="217"/>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T10">
        <f>SUMPRODUCT(M10,M86,31.54)*12*4*4</f>
        <v>0.877958652772281</v>
      </c>
      <c r="U10" t="s">
        <v>114</v>
      </c>
      <c r="W10" s="241">
        <v>0.86</v>
      </c>
      <c r="Y10" t="s">
        <v>361</v>
      </c>
      <c r="AJ10" t="s">
        <v>114</v>
      </c>
      <c r="AK10" t="str">
        <f>AK9</f>
        <v>RSDELC</v>
      </c>
      <c r="AL10" s="46"/>
      <c r="AM10" t="s">
        <v>28</v>
      </c>
      <c r="AN10" s="59">
        <v>31.54</v>
      </c>
      <c r="AO10" s="59">
        <v>31.54</v>
      </c>
      <c r="AP10" s="59">
        <v>31.54</v>
      </c>
      <c r="AQ10" s="59">
        <v>31.54</v>
      </c>
      <c r="AR10" s="59">
        <v>31.54</v>
      </c>
      <c r="AS10" s="59">
        <v>31.54</v>
      </c>
      <c r="AT10" s="59">
        <v>31.54</v>
      </c>
    </row>
    <row r="11" ht="14.5" spans="1:46">
      <c r="A11" s="217"/>
      <c r="B11" s="62"/>
      <c r="E11" s="218" t="str">
        <f>[2]COMM!$E$19</f>
        <v>RSDAHT</v>
      </c>
      <c r="P11">
        <v>0.005</v>
      </c>
      <c r="AK11" s="218" t="str">
        <f>[2]COMM!$E$19</f>
        <v>RSDAHT</v>
      </c>
      <c r="AN11" s="105">
        <f>AN10</f>
        <v>31.54</v>
      </c>
      <c r="AO11" s="105">
        <f t="shared" ref="AO11:AT11" si="1">AO10</f>
        <v>31.54</v>
      </c>
      <c r="AP11" s="105">
        <f t="shared" si="1"/>
        <v>31.54</v>
      </c>
      <c r="AQ11" s="105">
        <f t="shared" si="1"/>
        <v>31.54</v>
      </c>
      <c r="AR11" s="105">
        <f t="shared" si="1"/>
        <v>31.54</v>
      </c>
      <c r="AS11" s="105">
        <f t="shared" si="1"/>
        <v>31.54</v>
      </c>
      <c r="AT11" s="105">
        <f t="shared" si="1"/>
        <v>31.54</v>
      </c>
    </row>
    <row r="12" ht="14.5" spans="1:46">
      <c r="A12" s="217"/>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T12">
        <f t="shared" si="0"/>
        <v>0.17751522950364</v>
      </c>
      <c r="U12" t="s">
        <v>117</v>
      </c>
      <c r="W12">
        <v>0.88</v>
      </c>
      <c r="Y12" t="s">
        <v>361</v>
      </c>
      <c r="AJ12" t="s">
        <v>117</v>
      </c>
      <c r="AK12" t="s">
        <v>65</v>
      </c>
      <c r="AM12" t="s">
        <v>28</v>
      </c>
      <c r="AN12" s="59">
        <v>31.54</v>
      </c>
      <c r="AO12" s="59">
        <v>31.54</v>
      </c>
      <c r="AP12" s="59">
        <v>31.54</v>
      </c>
      <c r="AQ12" s="59">
        <v>31.54</v>
      </c>
      <c r="AR12" s="59">
        <v>31.54</v>
      </c>
      <c r="AS12" s="59">
        <v>31.54</v>
      </c>
      <c r="AT12" s="59">
        <v>31.54</v>
      </c>
    </row>
    <row r="13" ht="14.5" spans="1:46">
      <c r="A13" s="217"/>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T13">
        <f t="shared" si="0"/>
        <v>0.00114649993491676</v>
      </c>
      <c r="U13" t="s">
        <v>120</v>
      </c>
      <c r="W13">
        <v>0.016</v>
      </c>
      <c r="Y13" t="s">
        <v>361</v>
      </c>
      <c r="AJ13" t="s">
        <v>120</v>
      </c>
      <c r="AK13" t="s">
        <v>69</v>
      </c>
      <c r="AM13" t="s">
        <v>28</v>
      </c>
      <c r="AN13" s="59">
        <v>31.54</v>
      </c>
      <c r="AO13" s="59">
        <v>31.54</v>
      </c>
      <c r="AP13" s="59">
        <v>31.54</v>
      </c>
      <c r="AQ13" s="59">
        <v>31.54</v>
      </c>
      <c r="AR13" s="59">
        <v>31.54</v>
      </c>
      <c r="AS13" s="59">
        <v>31.54</v>
      </c>
      <c r="AT13" s="59">
        <v>31.54</v>
      </c>
    </row>
    <row r="14" ht="14.5" spans="1:46">
      <c r="A14" s="217"/>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T14">
        <f t="shared" si="0"/>
        <v>0</v>
      </c>
      <c r="U14" s="36" t="s">
        <v>122</v>
      </c>
      <c r="AJ14" s="36" t="s">
        <v>122</v>
      </c>
      <c r="AK14" s="36" t="s">
        <v>71</v>
      </c>
      <c r="AL14" s="36"/>
      <c r="AM14" t="s">
        <v>28</v>
      </c>
      <c r="AN14" s="59">
        <v>31.54</v>
      </c>
      <c r="AO14" s="59">
        <v>31.54</v>
      </c>
      <c r="AP14" s="59">
        <v>31.54</v>
      </c>
      <c r="AQ14" s="59">
        <v>31.54</v>
      </c>
      <c r="AR14" s="59">
        <v>31.54</v>
      </c>
      <c r="AS14" s="59">
        <v>31.54</v>
      </c>
      <c r="AT14" s="59">
        <v>31.54</v>
      </c>
    </row>
    <row r="15" ht="14.5" spans="1:46">
      <c r="A15" s="217"/>
      <c r="E15" s="36" t="s">
        <v>69</v>
      </c>
      <c r="F15" s="36"/>
      <c r="P15">
        <v>0.005</v>
      </c>
      <c r="AK15" s="36" t="s">
        <v>69</v>
      </c>
      <c r="AL15" s="36"/>
      <c r="AN15" s="59"/>
      <c r="AO15" s="59"/>
      <c r="AP15" s="59"/>
      <c r="AQ15" s="59"/>
      <c r="AR15" s="59"/>
      <c r="AS15" s="59"/>
      <c r="AT15" s="59"/>
    </row>
    <row r="16" ht="14.5" spans="1:46">
      <c r="A16" s="217"/>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T16">
        <f t="shared" si="0"/>
        <v>0</v>
      </c>
      <c r="U16" s="36" t="s">
        <v>123</v>
      </c>
      <c r="AJ16" s="36" t="s">
        <v>123</v>
      </c>
      <c r="AK16" s="36" t="s">
        <v>77</v>
      </c>
      <c r="AL16" s="36"/>
      <c r="AM16" t="s">
        <v>28</v>
      </c>
      <c r="AN16" s="59">
        <v>31.54</v>
      </c>
      <c r="AO16" s="59">
        <v>31.54</v>
      </c>
      <c r="AP16" s="59">
        <v>31.54</v>
      </c>
      <c r="AQ16" s="59">
        <v>31.54</v>
      </c>
      <c r="AR16" s="59">
        <v>31.54</v>
      </c>
      <c r="AS16" s="59">
        <v>31.54</v>
      </c>
      <c r="AT16" s="59">
        <v>31.54</v>
      </c>
    </row>
    <row r="17" ht="14.5" spans="1:46">
      <c r="A17" s="217"/>
      <c r="E17" s="36" t="s">
        <v>69</v>
      </c>
      <c r="F17" s="36"/>
      <c r="P17">
        <v>0.005</v>
      </c>
      <c r="AK17" s="36" t="s">
        <v>69</v>
      </c>
      <c r="AL17" s="36"/>
      <c r="AN17" s="59"/>
      <c r="AO17" s="59"/>
      <c r="AP17" s="59"/>
      <c r="AQ17" s="59"/>
      <c r="AR17" s="59"/>
      <c r="AS17" s="59"/>
      <c r="AT17" s="59"/>
    </row>
    <row r="18" ht="14.5" spans="1:46">
      <c r="A18" s="217"/>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T18">
        <f t="shared" si="0"/>
        <v>0.135557175512211</v>
      </c>
      <c r="U18" s="36" t="s">
        <v>124</v>
      </c>
      <c r="W18">
        <v>0.14</v>
      </c>
      <c r="AJ18" s="36" t="s">
        <v>124</v>
      </c>
      <c r="AK18" s="36" t="s">
        <v>71</v>
      </c>
      <c r="AL18" s="36"/>
      <c r="AM18" t="s">
        <v>28</v>
      </c>
      <c r="AN18" s="59">
        <v>31.54</v>
      </c>
      <c r="AO18" s="59">
        <v>31.54</v>
      </c>
      <c r="AP18" s="59">
        <v>31.54</v>
      </c>
      <c r="AQ18" s="59">
        <v>31.54</v>
      </c>
      <c r="AR18" s="59">
        <v>31.54</v>
      </c>
      <c r="AS18" s="59">
        <v>31.54</v>
      </c>
      <c r="AT18" s="59">
        <v>31.54</v>
      </c>
    </row>
    <row r="19" ht="14.5" spans="1:46">
      <c r="A19" s="217"/>
      <c r="E19" s="36" t="s">
        <v>74</v>
      </c>
      <c r="F19" s="36"/>
      <c r="P19">
        <v>0.005</v>
      </c>
      <c r="AK19" s="36" t="s">
        <v>74</v>
      </c>
      <c r="AL19" s="36"/>
      <c r="AN19" s="59"/>
      <c r="AO19" s="59"/>
      <c r="AP19" s="59"/>
      <c r="AQ19" s="59"/>
      <c r="AR19" s="59"/>
      <c r="AS19" s="59"/>
      <c r="AT19" s="59"/>
    </row>
    <row r="20" ht="14.5" spans="1:46">
      <c r="A20" s="217"/>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T20">
        <f t="shared" si="0"/>
        <v>0</v>
      </c>
      <c r="U20" s="36" t="s">
        <v>125</v>
      </c>
      <c r="AJ20" s="36" t="s">
        <v>125</v>
      </c>
      <c r="AK20" s="36" t="s">
        <v>71</v>
      </c>
      <c r="AL20" s="36"/>
      <c r="AM20" t="s">
        <v>28</v>
      </c>
      <c r="AN20" s="59">
        <v>31.54</v>
      </c>
      <c r="AO20" s="59">
        <v>31.54</v>
      </c>
      <c r="AP20" s="59">
        <v>31.54</v>
      </c>
      <c r="AQ20" s="59">
        <v>31.54</v>
      </c>
      <c r="AR20" s="59">
        <v>31.54</v>
      </c>
      <c r="AS20" s="59">
        <v>31.54</v>
      </c>
      <c r="AT20" s="59">
        <v>31.54</v>
      </c>
    </row>
    <row r="21" ht="14.5" spans="1:46">
      <c r="A21" s="217"/>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16" t="s">
        <v>342</v>
      </c>
      <c r="G27" s="45" t="s">
        <v>190</v>
      </c>
      <c r="H27" s="46" t="s">
        <v>191</v>
      </c>
      <c r="I27" s="46" t="s">
        <v>192</v>
      </c>
      <c r="J27" s="46" t="s">
        <v>193</v>
      </c>
      <c r="K27" s="46" t="s">
        <v>194</v>
      </c>
      <c r="L27" s="46" t="s">
        <v>195</v>
      </c>
      <c r="M27" s="46" t="s">
        <v>196</v>
      </c>
      <c r="N27" s="46" t="s">
        <v>197</v>
      </c>
      <c r="O27" s="220"/>
      <c r="P27" s="220"/>
      <c r="Q27" s="220"/>
      <c r="R27" s="220"/>
      <c r="S27" s="220"/>
      <c r="T27" s="220"/>
      <c r="U27" s="220"/>
      <c r="V27" s="220"/>
      <c r="W27" s="220"/>
      <c r="X27" s="220"/>
      <c r="Y27" s="220"/>
      <c r="Z27" s="220"/>
      <c r="AA27" s="220"/>
      <c r="AB27" s="220"/>
      <c r="AC27" s="220"/>
      <c r="AD27" s="220"/>
      <c r="AE27" s="220"/>
      <c r="AF27" s="220"/>
      <c r="AG27" s="220"/>
      <c r="AH27" s="220"/>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2">I34</f>
        <v>1</v>
      </c>
      <c r="J35" s="108">
        <f t="shared" si="2"/>
        <v>1</v>
      </c>
      <c r="K35" s="108">
        <f t="shared" si="2"/>
        <v>1</v>
      </c>
      <c r="L35" s="108">
        <f t="shared" si="2"/>
        <v>1</v>
      </c>
      <c r="M35" s="108">
        <f t="shared" si="2"/>
        <v>1</v>
      </c>
      <c r="N35" s="108">
        <f t="shared" si="2"/>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218"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3">AVERAGE(I39:I40)</f>
        <v>0.75</v>
      </c>
      <c r="R39">
        <f t="shared" si="3"/>
        <v>0.75</v>
      </c>
      <c r="S39">
        <f t="shared" si="3"/>
        <v>0.75</v>
      </c>
      <c r="T39">
        <f t="shared" si="3"/>
        <v>0.75</v>
      </c>
      <c r="U39">
        <f t="shared" si="3"/>
        <v>0.75</v>
      </c>
      <c r="V39">
        <f t="shared" si="3"/>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4">AVERAGE(I41:I42)</f>
        <v>0.675</v>
      </c>
      <c r="R41">
        <f t="shared" ref="R41" si="5">AVERAGE(J41:J42)</f>
        <v>0.675</v>
      </c>
      <c r="S41">
        <f t="shared" ref="S41" si="6">AVERAGE(K41:K42)</f>
        <v>0.675</v>
      </c>
      <c r="T41">
        <f t="shared" ref="T41" si="7">AVERAGE(L41:L42)</f>
        <v>0.675</v>
      </c>
      <c r="U41">
        <f t="shared" ref="U41" si="8">AVERAGE(M41:M42)</f>
        <v>0.675</v>
      </c>
      <c r="V41">
        <f t="shared" ref="V41" si="9">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10">AVERAGE(I43:I44)</f>
        <v>0.9</v>
      </c>
      <c r="R43">
        <f t="shared" ref="R43" si="11">AVERAGE(J43:J44)</f>
        <v>0.9</v>
      </c>
      <c r="S43">
        <f t="shared" ref="S43" si="12">AVERAGE(K43:K44)</f>
        <v>0.9</v>
      </c>
      <c r="T43">
        <f t="shared" ref="T43" si="13">AVERAGE(L43:L44)</f>
        <v>0.9</v>
      </c>
      <c r="U43">
        <f t="shared" ref="U43" si="14">AVERAGE(M43:M44)</f>
        <v>0.9</v>
      </c>
      <c r="V43">
        <f t="shared" ref="V43" si="15">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6">AVERAGE(I45:I46)</f>
        <v>0.89</v>
      </c>
      <c r="R45">
        <f t="shared" ref="R45" si="17">AVERAGE(J45:J46)</f>
        <v>0.89</v>
      </c>
      <c r="S45">
        <f t="shared" ref="S45" si="18">AVERAGE(K45:K46)</f>
        <v>0.89</v>
      </c>
      <c r="T45">
        <f t="shared" ref="T45" si="19">AVERAGE(L45:L46)</f>
        <v>0.89</v>
      </c>
      <c r="U45">
        <f t="shared" ref="U45" si="20">AVERAGE(M45:M46)</f>
        <v>0.89</v>
      </c>
      <c r="V45">
        <f t="shared" ref="V45" si="21">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2"/>
      <c r="I47" s="222"/>
      <c r="J47" s="222"/>
      <c r="K47" s="222"/>
      <c r="L47" s="222"/>
      <c r="M47" s="222"/>
      <c r="N47" s="222"/>
    </row>
    <row r="48" ht="14.5" spans="1:14">
      <c r="A48" s="33"/>
      <c r="B48" s="33"/>
      <c r="D48" s="33"/>
      <c r="E48" s="33"/>
      <c r="F48" s="33"/>
      <c r="G48" s="33"/>
      <c r="H48" s="222"/>
      <c r="I48" s="222"/>
      <c r="J48" s="222"/>
      <c r="K48" s="222"/>
      <c r="L48" s="222"/>
      <c r="M48" s="222"/>
      <c r="N48" s="222"/>
    </row>
    <row r="49" ht="14.5" spans="1:14">
      <c r="A49" s="33"/>
      <c r="B49" s="33"/>
      <c r="D49" s="33"/>
      <c r="E49" s="33"/>
      <c r="F49" s="33"/>
      <c r="G49" s="33"/>
      <c r="H49" s="222"/>
      <c r="I49" s="222"/>
      <c r="J49" s="222"/>
      <c r="K49" s="222"/>
      <c r="L49" s="222"/>
      <c r="M49" s="222"/>
      <c r="N49" s="222"/>
    </row>
    <row r="52" spans="16:19">
      <c r="P52" s="36" t="s">
        <v>344</v>
      </c>
      <c r="S52" s="36" t="s">
        <v>345</v>
      </c>
    </row>
    <row r="53" ht="14.5" spans="1:19">
      <c r="A53" s="33"/>
      <c r="B53" s="33"/>
      <c r="D53" s="33"/>
      <c r="E53" s="33"/>
      <c r="F53" s="33"/>
      <c r="G53" s="34" t="s">
        <v>346</v>
      </c>
      <c r="H53" s="33"/>
      <c r="I53" s="33"/>
      <c r="J53" s="33"/>
      <c r="K53" s="33"/>
      <c r="L53" s="33"/>
      <c r="M53" s="33"/>
      <c r="S53" s="36" t="s">
        <v>347</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2">I55</f>
        <v>0.784576511030271</v>
      </c>
      <c r="J56" s="59">
        <f t="shared" si="22"/>
        <v>1.14168665508717</v>
      </c>
      <c r="K56" s="59">
        <f t="shared" si="22"/>
        <v>0.80811091254972</v>
      </c>
      <c r="L56" s="59">
        <f t="shared" si="22"/>
        <v>0.569139716761784</v>
      </c>
      <c r="M56" s="59">
        <f t="shared" si="22"/>
        <v>0.0879377157753822</v>
      </c>
      <c r="N56" s="59">
        <f t="shared" si="22"/>
        <v>0.176113308706841</v>
      </c>
      <c r="S56" t="s">
        <v>95</v>
      </c>
      <c r="T56" t="s">
        <v>77</v>
      </c>
      <c r="U56" t="s">
        <v>28</v>
      </c>
      <c r="V56" s="59">
        <f>V55</f>
        <v>0.07954656</v>
      </c>
      <c r="W56" s="59">
        <f t="shared" ref="W56:AB56" si="23">W55</f>
        <v>0.291862</v>
      </c>
      <c r="X56" s="59">
        <f t="shared" si="23"/>
        <v>0.13488554</v>
      </c>
      <c r="Y56" s="59">
        <f t="shared" si="23"/>
        <v>0.12121634</v>
      </c>
      <c r="Z56" s="59">
        <f t="shared" si="23"/>
        <v>0.09037475</v>
      </c>
      <c r="AA56" s="59">
        <f t="shared" si="23"/>
        <v>0.10920009</v>
      </c>
      <c r="AB56" s="59">
        <f t="shared" si="23"/>
        <v>0.13879636</v>
      </c>
    </row>
    <row r="57" ht="14.5" spans="1:28">
      <c r="A57" s="57"/>
      <c r="B57" s="33"/>
      <c r="D57" t="s">
        <v>98</v>
      </c>
      <c r="E57" t="s">
        <v>77</v>
      </c>
      <c r="G57" t="s">
        <v>28</v>
      </c>
      <c r="H57" s="59">
        <f>H55</f>
        <v>2.9721461852641</v>
      </c>
      <c r="I57" s="59">
        <f t="shared" ref="I57:N57" si="24">I55</f>
        <v>0.784576511030271</v>
      </c>
      <c r="J57" s="59">
        <f t="shared" si="24"/>
        <v>1.14168665508717</v>
      </c>
      <c r="K57" s="59">
        <f t="shared" si="24"/>
        <v>0.80811091254972</v>
      </c>
      <c r="L57" s="59">
        <f t="shared" si="24"/>
        <v>0.569139716761784</v>
      </c>
      <c r="M57" s="59">
        <f t="shared" si="24"/>
        <v>0.0879377157753822</v>
      </c>
      <c r="N57" s="59">
        <f t="shared" si="24"/>
        <v>0.176113308706841</v>
      </c>
      <c r="S57" t="s">
        <v>98</v>
      </c>
      <c r="T57" t="s">
        <v>77</v>
      </c>
      <c r="U57" t="s">
        <v>28</v>
      </c>
      <c r="V57" s="59">
        <f>V55</f>
        <v>0.07954656</v>
      </c>
      <c r="W57" s="59">
        <f t="shared" ref="W57:AB57" si="25">W55</f>
        <v>0.291862</v>
      </c>
      <c r="X57" s="59">
        <f t="shared" si="25"/>
        <v>0.13488554</v>
      </c>
      <c r="Y57" s="59">
        <f t="shared" si="25"/>
        <v>0.12121634</v>
      </c>
      <c r="Z57" s="59">
        <f t="shared" si="25"/>
        <v>0.09037475</v>
      </c>
      <c r="AA57" s="59">
        <f t="shared" si="25"/>
        <v>0.10920009</v>
      </c>
      <c r="AB57" s="59">
        <f t="shared" si="25"/>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6">V56</f>
        <v>0.07954656</v>
      </c>
      <c r="W58" s="59">
        <f t="shared" si="26"/>
        <v>0.291862</v>
      </c>
      <c r="X58" s="59">
        <f t="shared" si="26"/>
        <v>0.13488554</v>
      </c>
      <c r="Y58" s="59">
        <f t="shared" si="26"/>
        <v>0.12121634</v>
      </c>
      <c r="Z58" s="59">
        <f t="shared" si="26"/>
        <v>0.09037475</v>
      </c>
      <c r="AA58" s="59">
        <f t="shared" si="26"/>
        <v>0.10920009</v>
      </c>
      <c r="AB58" s="59">
        <f t="shared" si="26"/>
        <v>0.13879636</v>
      </c>
    </row>
    <row r="59" ht="14.5" spans="1:28">
      <c r="A59" s="33"/>
      <c r="B59" s="33"/>
      <c r="D59" t="s">
        <v>104</v>
      </c>
      <c r="E59" t="s">
        <v>74</v>
      </c>
      <c r="G59" t="s">
        <v>28</v>
      </c>
      <c r="H59" s="59">
        <f>H58</f>
        <v>0.65307729774935</v>
      </c>
      <c r="I59" s="59">
        <f t="shared" ref="I59:N60" si="27">I58</f>
        <v>1.288755847741</v>
      </c>
      <c r="J59" s="59">
        <f t="shared" si="27"/>
        <v>1.21205031953893</v>
      </c>
      <c r="K59" s="59">
        <f t="shared" si="27"/>
        <v>1.41603760948664</v>
      </c>
      <c r="L59" s="59">
        <f t="shared" si="27"/>
        <v>2.14715707502668</v>
      </c>
      <c r="M59" s="59">
        <f t="shared" si="27"/>
        <v>2.33068418157554</v>
      </c>
      <c r="N59" s="59">
        <f t="shared" si="27"/>
        <v>0.801681591412885</v>
      </c>
      <c r="S59" t="s">
        <v>104</v>
      </c>
      <c r="T59" t="s">
        <v>74</v>
      </c>
      <c r="U59" t="s">
        <v>28</v>
      </c>
      <c r="V59" s="59">
        <f t="shared" ref="V59:AB59" si="28">V57</f>
        <v>0.07954656</v>
      </c>
      <c r="W59" s="59">
        <f t="shared" si="28"/>
        <v>0.291862</v>
      </c>
      <c r="X59" s="59">
        <f t="shared" si="28"/>
        <v>0.13488554</v>
      </c>
      <c r="Y59" s="59">
        <f t="shared" si="28"/>
        <v>0.12121634</v>
      </c>
      <c r="Z59" s="59">
        <f t="shared" si="28"/>
        <v>0.09037475</v>
      </c>
      <c r="AA59" s="59">
        <f t="shared" si="28"/>
        <v>0.10920009</v>
      </c>
      <c r="AB59" s="59">
        <f t="shared" si="28"/>
        <v>0.13879636</v>
      </c>
    </row>
    <row r="60" ht="14.5" spans="1:28">
      <c r="A60" s="33"/>
      <c r="B60" s="33"/>
      <c r="D60" t="s">
        <v>107</v>
      </c>
      <c r="E60" t="s">
        <v>74</v>
      </c>
      <c r="G60" t="s">
        <v>28</v>
      </c>
      <c r="H60" s="59">
        <f>H59</f>
        <v>0.65307729774935</v>
      </c>
      <c r="I60" s="59">
        <f t="shared" si="27"/>
        <v>1.288755847741</v>
      </c>
      <c r="J60" s="59">
        <f t="shared" si="27"/>
        <v>1.21205031953893</v>
      </c>
      <c r="K60" s="59">
        <f t="shared" si="27"/>
        <v>1.41603760948664</v>
      </c>
      <c r="L60" s="59">
        <f t="shared" si="27"/>
        <v>2.14715707502668</v>
      </c>
      <c r="M60" s="59">
        <f t="shared" si="27"/>
        <v>2.33068418157554</v>
      </c>
      <c r="N60" s="59">
        <f t="shared" si="27"/>
        <v>0.801681591412885</v>
      </c>
      <c r="S60" t="s">
        <v>107</v>
      </c>
      <c r="T60" t="s">
        <v>74</v>
      </c>
      <c r="U60" t="s">
        <v>28</v>
      </c>
      <c r="V60" s="59">
        <f t="shared" ref="V60:AB60" si="29">V58</f>
        <v>0.07954656</v>
      </c>
      <c r="W60" s="59">
        <f t="shared" si="29"/>
        <v>0.291862</v>
      </c>
      <c r="X60" s="59">
        <f t="shared" si="29"/>
        <v>0.13488554</v>
      </c>
      <c r="Y60" s="59">
        <f t="shared" si="29"/>
        <v>0.12121634</v>
      </c>
      <c r="Z60" s="59">
        <f t="shared" si="29"/>
        <v>0.09037475</v>
      </c>
      <c r="AA60" s="59">
        <f t="shared" si="29"/>
        <v>0.10920009</v>
      </c>
      <c r="AB60" s="59">
        <f t="shared" si="29"/>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30">V59</f>
        <v>0.07954656</v>
      </c>
      <c r="W61" s="59">
        <f t="shared" si="30"/>
        <v>0.291862</v>
      </c>
      <c r="X61" s="59">
        <f t="shared" si="30"/>
        <v>0.13488554</v>
      </c>
      <c r="Y61" s="59">
        <f t="shared" si="30"/>
        <v>0.12121634</v>
      </c>
      <c r="Z61" s="59">
        <f t="shared" si="30"/>
        <v>0.09037475</v>
      </c>
      <c r="AA61" s="59">
        <f t="shared" si="30"/>
        <v>0.10920009</v>
      </c>
      <c r="AB61" s="59">
        <f t="shared" si="30"/>
        <v>0.13879636</v>
      </c>
    </row>
    <row r="62" ht="14.5" spans="1:28">
      <c r="A62" s="33"/>
      <c r="B62" s="33"/>
      <c r="D62" t="s">
        <v>114</v>
      </c>
      <c r="E62" s="46" t="s">
        <v>71</v>
      </c>
      <c r="F62" s="46"/>
      <c r="G62" t="s">
        <v>28</v>
      </c>
      <c r="H62" s="59"/>
      <c r="I62" s="59"/>
      <c r="J62" s="59"/>
      <c r="K62" s="59"/>
      <c r="L62" s="59"/>
      <c r="M62" s="59"/>
      <c r="N62" s="59"/>
      <c r="S62" t="s">
        <v>114</v>
      </c>
      <c r="T62" t="s">
        <v>348</v>
      </c>
      <c r="U62" t="s">
        <v>28</v>
      </c>
      <c r="V62" s="59">
        <f t="shared" ref="V62:AB62" si="31">V60</f>
        <v>0.07954656</v>
      </c>
      <c r="W62" s="59">
        <f t="shared" si="31"/>
        <v>0.291862</v>
      </c>
      <c r="X62" s="59">
        <f t="shared" si="31"/>
        <v>0.13488554</v>
      </c>
      <c r="Y62" s="59">
        <f t="shared" si="31"/>
        <v>0.12121634</v>
      </c>
      <c r="Z62" s="59">
        <f t="shared" si="31"/>
        <v>0.09037475</v>
      </c>
      <c r="AA62" s="59">
        <f t="shared" si="31"/>
        <v>0.10920009</v>
      </c>
      <c r="AB62" s="59">
        <f t="shared" si="31"/>
        <v>0.13879636</v>
      </c>
    </row>
    <row r="63" ht="14.5" spans="1:28">
      <c r="A63" s="33"/>
      <c r="B63" s="33"/>
      <c r="E63" s="46"/>
      <c r="F63" s="218"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2">V61</f>
        <v>0.07954656</v>
      </c>
      <c r="W64" s="59">
        <f t="shared" si="32"/>
        <v>0.291862</v>
      </c>
      <c r="X64" s="59">
        <f t="shared" si="32"/>
        <v>0.13488554</v>
      </c>
      <c r="Y64" s="59">
        <f t="shared" si="32"/>
        <v>0.12121634</v>
      </c>
      <c r="Z64" s="59">
        <f t="shared" si="32"/>
        <v>0.09037475</v>
      </c>
      <c r="AA64" s="59">
        <f t="shared" si="32"/>
        <v>0.10920009</v>
      </c>
      <c r="AB64" s="59">
        <f t="shared" si="32"/>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3">V62</f>
        <v>0.07954656</v>
      </c>
      <c r="W65" s="59">
        <f t="shared" si="33"/>
        <v>0.291862</v>
      </c>
      <c r="X65" s="59">
        <f t="shared" si="33"/>
        <v>0.13488554</v>
      </c>
      <c r="Y65" s="59">
        <f t="shared" si="33"/>
        <v>0.12121634</v>
      </c>
      <c r="Z65" s="59">
        <f t="shared" si="33"/>
        <v>0.09037475</v>
      </c>
      <c r="AA65" s="59">
        <f t="shared" si="33"/>
        <v>0.10920009</v>
      </c>
      <c r="AB65" s="59">
        <f t="shared" si="33"/>
        <v>0.13879636</v>
      </c>
    </row>
    <row r="66" ht="14.5" spans="4:28">
      <c r="D66" s="36" t="s">
        <v>122</v>
      </c>
      <c r="E66" s="36" t="s">
        <v>71</v>
      </c>
      <c r="F66" s="36"/>
      <c r="G66" t="s">
        <v>28</v>
      </c>
      <c r="H66" s="242">
        <v>0.1</v>
      </c>
      <c r="I66" s="242">
        <v>0.1</v>
      </c>
      <c r="J66" s="242">
        <v>0.1</v>
      </c>
      <c r="K66" s="242">
        <v>0.1</v>
      </c>
      <c r="L66" s="242">
        <v>0.1</v>
      </c>
      <c r="M66" s="242">
        <v>0.1</v>
      </c>
      <c r="N66" s="242">
        <v>0.1</v>
      </c>
      <c r="S66" s="36" t="s">
        <v>122</v>
      </c>
      <c r="T66" s="36" t="s">
        <v>71</v>
      </c>
      <c r="U66" t="s">
        <v>28</v>
      </c>
      <c r="V66" s="59">
        <f t="shared" ref="V66:AB73" si="34">V64</f>
        <v>0.07954656</v>
      </c>
      <c r="W66" s="59">
        <f t="shared" si="34"/>
        <v>0.291862</v>
      </c>
      <c r="X66" s="59">
        <f t="shared" si="34"/>
        <v>0.13488554</v>
      </c>
      <c r="Y66" s="59">
        <f t="shared" si="34"/>
        <v>0.12121634</v>
      </c>
      <c r="Z66" s="59">
        <f t="shared" si="34"/>
        <v>0.09037475</v>
      </c>
      <c r="AA66" s="59">
        <f t="shared" si="34"/>
        <v>0.10920009</v>
      </c>
      <c r="AB66" s="59">
        <f t="shared" si="34"/>
        <v>0.13879636</v>
      </c>
    </row>
    <row r="67" ht="14.5" spans="5:28">
      <c r="E67" s="36" t="s">
        <v>69</v>
      </c>
      <c r="F67" s="36"/>
      <c r="H67" s="105"/>
      <c r="I67" s="105"/>
      <c r="J67" s="105"/>
      <c r="K67" s="105"/>
      <c r="L67" s="105"/>
      <c r="M67" s="105"/>
      <c r="N67" s="105"/>
      <c r="T67" s="36" t="s">
        <v>69</v>
      </c>
      <c r="U67" t="s">
        <v>28</v>
      </c>
      <c r="V67" s="59">
        <f t="shared" si="34"/>
        <v>0.07954656</v>
      </c>
      <c r="W67" s="59">
        <f t="shared" si="34"/>
        <v>0.291862</v>
      </c>
      <c r="X67" s="59">
        <f t="shared" si="34"/>
        <v>0.13488554</v>
      </c>
      <c r="Y67" s="59">
        <f t="shared" si="34"/>
        <v>0.12121634</v>
      </c>
      <c r="Z67" s="59">
        <f t="shared" si="34"/>
        <v>0.09037475</v>
      </c>
      <c r="AA67" s="59">
        <f t="shared" si="34"/>
        <v>0.10920009</v>
      </c>
      <c r="AB67" s="59">
        <f t="shared" si="34"/>
        <v>0.13879636</v>
      </c>
    </row>
    <row r="68" ht="14.5" spans="4:28">
      <c r="D68" s="36" t="s">
        <v>123</v>
      </c>
      <c r="E68" s="36" t="s">
        <v>77</v>
      </c>
      <c r="F68" s="36"/>
      <c r="G68" t="s">
        <v>28</v>
      </c>
      <c r="H68" s="242">
        <v>0.1</v>
      </c>
      <c r="I68" s="242">
        <v>0.1</v>
      </c>
      <c r="J68" s="242">
        <v>0.1</v>
      </c>
      <c r="K68" s="242">
        <v>0.1</v>
      </c>
      <c r="L68" s="242">
        <v>0.1</v>
      </c>
      <c r="M68" s="242">
        <v>0.1</v>
      </c>
      <c r="N68" s="242">
        <v>0.1</v>
      </c>
      <c r="S68" s="36" t="s">
        <v>123</v>
      </c>
      <c r="T68" s="36" t="s">
        <v>77</v>
      </c>
      <c r="U68" t="s">
        <v>28</v>
      </c>
      <c r="V68" s="59">
        <f t="shared" si="34"/>
        <v>0.07954656</v>
      </c>
      <c r="W68" s="59">
        <f t="shared" si="34"/>
        <v>0.291862</v>
      </c>
      <c r="X68" s="59">
        <f t="shared" si="34"/>
        <v>0.13488554</v>
      </c>
      <c r="Y68" s="59">
        <f t="shared" si="34"/>
        <v>0.12121634</v>
      </c>
      <c r="Z68" s="59">
        <f t="shared" si="34"/>
        <v>0.09037475</v>
      </c>
      <c r="AA68" s="59">
        <f t="shared" si="34"/>
        <v>0.10920009</v>
      </c>
      <c r="AB68" s="59">
        <f t="shared" si="34"/>
        <v>0.13879636</v>
      </c>
    </row>
    <row r="69" ht="14.5" spans="5:28">
      <c r="E69" s="36" t="s">
        <v>69</v>
      </c>
      <c r="F69" s="36"/>
      <c r="H69" s="105"/>
      <c r="I69" s="105"/>
      <c r="J69" s="105"/>
      <c r="K69" s="105"/>
      <c r="L69" s="105"/>
      <c r="M69" s="105"/>
      <c r="N69" s="105"/>
      <c r="T69" s="36" t="s">
        <v>69</v>
      </c>
      <c r="U69" t="s">
        <v>28</v>
      </c>
      <c r="V69" s="59">
        <f t="shared" si="34"/>
        <v>0.07954656</v>
      </c>
      <c r="W69" s="59">
        <f t="shared" si="34"/>
        <v>0.291862</v>
      </c>
      <c r="X69" s="59">
        <f t="shared" si="34"/>
        <v>0.13488554</v>
      </c>
      <c r="Y69" s="59">
        <f t="shared" si="34"/>
        <v>0.12121634</v>
      </c>
      <c r="Z69" s="59">
        <f t="shared" si="34"/>
        <v>0.09037475</v>
      </c>
      <c r="AA69" s="59">
        <f t="shared" si="34"/>
        <v>0.10920009</v>
      </c>
      <c r="AB69" s="59">
        <f t="shared" si="34"/>
        <v>0.13879636</v>
      </c>
    </row>
    <row r="70" ht="14.5" spans="4:28">
      <c r="D70" s="36" t="s">
        <v>124</v>
      </c>
      <c r="E70" s="36" t="s">
        <v>71</v>
      </c>
      <c r="F70" s="36"/>
      <c r="G70" t="s">
        <v>28</v>
      </c>
      <c r="H70" s="242">
        <v>0.1</v>
      </c>
      <c r="I70" s="242">
        <v>0.1</v>
      </c>
      <c r="J70" s="242">
        <v>0.1</v>
      </c>
      <c r="K70" s="242">
        <v>0.1</v>
      </c>
      <c r="L70" s="242">
        <v>0.1</v>
      </c>
      <c r="M70" s="242">
        <v>0.1</v>
      </c>
      <c r="N70" s="242">
        <v>0.1</v>
      </c>
      <c r="S70" s="36" t="s">
        <v>124</v>
      </c>
      <c r="T70" s="36" t="s">
        <v>71</v>
      </c>
      <c r="U70" t="s">
        <v>28</v>
      </c>
      <c r="V70" s="59">
        <f t="shared" si="34"/>
        <v>0.07954656</v>
      </c>
      <c r="W70" s="59">
        <f t="shared" si="34"/>
        <v>0.291862</v>
      </c>
      <c r="X70" s="59">
        <f t="shared" si="34"/>
        <v>0.13488554</v>
      </c>
      <c r="Y70" s="59">
        <f t="shared" si="34"/>
        <v>0.12121634</v>
      </c>
      <c r="Z70" s="59">
        <f t="shared" si="34"/>
        <v>0.09037475</v>
      </c>
      <c r="AA70" s="59">
        <f t="shared" si="34"/>
        <v>0.10920009</v>
      </c>
      <c r="AB70" s="59">
        <f t="shared" si="34"/>
        <v>0.13879636</v>
      </c>
    </row>
    <row r="71" ht="14.5" spans="5:28">
      <c r="E71" s="36" t="s">
        <v>74</v>
      </c>
      <c r="F71" s="36"/>
      <c r="H71" s="105"/>
      <c r="I71" s="105"/>
      <c r="J71" s="105"/>
      <c r="K71" s="105"/>
      <c r="L71" s="105"/>
      <c r="M71" s="105"/>
      <c r="N71" s="105"/>
      <c r="T71" s="36" t="s">
        <v>74</v>
      </c>
      <c r="U71" t="s">
        <v>28</v>
      </c>
      <c r="V71" s="59">
        <f t="shared" si="34"/>
        <v>0.07954656</v>
      </c>
      <c r="W71" s="59">
        <f t="shared" si="34"/>
        <v>0.291862</v>
      </c>
      <c r="X71" s="59">
        <f t="shared" si="34"/>
        <v>0.13488554</v>
      </c>
      <c r="Y71" s="59">
        <f t="shared" si="34"/>
        <v>0.12121634</v>
      </c>
      <c r="Z71" s="59">
        <f t="shared" si="34"/>
        <v>0.09037475</v>
      </c>
      <c r="AA71" s="59">
        <f t="shared" si="34"/>
        <v>0.10920009</v>
      </c>
      <c r="AB71" s="59">
        <f t="shared" si="34"/>
        <v>0.13879636</v>
      </c>
    </row>
    <row r="72" ht="14.5" spans="4:28">
      <c r="D72" s="36" t="s">
        <v>125</v>
      </c>
      <c r="E72" s="36" t="s">
        <v>71</v>
      </c>
      <c r="F72" s="36"/>
      <c r="G72" t="s">
        <v>28</v>
      </c>
      <c r="H72" s="242">
        <v>0.1</v>
      </c>
      <c r="I72" s="242">
        <v>0.1</v>
      </c>
      <c r="J72" s="242">
        <v>0.1</v>
      </c>
      <c r="K72" s="242">
        <v>0.1</v>
      </c>
      <c r="L72" s="242">
        <v>0.1</v>
      </c>
      <c r="M72" s="242">
        <v>0.1</v>
      </c>
      <c r="N72" s="242">
        <v>0.1</v>
      </c>
      <c r="S72" s="36" t="s">
        <v>125</v>
      </c>
      <c r="T72" s="36" t="s">
        <v>71</v>
      </c>
      <c r="U72" t="s">
        <v>28</v>
      </c>
      <c r="V72" s="59">
        <f t="shared" si="34"/>
        <v>0.07954656</v>
      </c>
      <c r="W72" s="59">
        <f t="shared" si="34"/>
        <v>0.291862</v>
      </c>
      <c r="X72" s="59">
        <f t="shared" si="34"/>
        <v>0.13488554</v>
      </c>
      <c r="Y72" s="59">
        <f t="shared" si="34"/>
        <v>0.12121634</v>
      </c>
      <c r="Z72" s="59">
        <f t="shared" si="34"/>
        <v>0.09037475</v>
      </c>
      <c r="AA72" s="59">
        <f t="shared" si="34"/>
        <v>0.10920009</v>
      </c>
      <c r="AB72" s="59">
        <f t="shared" si="34"/>
        <v>0.13879636</v>
      </c>
    </row>
    <row r="73" ht="14.5" spans="5:28">
      <c r="E73" s="36" t="s">
        <v>77</v>
      </c>
      <c r="F73" s="36"/>
      <c r="H73" s="105"/>
      <c r="I73" s="105"/>
      <c r="J73" s="105"/>
      <c r="K73" s="105"/>
      <c r="L73" s="105"/>
      <c r="M73" s="105"/>
      <c r="N73" s="105"/>
      <c r="T73" s="36" t="s">
        <v>77</v>
      </c>
      <c r="U73" t="s">
        <v>28</v>
      </c>
      <c r="V73" s="59">
        <f t="shared" si="34"/>
        <v>0.07954656</v>
      </c>
      <c r="W73" s="59">
        <f t="shared" si="34"/>
        <v>0.291862</v>
      </c>
      <c r="X73" s="59">
        <f t="shared" si="34"/>
        <v>0.13488554</v>
      </c>
      <c r="Y73" s="59">
        <f t="shared" si="34"/>
        <v>0.12121634</v>
      </c>
      <c r="Z73" s="59">
        <f t="shared" si="34"/>
        <v>0.09037475</v>
      </c>
      <c r="AA73" s="59">
        <f t="shared" si="34"/>
        <v>0.10920009</v>
      </c>
      <c r="AB73" s="59">
        <f t="shared" si="34"/>
        <v>0.13879636</v>
      </c>
    </row>
    <row r="77" ht="14.5" spans="7:7">
      <c r="G77" s="34" t="s">
        <v>357</v>
      </c>
    </row>
    <row r="78" ht="15.25" spans="3:14">
      <c r="C78" s="35" t="s">
        <v>11</v>
      </c>
      <c r="D78" s="35" t="s">
        <v>189</v>
      </c>
      <c r="E78" s="216" t="s">
        <v>342</v>
      </c>
      <c r="F78" s="35" t="s">
        <v>190</v>
      </c>
      <c r="G78" s="127" t="s">
        <v>358</v>
      </c>
      <c r="H78" t="s">
        <v>191</v>
      </c>
      <c r="I78" t="s">
        <v>192</v>
      </c>
      <c r="J78" t="s">
        <v>193</v>
      </c>
      <c r="K78" t="s">
        <v>194</v>
      </c>
      <c r="L78" t="s">
        <v>195</v>
      </c>
      <c r="M78" t="s">
        <v>196</v>
      </c>
      <c r="N78" t="s">
        <v>197</v>
      </c>
    </row>
    <row r="79" ht="75" spans="3:16">
      <c r="C79" t="s">
        <v>92</v>
      </c>
      <c r="D79" t="s">
        <v>77</v>
      </c>
      <c r="F79" t="s">
        <v>28</v>
      </c>
      <c r="G79" s="128" t="s">
        <v>349</v>
      </c>
      <c r="H79" s="59">
        <f>H55*V55*4/48</f>
        <v>0.0197020004045735</v>
      </c>
      <c r="I79" s="59">
        <f t="shared" ref="I79:N79" si="35">I55*W55*4/48</f>
        <v>0.0190823391385264</v>
      </c>
      <c r="J79" s="59">
        <f t="shared" si="35"/>
        <v>0.0128330850818522</v>
      </c>
      <c r="K79" s="59">
        <f t="shared" si="35"/>
        <v>0.00816302059444476</v>
      </c>
      <c r="L79" s="59">
        <f t="shared" si="35"/>
        <v>0.00428632163478475</v>
      </c>
      <c r="M79" s="59">
        <f t="shared" si="35"/>
        <v>0.000800233873088846</v>
      </c>
      <c r="N79" s="59">
        <f t="shared" si="35"/>
        <v>0.00203699051633882</v>
      </c>
      <c r="P79" s="105">
        <f t="shared" ref="P79:P86" si="36">AVERAGE(H79:N79)</f>
        <v>0.00955771303480133</v>
      </c>
    </row>
    <row r="80" ht="75" spans="3:16">
      <c r="C80" t="s">
        <v>95</v>
      </c>
      <c r="D80" t="s">
        <v>77</v>
      </c>
      <c r="F80" t="s">
        <v>28</v>
      </c>
      <c r="G80" s="128" t="s">
        <v>349</v>
      </c>
      <c r="H80" s="59">
        <f t="shared" ref="H80:H85" si="37">H56*V56*4/48</f>
        <v>0.0197020004045735</v>
      </c>
      <c r="I80" s="59">
        <f t="shared" ref="I80:I85" si="38">I56*W56*4/48</f>
        <v>0.0190823391385264</v>
      </c>
      <c r="J80" s="59">
        <f t="shared" ref="J80:J85" si="39">J56*X56*4/48</f>
        <v>0.0128330850818522</v>
      </c>
      <c r="K80" s="59">
        <f t="shared" ref="K80:K85" si="40">K56*Y56*4/48</f>
        <v>0.00816302059444476</v>
      </c>
      <c r="L80" s="59">
        <f t="shared" ref="L80:L85" si="41">L56*Z56*4/48</f>
        <v>0.00428632163478475</v>
      </c>
      <c r="M80" s="59">
        <f t="shared" ref="M80:M85" si="42">M56*AA56*4/48</f>
        <v>0.000800233873088846</v>
      </c>
      <c r="N80" s="59">
        <f t="shared" ref="N80:N85" si="43">N56*AB56*4/48</f>
        <v>0.00203699051633882</v>
      </c>
      <c r="P80" s="105">
        <f t="shared" si="36"/>
        <v>0.00955771303480133</v>
      </c>
    </row>
    <row r="81" ht="75" spans="3:16">
      <c r="C81" t="s">
        <v>98</v>
      </c>
      <c r="D81" t="s">
        <v>77</v>
      </c>
      <c r="F81" t="s">
        <v>28</v>
      </c>
      <c r="G81" s="128" t="s">
        <v>349</v>
      </c>
      <c r="H81" s="59">
        <f t="shared" si="37"/>
        <v>0.0197020004045735</v>
      </c>
      <c r="I81" s="59">
        <f t="shared" si="38"/>
        <v>0.0190823391385264</v>
      </c>
      <c r="J81" s="59">
        <f t="shared" si="39"/>
        <v>0.0128330850818522</v>
      </c>
      <c r="K81" s="59">
        <f t="shared" si="40"/>
        <v>0.00816302059444476</v>
      </c>
      <c r="L81" s="59">
        <f t="shared" si="41"/>
        <v>0.00428632163478475</v>
      </c>
      <c r="M81" s="59">
        <f t="shared" si="42"/>
        <v>0.000800233873088846</v>
      </c>
      <c r="N81" s="59">
        <f t="shared" si="43"/>
        <v>0.00203699051633882</v>
      </c>
      <c r="P81" s="105">
        <f t="shared" si="36"/>
        <v>0.00955771303480133</v>
      </c>
    </row>
    <row r="82" ht="75" spans="3:16">
      <c r="C82" t="s">
        <v>101</v>
      </c>
      <c r="D82" t="s">
        <v>74</v>
      </c>
      <c r="F82" t="s">
        <v>28</v>
      </c>
      <c r="G82" s="128" t="s">
        <v>349</v>
      </c>
      <c r="H82" s="59">
        <f t="shared" si="37"/>
        <v>0.00432917103750471</v>
      </c>
      <c r="I82" s="59">
        <f t="shared" si="38"/>
        <v>0.0313449049361153</v>
      </c>
      <c r="J82" s="59">
        <f t="shared" si="39"/>
        <v>0.0136240051548484</v>
      </c>
      <c r="K82" s="59">
        <f t="shared" si="40"/>
        <v>0.0143039080270266</v>
      </c>
      <c r="L82" s="59">
        <f t="shared" si="41"/>
        <v>0.0161707319888556</v>
      </c>
      <c r="M82" s="59">
        <f t="shared" si="42"/>
        <v>0.0212092435324688</v>
      </c>
      <c r="N82" s="59">
        <f t="shared" si="43"/>
        <v>0.00927254056392631</v>
      </c>
      <c r="P82" s="105">
        <f t="shared" si="36"/>
        <v>0.0157506436058208</v>
      </c>
    </row>
    <row r="83" ht="75" spans="3:16">
      <c r="C83" t="s">
        <v>104</v>
      </c>
      <c r="D83" t="s">
        <v>74</v>
      </c>
      <c r="F83" t="s">
        <v>28</v>
      </c>
      <c r="G83" s="128" t="s">
        <v>349</v>
      </c>
      <c r="H83" s="59">
        <f t="shared" si="37"/>
        <v>0.00432917103750471</v>
      </c>
      <c r="I83" s="59">
        <f t="shared" si="38"/>
        <v>0.0313449049361153</v>
      </c>
      <c r="J83" s="59">
        <f t="shared" si="39"/>
        <v>0.0136240051548484</v>
      </c>
      <c r="K83" s="59">
        <f t="shared" si="40"/>
        <v>0.0143039080270266</v>
      </c>
      <c r="L83" s="59">
        <f t="shared" si="41"/>
        <v>0.0161707319888556</v>
      </c>
      <c r="M83" s="59">
        <f t="shared" si="42"/>
        <v>0.0212092435324688</v>
      </c>
      <c r="N83" s="59">
        <f t="shared" si="43"/>
        <v>0.00927254056392631</v>
      </c>
      <c r="P83" s="105">
        <f t="shared" si="36"/>
        <v>0.0157506436058208</v>
      </c>
    </row>
    <row r="84" ht="75" spans="3:16">
      <c r="C84" t="s">
        <v>107</v>
      </c>
      <c r="D84" t="s">
        <v>74</v>
      </c>
      <c r="F84" t="s">
        <v>28</v>
      </c>
      <c r="G84" s="128" t="s">
        <v>349</v>
      </c>
      <c r="H84" s="59">
        <f t="shared" si="37"/>
        <v>0.00432917103750471</v>
      </c>
      <c r="I84" s="59">
        <f t="shared" si="38"/>
        <v>0.0313449049361153</v>
      </c>
      <c r="J84" s="59">
        <f t="shared" si="39"/>
        <v>0.0136240051548484</v>
      </c>
      <c r="K84" s="59">
        <f t="shared" si="40"/>
        <v>0.0143039080270266</v>
      </c>
      <c r="L84" s="59">
        <f t="shared" si="41"/>
        <v>0.0161707319888556</v>
      </c>
      <c r="M84" s="59">
        <f t="shared" si="42"/>
        <v>0.0212092435324688</v>
      </c>
      <c r="N84" s="59">
        <f t="shared" si="43"/>
        <v>0.00927254056392631</v>
      </c>
      <c r="P84" s="105">
        <f t="shared" si="36"/>
        <v>0.0157506436058208</v>
      </c>
    </row>
    <row r="85" ht="75" spans="3:16">
      <c r="C85" t="s">
        <v>110</v>
      </c>
      <c r="D85" t="s">
        <v>71</v>
      </c>
      <c r="F85" t="s">
        <v>28</v>
      </c>
      <c r="G85" s="128" t="s">
        <v>349</v>
      </c>
      <c r="H85" s="59">
        <f t="shared" si="37"/>
        <v>0.00837052473272956</v>
      </c>
      <c r="I85" s="59">
        <f t="shared" si="38"/>
        <v>0.013479805334971</v>
      </c>
      <c r="J85" s="59">
        <f t="shared" si="39"/>
        <v>0.0102181380901636</v>
      </c>
      <c r="K85" s="59">
        <f t="shared" si="40"/>
        <v>0.0147090912907594</v>
      </c>
      <c r="L85" s="59">
        <f t="shared" si="41"/>
        <v>0.0147678261206375</v>
      </c>
      <c r="M85" s="59">
        <f t="shared" si="42"/>
        <v>0.0159638377298273</v>
      </c>
      <c r="N85" s="59">
        <f t="shared" si="43"/>
        <v>0.00592762767535669</v>
      </c>
      <c r="P85" s="105">
        <f t="shared" si="36"/>
        <v>0.0119195501392064</v>
      </c>
    </row>
    <row r="86" ht="75" spans="3:16">
      <c r="C86" t="s">
        <v>114</v>
      </c>
      <c r="D86" s="46" t="s">
        <v>71</v>
      </c>
      <c r="E86" s="46"/>
      <c r="F86" t="s">
        <v>28</v>
      </c>
      <c r="G86" s="128" t="s">
        <v>349</v>
      </c>
      <c r="H86" s="226">
        <f t="shared" ref="H86:N86" si="44">AVERAGE(H79:H85,H88:H89)</f>
        <v>0.0103411364393866</v>
      </c>
      <c r="I86" s="226">
        <f t="shared" si="44"/>
        <v>0.0274700114433609</v>
      </c>
      <c r="J86" s="226">
        <f t="shared" si="44"/>
        <v>0.0124610900388323</v>
      </c>
      <c r="K86" s="226">
        <f t="shared" si="44"/>
        <v>0.0133949394930932</v>
      </c>
      <c r="L86" s="226">
        <f t="shared" si="44"/>
        <v>0.00935887901447283</v>
      </c>
      <c r="M86" s="226">
        <f t="shared" si="44"/>
        <v>0.0126070450677464</v>
      </c>
      <c r="N86" s="226">
        <f t="shared" si="44"/>
        <v>0.00611461264668362</v>
      </c>
      <c r="P86" s="105">
        <f t="shared" si="36"/>
        <v>0.0131068163062251</v>
      </c>
    </row>
    <row r="87" ht="14.5" spans="4:16">
      <c r="D87" s="218" t="str">
        <f>[2]COMM!$E$19</f>
        <v>RSDAHT</v>
      </c>
      <c r="H87" s="226"/>
      <c r="I87" s="226"/>
      <c r="J87" s="226"/>
      <c r="K87" s="226"/>
      <c r="L87" s="226"/>
      <c r="M87" s="226"/>
      <c r="N87" s="226"/>
      <c r="P87" s="105"/>
    </row>
    <row r="88" ht="75" spans="3:16">
      <c r="C88" t="s">
        <v>117</v>
      </c>
      <c r="D88" t="s">
        <v>65</v>
      </c>
      <c r="F88" t="s">
        <v>28</v>
      </c>
      <c r="G88" s="128" t="s">
        <v>349</v>
      </c>
      <c r="H88" s="59">
        <f>H64*V64*4/48</f>
        <v>0.00717250941063503</v>
      </c>
      <c r="I88" s="59">
        <f t="shared" ref="I88:N88" si="45">I64*W64*4/48</f>
        <v>0.0251385310390245</v>
      </c>
      <c r="J88" s="59">
        <f t="shared" si="45"/>
        <v>0.00997138527360607</v>
      </c>
      <c r="K88" s="59">
        <f t="shared" si="45"/>
        <v>0.0371136966600085</v>
      </c>
      <c r="L88" s="59">
        <f t="shared" si="45"/>
        <v>0.00771915172069855</v>
      </c>
      <c r="M88" s="59">
        <f t="shared" si="45"/>
        <v>0.030259446871295</v>
      </c>
      <c r="N88" s="59">
        <f t="shared" si="45"/>
        <v>0.0108633379845154</v>
      </c>
      <c r="P88" s="105">
        <f t="shared" ref="P88:P96" si="46">AVERAGE(H88:N88)</f>
        <v>0.0183197227085404</v>
      </c>
    </row>
    <row r="89" ht="75" spans="3:16">
      <c r="C89" t="s">
        <v>120</v>
      </c>
      <c r="D89" t="s">
        <v>69</v>
      </c>
      <c r="F89" t="s">
        <v>28</v>
      </c>
      <c r="G89" s="128" t="s">
        <v>349</v>
      </c>
      <c r="H89" s="59">
        <f t="shared" ref="H89:N89" si="47">H65*V65*4/48</f>
        <v>0.00543367948488015</v>
      </c>
      <c r="I89" s="59">
        <f t="shared" si="47"/>
        <v>0.0573300343923273</v>
      </c>
      <c r="J89" s="59">
        <f t="shared" si="47"/>
        <v>0.0125890162756189</v>
      </c>
      <c r="K89" s="59">
        <f t="shared" si="47"/>
        <v>0.00133088162265694</v>
      </c>
      <c r="L89" s="59">
        <f t="shared" si="47"/>
        <v>0.000371772417998309</v>
      </c>
      <c r="M89" s="59">
        <f t="shared" si="47"/>
        <v>0.00121168879192217</v>
      </c>
      <c r="N89" s="59">
        <f t="shared" si="47"/>
        <v>0.0043119549194851</v>
      </c>
      <c r="P89" s="105">
        <f t="shared" si="46"/>
        <v>0.0117970039864127</v>
      </c>
    </row>
    <row r="90" ht="75" spans="3:16">
      <c r="C90" s="36" t="s">
        <v>122</v>
      </c>
      <c r="D90" s="36" t="s">
        <v>71</v>
      </c>
      <c r="E90" s="36"/>
      <c r="F90" t="s">
        <v>28</v>
      </c>
      <c r="G90" s="128" t="s">
        <v>349</v>
      </c>
      <c r="H90" s="94">
        <f t="shared" ref="H90:N90" si="48">AVERAGE(H89,H85)</f>
        <v>0.00690210210880486</v>
      </c>
      <c r="I90" s="94">
        <f t="shared" si="48"/>
        <v>0.0354049198636491</v>
      </c>
      <c r="J90" s="94">
        <f t="shared" si="48"/>
        <v>0.0114035771828913</v>
      </c>
      <c r="K90" s="94">
        <f t="shared" si="48"/>
        <v>0.00801998645670818</v>
      </c>
      <c r="L90" s="94">
        <f t="shared" si="48"/>
        <v>0.00756979926931792</v>
      </c>
      <c r="M90" s="94">
        <f t="shared" si="48"/>
        <v>0.00858776326087474</v>
      </c>
      <c r="N90" s="94">
        <f t="shared" si="48"/>
        <v>0.00511979129742089</v>
      </c>
      <c r="P90" s="105">
        <f t="shared" si="46"/>
        <v>0.0118582770628096</v>
      </c>
    </row>
    <row r="91" ht="14.5" spans="4:16">
      <c r="D91" s="36" t="s">
        <v>69</v>
      </c>
      <c r="E91" s="36"/>
      <c r="H91" s="94"/>
      <c r="I91" s="94"/>
      <c r="J91" s="94"/>
      <c r="K91" s="94"/>
      <c r="L91" s="94"/>
      <c r="M91" s="94"/>
      <c r="N91" s="94"/>
      <c r="P91" s="105"/>
    </row>
    <row r="92" ht="75" spans="3:16">
      <c r="C92" s="36" t="s">
        <v>123</v>
      </c>
      <c r="D92" s="36" t="s">
        <v>77</v>
      </c>
      <c r="E92" s="36"/>
      <c r="F92" t="s">
        <v>28</v>
      </c>
      <c r="G92" s="128" t="s">
        <v>349</v>
      </c>
      <c r="H92" s="94">
        <f t="shared" ref="H92:N92" si="49">AVERAGE(H89,H79:H81)</f>
        <v>0.0161349201746502</v>
      </c>
      <c r="I92" s="94">
        <f t="shared" si="49"/>
        <v>0.0286442629519766</v>
      </c>
      <c r="J92" s="94">
        <f t="shared" si="49"/>
        <v>0.0127720678802939</v>
      </c>
      <c r="K92" s="94">
        <f t="shared" si="49"/>
        <v>0.00645498585149781</v>
      </c>
      <c r="L92" s="94">
        <f t="shared" si="49"/>
        <v>0.00330768433058814</v>
      </c>
      <c r="M92" s="94">
        <f t="shared" si="49"/>
        <v>0.000903097602797176</v>
      </c>
      <c r="N92" s="94">
        <f t="shared" si="49"/>
        <v>0.00260573161712539</v>
      </c>
      <c r="P92" s="105">
        <f t="shared" si="46"/>
        <v>0.0101175357727042</v>
      </c>
    </row>
    <row r="93" ht="14.5" spans="4:16">
      <c r="D93" s="36" t="s">
        <v>69</v>
      </c>
      <c r="E93" s="36"/>
      <c r="H93" s="94"/>
      <c r="I93" s="94"/>
      <c r="J93" s="94"/>
      <c r="K93" s="94"/>
      <c r="L93" s="94"/>
      <c r="M93" s="94"/>
      <c r="N93" s="94"/>
      <c r="P93" s="105"/>
    </row>
    <row r="94" ht="75" spans="3:16">
      <c r="C94" s="36" t="s">
        <v>124</v>
      </c>
      <c r="D94" s="36" t="s">
        <v>71</v>
      </c>
      <c r="E94" s="36"/>
      <c r="F94" t="s">
        <v>28</v>
      </c>
      <c r="G94" s="128" t="s">
        <v>349</v>
      </c>
      <c r="H94" s="94">
        <f t="shared" ref="H94:N94" si="50">AVERAGE(H85,H82:H84)</f>
        <v>0.00533950946131092</v>
      </c>
      <c r="I94" s="94">
        <f t="shared" si="50"/>
        <v>0.0268786300358292</v>
      </c>
      <c r="J94" s="94">
        <f t="shared" si="50"/>
        <v>0.0127725383886772</v>
      </c>
      <c r="K94" s="94">
        <f t="shared" si="50"/>
        <v>0.0144052038429598</v>
      </c>
      <c r="L94" s="94">
        <f t="shared" si="50"/>
        <v>0.0158200055218011</v>
      </c>
      <c r="M94" s="94">
        <f t="shared" si="50"/>
        <v>0.0198978920818084</v>
      </c>
      <c r="N94" s="94">
        <f t="shared" si="50"/>
        <v>0.0084363123417839</v>
      </c>
      <c r="P94" s="105">
        <f t="shared" si="46"/>
        <v>0.0147928702391672</v>
      </c>
    </row>
    <row r="95" ht="14.5" spans="4:16">
      <c r="D95" s="36" t="s">
        <v>74</v>
      </c>
      <c r="E95" s="36"/>
      <c r="H95" s="94"/>
      <c r="I95" s="94"/>
      <c r="J95" s="94"/>
      <c r="K95" s="94"/>
      <c r="L95" s="94"/>
      <c r="M95" s="94"/>
      <c r="N95" s="94"/>
      <c r="P95" s="105"/>
    </row>
    <row r="96" ht="75" spans="3:16">
      <c r="C96" s="36" t="s">
        <v>125</v>
      </c>
      <c r="D96" s="36" t="s">
        <v>71</v>
      </c>
      <c r="E96" s="36"/>
      <c r="F96" t="s">
        <v>28</v>
      </c>
      <c r="G96" s="128" t="s">
        <v>349</v>
      </c>
      <c r="H96" s="94">
        <f t="shared" ref="H96:N96" si="51">AVERAGE(H79:H81,H85)</f>
        <v>0.0168691314866125</v>
      </c>
      <c r="I96" s="94">
        <f t="shared" si="51"/>
        <v>0.0176817056876376</v>
      </c>
      <c r="J96" s="94">
        <f t="shared" si="51"/>
        <v>0.0121793483339301</v>
      </c>
      <c r="K96" s="94">
        <f t="shared" si="51"/>
        <v>0.00979953826852343</v>
      </c>
      <c r="L96" s="94">
        <f t="shared" si="51"/>
        <v>0.00690669775624795</v>
      </c>
      <c r="M96" s="94">
        <f t="shared" si="51"/>
        <v>0.00459113483727346</v>
      </c>
      <c r="N96" s="94">
        <f t="shared" si="51"/>
        <v>0.00300964980609329</v>
      </c>
      <c r="P96" s="105">
        <f t="shared" si="46"/>
        <v>0.0101481723109026</v>
      </c>
    </row>
    <row r="97" ht="14.5" spans="4:14">
      <c r="D97" s="36" t="s">
        <v>77</v>
      </c>
      <c r="E97" s="36"/>
      <c r="H97" s="59"/>
      <c r="I97" s="59"/>
      <c r="J97" s="59"/>
      <c r="K97" s="59"/>
      <c r="L97" s="59"/>
      <c r="M97" s="59"/>
      <c r="N97" s="59"/>
    </row>
    <row r="104" ht="14.5" spans="4:7">
      <c r="D104" s="224"/>
      <c r="E104" s="224"/>
      <c r="F104" s="225"/>
      <c r="G104" s="39" t="s">
        <v>350</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348</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187</v>
      </c>
    </row>
    <row r="129" ht="15.25" spans="4:14">
      <c r="D129" s="35" t="s">
        <v>11</v>
      </c>
      <c r="E129" s="35" t="s">
        <v>189</v>
      </c>
      <c r="F129" s="216" t="s">
        <v>342</v>
      </c>
      <c r="G129" s="35" t="s">
        <v>190</v>
      </c>
      <c r="H129" t="s">
        <v>191</v>
      </c>
      <c r="I129" t="s">
        <v>192</v>
      </c>
      <c r="J129" t="s">
        <v>193</v>
      </c>
      <c r="K129" t="s">
        <v>194</v>
      </c>
      <c r="L129" t="s">
        <v>195</v>
      </c>
      <c r="M129" t="s">
        <v>196</v>
      </c>
      <c r="N129" t="s">
        <v>197</v>
      </c>
    </row>
    <row r="130" ht="14.5" spans="4:16">
      <c r="D130" s="70" t="s">
        <v>122</v>
      </c>
      <c r="E130" s="70" t="s">
        <v>71</v>
      </c>
      <c r="F130" s="70"/>
      <c r="G130" s="67" t="s">
        <v>28</v>
      </c>
      <c r="H130" s="227">
        <f t="shared" ref="H130:N130" si="52">25/(25+16)</f>
        <v>0.609756097560976</v>
      </c>
      <c r="I130" s="227">
        <f t="shared" si="52"/>
        <v>0.609756097560976</v>
      </c>
      <c r="J130" s="227">
        <f t="shared" si="52"/>
        <v>0.609756097560976</v>
      </c>
      <c r="K130" s="227">
        <f t="shared" si="52"/>
        <v>0.609756097560976</v>
      </c>
      <c r="L130" s="227">
        <f t="shared" si="52"/>
        <v>0.609756097560976</v>
      </c>
      <c r="M130" s="227">
        <f t="shared" si="52"/>
        <v>0.609756097560976</v>
      </c>
      <c r="N130" s="227">
        <f t="shared" si="52"/>
        <v>0.609756097560976</v>
      </c>
      <c r="O130" s="187"/>
      <c r="P130" s="187"/>
    </row>
    <row r="131" ht="14.5" spans="4:16">
      <c r="D131" s="67"/>
      <c r="E131" s="70" t="s">
        <v>69</v>
      </c>
      <c r="F131" s="70"/>
      <c r="G131" s="67"/>
      <c r="H131" s="71">
        <f t="shared" ref="H131:N131" si="53">1-H130</f>
        <v>0.390243902439024</v>
      </c>
      <c r="I131" s="71">
        <f t="shared" si="53"/>
        <v>0.390243902439024</v>
      </c>
      <c r="J131" s="71">
        <f t="shared" si="53"/>
        <v>0.390243902439024</v>
      </c>
      <c r="K131" s="71">
        <f t="shared" si="53"/>
        <v>0.390243902439024</v>
      </c>
      <c r="L131" s="71">
        <f t="shared" si="53"/>
        <v>0.390243902439024</v>
      </c>
      <c r="M131" s="71">
        <f t="shared" si="53"/>
        <v>0.390243902439024</v>
      </c>
      <c r="N131" s="71">
        <f t="shared" si="53"/>
        <v>0.390243902439024</v>
      </c>
      <c r="O131" s="187"/>
      <c r="P131" s="187"/>
    </row>
    <row r="132" ht="14.5" spans="4:16">
      <c r="D132" s="70" t="s">
        <v>123</v>
      </c>
      <c r="E132" s="70" t="s">
        <v>77</v>
      </c>
      <c r="F132" s="70"/>
      <c r="G132" s="67" t="s">
        <v>28</v>
      </c>
      <c r="H132" s="227">
        <f>5/(5+16)</f>
        <v>0.238095238095238</v>
      </c>
      <c r="I132" s="227">
        <f t="shared" ref="I132:N132" si="54">H132</f>
        <v>0.238095238095238</v>
      </c>
      <c r="J132" s="227">
        <f t="shared" si="54"/>
        <v>0.238095238095238</v>
      </c>
      <c r="K132" s="227">
        <f t="shared" si="54"/>
        <v>0.238095238095238</v>
      </c>
      <c r="L132" s="227">
        <f t="shared" si="54"/>
        <v>0.238095238095238</v>
      </c>
      <c r="M132" s="227">
        <f t="shared" si="54"/>
        <v>0.238095238095238</v>
      </c>
      <c r="N132" s="227">
        <f t="shared" si="54"/>
        <v>0.238095238095238</v>
      </c>
      <c r="O132" s="187"/>
      <c r="P132" s="187"/>
    </row>
    <row r="133" ht="14.5" spans="4:16">
      <c r="D133" s="67"/>
      <c r="E133" s="70" t="s">
        <v>69</v>
      </c>
      <c r="F133" s="70"/>
      <c r="G133" s="67"/>
      <c r="H133" s="71">
        <f t="shared" ref="H133:N133" si="55">1-H132</f>
        <v>0.761904761904762</v>
      </c>
      <c r="I133" s="71">
        <f t="shared" si="55"/>
        <v>0.761904761904762</v>
      </c>
      <c r="J133" s="71">
        <f t="shared" si="55"/>
        <v>0.761904761904762</v>
      </c>
      <c r="K133" s="71">
        <f t="shared" si="55"/>
        <v>0.761904761904762</v>
      </c>
      <c r="L133" s="71">
        <f t="shared" si="55"/>
        <v>0.761904761904762</v>
      </c>
      <c r="M133" s="71">
        <f t="shared" si="55"/>
        <v>0.761904761904762</v>
      </c>
      <c r="N133" s="71">
        <f t="shared" si="55"/>
        <v>0.761904761904762</v>
      </c>
      <c r="O133" s="187"/>
      <c r="P133" s="187"/>
    </row>
    <row r="134" ht="14.5" spans="4:16">
      <c r="D134" s="70" t="s">
        <v>124</v>
      </c>
      <c r="E134" s="70" t="s">
        <v>71</v>
      </c>
      <c r="F134" s="70"/>
      <c r="G134" s="67" t="s">
        <v>28</v>
      </c>
      <c r="H134" s="227">
        <f>25/(25+53)</f>
        <v>0.320512820512821</v>
      </c>
      <c r="I134" s="227">
        <f t="shared" ref="I134:N134" si="56">H134</f>
        <v>0.320512820512821</v>
      </c>
      <c r="J134" s="227">
        <f t="shared" si="56"/>
        <v>0.320512820512821</v>
      </c>
      <c r="K134" s="227">
        <f t="shared" si="56"/>
        <v>0.320512820512821</v>
      </c>
      <c r="L134" s="227">
        <f t="shared" si="56"/>
        <v>0.320512820512821</v>
      </c>
      <c r="M134" s="227">
        <f t="shared" si="56"/>
        <v>0.320512820512821</v>
      </c>
      <c r="N134" s="227">
        <f t="shared" si="56"/>
        <v>0.320512820512821</v>
      </c>
      <c r="O134" s="187"/>
      <c r="P134" s="187" t="s">
        <v>351</v>
      </c>
    </row>
    <row r="135" ht="14.5" spans="4:16">
      <c r="D135" s="67"/>
      <c r="E135" s="70" t="s">
        <v>74</v>
      </c>
      <c r="F135" s="70"/>
      <c r="G135" s="67"/>
      <c r="H135" s="71">
        <f t="shared" ref="H135:N135" si="57">1-H134</f>
        <v>0.679487179487179</v>
      </c>
      <c r="I135" s="71">
        <f t="shared" si="57"/>
        <v>0.679487179487179</v>
      </c>
      <c r="J135" s="71">
        <f t="shared" si="57"/>
        <v>0.679487179487179</v>
      </c>
      <c r="K135" s="71">
        <f t="shared" si="57"/>
        <v>0.679487179487179</v>
      </c>
      <c r="L135" s="71">
        <f t="shared" si="57"/>
        <v>0.679487179487179</v>
      </c>
      <c r="M135" s="71">
        <f t="shared" si="57"/>
        <v>0.679487179487179</v>
      </c>
      <c r="N135" s="71">
        <f t="shared" si="57"/>
        <v>0.679487179487179</v>
      </c>
      <c r="O135" s="187"/>
      <c r="P135" s="187"/>
    </row>
    <row r="136" ht="14.5" spans="4:16">
      <c r="D136" s="70" t="s">
        <v>125</v>
      </c>
      <c r="E136" s="70" t="s">
        <v>71</v>
      </c>
      <c r="F136" s="70"/>
      <c r="G136" s="67" t="s">
        <v>28</v>
      </c>
      <c r="H136" s="227">
        <f>25/30</f>
        <v>0.833333333333333</v>
      </c>
      <c r="I136" s="227">
        <f t="shared" ref="I136:N136" si="58">H136</f>
        <v>0.833333333333333</v>
      </c>
      <c r="J136" s="227">
        <f t="shared" si="58"/>
        <v>0.833333333333333</v>
      </c>
      <c r="K136" s="227">
        <f t="shared" si="58"/>
        <v>0.833333333333333</v>
      </c>
      <c r="L136" s="227">
        <f t="shared" si="58"/>
        <v>0.833333333333333</v>
      </c>
      <c r="M136" s="227">
        <f t="shared" si="58"/>
        <v>0.833333333333333</v>
      </c>
      <c r="N136" s="227">
        <f t="shared" si="58"/>
        <v>0.833333333333333</v>
      </c>
      <c r="O136" s="187"/>
      <c r="P136" s="187"/>
    </row>
    <row r="137" ht="14.5" spans="4:16">
      <c r="D137" s="67"/>
      <c r="E137" s="70" t="s">
        <v>77</v>
      </c>
      <c r="F137" s="70"/>
      <c r="G137" s="67"/>
      <c r="H137" s="71">
        <f t="shared" ref="H137:N137" si="59">1-H136</f>
        <v>0.166666666666667</v>
      </c>
      <c r="I137" s="71">
        <f t="shared" si="59"/>
        <v>0.166666666666667</v>
      </c>
      <c r="J137" s="71">
        <f t="shared" si="59"/>
        <v>0.166666666666667</v>
      </c>
      <c r="K137" s="71">
        <f t="shared" si="59"/>
        <v>0.166666666666667</v>
      </c>
      <c r="L137" s="71">
        <f t="shared" si="59"/>
        <v>0.166666666666667</v>
      </c>
      <c r="M137" s="71">
        <f t="shared" si="59"/>
        <v>0.166666666666667</v>
      </c>
      <c r="N137" s="71">
        <f t="shared" si="59"/>
        <v>0.166666666666667</v>
      </c>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v>0.33</v>
      </c>
      <c r="I145" s="71">
        <f t="shared" ref="I145:N145" si="60">H145</f>
        <v>0.33</v>
      </c>
      <c r="J145" s="71">
        <f t="shared" si="60"/>
        <v>0.33</v>
      </c>
      <c r="K145" s="71">
        <f t="shared" si="60"/>
        <v>0.33</v>
      </c>
      <c r="L145" s="71">
        <f t="shared" si="60"/>
        <v>0.33</v>
      </c>
      <c r="M145" s="71">
        <f t="shared" si="60"/>
        <v>0.33</v>
      </c>
      <c r="N145" s="71">
        <f t="shared" si="60"/>
        <v>0.33</v>
      </c>
    </row>
    <row r="146" ht="14.5" spans="5:14">
      <c r="E146" s="218" t="str">
        <f>[2]COMM!$E$19</f>
        <v>RSDAHT</v>
      </c>
      <c r="H146" s="71">
        <f t="shared" ref="H146:N146" si="61">1-H145</f>
        <v>0.67</v>
      </c>
      <c r="I146" s="71">
        <f t="shared" si="61"/>
        <v>0.67</v>
      </c>
      <c r="J146" s="71">
        <f t="shared" si="61"/>
        <v>0.67</v>
      </c>
      <c r="K146" s="71">
        <f t="shared" si="61"/>
        <v>0.67</v>
      </c>
      <c r="L146" s="71">
        <f t="shared" si="61"/>
        <v>0.67</v>
      </c>
      <c r="M146" s="71">
        <f t="shared" si="61"/>
        <v>0.67</v>
      </c>
      <c r="N146" s="71">
        <f t="shared" si="61"/>
        <v>0.67</v>
      </c>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16" t="s">
        <v>342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35">
        <f>[3]RSD!$Q$6</f>
        <v>26.5</v>
      </c>
      <c r="I157" s="235">
        <f>[3]RSD!$Q$6</f>
        <v>26.5</v>
      </c>
      <c r="J157" s="235">
        <f>[3]RSD!$Q$6</f>
        <v>26.5</v>
      </c>
      <c r="K157" s="235">
        <f>[3]RSD!$Q$6</f>
        <v>26.5</v>
      </c>
      <c r="L157" s="235">
        <f>[3]RSD!$Q$6</f>
        <v>26.5</v>
      </c>
      <c r="M157" s="235">
        <f>[3]RSD!$Q$6</f>
        <v>26.5</v>
      </c>
      <c r="N157" s="235">
        <f>[3]RSD!$Q$6</f>
        <v>26.5</v>
      </c>
    </row>
    <row r="158" ht="14.5" spans="4:14">
      <c r="D158" s="46" t="s">
        <v>95</v>
      </c>
      <c r="E158" s="46" t="s">
        <v>77</v>
      </c>
      <c r="F158" s="46"/>
      <c r="G158" s="46" t="s">
        <v>28</v>
      </c>
      <c r="H158" s="235">
        <f>[3]RSD!$Q$7</f>
        <v>26.5</v>
      </c>
      <c r="I158" s="235">
        <f>[3]RSD!$Q$7</f>
        <v>26.5</v>
      </c>
      <c r="J158" s="235">
        <f>[3]RSD!$Q$7</f>
        <v>26.5</v>
      </c>
      <c r="K158" s="235">
        <f>[3]RSD!$Q$7</f>
        <v>26.5</v>
      </c>
      <c r="L158" s="235">
        <f>[3]RSD!$Q$7</f>
        <v>26.5</v>
      </c>
      <c r="M158" s="235">
        <f>[3]RSD!$Q$7</f>
        <v>26.5</v>
      </c>
      <c r="N158" s="235">
        <f>[3]RSD!$Q$7</f>
        <v>26.5</v>
      </c>
    </row>
    <row r="159" ht="14.5" spans="4:14">
      <c r="D159" s="46" t="s">
        <v>98</v>
      </c>
      <c r="E159" s="46" t="s">
        <v>77</v>
      </c>
      <c r="F159" s="46"/>
      <c r="G159" s="46" t="s">
        <v>28</v>
      </c>
      <c r="H159" s="235">
        <f>[3]RSD!$Q$8</f>
        <v>26.5</v>
      </c>
      <c r="I159" s="235">
        <f>[3]RSD!$Q$8</f>
        <v>26.5</v>
      </c>
      <c r="J159" s="235">
        <f>[3]RSD!$Q$8</f>
        <v>26.5</v>
      </c>
      <c r="K159" s="235">
        <f>[3]RSD!$Q$8</f>
        <v>26.5</v>
      </c>
      <c r="L159" s="235">
        <f>[3]RSD!$Q$8</f>
        <v>26.5</v>
      </c>
      <c r="M159" s="235">
        <f>[3]RSD!$Q$8</f>
        <v>26.5</v>
      </c>
      <c r="N159" s="235">
        <f>[3]RSD!$Q$8</f>
        <v>26.5</v>
      </c>
    </row>
    <row r="160" ht="14.5" spans="4:14">
      <c r="D160" s="46" t="s">
        <v>101</v>
      </c>
      <c r="E160" s="46" t="s">
        <v>74</v>
      </c>
      <c r="F160" s="46"/>
      <c r="G160" s="46" t="s">
        <v>28</v>
      </c>
      <c r="H160" s="235">
        <f>[3]RSD!$Q$9</f>
        <v>22</v>
      </c>
      <c r="I160" s="235">
        <f>[3]RSD!$Q$9</f>
        <v>22</v>
      </c>
      <c r="J160" s="235">
        <f>[3]RSD!$Q$9</f>
        <v>22</v>
      </c>
      <c r="K160" s="235">
        <f>[3]RSD!$Q$9</f>
        <v>22</v>
      </c>
      <c r="L160" s="235">
        <f>[3]RSD!$Q$9</f>
        <v>22</v>
      </c>
      <c r="M160" s="235">
        <f>[3]RSD!$Q$9</f>
        <v>22</v>
      </c>
      <c r="N160" s="235">
        <f>[3]RSD!$Q$9</f>
        <v>22</v>
      </c>
    </row>
    <row r="161" ht="14.5" spans="4:14">
      <c r="D161" s="46" t="s">
        <v>104</v>
      </c>
      <c r="E161" s="46" t="s">
        <v>74</v>
      </c>
      <c r="F161" s="46"/>
      <c r="G161" s="46" t="s">
        <v>28</v>
      </c>
      <c r="H161" s="235">
        <f>[3]RSD!$Q$10</f>
        <v>22</v>
      </c>
      <c r="I161" s="235">
        <f>[3]RSD!$Q$10</f>
        <v>22</v>
      </c>
      <c r="J161" s="235">
        <f>[3]RSD!$Q$10</f>
        <v>22</v>
      </c>
      <c r="K161" s="235">
        <f>[3]RSD!$Q$10</f>
        <v>22</v>
      </c>
      <c r="L161" s="235">
        <f>[3]RSD!$Q$10</f>
        <v>22</v>
      </c>
      <c r="M161" s="235">
        <f>[3]RSD!$Q$10</f>
        <v>22</v>
      </c>
      <c r="N161" s="235">
        <f>[3]RSD!$Q$10</f>
        <v>22</v>
      </c>
    </row>
    <row r="162" ht="14.5" spans="4:14">
      <c r="D162" s="46" t="s">
        <v>107</v>
      </c>
      <c r="E162" s="46" t="s">
        <v>74</v>
      </c>
      <c r="F162" s="46"/>
      <c r="G162" s="46" t="s">
        <v>28</v>
      </c>
      <c r="H162" s="235">
        <f>[3]RSD!$Q$11</f>
        <v>22</v>
      </c>
      <c r="I162" s="235">
        <f>[3]RSD!$Q$11</f>
        <v>22</v>
      </c>
      <c r="J162" s="235">
        <f>[3]RSD!$Q$11</f>
        <v>22</v>
      </c>
      <c r="K162" s="235">
        <f>[3]RSD!$Q$11</f>
        <v>22</v>
      </c>
      <c r="L162" s="235">
        <f>[3]RSD!$Q$11</f>
        <v>22</v>
      </c>
      <c r="M162" s="235">
        <f>[3]RSD!$Q$11</f>
        <v>22</v>
      </c>
      <c r="N162" s="235">
        <f>[3]RSD!$Q$11</f>
        <v>22</v>
      </c>
    </row>
    <row r="163" ht="14.5" spans="4:14">
      <c r="D163" s="46" t="s">
        <v>110</v>
      </c>
      <c r="E163" s="46" t="s">
        <v>71</v>
      </c>
      <c r="F163" s="46"/>
      <c r="G163" s="46" t="s">
        <v>28</v>
      </c>
      <c r="H163" s="235">
        <f>[3]RSD!$Q$12</f>
        <v>22.5</v>
      </c>
      <c r="I163" s="235">
        <f>[3]RSD!$Q$12</f>
        <v>22.5</v>
      </c>
      <c r="J163" s="235">
        <f>[3]RSD!$Q$12</f>
        <v>22.5</v>
      </c>
      <c r="K163" s="235">
        <f>[3]RSD!$Q$12</f>
        <v>22.5</v>
      </c>
      <c r="L163" s="235">
        <f>[3]RSD!$Q$12</f>
        <v>22.5</v>
      </c>
      <c r="M163" s="235">
        <f>[3]RSD!$Q$12</f>
        <v>22.5</v>
      </c>
      <c r="N163" s="235">
        <f>[3]RSD!$Q$12</f>
        <v>22.5</v>
      </c>
    </row>
    <row r="164" ht="14.5" spans="4:14">
      <c r="D164" s="46" t="s">
        <v>114</v>
      </c>
      <c r="E164" s="46" t="s">
        <v>71</v>
      </c>
      <c r="F164" s="46"/>
      <c r="G164" s="46" t="s">
        <v>28</v>
      </c>
      <c r="H164" s="236">
        <f>[3]RSD!$Q$13</f>
        <v>15.3</v>
      </c>
      <c r="I164" s="236">
        <f>[3]RSD!$Q$13</f>
        <v>15.3</v>
      </c>
      <c r="J164" s="236">
        <f>[3]RSD!$Q$13</f>
        <v>15.3</v>
      </c>
      <c r="K164" s="236">
        <f>[3]RSD!$Q$13</f>
        <v>15.3</v>
      </c>
      <c r="L164" s="236">
        <f>[3]RSD!$Q$13</f>
        <v>15.3</v>
      </c>
      <c r="M164" s="236">
        <f>[3]RSD!$Q$13</f>
        <v>15.3</v>
      </c>
      <c r="N164" s="236">
        <f>[3]RSD!$Q$13</f>
        <v>15.3</v>
      </c>
    </row>
    <row r="165" ht="14.5" spans="4:14">
      <c r="D165" s="46"/>
      <c r="E165" s="218" t="str">
        <f>[2]COMM!$E$19</f>
        <v>RSDAHT</v>
      </c>
      <c r="G165" s="46"/>
      <c r="H165" s="236"/>
      <c r="I165" s="236"/>
      <c r="J165" s="236"/>
      <c r="K165" s="236"/>
      <c r="L165" s="236"/>
      <c r="M165" s="236"/>
      <c r="N165" s="236"/>
    </row>
    <row r="166" ht="14.5" spans="4:14">
      <c r="D166" s="46" t="s">
        <v>117</v>
      </c>
      <c r="E166" s="46" t="s">
        <v>65</v>
      </c>
      <c r="F166" s="46"/>
      <c r="G166" s="46" t="s">
        <v>28</v>
      </c>
      <c r="H166" s="236">
        <f>[3]RSD!$Q$15</f>
        <v>19</v>
      </c>
      <c r="I166" s="236">
        <f>[3]RSD!$Q$15</f>
        <v>19</v>
      </c>
      <c r="J166" s="236">
        <f>[3]RSD!$Q$15</f>
        <v>19</v>
      </c>
      <c r="K166" s="236">
        <f>[3]RSD!$Q$15</f>
        <v>19</v>
      </c>
      <c r="L166" s="236">
        <f>[3]RSD!$Q$15</f>
        <v>19</v>
      </c>
      <c r="M166" s="236">
        <f>[3]RSD!$Q$15</f>
        <v>19</v>
      </c>
      <c r="N166" s="236">
        <f>[3]RSD!$Q$15</f>
        <v>19</v>
      </c>
    </row>
    <row r="167" ht="14.5" spans="4:14">
      <c r="D167" s="46" t="s">
        <v>120</v>
      </c>
      <c r="E167" s="46" t="s">
        <v>69</v>
      </c>
      <c r="F167" s="46"/>
      <c r="G167" s="46" t="s">
        <v>28</v>
      </c>
      <c r="H167" s="236">
        <f>[3]RSD!$Q$16</f>
        <v>19</v>
      </c>
      <c r="I167" s="236">
        <f>[3]RSD!$Q$16</f>
        <v>19</v>
      </c>
      <c r="J167" s="236">
        <f>[3]RSD!$Q$16</f>
        <v>19</v>
      </c>
      <c r="K167" s="236">
        <f>[3]RSD!$Q$16</f>
        <v>19</v>
      </c>
      <c r="L167" s="236">
        <f>[3]RSD!$Q$16</f>
        <v>19</v>
      </c>
      <c r="M167" s="236">
        <f>[3]RSD!$Q$16</f>
        <v>19</v>
      </c>
      <c r="N167" s="236">
        <f>[3]RSD!$Q$16</f>
        <v>19</v>
      </c>
    </row>
    <row r="168" ht="14.5" spans="4:14">
      <c r="D168" s="46" t="s">
        <v>122</v>
      </c>
      <c r="E168" s="46" t="s">
        <v>71</v>
      </c>
      <c r="F168" s="46"/>
      <c r="G168" s="46" t="s">
        <v>28</v>
      </c>
      <c r="H168" s="236">
        <f>[3]RSD!$Q$17</f>
        <v>20.75</v>
      </c>
      <c r="I168" s="236">
        <f>[3]RSD!$Q$17</f>
        <v>20.75</v>
      </c>
      <c r="J168" s="236">
        <f>[3]RSD!$Q$17</f>
        <v>20.75</v>
      </c>
      <c r="K168" s="236">
        <f>[3]RSD!$Q$17</f>
        <v>20.75</v>
      </c>
      <c r="L168" s="236">
        <f>[3]RSD!$Q$17</f>
        <v>20.75</v>
      </c>
      <c r="M168" s="236">
        <f>[3]RSD!$Q$17</f>
        <v>20.75</v>
      </c>
      <c r="N168" s="236">
        <f>[3]RSD!$Q$17</f>
        <v>20.75</v>
      </c>
    </row>
    <row r="169" ht="14.5" spans="4:14">
      <c r="D169" s="46"/>
      <c r="E169" s="46" t="s">
        <v>69</v>
      </c>
      <c r="F169" s="46"/>
      <c r="G169" s="46"/>
      <c r="H169" s="236"/>
      <c r="I169" s="236"/>
      <c r="J169" s="236"/>
      <c r="K169" s="236"/>
      <c r="L169" s="236"/>
      <c r="M169" s="236"/>
      <c r="N169" s="236"/>
    </row>
    <row r="170" ht="14.5" spans="4:14">
      <c r="D170" s="46" t="s">
        <v>123</v>
      </c>
      <c r="E170" s="46" t="s">
        <v>77</v>
      </c>
      <c r="F170" s="46"/>
      <c r="G170" s="46" t="s">
        <v>28</v>
      </c>
      <c r="H170" s="236">
        <f>[3]RSD!$Q$19</f>
        <v>22.75</v>
      </c>
      <c r="I170" s="236">
        <f>[3]RSD!$Q$19</f>
        <v>22.75</v>
      </c>
      <c r="J170" s="236">
        <f>[3]RSD!$Q$19</f>
        <v>22.75</v>
      </c>
      <c r="K170" s="236">
        <f>[3]RSD!$Q$19</f>
        <v>22.75</v>
      </c>
      <c r="L170" s="236">
        <f>[3]RSD!$Q$19</f>
        <v>22.75</v>
      </c>
      <c r="M170" s="236">
        <f>[3]RSD!$Q$19</f>
        <v>22.75</v>
      </c>
      <c r="N170" s="236">
        <f>[3]RSD!$Q$19</f>
        <v>22.75</v>
      </c>
    </row>
    <row r="171" ht="14.5" spans="4:14">
      <c r="D171" s="46"/>
      <c r="E171" s="46" t="s">
        <v>69</v>
      </c>
      <c r="F171" s="46"/>
      <c r="G171" s="46"/>
      <c r="H171" s="236"/>
      <c r="I171" s="236"/>
      <c r="J171" s="236"/>
      <c r="K171" s="236"/>
      <c r="L171" s="236"/>
      <c r="M171" s="236"/>
      <c r="N171" s="236"/>
    </row>
    <row r="172" ht="14.5" spans="4:14">
      <c r="D172" s="46" t="s">
        <v>124</v>
      </c>
      <c r="E172" s="46" t="s">
        <v>71</v>
      </c>
      <c r="F172" s="46"/>
      <c r="G172" s="46" t="s">
        <v>28</v>
      </c>
      <c r="H172" s="236">
        <f>[3]RSD!$Q$21</f>
        <v>22.25</v>
      </c>
      <c r="I172" s="236">
        <f>[3]RSD!$Q$21</f>
        <v>22.25</v>
      </c>
      <c r="J172" s="236">
        <f>[3]RSD!$Q$21</f>
        <v>22.25</v>
      </c>
      <c r="K172" s="236">
        <f>[3]RSD!$Q$21</f>
        <v>22.25</v>
      </c>
      <c r="L172" s="236">
        <f>[3]RSD!$Q$21</f>
        <v>22.25</v>
      </c>
      <c r="M172" s="236">
        <f>[3]RSD!$Q$21</f>
        <v>22.25</v>
      </c>
      <c r="N172" s="236">
        <f>[3]RSD!$Q$21</f>
        <v>22.25</v>
      </c>
    </row>
    <row r="173" ht="14.5" spans="4:14">
      <c r="D173" s="46"/>
      <c r="E173" s="46" t="s">
        <v>74</v>
      </c>
      <c r="F173" s="46"/>
      <c r="G173" s="46"/>
      <c r="H173" s="236"/>
      <c r="I173" s="236"/>
      <c r="J173" s="236"/>
      <c r="K173" s="236"/>
      <c r="L173" s="236"/>
      <c r="M173" s="236"/>
      <c r="N173" s="236"/>
    </row>
    <row r="174" ht="14.5" spans="4:14">
      <c r="D174" s="46" t="s">
        <v>125</v>
      </c>
      <c r="E174" s="46" t="s">
        <v>71</v>
      </c>
      <c r="F174" s="46"/>
      <c r="G174" s="46" t="s">
        <v>28</v>
      </c>
      <c r="H174" s="235">
        <f>[3]RSD!$Q$23</f>
        <v>24.5</v>
      </c>
      <c r="I174" s="235">
        <f>[3]RSD!$Q$23</f>
        <v>24.5</v>
      </c>
      <c r="J174" s="235">
        <f>[3]RSD!$Q$23</f>
        <v>24.5</v>
      </c>
      <c r="K174" s="235">
        <f>[3]RSD!$Q$23</f>
        <v>24.5</v>
      </c>
      <c r="L174" s="235">
        <f>[3]RSD!$Q$23</f>
        <v>24.5</v>
      </c>
      <c r="M174" s="235">
        <f>[3]RSD!$Q$23</f>
        <v>24.5</v>
      </c>
      <c r="N174" s="235">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28"/>
      <c r="E182" s="228"/>
      <c r="F182" s="229"/>
      <c r="G182" s="230"/>
      <c r="H182" s="229"/>
      <c r="I182" s="229"/>
      <c r="J182" s="229"/>
      <c r="K182" s="229"/>
      <c r="L182" s="229"/>
      <c r="M182" s="229"/>
      <c r="N182" s="229"/>
    </row>
    <row r="183" ht="15.25" spans="4:14">
      <c r="D183" s="231"/>
      <c r="E183" s="231"/>
      <c r="F183" s="232"/>
      <c r="G183" s="231"/>
      <c r="H183" s="237"/>
      <c r="I183" s="237"/>
      <c r="J183" s="233"/>
      <c r="K183" s="233"/>
      <c r="L183" s="233"/>
      <c r="M183" s="233"/>
      <c r="N183" s="233"/>
    </row>
    <row r="184" ht="14.5" spans="4:14">
      <c r="D184" s="233"/>
      <c r="E184" s="233"/>
      <c r="F184" s="233"/>
      <c r="G184" s="233"/>
      <c r="H184" s="238"/>
      <c r="I184" s="238"/>
      <c r="J184" s="238"/>
      <c r="K184" s="238"/>
      <c r="L184" s="238"/>
      <c r="M184" s="238"/>
      <c r="N184" s="238"/>
    </row>
    <row r="185" ht="14.5" spans="4:14">
      <c r="D185" s="80"/>
      <c r="E185" s="233"/>
      <c r="F185" s="234"/>
      <c r="G185" s="80"/>
      <c r="I185" s="239"/>
      <c r="J185" s="239"/>
      <c r="K185" s="239"/>
      <c r="L185" s="239"/>
      <c r="M185" s="239"/>
      <c r="N185" s="239"/>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55" zoomScaleNormal="55" topLeftCell="A114" workbookViewId="0">
      <selection activeCell="J150" sqref="J150"/>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341</v>
      </c>
      <c r="I1" s="33"/>
      <c r="J1" s="33"/>
      <c r="K1" s="33"/>
      <c r="L1" s="33"/>
      <c r="M1" s="33"/>
      <c r="N1" s="33"/>
      <c r="O1" s="33"/>
      <c r="AG1" s="34" t="s">
        <v>211</v>
      </c>
    </row>
    <row r="2" ht="15.25" spans="5:40">
      <c r="E2" s="35" t="s">
        <v>11</v>
      </c>
      <c r="F2" s="35" t="s">
        <v>189</v>
      </c>
      <c r="G2" s="216" t="s">
        <v>342</v>
      </c>
      <c r="H2" s="35" t="s">
        <v>190</v>
      </c>
      <c r="I2" s="219" t="s">
        <v>191</v>
      </c>
      <c r="J2" t="s">
        <v>192</v>
      </c>
      <c r="K2" t="s">
        <v>193</v>
      </c>
      <c r="L2" t="s">
        <v>194</v>
      </c>
      <c r="M2" t="s">
        <v>195</v>
      </c>
      <c r="N2" t="s">
        <v>196</v>
      </c>
      <c r="O2" t="s">
        <v>197</v>
      </c>
      <c r="Q2" s="223" t="s">
        <v>343</v>
      </c>
      <c r="T2" s="36" t="s">
        <v>363</v>
      </c>
      <c r="V2" s="168" t="s">
        <v>364</v>
      </c>
      <c r="AD2" s="35" t="s">
        <v>11</v>
      </c>
      <c r="AE2" s="35" t="s">
        <v>189</v>
      </c>
      <c r="AF2" s="216" t="s">
        <v>342</v>
      </c>
      <c r="AG2" s="35" t="s">
        <v>190</v>
      </c>
      <c r="AH2" t="s">
        <v>191</v>
      </c>
      <c r="AI2" t="s">
        <v>192</v>
      </c>
      <c r="AJ2" t="s">
        <v>193</v>
      </c>
      <c r="AK2" t="s">
        <v>194</v>
      </c>
      <c r="AL2" t="s">
        <v>195</v>
      </c>
      <c r="AM2" t="s">
        <v>196</v>
      </c>
      <c r="AN2" t="s">
        <v>197</v>
      </c>
    </row>
    <row r="3" ht="14.5" spans="2:40">
      <c r="B3" s="217"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365</v>
      </c>
      <c r="AD3" t="s">
        <v>126</v>
      </c>
      <c r="AE3" t="s">
        <v>77</v>
      </c>
      <c r="AG3" t="s">
        <v>30</v>
      </c>
      <c r="AH3" s="59">
        <v>31.54</v>
      </c>
      <c r="AI3" s="59">
        <v>31.54</v>
      </c>
      <c r="AJ3" s="59">
        <v>31.54</v>
      </c>
      <c r="AK3" s="59">
        <v>31.54</v>
      </c>
      <c r="AL3" s="59">
        <v>31.54</v>
      </c>
      <c r="AM3" s="59">
        <v>31.54</v>
      </c>
      <c r="AN3" s="59">
        <v>31.54</v>
      </c>
    </row>
    <row r="4" ht="14.5" spans="2:40">
      <c r="B4" s="217"/>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17"/>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17"/>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17"/>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17"/>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17"/>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17"/>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17"/>
      <c r="C11" s="62"/>
      <c r="D11" s="63"/>
      <c r="F11" s="218" t="str">
        <f>[2]COMM!$E$19</f>
        <v>RSDAHT</v>
      </c>
      <c r="Q11">
        <v>0.005</v>
      </c>
      <c r="AE11" s="218"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17"/>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17"/>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17"/>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17"/>
      <c r="F15" s="36" t="s">
        <v>69</v>
      </c>
      <c r="G15" s="36"/>
      <c r="Q15">
        <v>0.005</v>
      </c>
      <c r="AE15" s="36" t="s">
        <v>69</v>
      </c>
      <c r="AF15" s="36"/>
      <c r="AH15" s="59"/>
      <c r="AI15" s="59"/>
      <c r="AJ15" s="59"/>
      <c r="AK15" s="59"/>
      <c r="AL15" s="59"/>
      <c r="AM15" s="59"/>
      <c r="AN15" s="59"/>
    </row>
    <row r="16" ht="14.5" spans="2:40">
      <c r="B16" s="217"/>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17"/>
      <c r="F17" s="36" t="s">
        <v>69</v>
      </c>
      <c r="G17" s="36"/>
      <c r="Q17">
        <v>0.005</v>
      </c>
      <c r="AE17" s="36" t="s">
        <v>69</v>
      </c>
      <c r="AF17" s="36"/>
      <c r="AH17" s="59"/>
      <c r="AI17" s="59"/>
      <c r="AJ17" s="59"/>
      <c r="AK17" s="59"/>
      <c r="AL17" s="59"/>
      <c r="AM17" s="59"/>
      <c r="AN17" s="59"/>
    </row>
    <row r="18" ht="14.5" spans="2:40">
      <c r="B18" s="217"/>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17"/>
      <c r="F19" s="36" t="s">
        <v>74</v>
      </c>
      <c r="G19" s="36"/>
      <c r="Q19">
        <v>0.005</v>
      </c>
      <c r="AE19" s="36" t="s">
        <v>74</v>
      </c>
      <c r="AF19" s="36"/>
      <c r="AH19" s="59"/>
      <c r="AI19" s="59"/>
      <c r="AJ19" s="59"/>
      <c r="AK19" s="59"/>
      <c r="AL19" s="59"/>
      <c r="AM19" s="59"/>
      <c r="AN19" s="59"/>
    </row>
    <row r="20" ht="14.5" spans="2:40">
      <c r="B20" s="217"/>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17"/>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348</v>
      </c>
      <c r="H62" t="s">
        <v>30</v>
      </c>
      <c r="I62" s="59"/>
      <c r="J62" s="59"/>
      <c r="K62" s="59"/>
      <c r="L62" s="59"/>
      <c r="M62" s="59"/>
      <c r="N62" s="59"/>
      <c r="O62" s="59"/>
      <c r="T62" t="s">
        <v>133</v>
      </c>
      <c r="U62" t="s">
        <v>348</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357</v>
      </c>
    </row>
    <row r="77" ht="15.25" spans="4:15">
      <c r="D77" s="35" t="s">
        <v>11</v>
      </c>
      <c r="E77" s="35" t="s">
        <v>189</v>
      </c>
      <c r="F77" s="216" t="s">
        <v>342</v>
      </c>
      <c r="G77" s="35" t="s">
        <v>190</v>
      </c>
      <c r="H77" s="127" t="s">
        <v>358</v>
      </c>
      <c r="I77" t="s">
        <v>191</v>
      </c>
      <c r="J77" t="s">
        <v>192</v>
      </c>
      <c r="K77" t="s">
        <v>193</v>
      </c>
      <c r="L77" t="s">
        <v>194</v>
      </c>
      <c r="M77" t="s">
        <v>195</v>
      </c>
      <c r="N77" t="s">
        <v>196</v>
      </c>
      <c r="O77" t="s">
        <v>197</v>
      </c>
    </row>
    <row r="78" ht="62.5" spans="4:17">
      <c r="D78" t="s">
        <v>126</v>
      </c>
      <c r="E78" t="s">
        <v>77</v>
      </c>
      <c r="G78" t="s">
        <v>30</v>
      </c>
      <c r="H78" s="128" t="s">
        <v>349</v>
      </c>
      <c r="I78" s="59">
        <f>I55*W55*4/48</f>
        <v>0.0511729487349575</v>
      </c>
      <c r="J78" s="59">
        <f t="shared" ref="J78:O78" si="8">J55*X55*4/48</f>
        <v>0.0472816386199487</v>
      </c>
      <c r="K78" s="59">
        <f t="shared" si="8"/>
        <v>0.0295146958445058</v>
      </c>
      <c r="L78" s="59">
        <f t="shared" si="8"/>
        <v>0.0211933672920101</v>
      </c>
      <c r="M78" s="59">
        <f t="shared" si="8"/>
        <v>0.0120374579658106</v>
      </c>
      <c r="N78" s="59">
        <f t="shared" si="8"/>
        <v>0.00307819092945466</v>
      </c>
      <c r="O78" s="59">
        <f t="shared" si="8"/>
        <v>0.00307647630538874</v>
      </c>
      <c r="Q78" s="105">
        <f t="shared" ref="Q78:Q85" si="9">AVERAGE(I78:O78)</f>
        <v>0.023907825098868</v>
      </c>
    </row>
    <row r="79" ht="62.5" spans="4:17">
      <c r="D79" t="s">
        <v>127</v>
      </c>
      <c r="E79" t="s">
        <v>77</v>
      </c>
      <c r="G79" t="s">
        <v>30</v>
      </c>
      <c r="H79" s="128" t="s">
        <v>349</v>
      </c>
      <c r="I79" s="59">
        <f t="shared" ref="I79:I84" si="10">I56*W56*4/48</f>
        <v>0.0511729487349575</v>
      </c>
      <c r="J79" s="59">
        <f t="shared" ref="J79:J84" si="11">J56*X56*4/48</f>
        <v>0.0472816386199487</v>
      </c>
      <c r="K79" s="59">
        <f t="shared" ref="K79:K84" si="12">K56*Y56*4/48</f>
        <v>0.0295146958445058</v>
      </c>
      <c r="L79" s="59">
        <f t="shared" ref="L79:L84" si="13">L56*Z56*4/48</f>
        <v>0.0211933672920101</v>
      </c>
      <c r="M79" s="59">
        <f t="shared" ref="M79:M84" si="14">M56*AA56*4/48</f>
        <v>0.0120374579658106</v>
      </c>
      <c r="N79" s="59">
        <f t="shared" ref="N79:N84" si="15">N56*AB56*4/48</f>
        <v>0.00307819092945466</v>
      </c>
      <c r="O79" s="59">
        <f t="shared" ref="O79:O84" si="16">O56*AC56*4/48</f>
        <v>0.00307647630538874</v>
      </c>
      <c r="Q79" s="105">
        <f t="shared" si="9"/>
        <v>0.023907825098868</v>
      </c>
    </row>
    <row r="80" ht="62.5" spans="4:17">
      <c r="D80" t="s">
        <v>128</v>
      </c>
      <c r="E80" t="s">
        <v>77</v>
      </c>
      <c r="G80" t="s">
        <v>30</v>
      </c>
      <c r="H80" s="128" t="s">
        <v>349</v>
      </c>
      <c r="I80" s="59">
        <f t="shared" si="10"/>
        <v>0.0511729487349575</v>
      </c>
      <c r="J80" s="59">
        <f t="shared" si="11"/>
        <v>0.0472816386199487</v>
      </c>
      <c r="K80" s="59">
        <f t="shared" si="12"/>
        <v>0.0295146958445058</v>
      </c>
      <c r="L80" s="59">
        <f t="shared" si="13"/>
        <v>0.0211933672920101</v>
      </c>
      <c r="M80" s="59">
        <f t="shared" si="14"/>
        <v>0.0120374579658106</v>
      </c>
      <c r="N80" s="59">
        <f t="shared" si="15"/>
        <v>0.00307819092945466</v>
      </c>
      <c r="O80" s="59">
        <f t="shared" si="16"/>
        <v>0.00307647630538874</v>
      </c>
      <c r="Q80" s="105">
        <f t="shared" si="9"/>
        <v>0.023907825098868</v>
      </c>
    </row>
    <row r="81" ht="62.5" spans="4:17">
      <c r="D81" t="s">
        <v>129</v>
      </c>
      <c r="E81" t="s">
        <v>74</v>
      </c>
      <c r="G81" t="s">
        <v>30</v>
      </c>
      <c r="H81" s="128" t="s">
        <v>349</v>
      </c>
      <c r="I81" s="59">
        <f t="shared" si="10"/>
        <v>0.011913670493082</v>
      </c>
      <c r="J81" s="59">
        <f t="shared" si="11"/>
        <v>0.089568702822527</v>
      </c>
      <c r="K81" s="59">
        <f t="shared" si="12"/>
        <v>0.0396884398684145</v>
      </c>
      <c r="L81" s="59">
        <f t="shared" si="13"/>
        <v>0.041398333537735</v>
      </c>
      <c r="M81" s="59">
        <f t="shared" si="14"/>
        <v>0.0455518267057225</v>
      </c>
      <c r="N81" s="59">
        <f t="shared" si="15"/>
        <v>0.059411608660067</v>
      </c>
      <c r="O81" s="59">
        <f t="shared" si="16"/>
        <v>0.0290223717917044</v>
      </c>
      <c r="Q81" s="105">
        <f t="shared" si="9"/>
        <v>0.0452221362684646</v>
      </c>
    </row>
    <row r="82" ht="62.5" spans="4:17">
      <c r="D82" t="s">
        <v>130</v>
      </c>
      <c r="E82" t="s">
        <v>74</v>
      </c>
      <c r="G82" t="s">
        <v>30</v>
      </c>
      <c r="H82" s="128" t="s">
        <v>349</v>
      </c>
      <c r="I82" s="59">
        <f t="shared" si="10"/>
        <v>0.011913670493082</v>
      </c>
      <c r="J82" s="59">
        <f t="shared" si="11"/>
        <v>0.089568702822527</v>
      </c>
      <c r="K82" s="59">
        <f t="shared" si="12"/>
        <v>0.0396884398684145</v>
      </c>
      <c r="L82" s="59">
        <f t="shared" si="13"/>
        <v>0.041398333537735</v>
      </c>
      <c r="M82" s="59">
        <f t="shared" si="14"/>
        <v>0.0455518267057225</v>
      </c>
      <c r="N82" s="59">
        <f t="shared" si="15"/>
        <v>0.059411608660067</v>
      </c>
      <c r="O82" s="59">
        <f t="shared" si="16"/>
        <v>0.0290223717917044</v>
      </c>
      <c r="Q82" s="105">
        <f t="shared" si="9"/>
        <v>0.0452221362684646</v>
      </c>
    </row>
    <row r="83" ht="62.5" spans="4:17">
      <c r="D83" t="s">
        <v>131</v>
      </c>
      <c r="E83" t="s">
        <v>74</v>
      </c>
      <c r="G83" t="s">
        <v>30</v>
      </c>
      <c r="H83" s="128" t="s">
        <v>349</v>
      </c>
      <c r="I83" s="59">
        <f t="shared" si="10"/>
        <v>0.011913670493082</v>
      </c>
      <c r="J83" s="59">
        <f t="shared" si="11"/>
        <v>0.089568702822527</v>
      </c>
      <c r="K83" s="59">
        <f t="shared" si="12"/>
        <v>0.0396884398684145</v>
      </c>
      <c r="L83" s="59">
        <f t="shared" si="13"/>
        <v>0.041398333537735</v>
      </c>
      <c r="M83" s="59">
        <f t="shared" si="14"/>
        <v>0.0455518267057225</v>
      </c>
      <c r="N83" s="59">
        <f t="shared" si="15"/>
        <v>0.059411608660067</v>
      </c>
      <c r="O83" s="59">
        <f t="shared" si="16"/>
        <v>0.0290223717917044</v>
      </c>
      <c r="Q83" s="105">
        <f t="shared" si="9"/>
        <v>0.0452221362684646</v>
      </c>
    </row>
    <row r="84" ht="62.5" spans="4:17">
      <c r="D84" t="s">
        <v>132</v>
      </c>
      <c r="E84" t="s">
        <v>71</v>
      </c>
      <c r="G84" t="s">
        <v>30</v>
      </c>
      <c r="H84" s="128" t="s">
        <v>349</v>
      </c>
      <c r="I84" s="59">
        <f t="shared" si="10"/>
        <v>0.0223491912965184</v>
      </c>
      <c r="J84" s="59">
        <f t="shared" si="11"/>
        <v>0.0407424093728599</v>
      </c>
      <c r="K84" s="59">
        <f t="shared" si="12"/>
        <v>0.0354807324843791</v>
      </c>
      <c r="L84" s="59">
        <f t="shared" si="13"/>
        <v>0.0492981446938967</v>
      </c>
      <c r="M84" s="59">
        <f t="shared" si="14"/>
        <v>0.0409851904867612</v>
      </c>
      <c r="N84" s="59">
        <f t="shared" si="15"/>
        <v>0.0462232147031713</v>
      </c>
      <c r="O84" s="59">
        <f t="shared" si="16"/>
        <v>0.0201872569805523</v>
      </c>
      <c r="Q84" s="105">
        <f t="shared" si="9"/>
        <v>0.0364665914311627</v>
      </c>
    </row>
    <row r="85" ht="62.5" spans="4:17">
      <c r="D85" t="s">
        <v>133</v>
      </c>
      <c r="E85" s="46" t="s">
        <v>71</v>
      </c>
      <c r="F85" s="46"/>
      <c r="G85" t="s">
        <v>30</v>
      </c>
      <c r="H85" s="128" t="s">
        <v>349</v>
      </c>
      <c r="I85" s="226">
        <f t="shared" ref="I85:O85" si="17">AVERAGE(I78:I84,I87:I88)</f>
        <v>0.0260260082797745</v>
      </c>
      <c r="J85" s="226">
        <f t="shared" si="17"/>
        <v>0.0569201009999584</v>
      </c>
      <c r="K85" s="226">
        <f t="shared" si="17"/>
        <v>0.03011800182987</v>
      </c>
      <c r="L85" s="226">
        <f t="shared" si="17"/>
        <v>0.0313097141951925</v>
      </c>
      <c r="M85" s="226">
        <f t="shared" si="17"/>
        <v>0.0256927409700148</v>
      </c>
      <c r="N85" s="226">
        <f t="shared" si="17"/>
        <v>0.0349327432155439</v>
      </c>
      <c r="O85" s="226">
        <f t="shared" si="17"/>
        <v>0.0157783706040699</v>
      </c>
      <c r="Q85" s="105">
        <f t="shared" si="9"/>
        <v>0.0315396685849177</v>
      </c>
    </row>
    <row r="86" ht="14.5" spans="5:17">
      <c r="E86" s="218" t="str">
        <f>[2]COMM!$E$19</f>
        <v>RSDAHT</v>
      </c>
      <c r="I86" s="226"/>
      <c r="J86" s="226"/>
      <c r="K86" s="226"/>
      <c r="L86" s="226"/>
      <c r="M86" s="226"/>
      <c r="N86" s="226"/>
      <c r="O86" s="226"/>
      <c r="Q86" s="105"/>
    </row>
    <row r="87" ht="62.5" spans="4:17">
      <c r="D87" t="s">
        <v>134</v>
      </c>
      <c r="E87" t="s">
        <v>65</v>
      </c>
      <c r="G87" t="s">
        <v>30</v>
      </c>
      <c r="H87" s="128" t="s">
        <v>349</v>
      </c>
      <c r="I87" s="59">
        <f>I63*W63*4/48</f>
        <v>0.0200244647336275</v>
      </c>
      <c r="J87" s="59">
        <f t="shared" ref="J87:O87" si="18">J63*X63*4/48</f>
        <v>0.0576978821609069</v>
      </c>
      <c r="K87" s="59">
        <f t="shared" si="18"/>
        <v>0.0274823272092317</v>
      </c>
      <c r="L87" s="59">
        <f t="shared" si="18"/>
        <v>0.0444000604095484</v>
      </c>
      <c r="M87" s="59">
        <f t="shared" si="18"/>
        <v>0.0173424156723209</v>
      </c>
      <c r="N87" s="59">
        <f t="shared" si="18"/>
        <v>0.0801841977751427</v>
      </c>
      <c r="O87" s="59">
        <f t="shared" si="18"/>
        <v>0.0243499974806859</v>
      </c>
      <c r="Q87" s="105">
        <f t="shared" ref="Q87:Q95" si="19">AVERAGE(I87:O87)</f>
        <v>0.0387830493487806</v>
      </c>
    </row>
    <row r="88" ht="62.5" spans="4:17">
      <c r="D88" t="s">
        <v>135</v>
      </c>
      <c r="E88" t="s">
        <v>69</v>
      </c>
      <c r="G88" t="s">
        <v>30</v>
      </c>
      <c r="H88" s="128" t="s">
        <v>349</v>
      </c>
      <c r="I88" s="59">
        <f t="shared" ref="I88:O88" si="20">I64*W64*4/48</f>
        <v>0.00260056080370625</v>
      </c>
      <c r="J88" s="59">
        <f t="shared" si="20"/>
        <v>0.00328959313843184</v>
      </c>
      <c r="K88" s="59">
        <f t="shared" si="20"/>
        <v>0.000489549636458465</v>
      </c>
      <c r="L88" s="59">
        <f t="shared" si="20"/>
        <v>0.000314120164051997</v>
      </c>
      <c r="M88" s="59">
        <f t="shared" si="20"/>
        <v>0.000139208556451913</v>
      </c>
      <c r="N88" s="59">
        <f t="shared" si="20"/>
        <v>0.000517877693016013</v>
      </c>
      <c r="O88" s="59">
        <f t="shared" si="20"/>
        <v>0.0011715366841116</v>
      </c>
      <c r="Q88" s="105">
        <f t="shared" si="19"/>
        <v>0.0012174923823183</v>
      </c>
    </row>
    <row r="89" ht="62.5" spans="4:17">
      <c r="D89" s="36" t="s">
        <v>136</v>
      </c>
      <c r="E89" s="36" t="s">
        <v>71</v>
      </c>
      <c r="F89" s="36"/>
      <c r="G89" t="s">
        <v>30</v>
      </c>
      <c r="H89" s="128" t="s">
        <v>349</v>
      </c>
      <c r="I89" s="94">
        <f t="shared" ref="I89:O89" si="21">AVERAGE(I88,I84)</f>
        <v>0.0124748760501123</v>
      </c>
      <c r="J89" s="94">
        <f t="shared" si="21"/>
        <v>0.0220160012556459</v>
      </c>
      <c r="K89" s="94">
        <f t="shared" si="21"/>
        <v>0.0179851410604188</v>
      </c>
      <c r="L89" s="94">
        <f t="shared" si="21"/>
        <v>0.0248061324289744</v>
      </c>
      <c r="M89" s="94">
        <f t="shared" si="21"/>
        <v>0.0205621995216066</v>
      </c>
      <c r="N89" s="94">
        <f t="shared" si="21"/>
        <v>0.0233705461980937</v>
      </c>
      <c r="O89" s="94">
        <f t="shared" si="21"/>
        <v>0.010679396832332</v>
      </c>
      <c r="Q89" s="105">
        <f t="shared" si="19"/>
        <v>0.0188420419067405</v>
      </c>
    </row>
    <row r="90" ht="14.5" spans="5:17">
      <c r="E90" s="36" t="s">
        <v>69</v>
      </c>
      <c r="F90" s="36"/>
      <c r="I90" s="94"/>
      <c r="J90" s="94"/>
      <c r="K90" s="94"/>
      <c r="L90" s="94"/>
      <c r="M90" s="94"/>
      <c r="N90" s="94"/>
      <c r="O90" s="94"/>
      <c r="Q90" s="105"/>
    </row>
    <row r="91" ht="62.5" spans="4:17">
      <c r="D91" s="36" t="s">
        <v>137</v>
      </c>
      <c r="E91" s="36" t="s">
        <v>77</v>
      </c>
      <c r="F91" s="36"/>
      <c r="G91" t="s">
        <v>30</v>
      </c>
      <c r="H91" s="128" t="s">
        <v>349</v>
      </c>
      <c r="I91" s="94">
        <f t="shared" ref="I91:O91" si="22">AVERAGE(I88,I78:I80)</f>
        <v>0.0390298517521447</v>
      </c>
      <c r="J91" s="94">
        <f t="shared" si="22"/>
        <v>0.0362836272495695</v>
      </c>
      <c r="K91" s="94">
        <f t="shared" si="22"/>
        <v>0.022258409292494</v>
      </c>
      <c r="L91" s="94">
        <f t="shared" si="22"/>
        <v>0.0159735555100206</v>
      </c>
      <c r="M91" s="94">
        <f t="shared" si="22"/>
        <v>0.00906289561347094</v>
      </c>
      <c r="N91" s="94">
        <f t="shared" si="22"/>
        <v>0.002438112620345</v>
      </c>
      <c r="O91" s="94">
        <f t="shared" si="22"/>
        <v>0.00260024140006945</v>
      </c>
      <c r="Q91" s="105">
        <f t="shared" si="19"/>
        <v>0.0182352419197306</v>
      </c>
    </row>
    <row r="92" ht="14.5" spans="5:17">
      <c r="E92" s="36" t="s">
        <v>69</v>
      </c>
      <c r="F92" s="36"/>
      <c r="I92" s="94"/>
      <c r="J92" s="94"/>
      <c r="K92" s="94"/>
      <c r="L92" s="94"/>
      <c r="M92" s="94"/>
      <c r="N92" s="94"/>
      <c r="O92" s="94"/>
      <c r="Q92" s="105"/>
    </row>
    <row r="93" ht="62.5" spans="4:17">
      <c r="D93" s="36" t="s">
        <v>138</v>
      </c>
      <c r="E93" s="36" t="s">
        <v>71</v>
      </c>
      <c r="F93" s="36"/>
      <c r="G93" t="s">
        <v>30</v>
      </c>
      <c r="H93" s="128" t="s">
        <v>349</v>
      </c>
      <c r="I93" s="94">
        <f t="shared" ref="I93:O93" si="23">AVERAGE(I84,I81:I83)</f>
        <v>0.0145225506939411</v>
      </c>
      <c r="J93" s="94">
        <f t="shared" si="23"/>
        <v>0.0773621294601102</v>
      </c>
      <c r="K93" s="94">
        <f t="shared" si="23"/>
        <v>0.0386365130224056</v>
      </c>
      <c r="L93" s="94">
        <f t="shared" si="23"/>
        <v>0.0433732863267755</v>
      </c>
      <c r="M93" s="94">
        <f t="shared" si="23"/>
        <v>0.0444101676509822</v>
      </c>
      <c r="N93" s="94">
        <f t="shared" si="23"/>
        <v>0.0561145101708431</v>
      </c>
      <c r="O93" s="94">
        <f t="shared" si="23"/>
        <v>0.0268135930889164</v>
      </c>
      <c r="Q93" s="105">
        <f t="shared" si="19"/>
        <v>0.0430332500591392</v>
      </c>
    </row>
    <row r="94" ht="14.5" spans="5:17">
      <c r="E94" s="36" t="s">
        <v>74</v>
      </c>
      <c r="F94" s="36"/>
      <c r="I94" s="94"/>
      <c r="J94" s="94"/>
      <c r="K94" s="94"/>
      <c r="L94" s="94"/>
      <c r="M94" s="94"/>
      <c r="N94" s="94"/>
      <c r="O94" s="94"/>
      <c r="Q94" s="105"/>
    </row>
    <row r="95" ht="62.5" spans="4:17">
      <c r="D95" s="36" t="s">
        <v>139</v>
      </c>
      <c r="E95" s="36" t="s">
        <v>71</v>
      </c>
      <c r="F95" s="36"/>
      <c r="G95" t="s">
        <v>30</v>
      </c>
      <c r="H95" s="128" t="s">
        <v>349</v>
      </c>
      <c r="I95" s="94">
        <f t="shared" ref="I95:O95" si="24">AVERAGE(I78:I80,I84)</f>
        <v>0.0439670093753478</v>
      </c>
      <c r="J95" s="94">
        <f t="shared" si="24"/>
        <v>0.0456468313081765</v>
      </c>
      <c r="K95" s="94">
        <f t="shared" si="24"/>
        <v>0.0310062050044742</v>
      </c>
      <c r="L95" s="94">
        <f t="shared" si="24"/>
        <v>0.0282195616424818</v>
      </c>
      <c r="M95" s="94">
        <f t="shared" si="24"/>
        <v>0.0192743910960483</v>
      </c>
      <c r="N95" s="94">
        <f t="shared" si="24"/>
        <v>0.0138644468728838</v>
      </c>
      <c r="O95" s="94">
        <f t="shared" si="24"/>
        <v>0.00735417147417963</v>
      </c>
      <c r="Q95" s="105">
        <f t="shared" si="19"/>
        <v>0.0270475166819417</v>
      </c>
    </row>
    <row r="96" ht="14.5" spans="5:15">
      <c r="E96" s="36" t="s">
        <v>77</v>
      </c>
      <c r="F96" s="36"/>
      <c r="I96" s="59"/>
      <c r="J96" s="59"/>
      <c r="K96" s="59"/>
      <c r="L96" s="59"/>
      <c r="M96" s="59"/>
      <c r="N96" s="59"/>
      <c r="O96" s="59"/>
    </row>
    <row r="102" ht="14.5" spans="5:8">
      <c r="E102" s="224"/>
      <c r="F102" s="224"/>
      <c r="G102" s="225"/>
      <c r="H102" s="39" t="s">
        <v>350</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348</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187</v>
      </c>
    </row>
    <row r="127" ht="15.25" spans="5:15">
      <c r="E127" s="35" t="s">
        <v>11</v>
      </c>
      <c r="F127" s="35" t="s">
        <v>189</v>
      </c>
      <c r="G127" s="216" t="s">
        <v>342</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25">25/(25+16)</f>
        <v>0.609756097560976</v>
      </c>
      <c r="J128" s="227">
        <f t="shared" si="25"/>
        <v>0.609756097560976</v>
      </c>
      <c r="K128" s="227">
        <f t="shared" si="25"/>
        <v>0.609756097560976</v>
      </c>
      <c r="L128" s="227">
        <f t="shared" si="25"/>
        <v>0.609756097560976</v>
      </c>
      <c r="M128" s="227">
        <f t="shared" si="25"/>
        <v>0.609756097560976</v>
      </c>
      <c r="N128" s="227">
        <f t="shared" si="25"/>
        <v>0.609756097560976</v>
      </c>
      <c r="O128" s="227">
        <f t="shared" si="25"/>
        <v>0.609756097560976</v>
      </c>
      <c r="P128" s="187"/>
      <c r="Q128" s="187"/>
    </row>
    <row r="129" ht="14.5" spans="5:17">
      <c r="E129" s="187"/>
      <c r="F129" s="187" t="s">
        <v>69</v>
      </c>
      <c r="G129" s="187"/>
      <c r="H129" s="187"/>
      <c r="I129" s="71">
        <f t="shared" ref="I129:O129" si="26">1-I128</f>
        <v>0.390243902439024</v>
      </c>
      <c r="J129" s="71">
        <f t="shared" si="26"/>
        <v>0.390243902439024</v>
      </c>
      <c r="K129" s="71">
        <f t="shared" si="26"/>
        <v>0.390243902439024</v>
      </c>
      <c r="L129" s="71">
        <f t="shared" si="26"/>
        <v>0.390243902439024</v>
      </c>
      <c r="M129" s="71">
        <f t="shared" si="26"/>
        <v>0.390243902439024</v>
      </c>
      <c r="N129" s="71">
        <f t="shared" si="26"/>
        <v>0.390243902439024</v>
      </c>
      <c r="O129" s="71">
        <f t="shared" si="26"/>
        <v>0.390243902439024</v>
      </c>
      <c r="P129" s="187"/>
      <c r="Q129" s="187"/>
    </row>
    <row r="130" ht="14.5" spans="5:17">
      <c r="E130" s="187" t="s">
        <v>137</v>
      </c>
      <c r="F130" s="187" t="s">
        <v>77</v>
      </c>
      <c r="G130" s="187"/>
      <c r="H130" s="187" t="s">
        <v>30</v>
      </c>
      <c r="I130" s="227">
        <f>5/(5+16)</f>
        <v>0.238095238095238</v>
      </c>
      <c r="J130" s="227">
        <f t="shared" ref="J130:O130" si="27">I130</f>
        <v>0.238095238095238</v>
      </c>
      <c r="K130" s="227">
        <f t="shared" si="27"/>
        <v>0.238095238095238</v>
      </c>
      <c r="L130" s="227">
        <f t="shared" si="27"/>
        <v>0.238095238095238</v>
      </c>
      <c r="M130" s="227">
        <f t="shared" si="27"/>
        <v>0.238095238095238</v>
      </c>
      <c r="N130" s="227">
        <f t="shared" si="27"/>
        <v>0.238095238095238</v>
      </c>
      <c r="O130" s="227">
        <f t="shared" si="27"/>
        <v>0.238095238095238</v>
      </c>
      <c r="P130" s="187"/>
      <c r="Q130" s="187"/>
    </row>
    <row r="131" ht="14.5" spans="5:17">
      <c r="E131" s="187"/>
      <c r="F131" s="187" t="s">
        <v>69</v>
      </c>
      <c r="G131" s="187"/>
      <c r="H131" s="187"/>
      <c r="I131" s="71">
        <f t="shared" ref="I131:O131" si="28">1-I130</f>
        <v>0.761904761904762</v>
      </c>
      <c r="J131" s="71">
        <f t="shared" si="28"/>
        <v>0.761904761904762</v>
      </c>
      <c r="K131" s="71">
        <f t="shared" si="28"/>
        <v>0.761904761904762</v>
      </c>
      <c r="L131" s="71">
        <f t="shared" si="28"/>
        <v>0.761904761904762</v>
      </c>
      <c r="M131" s="71">
        <f t="shared" si="28"/>
        <v>0.761904761904762</v>
      </c>
      <c r="N131" s="71">
        <f t="shared" si="28"/>
        <v>0.761904761904762</v>
      </c>
      <c r="O131" s="71">
        <f t="shared" si="28"/>
        <v>0.761904761904762</v>
      </c>
      <c r="P131" s="187"/>
      <c r="Q131" s="187"/>
    </row>
    <row r="132" ht="14.5" spans="5:17">
      <c r="E132" s="187" t="s">
        <v>138</v>
      </c>
      <c r="F132" s="187" t="s">
        <v>71</v>
      </c>
      <c r="G132" s="187"/>
      <c r="H132" s="187" t="s">
        <v>30</v>
      </c>
      <c r="I132" s="227">
        <f>25/(25+53)</f>
        <v>0.320512820512821</v>
      </c>
      <c r="J132" s="227">
        <f t="shared" ref="J132:O132" si="29">I132</f>
        <v>0.320512820512821</v>
      </c>
      <c r="K132" s="227">
        <f t="shared" si="29"/>
        <v>0.320512820512821</v>
      </c>
      <c r="L132" s="227">
        <f t="shared" si="29"/>
        <v>0.320512820512821</v>
      </c>
      <c r="M132" s="227">
        <f t="shared" si="29"/>
        <v>0.320512820512821</v>
      </c>
      <c r="N132" s="227">
        <f t="shared" si="29"/>
        <v>0.320512820512821</v>
      </c>
      <c r="O132" s="227">
        <f t="shared" si="29"/>
        <v>0.320512820512821</v>
      </c>
      <c r="P132" s="187"/>
      <c r="Q132" s="187" t="s">
        <v>351</v>
      </c>
    </row>
    <row r="133" ht="14.5" spans="5:17">
      <c r="E133" s="187"/>
      <c r="F133" s="187" t="s">
        <v>74</v>
      </c>
      <c r="G133" s="187"/>
      <c r="H133" s="187"/>
      <c r="I133" s="71">
        <f t="shared" ref="I133:O133" si="30">1-I132</f>
        <v>0.679487179487179</v>
      </c>
      <c r="J133" s="71">
        <f t="shared" si="30"/>
        <v>0.679487179487179</v>
      </c>
      <c r="K133" s="71">
        <f t="shared" si="30"/>
        <v>0.679487179487179</v>
      </c>
      <c r="L133" s="71">
        <f t="shared" si="30"/>
        <v>0.679487179487179</v>
      </c>
      <c r="M133" s="71">
        <f t="shared" si="30"/>
        <v>0.679487179487179</v>
      </c>
      <c r="N133" s="71">
        <f t="shared" si="30"/>
        <v>0.679487179487179</v>
      </c>
      <c r="O133" s="71">
        <f t="shared" si="30"/>
        <v>0.679487179487179</v>
      </c>
      <c r="P133" s="187"/>
      <c r="Q133" s="187"/>
    </row>
    <row r="134" ht="14.5" spans="5:17">
      <c r="E134" s="187" t="s">
        <v>139</v>
      </c>
      <c r="F134" s="187" t="s">
        <v>71</v>
      </c>
      <c r="G134" s="187"/>
      <c r="H134" s="187" t="s">
        <v>30</v>
      </c>
      <c r="I134" s="227">
        <f>25/30</f>
        <v>0.833333333333333</v>
      </c>
      <c r="J134" s="227">
        <f t="shared" ref="J134:O134" si="31">I134</f>
        <v>0.833333333333333</v>
      </c>
      <c r="K134" s="227">
        <f t="shared" si="31"/>
        <v>0.833333333333333</v>
      </c>
      <c r="L134" s="227">
        <f t="shared" si="31"/>
        <v>0.833333333333333</v>
      </c>
      <c r="M134" s="227">
        <f t="shared" si="31"/>
        <v>0.833333333333333</v>
      </c>
      <c r="N134" s="227">
        <f t="shared" si="31"/>
        <v>0.833333333333333</v>
      </c>
      <c r="O134" s="227">
        <f t="shared" si="31"/>
        <v>0.833333333333333</v>
      </c>
      <c r="P134" s="187"/>
      <c r="Q134" s="187"/>
    </row>
    <row r="135" ht="14.5" spans="5:17">
      <c r="E135" s="187"/>
      <c r="F135" s="187" t="s">
        <v>77</v>
      </c>
      <c r="G135" s="187"/>
      <c r="H135" s="187"/>
      <c r="I135" s="71">
        <f t="shared" ref="I135:O135" si="32">1-I134</f>
        <v>0.166666666666667</v>
      </c>
      <c r="J135" s="71">
        <f t="shared" si="32"/>
        <v>0.166666666666667</v>
      </c>
      <c r="K135" s="71">
        <f t="shared" si="32"/>
        <v>0.166666666666667</v>
      </c>
      <c r="L135" s="71">
        <f t="shared" si="32"/>
        <v>0.166666666666667</v>
      </c>
      <c r="M135" s="71">
        <f t="shared" si="32"/>
        <v>0.166666666666667</v>
      </c>
      <c r="N135" s="71">
        <f t="shared" si="32"/>
        <v>0.166666666666667</v>
      </c>
      <c r="O135" s="71">
        <f t="shared" si="32"/>
        <v>0.166666666666667</v>
      </c>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v>0.33</v>
      </c>
      <c r="J143" s="131">
        <f t="shared" ref="J143:O143" si="33">I143</f>
        <v>0.33</v>
      </c>
      <c r="K143" s="131">
        <f t="shared" si="33"/>
        <v>0.33</v>
      </c>
      <c r="L143" s="131">
        <f t="shared" si="33"/>
        <v>0.33</v>
      </c>
      <c r="M143" s="131">
        <f t="shared" si="33"/>
        <v>0.33</v>
      </c>
      <c r="N143" s="131">
        <f t="shared" si="33"/>
        <v>0.33</v>
      </c>
      <c r="O143" s="131">
        <f t="shared" si="33"/>
        <v>0.33</v>
      </c>
    </row>
    <row r="144" ht="14.5" spans="6:15">
      <c r="F144" s="218" t="str">
        <f>[2]COMM!$E$19</f>
        <v>RSDAHT</v>
      </c>
      <c r="I144" s="71">
        <f t="shared" ref="I144:O144" si="34">1-I143</f>
        <v>0.67</v>
      </c>
      <c r="J144" s="71">
        <f t="shared" si="34"/>
        <v>0.67</v>
      </c>
      <c r="K144" s="71">
        <f t="shared" si="34"/>
        <v>0.67</v>
      </c>
      <c r="L144" s="71">
        <f t="shared" si="34"/>
        <v>0.67</v>
      </c>
      <c r="M144" s="71">
        <f t="shared" si="34"/>
        <v>0.67</v>
      </c>
      <c r="N144" s="71">
        <f t="shared" si="34"/>
        <v>0.67</v>
      </c>
      <c r="O144" s="71">
        <f t="shared" si="34"/>
        <v>0.67</v>
      </c>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4" t="s">
        <v>366</v>
      </c>
      <c r="BV8" s="4"/>
      <c r="BW8" s="5"/>
      <c r="BX8" s="5"/>
      <c r="BY8" s="5"/>
      <c r="BZ8" s="5"/>
      <c r="CA8" s="5"/>
      <c r="CB8" s="5"/>
      <c r="CC8" s="5"/>
      <c r="CD8" s="5"/>
      <c r="CE8" s="5"/>
      <c r="CF8" s="5"/>
      <c r="CG8" s="5"/>
      <c r="CH8" s="5"/>
      <c r="CI8" s="5"/>
      <c r="CJ8" s="5"/>
      <c r="CK8" s="5"/>
      <c r="CL8" s="5"/>
      <c r="CM8" s="5"/>
      <c r="CN8" s="5"/>
      <c r="CO8" s="5"/>
      <c r="CP8" s="5"/>
      <c r="CQ8" s="5"/>
      <c r="CS8" s="4" t="s">
        <v>366</v>
      </c>
      <c r="CT8" s="4"/>
      <c r="CU8" s="5"/>
      <c r="CV8" s="5"/>
      <c r="CW8" s="5"/>
      <c r="CX8" s="5"/>
      <c r="CY8" s="5"/>
      <c r="CZ8" s="5"/>
      <c r="DA8" s="5"/>
      <c r="DB8" s="5"/>
      <c r="DC8" s="5"/>
      <c r="DD8" s="5"/>
      <c r="DE8" s="5"/>
      <c r="DF8" s="5"/>
      <c r="DG8" s="5"/>
      <c r="DH8" s="5"/>
      <c r="DI8" s="5"/>
      <c r="DJ8" s="5"/>
      <c r="DK8" s="5"/>
      <c r="DL8" s="5"/>
      <c r="DM8" s="5"/>
      <c r="DN8" s="5"/>
      <c r="DO8" s="5"/>
      <c r="DQ8" s="4" t="s">
        <v>366</v>
      </c>
      <c r="DR8" s="4"/>
      <c r="DS8" s="5"/>
      <c r="DT8" s="5"/>
      <c r="DU8" s="5"/>
      <c r="DV8" s="5"/>
      <c r="DW8" s="5"/>
      <c r="DX8" s="5"/>
      <c r="DY8" s="5"/>
      <c r="DZ8" s="5"/>
      <c r="EA8" s="5"/>
      <c r="EB8" s="5"/>
      <c r="EC8" s="5"/>
      <c r="ED8" s="5"/>
      <c r="EE8" s="5"/>
      <c r="EF8" s="5"/>
      <c r="EG8" s="5"/>
      <c r="EH8" s="5"/>
      <c r="EI8" s="5"/>
      <c r="EJ8" s="5"/>
      <c r="EK8" s="5"/>
      <c r="EL8" s="5"/>
      <c r="EM8" s="5"/>
      <c r="EO8" s="4" t="s">
        <v>366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367</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367</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367</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367</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367</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367</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367</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368</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368</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368</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368</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368</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368</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368</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368</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368</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369</v>
      </c>
      <c r="B8" s="4"/>
      <c r="C8" s="5"/>
      <c r="D8" s="5"/>
      <c r="E8" s="5"/>
      <c r="F8" s="5"/>
      <c r="G8" s="5"/>
      <c r="H8" s="5"/>
      <c r="I8" s="5"/>
      <c r="J8" s="5"/>
      <c r="K8" s="5"/>
      <c r="L8" s="5"/>
      <c r="M8" s="5"/>
      <c r="N8" s="5"/>
      <c r="O8" s="5"/>
      <c r="P8" s="5"/>
      <c r="Q8" s="5"/>
      <c r="R8" s="5"/>
      <c r="S8" s="5"/>
      <c r="T8" s="5"/>
      <c r="U8" s="5"/>
      <c r="V8" s="5"/>
      <c r="W8" s="5"/>
      <c r="Y8" s="4" t="s">
        <v>369</v>
      </c>
      <c r="Z8" s="4"/>
      <c r="AA8" s="5"/>
      <c r="AB8" s="5"/>
      <c r="AC8" s="5"/>
      <c r="AD8" s="5"/>
      <c r="AE8" s="5"/>
      <c r="AF8" s="5"/>
      <c r="AG8" s="5"/>
      <c r="AH8" s="5"/>
      <c r="AI8" s="5"/>
      <c r="AJ8" s="5"/>
      <c r="AK8" s="5"/>
      <c r="AL8" s="5"/>
      <c r="AM8" s="5"/>
      <c r="AN8" s="5"/>
      <c r="AO8" s="5"/>
      <c r="AP8" s="5"/>
      <c r="AQ8" s="5"/>
      <c r="AR8" s="5"/>
      <c r="AS8" s="5"/>
      <c r="AT8" s="5"/>
      <c r="AU8" s="5"/>
      <c r="AW8" s="4" t="s">
        <v>369</v>
      </c>
      <c r="AX8" s="4"/>
      <c r="AY8" s="5"/>
      <c r="AZ8" s="5"/>
      <c r="BA8" s="5"/>
      <c r="BB8" s="5"/>
      <c r="BC8" s="5"/>
      <c r="BD8" s="5"/>
      <c r="BE8" s="5"/>
      <c r="BF8" s="5"/>
      <c r="BG8" s="5"/>
      <c r="BH8" s="5"/>
      <c r="BI8" s="5"/>
      <c r="BJ8" s="5"/>
      <c r="BK8" s="5"/>
      <c r="BL8" s="5"/>
      <c r="BM8" s="5"/>
      <c r="BN8" s="5"/>
      <c r="BO8" s="5"/>
      <c r="BP8" s="5"/>
      <c r="BQ8" s="5"/>
      <c r="BR8" s="5"/>
      <c r="BS8" s="5"/>
      <c r="BU8" s="4" t="s">
        <v>369</v>
      </c>
      <c r="BV8" s="4"/>
      <c r="BW8" s="5"/>
      <c r="BX8" s="5"/>
      <c r="BY8" s="5"/>
      <c r="BZ8" s="5"/>
      <c r="CA8" s="5"/>
      <c r="CB8" s="5"/>
      <c r="CC8" s="5"/>
      <c r="CD8" s="5"/>
      <c r="CE8" s="5"/>
      <c r="CF8" s="5"/>
      <c r="CG8" s="5"/>
      <c r="CH8" s="5"/>
      <c r="CI8" s="5"/>
      <c r="CJ8" s="5"/>
      <c r="CK8" s="5"/>
      <c r="CL8" s="5"/>
      <c r="CM8" s="5"/>
      <c r="CN8" s="5"/>
      <c r="CO8" s="5"/>
      <c r="CP8" s="5"/>
      <c r="CQ8" s="5"/>
      <c r="CS8" s="4" t="s">
        <v>369</v>
      </c>
      <c r="CT8" s="4"/>
      <c r="CU8" s="5"/>
      <c r="CV8" s="5"/>
      <c r="CW8" s="5"/>
      <c r="CX8" s="5"/>
      <c r="CY8" s="5"/>
      <c r="CZ8" s="5"/>
      <c r="DA8" s="5"/>
      <c r="DB8" s="5"/>
      <c r="DC8" s="5"/>
      <c r="DD8" s="5"/>
      <c r="DE8" s="5"/>
      <c r="DF8" s="5"/>
      <c r="DG8" s="5"/>
      <c r="DH8" s="5"/>
      <c r="DI8" s="5"/>
      <c r="DJ8" s="5"/>
      <c r="DK8" s="5"/>
      <c r="DL8" s="5"/>
      <c r="DM8" s="5"/>
      <c r="DN8" s="5"/>
      <c r="DO8" s="5"/>
      <c r="DQ8" s="4" t="s">
        <v>369</v>
      </c>
      <c r="DR8" s="4"/>
      <c r="DS8" s="5"/>
      <c r="DT8" s="5"/>
      <c r="DU8" s="5"/>
      <c r="DV8" s="5"/>
      <c r="DW8" s="5"/>
      <c r="DX8" s="5"/>
      <c r="DY8" s="5"/>
      <c r="DZ8" s="5"/>
      <c r="EA8" s="5"/>
      <c r="EB8" s="5"/>
      <c r="EC8" s="5"/>
      <c r="ED8" s="5"/>
      <c r="EE8" s="5"/>
      <c r="EF8" s="5"/>
      <c r="EG8" s="5"/>
      <c r="EH8" s="5"/>
      <c r="EI8" s="5"/>
      <c r="EJ8" s="5"/>
      <c r="EK8" s="5"/>
      <c r="EL8" s="5"/>
      <c r="EM8" s="5"/>
      <c r="EO8" s="4" t="s">
        <v>369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370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370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372</v>
      </c>
      <c r="B8" s="4"/>
      <c r="C8" s="5"/>
      <c r="D8" s="5"/>
      <c r="E8" s="5"/>
      <c r="F8" s="5"/>
      <c r="G8" s="5"/>
      <c r="H8" s="5"/>
      <c r="I8" s="5"/>
      <c r="J8" s="5"/>
      <c r="K8" s="5"/>
      <c r="L8" s="5"/>
      <c r="M8" s="5"/>
      <c r="N8" s="5"/>
      <c r="O8" s="5"/>
      <c r="P8" s="5"/>
      <c r="Q8" s="5"/>
      <c r="R8" s="5"/>
      <c r="S8" s="5"/>
      <c r="T8" s="5"/>
      <c r="U8" s="5"/>
      <c r="V8" s="5"/>
      <c r="W8" s="5"/>
      <c r="Y8" s="4" t="s">
        <v>372</v>
      </c>
      <c r="Z8" s="4"/>
      <c r="AA8" s="5"/>
      <c r="AB8" s="5"/>
      <c r="AC8" s="5"/>
      <c r="AD8" s="5"/>
      <c r="AE8" s="5"/>
      <c r="AF8" s="5"/>
      <c r="AG8" s="5"/>
      <c r="AH8" s="5"/>
      <c r="AI8" s="5"/>
      <c r="AJ8" s="5"/>
      <c r="AK8" s="5"/>
      <c r="AL8" s="5"/>
      <c r="AM8" s="5"/>
      <c r="AN8" s="5"/>
      <c r="AO8" s="5"/>
      <c r="AP8" s="5"/>
      <c r="AQ8" s="5"/>
      <c r="AR8" s="5"/>
      <c r="AS8" s="5"/>
      <c r="AT8" s="5"/>
      <c r="AU8" s="5"/>
      <c r="AW8" s="4" t="s">
        <v>372</v>
      </c>
      <c r="AX8" s="4"/>
      <c r="AY8" s="5"/>
      <c r="AZ8" s="5"/>
      <c r="BA8" s="5"/>
      <c r="BB8" s="5"/>
      <c r="BC8" s="5"/>
      <c r="BD8" s="5"/>
      <c r="BE8" s="5"/>
      <c r="BF8" s="5"/>
      <c r="BG8" s="5"/>
      <c r="BH8" s="5"/>
      <c r="BI8" s="5"/>
      <c r="BJ8" s="5"/>
      <c r="BK8" s="5"/>
      <c r="BL8" s="5"/>
      <c r="BM8" s="5"/>
      <c r="BN8" s="5"/>
      <c r="BO8" s="5"/>
      <c r="BP8" s="5"/>
      <c r="BQ8" s="5"/>
      <c r="BR8" s="5"/>
      <c r="BS8" s="5"/>
      <c r="BU8" s="4" t="s">
        <v>372</v>
      </c>
      <c r="BV8" s="4"/>
      <c r="BW8" s="5"/>
      <c r="BX8" s="5"/>
      <c r="BY8" s="5"/>
      <c r="BZ8" s="5"/>
      <c r="CA8" s="5"/>
      <c r="CB8" s="5"/>
      <c r="CC8" s="5"/>
      <c r="CD8" s="5"/>
      <c r="CE8" s="5"/>
      <c r="CF8" s="5"/>
      <c r="CG8" s="5"/>
      <c r="CH8" s="5"/>
      <c r="CI8" s="5"/>
      <c r="CJ8" s="5"/>
      <c r="CK8" s="5"/>
      <c r="CL8" s="5"/>
      <c r="CM8" s="5"/>
      <c r="CN8" s="5"/>
      <c r="CO8" s="5"/>
      <c r="CP8" s="5"/>
      <c r="CQ8" s="5"/>
      <c r="CS8" s="4" t="s">
        <v>372</v>
      </c>
      <c r="CT8" s="4"/>
      <c r="CU8" s="5"/>
      <c r="CV8" s="5"/>
      <c r="CW8" s="5"/>
      <c r="CX8" s="5"/>
      <c r="CY8" s="5"/>
      <c r="CZ8" s="5"/>
      <c r="DA8" s="5"/>
      <c r="DB8" s="5"/>
      <c r="DC8" s="5"/>
      <c r="DD8" s="5"/>
      <c r="DE8" s="5"/>
      <c r="DF8" s="5"/>
      <c r="DG8" s="5"/>
      <c r="DH8" s="5"/>
      <c r="DI8" s="5"/>
      <c r="DJ8" s="5"/>
      <c r="DK8" s="5"/>
      <c r="DL8" s="5"/>
      <c r="DM8" s="5"/>
      <c r="DN8" s="5"/>
      <c r="DO8" s="5"/>
      <c r="DQ8" s="4" t="s">
        <v>372</v>
      </c>
      <c r="DR8" s="4"/>
      <c r="DS8" s="5"/>
      <c r="DT8" s="5"/>
      <c r="DU8" s="5"/>
      <c r="DV8" s="5"/>
      <c r="DW8" s="5"/>
      <c r="DX8" s="5"/>
      <c r="DY8" s="5"/>
      <c r="DZ8" s="5"/>
      <c r="EA8" s="5"/>
      <c r="EB8" s="5"/>
      <c r="EC8" s="5"/>
      <c r="ED8" s="5"/>
      <c r="EE8" s="5"/>
      <c r="EF8" s="5"/>
      <c r="EG8" s="5"/>
      <c r="EH8" s="5"/>
      <c r="EI8" s="5"/>
      <c r="EJ8" s="5"/>
      <c r="EK8" s="5"/>
      <c r="EL8" s="5"/>
      <c r="EM8" s="5"/>
      <c r="EO8" s="4" t="s">
        <v>372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373</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373</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373</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373</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373</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373</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373</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374</v>
      </c>
      <c r="AG1" t="s">
        <v>375</v>
      </c>
      <c r="AH1" t="s">
        <v>376</v>
      </c>
      <c r="AI1" t="s">
        <v>377</v>
      </c>
      <c r="AJ1" t="s">
        <v>378</v>
      </c>
      <c r="AK1" t="s">
        <v>379</v>
      </c>
      <c r="AL1" s="127" t="s">
        <v>380</v>
      </c>
      <c r="AM1" s="127" t="s">
        <v>381</v>
      </c>
      <c r="AN1" s="127" t="s">
        <v>382</v>
      </c>
      <c r="AO1" s="127" t="s">
        <v>383</v>
      </c>
      <c r="AU1" s="127" t="s">
        <v>384</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313</v>
      </c>
      <c r="N28" s="191"/>
      <c r="O28" s="191"/>
      <c r="P28" s="191"/>
      <c r="T28" s="195"/>
      <c r="U28" s="195"/>
      <c r="V28" s="197" t="s">
        <v>313</v>
      </c>
      <c r="W28" s="191"/>
      <c r="X28" s="191"/>
      <c r="Y28" s="191"/>
      <c r="AC28" s="147"/>
      <c r="AD28" s="147"/>
      <c r="AE28" s="204" t="s">
        <v>313</v>
      </c>
      <c r="AL28" s="195"/>
      <c r="AM28" s="195"/>
      <c r="AN28" s="197" t="s">
        <v>313</v>
      </c>
      <c r="AO28" s="191"/>
      <c r="AP28" s="191"/>
      <c r="AQ28" s="191"/>
      <c r="AU28" s="147"/>
      <c r="AV28" s="147"/>
      <c r="AW28" s="204" t="s">
        <v>313</v>
      </c>
      <c r="BD28" s="147"/>
      <c r="BE28" s="147"/>
      <c r="BF28" s="204" t="s">
        <v>313</v>
      </c>
      <c r="BM28" s="147"/>
      <c r="BN28" s="147"/>
      <c r="BO28" s="204" t="s">
        <v>313</v>
      </c>
    </row>
    <row r="29" ht="13" spans="1:70">
      <c r="A29" s="186"/>
      <c r="B29" s="158"/>
      <c r="C29" s="158"/>
      <c r="D29" s="158"/>
      <c r="E29" s="158"/>
      <c r="F29" s="158"/>
      <c r="G29" s="147"/>
      <c r="H29" s="167"/>
      <c r="I29" s="167"/>
      <c r="J29" s="167"/>
      <c r="K29" s="198" t="s">
        <v>314</v>
      </c>
      <c r="L29" s="198" t="s">
        <v>3</v>
      </c>
      <c r="M29" s="198" t="s">
        <v>324</v>
      </c>
      <c r="N29" s="198">
        <v>2020</v>
      </c>
      <c r="O29" s="198" t="s">
        <v>2</v>
      </c>
      <c r="P29" s="127" t="s">
        <v>385</v>
      </c>
      <c r="T29" s="198" t="s">
        <v>314</v>
      </c>
      <c r="U29" s="198" t="s">
        <v>3</v>
      </c>
      <c r="V29" s="198" t="s">
        <v>324</v>
      </c>
      <c r="W29" s="198">
        <v>2020</v>
      </c>
      <c r="X29" s="198" t="s">
        <v>2</v>
      </c>
      <c r="Y29" s="127" t="s">
        <v>385</v>
      </c>
      <c r="AC29" s="205" t="s">
        <v>314</v>
      </c>
      <c r="AD29" s="205" t="s">
        <v>3</v>
      </c>
      <c r="AE29" s="205" t="s">
        <v>324</v>
      </c>
      <c r="AF29" s="205">
        <v>2020</v>
      </c>
      <c r="AG29" s="209" t="s">
        <v>2</v>
      </c>
      <c r="AH29" t="s">
        <v>385</v>
      </c>
      <c r="AL29" s="198" t="s">
        <v>314</v>
      </c>
      <c r="AM29" s="198" t="s">
        <v>3</v>
      </c>
      <c r="AN29" s="198" t="s">
        <v>324</v>
      </c>
      <c r="AO29" s="198">
        <v>2020</v>
      </c>
      <c r="AP29" s="198" t="s">
        <v>2</v>
      </c>
      <c r="AQ29" s="127" t="s">
        <v>385</v>
      </c>
      <c r="AU29" s="205" t="s">
        <v>314</v>
      </c>
      <c r="AV29" s="205" t="s">
        <v>3</v>
      </c>
      <c r="AW29" s="205" t="s">
        <v>324</v>
      </c>
      <c r="AX29" s="205">
        <v>2020</v>
      </c>
      <c r="AY29" s="209" t="s">
        <v>2</v>
      </c>
      <c r="AZ29" t="s">
        <v>385</v>
      </c>
      <c r="BD29" s="205" t="s">
        <v>314</v>
      </c>
      <c r="BE29" s="205" t="s">
        <v>3</v>
      </c>
      <c r="BF29" s="205" t="s">
        <v>324</v>
      </c>
      <c r="BG29" s="205">
        <v>2020</v>
      </c>
      <c r="BH29" s="209" t="s">
        <v>2</v>
      </c>
      <c r="BI29" t="s">
        <v>385</v>
      </c>
      <c r="BM29" s="205" t="s">
        <v>314</v>
      </c>
      <c r="BN29" s="205" t="s">
        <v>3</v>
      </c>
      <c r="BO29" s="205" t="s">
        <v>324</v>
      </c>
      <c r="BP29" s="205">
        <v>2020</v>
      </c>
      <c r="BQ29" s="209" t="s">
        <v>2</v>
      </c>
      <c r="BR29" t="s">
        <v>385</v>
      </c>
    </row>
    <row r="30" ht="30" spans="1:69">
      <c r="A30" s="186"/>
      <c r="B30" s="159"/>
      <c r="C30" s="159"/>
      <c r="D30" s="159"/>
      <c r="E30" s="159"/>
      <c r="F30" s="160"/>
      <c r="G30" s="147"/>
      <c r="H30" s="167"/>
      <c r="I30" s="167"/>
      <c r="J30" s="167"/>
      <c r="K30" s="199" t="s">
        <v>141</v>
      </c>
      <c r="L30" s="199" t="s">
        <v>325</v>
      </c>
      <c r="M30" s="200"/>
      <c r="N30" s="199"/>
      <c r="O30" s="201"/>
      <c r="T30" s="199" t="s">
        <v>141</v>
      </c>
      <c r="U30" s="199" t="s">
        <v>325</v>
      </c>
      <c r="V30" s="199"/>
      <c r="W30" s="199"/>
      <c r="X30" s="201"/>
      <c r="AC30" s="206" t="s">
        <v>141</v>
      </c>
      <c r="AD30" s="206" t="s">
        <v>325</v>
      </c>
      <c r="AE30" s="206"/>
      <c r="AF30" s="206"/>
      <c r="AG30" s="160"/>
      <c r="AL30" s="199" t="s">
        <v>141</v>
      </c>
      <c r="AM30" s="199" t="s">
        <v>325</v>
      </c>
      <c r="AN30" s="199"/>
      <c r="AO30" s="199"/>
      <c r="AP30" s="201"/>
      <c r="AU30" s="206" t="s">
        <v>141</v>
      </c>
      <c r="AV30" s="206" t="s">
        <v>325</v>
      </c>
      <c r="AW30" s="206"/>
      <c r="AX30" s="206"/>
      <c r="AY30" s="160"/>
      <c r="BD30" s="206" t="s">
        <v>141</v>
      </c>
      <c r="BE30" s="206" t="s">
        <v>325</v>
      </c>
      <c r="BF30" s="206"/>
      <c r="BG30" s="206"/>
      <c r="BH30" s="160"/>
      <c r="BM30" s="206" t="s">
        <v>141</v>
      </c>
      <c r="BN30" s="206" t="s">
        <v>325</v>
      </c>
      <c r="BO30" s="206"/>
      <c r="BP30" s="206"/>
      <c r="BQ30" s="160"/>
    </row>
    <row r="31" ht="13.25" spans="1:69">
      <c r="A31" s="186"/>
      <c r="B31" s="159"/>
      <c r="C31" s="159"/>
      <c r="D31" s="159"/>
      <c r="E31" s="159"/>
      <c r="F31" s="160"/>
      <c r="G31" s="147"/>
      <c r="H31" s="167"/>
      <c r="I31" s="167"/>
      <c r="J31" s="167"/>
      <c r="K31" s="199" t="s">
        <v>326</v>
      </c>
      <c r="L31" s="199"/>
      <c r="M31" s="199"/>
      <c r="N31" s="199"/>
      <c r="O31" s="201"/>
      <c r="T31" s="199" t="s">
        <v>326</v>
      </c>
      <c r="U31" s="199"/>
      <c r="V31" s="199"/>
      <c r="W31" s="199"/>
      <c r="X31" s="201"/>
      <c r="AC31" s="207" t="s">
        <v>326</v>
      </c>
      <c r="AD31" s="207"/>
      <c r="AE31" s="207"/>
      <c r="AF31" s="207"/>
      <c r="AG31" s="160"/>
      <c r="AL31" s="199" t="s">
        <v>326</v>
      </c>
      <c r="AM31" s="199"/>
      <c r="AN31" s="199"/>
      <c r="AO31" s="199"/>
      <c r="AP31" s="201"/>
      <c r="AU31" s="207" t="s">
        <v>326</v>
      </c>
      <c r="AV31" s="207"/>
      <c r="AW31" s="207"/>
      <c r="AX31" s="207"/>
      <c r="AY31" s="160"/>
      <c r="BD31" s="207" t="s">
        <v>326</v>
      </c>
      <c r="BE31" s="207"/>
      <c r="BF31" s="207"/>
      <c r="BG31" s="207"/>
      <c r="BH31" s="160"/>
      <c r="BM31" s="207" t="s">
        <v>326</v>
      </c>
      <c r="BN31" s="207"/>
      <c r="BO31" s="207"/>
      <c r="BP31" s="207"/>
      <c r="BQ31" s="160"/>
    </row>
    <row r="32" spans="1:70">
      <c r="A32" s="186"/>
      <c r="B32" s="160"/>
      <c r="C32" s="32"/>
      <c r="D32" s="161"/>
      <c r="E32" s="161"/>
      <c r="F32" s="160"/>
      <c r="G32" s="147"/>
      <c r="H32" s="167"/>
      <c r="I32" s="167"/>
      <c r="J32" s="167"/>
      <c r="K32" s="202" t="s">
        <v>327</v>
      </c>
      <c r="L32" s="203" t="str">
        <f>C9</f>
        <v>R_ES-SD-SpHeat</v>
      </c>
      <c r="M32" s="108" t="s">
        <v>386</v>
      </c>
      <c r="N32" s="202">
        <v>0</v>
      </c>
      <c r="O32" s="202" t="s">
        <v>18</v>
      </c>
      <c r="P32" s="203" t="s">
        <v>196</v>
      </c>
      <c r="T32" s="202" t="s">
        <v>327</v>
      </c>
      <c r="U32" s="203" t="str">
        <f t="shared" ref="U32:U95" si="11">L32</f>
        <v>R_ES-SD-SpHeat</v>
      </c>
      <c r="V32" s="202" t="str">
        <f t="shared" ref="V32:V95" si="12">M32</f>
        <v>RH0_1</v>
      </c>
      <c r="W32" s="202">
        <v>0</v>
      </c>
      <c r="X32" s="202" t="s">
        <v>18</v>
      </c>
      <c r="Y32" s="203" t="s">
        <v>191</v>
      </c>
      <c r="AC32" s="202" t="s">
        <v>327</v>
      </c>
      <c r="AD32" s="46" t="str">
        <f t="shared" ref="AD32:AD95" si="13">U32</f>
        <v>R_ES-SD-SpHeat</v>
      </c>
      <c r="AE32" s="208" t="str">
        <f t="shared" ref="AE32:AE95" si="14">V32</f>
        <v>RH0_1</v>
      </c>
      <c r="AF32" s="208">
        <v>0</v>
      </c>
      <c r="AG32" s="208" t="s">
        <v>18</v>
      </c>
      <c r="AH32" s="46" t="s">
        <v>197</v>
      </c>
      <c r="AL32" s="202" t="s">
        <v>327</v>
      </c>
      <c r="AM32" s="203" t="str">
        <f t="shared" ref="AM32:AM95" si="15">AD32</f>
        <v>R_ES-SD-SpHeat</v>
      </c>
      <c r="AN32" s="202" t="str">
        <f t="shared" ref="AN32:AN95" si="16">AE32</f>
        <v>RH0_1</v>
      </c>
      <c r="AO32" s="202">
        <v>0</v>
      </c>
      <c r="AP32" s="202" t="s">
        <v>18</v>
      </c>
      <c r="AQ32" s="203" t="s">
        <v>194</v>
      </c>
      <c r="AU32" s="202" t="s">
        <v>327</v>
      </c>
      <c r="AV32" s="46" t="str">
        <f t="shared" ref="AV32:AV95" si="17">AM32</f>
        <v>R_ES-SD-SpHeat</v>
      </c>
      <c r="AW32" s="208" t="str">
        <f t="shared" ref="AW32:AW95" si="18">AN32</f>
        <v>RH0_1</v>
      </c>
      <c r="AX32" s="208">
        <f>W32</f>
        <v>0</v>
      </c>
      <c r="AY32" s="208" t="s">
        <v>18</v>
      </c>
      <c r="AZ32" s="46" t="s">
        <v>193</v>
      </c>
      <c r="BD32" s="202" t="s">
        <v>327</v>
      </c>
      <c r="BE32" s="46" t="str">
        <f t="shared" ref="BE32:BE95" si="19">AV32</f>
        <v>R_ES-SD-SpHeat</v>
      </c>
      <c r="BF32" s="208" t="str">
        <f t="shared" ref="BF32:BF95" si="20">AW32</f>
        <v>RH0_1</v>
      </c>
      <c r="BG32" s="208">
        <f>AF32</f>
        <v>0</v>
      </c>
      <c r="BH32" s="208" t="s">
        <v>18</v>
      </c>
      <c r="BI32" s="46" t="s">
        <v>195</v>
      </c>
      <c r="BM32" s="202" t="s">
        <v>327</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327</v>
      </c>
      <c r="L33" s="203" t="str">
        <f t="shared" ref="L33:L96" si="23">L32</f>
        <v>R_ES-SD-SpHeat</v>
      </c>
      <c r="M33" s="108" t="s">
        <v>387</v>
      </c>
      <c r="N33" s="202">
        <v>0</v>
      </c>
      <c r="O33" s="202" t="s">
        <v>18</v>
      </c>
      <c r="P33" s="203" t="s">
        <v>196</v>
      </c>
      <c r="T33" s="202" t="s">
        <v>327</v>
      </c>
      <c r="U33" s="203" t="str">
        <f t="shared" si="11"/>
        <v>R_ES-SD-SpHeat</v>
      </c>
      <c r="V33" s="202" t="str">
        <f t="shared" si="12"/>
        <v>RH2_3</v>
      </c>
      <c r="W33" s="202">
        <v>0</v>
      </c>
      <c r="X33" s="202" t="s">
        <v>18</v>
      </c>
      <c r="Y33" s="203" t="s">
        <v>191</v>
      </c>
      <c r="AC33" s="202" t="s">
        <v>327</v>
      </c>
      <c r="AD33" s="46" t="str">
        <f t="shared" si="13"/>
        <v>R_ES-SD-SpHeat</v>
      </c>
      <c r="AE33" s="208" t="str">
        <f t="shared" si="14"/>
        <v>RH2_3</v>
      </c>
      <c r="AF33" s="208">
        <v>0</v>
      </c>
      <c r="AG33" s="208" t="s">
        <v>18</v>
      </c>
      <c r="AH33" s="46" t="s">
        <v>197</v>
      </c>
      <c r="AL33" s="202" t="s">
        <v>327</v>
      </c>
      <c r="AM33" s="203" t="str">
        <f t="shared" si="15"/>
        <v>R_ES-SD-SpHeat</v>
      </c>
      <c r="AN33" s="202" t="str">
        <f t="shared" si="16"/>
        <v>RH2_3</v>
      </c>
      <c r="AO33" s="202">
        <v>0</v>
      </c>
      <c r="AP33" s="202" t="s">
        <v>18</v>
      </c>
      <c r="AQ33" s="203" t="s">
        <v>194</v>
      </c>
      <c r="AU33" s="202" t="s">
        <v>327</v>
      </c>
      <c r="AV33" s="46" t="str">
        <f t="shared" si="17"/>
        <v>R_ES-SD-SpHeat</v>
      </c>
      <c r="AW33" s="208" t="str">
        <f t="shared" si="18"/>
        <v>RH2_3</v>
      </c>
      <c r="AX33" s="208">
        <f t="shared" ref="AX33:AX96" si="24">W33</f>
        <v>0</v>
      </c>
      <c r="AY33" s="208" t="s">
        <v>18</v>
      </c>
      <c r="AZ33" s="46" t="s">
        <v>193</v>
      </c>
      <c r="BD33" s="202" t="s">
        <v>327</v>
      </c>
      <c r="BE33" s="46" t="str">
        <f t="shared" si="19"/>
        <v>R_ES-SD-SpHeat</v>
      </c>
      <c r="BF33" s="208" t="str">
        <f t="shared" si="20"/>
        <v>RH2_3</v>
      </c>
      <c r="BG33" s="208">
        <f t="shared" ref="BG33:BG96" si="25">AF33</f>
        <v>0</v>
      </c>
      <c r="BH33" s="208" t="s">
        <v>18</v>
      </c>
      <c r="BI33" s="46" t="s">
        <v>195</v>
      </c>
      <c r="BM33" s="202" t="s">
        <v>327</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327</v>
      </c>
      <c r="L34" s="203" t="str">
        <f t="shared" si="23"/>
        <v>R_ES-SD-SpHeat</v>
      </c>
      <c r="M34" s="108" t="s">
        <v>388</v>
      </c>
      <c r="N34" s="202">
        <v>0</v>
      </c>
      <c r="O34" s="202" t="s">
        <v>18</v>
      </c>
      <c r="P34" s="203" t="s">
        <v>196</v>
      </c>
      <c r="T34" s="202" t="s">
        <v>327</v>
      </c>
      <c r="U34" s="203" t="str">
        <f t="shared" si="11"/>
        <v>R_ES-SD-SpHeat</v>
      </c>
      <c r="V34" s="202" t="str">
        <f t="shared" si="12"/>
        <v>RH4_5</v>
      </c>
      <c r="W34" s="202">
        <v>0</v>
      </c>
      <c r="X34" s="202" t="s">
        <v>18</v>
      </c>
      <c r="Y34" s="203" t="s">
        <v>191</v>
      </c>
      <c r="AC34" s="202" t="s">
        <v>327</v>
      </c>
      <c r="AD34" s="46" t="str">
        <f t="shared" si="13"/>
        <v>R_ES-SD-SpHeat</v>
      </c>
      <c r="AE34" s="208" t="str">
        <f t="shared" si="14"/>
        <v>RH4_5</v>
      </c>
      <c r="AF34" s="208">
        <v>0</v>
      </c>
      <c r="AG34" s="208" t="s">
        <v>18</v>
      </c>
      <c r="AH34" s="46" t="s">
        <v>197</v>
      </c>
      <c r="AL34" s="202" t="s">
        <v>327</v>
      </c>
      <c r="AM34" s="203" t="str">
        <f t="shared" si="15"/>
        <v>R_ES-SD-SpHeat</v>
      </c>
      <c r="AN34" s="202" t="str">
        <f t="shared" si="16"/>
        <v>RH4_5</v>
      </c>
      <c r="AO34" s="202">
        <v>0</v>
      </c>
      <c r="AP34" s="202" t="s">
        <v>18</v>
      </c>
      <c r="AQ34" s="203" t="s">
        <v>194</v>
      </c>
      <c r="AU34" s="202" t="s">
        <v>327</v>
      </c>
      <c r="AV34" s="46" t="str">
        <f t="shared" si="17"/>
        <v>R_ES-SD-SpHeat</v>
      </c>
      <c r="AW34" s="208" t="str">
        <f t="shared" si="18"/>
        <v>RH4_5</v>
      </c>
      <c r="AX34" s="208">
        <f t="shared" si="24"/>
        <v>0</v>
      </c>
      <c r="AY34" s="208" t="s">
        <v>18</v>
      </c>
      <c r="AZ34" s="46" t="s">
        <v>193</v>
      </c>
      <c r="BD34" s="202" t="s">
        <v>327</v>
      </c>
      <c r="BE34" s="46" t="str">
        <f t="shared" si="19"/>
        <v>R_ES-SD-SpHeat</v>
      </c>
      <c r="BF34" s="208" t="str">
        <f t="shared" si="20"/>
        <v>RH4_5</v>
      </c>
      <c r="BG34" s="208">
        <f t="shared" si="25"/>
        <v>0</v>
      </c>
      <c r="BH34" s="208" t="s">
        <v>18</v>
      </c>
      <c r="BI34" s="46" t="s">
        <v>195</v>
      </c>
      <c r="BM34" s="202" t="s">
        <v>327</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327</v>
      </c>
      <c r="L35" s="203" t="str">
        <f t="shared" si="23"/>
        <v>R_ES-SD-SpHeat</v>
      </c>
      <c r="M35" s="108" t="s">
        <v>389</v>
      </c>
      <c r="N35" s="202">
        <v>0</v>
      </c>
      <c r="O35" s="202" t="s">
        <v>18</v>
      </c>
      <c r="P35" s="203" t="s">
        <v>196</v>
      </c>
      <c r="T35" s="202" t="s">
        <v>327</v>
      </c>
      <c r="U35" s="203" t="str">
        <f t="shared" si="11"/>
        <v>R_ES-SD-SpHeat</v>
      </c>
      <c r="V35" s="202" t="str">
        <f t="shared" si="12"/>
        <v>RH6_7</v>
      </c>
      <c r="W35" s="202">
        <v>0</v>
      </c>
      <c r="X35" s="202" t="s">
        <v>18</v>
      </c>
      <c r="Y35" s="203" t="s">
        <v>191</v>
      </c>
      <c r="AC35" s="202" t="s">
        <v>327</v>
      </c>
      <c r="AD35" s="46" t="str">
        <f t="shared" si="13"/>
        <v>R_ES-SD-SpHeat</v>
      </c>
      <c r="AE35" s="208" t="str">
        <f t="shared" si="14"/>
        <v>RH6_7</v>
      </c>
      <c r="AF35" s="208">
        <v>0</v>
      </c>
      <c r="AG35" s="208" t="s">
        <v>18</v>
      </c>
      <c r="AH35" s="46" t="s">
        <v>197</v>
      </c>
      <c r="AL35" s="202" t="s">
        <v>327</v>
      </c>
      <c r="AM35" s="203" t="str">
        <f t="shared" si="15"/>
        <v>R_ES-SD-SpHeat</v>
      </c>
      <c r="AN35" s="202" t="str">
        <f t="shared" si="16"/>
        <v>RH6_7</v>
      </c>
      <c r="AO35" s="202">
        <v>0</v>
      </c>
      <c r="AP35" s="202" t="s">
        <v>18</v>
      </c>
      <c r="AQ35" s="203" t="s">
        <v>194</v>
      </c>
      <c r="AU35" s="202" t="s">
        <v>327</v>
      </c>
      <c r="AV35" s="46" t="str">
        <f t="shared" si="17"/>
        <v>R_ES-SD-SpHeat</v>
      </c>
      <c r="AW35" s="208" t="str">
        <f t="shared" si="18"/>
        <v>RH6_7</v>
      </c>
      <c r="AX35" s="208">
        <f t="shared" si="24"/>
        <v>0</v>
      </c>
      <c r="AY35" s="208" t="s">
        <v>18</v>
      </c>
      <c r="AZ35" s="46" t="s">
        <v>193</v>
      </c>
      <c r="BD35" s="202" t="s">
        <v>327</v>
      </c>
      <c r="BE35" s="46" t="str">
        <f t="shared" si="19"/>
        <v>R_ES-SD-SpHeat</v>
      </c>
      <c r="BF35" s="208" t="str">
        <f t="shared" si="20"/>
        <v>RH6_7</v>
      </c>
      <c r="BG35" s="208">
        <f t="shared" si="25"/>
        <v>0</v>
      </c>
      <c r="BH35" s="208" t="s">
        <v>18</v>
      </c>
      <c r="BI35" s="46" t="s">
        <v>195</v>
      </c>
      <c r="BM35" s="202" t="s">
        <v>327</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327</v>
      </c>
      <c r="L36" s="203" t="str">
        <f t="shared" si="23"/>
        <v>R_ES-SD-SpHeat</v>
      </c>
      <c r="M36" s="108" t="s">
        <v>390</v>
      </c>
      <c r="N36" s="202">
        <v>0</v>
      </c>
      <c r="O36" s="202" t="s">
        <v>18</v>
      </c>
      <c r="P36" s="203" t="s">
        <v>196</v>
      </c>
      <c r="T36" s="202" t="s">
        <v>327</v>
      </c>
      <c r="U36" s="203" t="str">
        <f t="shared" si="11"/>
        <v>R_ES-SD-SpHeat</v>
      </c>
      <c r="V36" s="202" t="str">
        <f t="shared" si="12"/>
        <v>RH8_9</v>
      </c>
      <c r="W36" s="202">
        <v>0</v>
      </c>
      <c r="X36" s="202" t="s">
        <v>18</v>
      </c>
      <c r="Y36" s="203" t="s">
        <v>191</v>
      </c>
      <c r="AC36" s="202" t="s">
        <v>327</v>
      </c>
      <c r="AD36" s="46" t="str">
        <f t="shared" si="13"/>
        <v>R_ES-SD-SpHeat</v>
      </c>
      <c r="AE36" s="208" t="str">
        <f t="shared" si="14"/>
        <v>RH8_9</v>
      </c>
      <c r="AF36" s="208">
        <v>0</v>
      </c>
      <c r="AG36" s="208" t="s">
        <v>18</v>
      </c>
      <c r="AH36" s="46" t="s">
        <v>197</v>
      </c>
      <c r="AL36" s="202" t="s">
        <v>327</v>
      </c>
      <c r="AM36" s="203" t="str">
        <f t="shared" si="15"/>
        <v>R_ES-SD-SpHeat</v>
      </c>
      <c r="AN36" s="202" t="str">
        <f t="shared" si="16"/>
        <v>RH8_9</v>
      </c>
      <c r="AO36" s="202">
        <v>0</v>
      </c>
      <c r="AP36" s="202" t="s">
        <v>18</v>
      </c>
      <c r="AQ36" s="203" t="s">
        <v>194</v>
      </c>
      <c r="AU36" s="202" t="s">
        <v>327</v>
      </c>
      <c r="AV36" s="46" t="str">
        <f t="shared" si="17"/>
        <v>R_ES-SD-SpHeat</v>
      </c>
      <c r="AW36" s="208" t="str">
        <f t="shared" si="18"/>
        <v>RH8_9</v>
      </c>
      <c r="AX36" s="208">
        <f t="shared" si="24"/>
        <v>0</v>
      </c>
      <c r="AY36" s="208" t="s">
        <v>18</v>
      </c>
      <c r="AZ36" s="46" t="s">
        <v>193</v>
      </c>
      <c r="BD36" s="202" t="s">
        <v>327</v>
      </c>
      <c r="BE36" s="46" t="str">
        <f t="shared" si="19"/>
        <v>R_ES-SD-SpHeat</v>
      </c>
      <c r="BF36" s="208" t="str">
        <f t="shared" si="20"/>
        <v>RH8_9</v>
      </c>
      <c r="BG36" s="208">
        <f t="shared" si="25"/>
        <v>0</v>
      </c>
      <c r="BH36" s="208" t="s">
        <v>18</v>
      </c>
      <c r="BI36" s="46" t="s">
        <v>195</v>
      </c>
      <c r="BM36" s="202" t="s">
        <v>327</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327</v>
      </c>
      <c r="L37" s="203" t="str">
        <f t="shared" si="23"/>
        <v>R_ES-SD-SpHeat</v>
      </c>
      <c r="M37" s="108" t="s">
        <v>391</v>
      </c>
      <c r="N37" s="202">
        <v>0</v>
      </c>
      <c r="O37" s="202" t="s">
        <v>18</v>
      </c>
      <c r="P37" s="203" t="s">
        <v>196</v>
      </c>
      <c r="T37" s="202" t="s">
        <v>327</v>
      </c>
      <c r="U37" s="203" t="str">
        <f t="shared" si="11"/>
        <v>R_ES-SD-SpHeat</v>
      </c>
      <c r="V37" s="202" t="str">
        <f t="shared" si="12"/>
        <v>RH10_11</v>
      </c>
      <c r="W37" s="202">
        <v>0</v>
      </c>
      <c r="X37" s="202" t="s">
        <v>18</v>
      </c>
      <c r="Y37" s="203" t="s">
        <v>191</v>
      </c>
      <c r="AC37" s="202" t="s">
        <v>327</v>
      </c>
      <c r="AD37" s="46" t="str">
        <f t="shared" si="13"/>
        <v>R_ES-SD-SpHeat</v>
      </c>
      <c r="AE37" s="208" t="str">
        <f t="shared" si="14"/>
        <v>RH10_11</v>
      </c>
      <c r="AF37" s="208">
        <v>0</v>
      </c>
      <c r="AG37" s="208" t="s">
        <v>18</v>
      </c>
      <c r="AH37" s="46" t="s">
        <v>197</v>
      </c>
      <c r="AL37" s="202" t="s">
        <v>327</v>
      </c>
      <c r="AM37" s="203" t="str">
        <f t="shared" si="15"/>
        <v>R_ES-SD-SpHeat</v>
      </c>
      <c r="AN37" s="202" t="str">
        <f t="shared" si="16"/>
        <v>RH10_11</v>
      </c>
      <c r="AO37" s="202">
        <v>0</v>
      </c>
      <c r="AP37" s="202" t="s">
        <v>18</v>
      </c>
      <c r="AQ37" s="203" t="s">
        <v>194</v>
      </c>
      <c r="AU37" s="202" t="s">
        <v>327</v>
      </c>
      <c r="AV37" s="46" t="str">
        <f t="shared" si="17"/>
        <v>R_ES-SD-SpHeat</v>
      </c>
      <c r="AW37" s="208" t="str">
        <f t="shared" si="18"/>
        <v>RH10_11</v>
      </c>
      <c r="AX37" s="208">
        <f t="shared" si="24"/>
        <v>0</v>
      </c>
      <c r="AY37" s="208" t="s">
        <v>18</v>
      </c>
      <c r="AZ37" s="46" t="s">
        <v>193</v>
      </c>
      <c r="BD37" s="202" t="s">
        <v>327</v>
      </c>
      <c r="BE37" s="46" t="str">
        <f t="shared" si="19"/>
        <v>R_ES-SD-SpHeat</v>
      </c>
      <c r="BF37" s="208" t="str">
        <f t="shared" si="20"/>
        <v>RH10_11</v>
      </c>
      <c r="BG37" s="208">
        <f t="shared" si="25"/>
        <v>0</v>
      </c>
      <c r="BH37" s="208" t="s">
        <v>18</v>
      </c>
      <c r="BI37" s="46" t="s">
        <v>195</v>
      </c>
      <c r="BM37" s="202" t="s">
        <v>327</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327</v>
      </c>
      <c r="L38" s="203" t="str">
        <f t="shared" si="23"/>
        <v>R_ES-SD-SpHeat</v>
      </c>
      <c r="M38" s="108" t="s">
        <v>392</v>
      </c>
      <c r="N38" s="202">
        <v>0</v>
      </c>
      <c r="O38" s="202" t="s">
        <v>18</v>
      </c>
      <c r="P38" s="203" t="s">
        <v>196</v>
      </c>
      <c r="T38" s="202" t="s">
        <v>327</v>
      </c>
      <c r="U38" s="203" t="str">
        <f t="shared" si="11"/>
        <v>R_ES-SD-SpHeat</v>
      </c>
      <c r="V38" s="202" t="str">
        <f t="shared" si="12"/>
        <v>RH12_13</v>
      </c>
      <c r="W38" s="202">
        <v>0</v>
      </c>
      <c r="X38" s="202" t="s">
        <v>18</v>
      </c>
      <c r="Y38" s="203" t="s">
        <v>191</v>
      </c>
      <c r="AC38" s="202" t="s">
        <v>327</v>
      </c>
      <c r="AD38" s="46" t="str">
        <f t="shared" si="13"/>
        <v>R_ES-SD-SpHeat</v>
      </c>
      <c r="AE38" s="208" t="str">
        <f t="shared" si="14"/>
        <v>RH12_13</v>
      </c>
      <c r="AF38" s="208">
        <v>0</v>
      </c>
      <c r="AG38" s="208" t="s">
        <v>18</v>
      </c>
      <c r="AH38" s="46" t="s">
        <v>197</v>
      </c>
      <c r="AL38" s="202" t="s">
        <v>327</v>
      </c>
      <c r="AM38" s="203" t="str">
        <f t="shared" si="15"/>
        <v>R_ES-SD-SpHeat</v>
      </c>
      <c r="AN38" s="202" t="str">
        <f t="shared" si="16"/>
        <v>RH12_13</v>
      </c>
      <c r="AO38" s="202">
        <v>0</v>
      </c>
      <c r="AP38" s="202" t="s">
        <v>18</v>
      </c>
      <c r="AQ38" s="203" t="s">
        <v>194</v>
      </c>
      <c r="AU38" s="202" t="s">
        <v>327</v>
      </c>
      <c r="AV38" s="46" t="str">
        <f t="shared" si="17"/>
        <v>R_ES-SD-SpHeat</v>
      </c>
      <c r="AW38" s="208" t="str">
        <f t="shared" si="18"/>
        <v>RH12_13</v>
      </c>
      <c r="AX38" s="208">
        <f t="shared" si="24"/>
        <v>0</v>
      </c>
      <c r="AY38" s="208" t="s">
        <v>18</v>
      </c>
      <c r="AZ38" s="46" t="s">
        <v>193</v>
      </c>
      <c r="BD38" s="202" t="s">
        <v>327</v>
      </c>
      <c r="BE38" s="46" t="str">
        <f t="shared" si="19"/>
        <v>R_ES-SD-SpHeat</v>
      </c>
      <c r="BF38" s="208" t="str">
        <f t="shared" si="20"/>
        <v>RH12_13</v>
      </c>
      <c r="BG38" s="208">
        <f t="shared" si="25"/>
        <v>0</v>
      </c>
      <c r="BH38" s="208" t="s">
        <v>18</v>
      </c>
      <c r="BI38" s="46" t="s">
        <v>195</v>
      </c>
      <c r="BM38" s="202" t="s">
        <v>327</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327</v>
      </c>
      <c r="L39" s="203" t="str">
        <f t="shared" si="23"/>
        <v>R_ES-SD-SpHeat</v>
      </c>
      <c r="M39" s="108" t="s">
        <v>393</v>
      </c>
      <c r="N39" s="202">
        <v>0</v>
      </c>
      <c r="O39" s="202" t="s">
        <v>18</v>
      </c>
      <c r="P39" s="203" t="s">
        <v>196</v>
      </c>
      <c r="T39" s="202" t="s">
        <v>327</v>
      </c>
      <c r="U39" s="203" t="str">
        <f t="shared" si="11"/>
        <v>R_ES-SD-SpHeat</v>
      </c>
      <c r="V39" s="202" t="str">
        <f t="shared" si="12"/>
        <v>RH14_15</v>
      </c>
      <c r="W39" s="202">
        <v>0</v>
      </c>
      <c r="X39" s="202" t="s">
        <v>18</v>
      </c>
      <c r="Y39" s="203" t="s">
        <v>191</v>
      </c>
      <c r="AC39" s="202" t="s">
        <v>327</v>
      </c>
      <c r="AD39" s="46" t="str">
        <f t="shared" si="13"/>
        <v>R_ES-SD-SpHeat</v>
      </c>
      <c r="AE39" s="208" t="str">
        <f t="shared" si="14"/>
        <v>RH14_15</v>
      </c>
      <c r="AF39" s="208">
        <v>0</v>
      </c>
      <c r="AG39" s="208" t="s">
        <v>18</v>
      </c>
      <c r="AH39" s="46" t="s">
        <v>197</v>
      </c>
      <c r="AL39" s="202" t="s">
        <v>327</v>
      </c>
      <c r="AM39" s="203" t="str">
        <f t="shared" si="15"/>
        <v>R_ES-SD-SpHeat</v>
      </c>
      <c r="AN39" s="202" t="str">
        <f t="shared" si="16"/>
        <v>RH14_15</v>
      </c>
      <c r="AO39" s="202">
        <v>0</v>
      </c>
      <c r="AP39" s="202" t="s">
        <v>18</v>
      </c>
      <c r="AQ39" s="203" t="s">
        <v>194</v>
      </c>
      <c r="AU39" s="202" t="s">
        <v>327</v>
      </c>
      <c r="AV39" s="46" t="str">
        <f t="shared" si="17"/>
        <v>R_ES-SD-SpHeat</v>
      </c>
      <c r="AW39" s="208" t="str">
        <f t="shared" si="18"/>
        <v>RH14_15</v>
      </c>
      <c r="AX39" s="208">
        <f t="shared" si="24"/>
        <v>0</v>
      </c>
      <c r="AY39" s="208" t="s">
        <v>18</v>
      </c>
      <c r="AZ39" s="46" t="s">
        <v>193</v>
      </c>
      <c r="BD39" s="202" t="s">
        <v>327</v>
      </c>
      <c r="BE39" s="46" t="str">
        <f t="shared" si="19"/>
        <v>R_ES-SD-SpHeat</v>
      </c>
      <c r="BF39" s="208" t="str">
        <f t="shared" si="20"/>
        <v>RH14_15</v>
      </c>
      <c r="BG39" s="208">
        <f t="shared" si="25"/>
        <v>0</v>
      </c>
      <c r="BH39" s="208" t="s">
        <v>18</v>
      </c>
      <c r="BI39" s="46" t="s">
        <v>195</v>
      </c>
      <c r="BM39" s="202" t="s">
        <v>327</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327</v>
      </c>
      <c r="L40" s="203" t="str">
        <f t="shared" si="23"/>
        <v>R_ES-SD-SpHeat</v>
      </c>
      <c r="M40" s="108" t="s">
        <v>394</v>
      </c>
      <c r="N40" s="202">
        <v>0</v>
      </c>
      <c r="O40" s="202" t="s">
        <v>18</v>
      </c>
      <c r="P40" s="203" t="s">
        <v>196</v>
      </c>
      <c r="T40" s="202" t="s">
        <v>327</v>
      </c>
      <c r="U40" s="203" t="str">
        <f t="shared" si="11"/>
        <v>R_ES-SD-SpHeat</v>
      </c>
      <c r="V40" s="202" t="str">
        <f t="shared" si="12"/>
        <v>RH16_17</v>
      </c>
      <c r="W40" s="202">
        <v>0</v>
      </c>
      <c r="X40" s="202" t="s">
        <v>18</v>
      </c>
      <c r="Y40" s="203" t="s">
        <v>191</v>
      </c>
      <c r="AC40" s="202" t="s">
        <v>327</v>
      </c>
      <c r="AD40" s="46" t="str">
        <f t="shared" si="13"/>
        <v>R_ES-SD-SpHeat</v>
      </c>
      <c r="AE40" s="208" t="str">
        <f t="shared" si="14"/>
        <v>RH16_17</v>
      </c>
      <c r="AF40" s="208">
        <v>0</v>
      </c>
      <c r="AG40" s="208" t="s">
        <v>18</v>
      </c>
      <c r="AH40" s="46" t="s">
        <v>197</v>
      </c>
      <c r="AL40" s="202" t="s">
        <v>327</v>
      </c>
      <c r="AM40" s="203" t="str">
        <f t="shared" si="15"/>
        <v>R_ES-SD-SpHeat</v>
      </c>
      <c r="AN40" s="202" t="str">
        <f t="shared" si="16"/>
        <v>RH16_17</v>
      </c>
      <c r="AO40" s="202">
        <v>0</v>
      </c>
      <c r="AP40" s="202" t="s">
        <v>18</v>
      </c>
      <c r="AQ40" s="203" t="s">
        <v>194</v>
      </c>
      <c r="AU40" s="202" t="s">
        <v>327</v>
      </c>
      <c r="AV40" s="46" t="str">
        <f t="shared" si="17"/>
        <v>R_ES-SD-SpHeat</v>
      </c>
      <c r="AW40" s="208" t="str">
        <f t="shared" si="18"/>
        <v>RH16_17</v>
      </c>
      <c r="AX40" s="208">
        <f t="shared" si="24"/>
        <v>0</v>
      </c>
      <c r="AY40" s="208" t="s">
        <v>18</v>
      </c>
      <c r="AZ40" s="46" t="s">
        <v>193</v>
      </c>
      <c r="BD40" s="202" t="s">
        <v>327</v>
      </c>
      <c r="BE40" s="46" t="str">
        <f t="shared" si="19"/>
        <v>R_ES-SD-SpHeat</v>
      </c>
      <c r="BF40" s="208" t="str">
        <f t="shared" si="20"/>
        <v>RH16_17</v>
      </c>
      <c r="BG40" s="208">
        <f t="shared" si="25"/>
        <v>0</v>
      </c>
      <c r="BH40" s="208" t="s">
        <v>18</v>
      </c>
      <c r="BI40" s="46" t="s">
        <v>195</v>
      </c>
      <c r="BM40" s="202" t="s">
        <v>327</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327</v>
      </c>
      <c r="L41" s="203" t="str">
        <f t="shared" si="23"/>
        <v>R_ES-SD-SpHeat</v>
      </c>
      <c r="M41" s="108" t="s">
        <v>395</v>
      </c>
      <c r="N41" s="202">
        <v>0</v>
      </c>
      <c r="O41" s="202" t="s">
        <v>18</v>
      </c>
      <c r="P41" s="203" t="s">
        <v>196</v>
      </c>
      <c r="T41" s="202" t="s">
        <v>327</v>
      </c>
      <c r="U41" s="203" t="str">
        <f t="shared" si="11"/>
        <v>R_ES-SD-SpHeat</v>
      </c>
      <c r="V41" s="202" t="str">
        <f t="shared" si="12"/>
        <v>RH18_19</v>
      </c>
      <c r="W41" s="202">
        <v>0</v>
      </c>
      <c r="X41" s="202" t="s">
        <v>18</v>
      </c>
      <c r="Y41" s="203" t="s">
        <v>191</v>
      </c>
      <c r="AC41" s="202" t="s">
        <v>327</v>
      </c>
      <c r="AD41" s="46" t="str">
        <f t="shared" si="13"/>
        <v>R_ES-SD-SpHeat</v>
      </c>
      <c r="AE41" s="208" t="str">
        <f t="shared" si="14"/>
        <v>RH18_19</v>
      </c>
      <c r="AF41" s="208">
        <v>0</v>
      </c>
      <c r="AG41" s="208" t="s">
        <v>18</v>
      </c>
      <c r="AH41" s="46" t="s">
        <v>197</v>
      </c>
      <c r="AL41" s="202" t="s">
        <v>327</v>
      </c>
      <c r="AM41" s="203" t="str">
        <f t="shared" si="15"/>
        <v>R_ES-SD-SpHeat</v>
      </c>
      <c r="AN41" s="202" t="str">
        <f t="shared" si="16"/>
        <v>RH18_19</v>
      </c>
      <c r="AO41" s="202">
        <v>0</v>
      </c>
      <c r="AP41" s="202" t="s">
        <v>18</v>
      </c>
      <c r="AQ41" s="203" t="s">
        <v>194</v>
      </c>
      <c r="AU41" s="202" t="s">
        <v>327</v>
      </c>
      <c r="AV41" s="46" t="str">
        <f t="shared" si="17"/>
        <v>R_ES-SD-SpHeat</v>
      </c>
      <c r="AW41" s="208" t="str">
        <f t="shared" si="18"/>
        <v>RH18_19</v>
      </c>
      <c r="AX41" s="208">
        <f t="shared" si="24"/>
        <v>0</v>
      </c>
      <c r="AY41" s="208" t="s">
        <v>18</v>
      </c>
      <c r="AZ41" s="46" t="s">
        <v>193</v>
      </c>
      <c r="BD41" s="202" t="s">
        <v>327</v>
      </c>
      <c r="BE41" s="46" t="str">
        <f t="shared" si="19"/>
        <v>R_ES-SD-SpHeat</v>
      </c>
      <c r="BF41" s="208" t="str">
        <f t="shared" si="20"/>
        <v>RH18_19</v>
      </c>
      <c r="BG41" s="208">
        <f t="shared" si="25"/>
        <v>0</v>
      </c>
      <c r="BH41" s="208" t="s">
        <v>18</v>
      </c>
      <c r="BI41" s="46" t="s">
        <v>195</v>
      </c>
      <c r="BM41" s="202" t="s">
        <v>327</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327</v>
      </c>
      <c r="L42" s="203" t="str">
        <f t="shared" si="23"/>
        <v>R_ES-SD-SpHeat</v>
      </c>
      <c r="M42" s="108" t="s">
        <v>396</v>
      </c>
      <c r="N42" s="202">
        <v>0</v>
      </c>
      <c r="O42" s="202" t="s">
        <v>18</v>
      </c>
      <c r="P42" s="203" t="s">
        <v>196</v>
      </c>
      <c r="T42" s="202" t="s">
        <v>327</v>
      </c>
      <c r="U42" s="203" t="str">
        <f t="shared" si="11"/>
        <v>R_ES-SD-SpHeat</v>
      </c>
      <c r="V42" s="202" t="str">
        <f t="shared" si="12"/>
        <v>RH20_21</v>
      </c>
      <c r="W42" s="202">
        <v>0</v>
      </c>
      <c r="X42" s="202" t="s">
        <v>18</v>
      </c>
      <c r="Y42" s="203" t="s">
        <v>191</v>
      </c>
      <c r="AC42" s="202" t="s">
        <v>327</v>
      </c>
      <c r="AD42" s="46" t="str">
        <f t="shared" si="13"/>
        <v>R_ES-SD-SpHeat</v>
      </c>
      <c r="AE42" s="208" t="str">
        <f t="shared" si="14"/>
        <v>RH20_21</v>
      </c>
      <c r="AF42" s="208">
        <v>0</v>
      </c>
      <c r="AG42" s="208" t="s">
        <v>18</v>
      </c>
      <c r="AH42" s="46" t="s">
        <v>197</v>
      </c>
      <c r="AL42" s="202" t="s">
        <v>327</v>
      </c>
      <c r="AM42" s="203" t="str">
        <f t="shared" si="15"/>
        <v>R_ES-SD-SpHeat</v>
      </c>
      <c r="AN42" s="202" t="str">
        <f t="shared" si="16"/>
        <v>RH20_21</v>
      </c>
      <c r="AO42" s="202">
        <v>0</v>
      </c>
      <c r="AP42" s="202" t="s">
        <v>18</v>
      </c>
      <c r="AQ42" s="203" t="s">
        <v>194</v>
      </c>
      <c r="AU42" s="202" t="s">
        <v>327</v>
      </c>
      <c r="AV42" s="46" t="str">
        <f t="shared" si="17"/>
        <v>R_ES-SD-SpHeat</v>
      </c>
      <c r="AW42" s="208" t="str">
        <f t="shared" si="18"/>
        <v>RH20_21</v>
      </c>
      <c r="AX42" s="208">
        <f t="shared" si="24"/>
        <v>0</v>
      </c>
      <c r="AY42" s="208" t="s">
        <v>18</v>
      </c>
      <c r="AZ42" s="46" t="s">
        <v>193</v>
      </c>
      <c r="BD42" s="202" t="s">
        <v>327</v>
      </c>
      <c r="BE42" s="46" t="str">
        <f t="shared" si="19"/>
        <v>R_ES-SD-SpHeat</v>
      </c>
      <c r="BF42" s="208" t="str">
        <f t="shared" si="20"/>
        <v>RH20_21</v>
      </c>
      <c r="BG42" s="208">
        <f t="shared" si="25"/>
        <v>0</v>
      </c>
      <c r="BH42" s="208" t="s">
        <v>18</v>
      </c>
      <c r="BI42" s="46" t="s">
        <v>195</v>
      </c>
      <c r="BM42" s="202" t="s">
        <v>327</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327</v>
      </c>
      <c r="L43" s="203" t="str">
        <f t="shared" si="23"/>
        <v>R_ES-SD-SpHeat</v>
      </c>
      <c r="M43" s="108" t="s">
        <v>397</v>
      </c>
      <c r="N43" s="202">
        <v>0</v>
      </c>
      <c r="O43" s="202" t="s">
        <v>18</v>
      </c>
      <c r="P43" s="203" t="s">
        <v>196</v>
      </c>
      <c r="T43" s="202" t="s">
        <v>327</v>
      </c>
      <c r="U43" s="203" t="str">
        <f t="shared" si="11"/>
        <v>R_ES-SD-SpHeat</v>
      </c>
      <c r="V43" s="202" t="str">
        <f t="shared" si="12"/>
        <v>RH22_23</v>
      </c>
      <c r="W43" s="202">
        <v>0</v>
      </c>
      <c r="X43" s="202" t="s">
        <v>18</v>
      </c>
      <c r="Y43" s="203" t="s">
        <v>191</v>
      </c>
      <c r="AC43" s="202" t="s">
        <v>327</v>
      </c>
      <c r="AD43" s="46" t="str">
        <f t="shared" si="13"/>
        <v>R_ES-SD-SpHeat</v>
      </c>
      <c r="AE43" s="208" t="str">
        <f t="shared" si="14"/>
        <v>RH22_23</v>
      </c>
      <c r="AF43" s="208">
        <v>0</v>
      </c>
      <c r="AG43" s="208" t="s">
        <v>18</v>
      </c>
      <c r="AH43" s="46" t="s">
        <v>197</v>
      </c>
      <c r="AL43" s="202" t="s">
        <v>327</v>
      </c>
      <c r="AM43" s="203" t="str">
        <f t="shared" si="15"/>
        <v>R_ES-SD-SpHeat</v>
      </c>
      <c r="AN43" s="202" t="str">
        <f t="shared" si="16"/>
        <v>RH22_23</v>
      </c>
      <c r="AO43" s="202">
        <v>0</v>
      </c>
      <c r="AP43" s="202" t="s">
        <v>18</v>
      </c>
      <c r="AQ43" s="203" t="s">
        <v>194</v>
      </c>
      <c r="AU43" s="202" t="s">
        <v>327</v>
      </c>
      <c r="AV43" s="46" t="str">
        <f t="shared" si="17"/>
        <v>R_ES-SD-SpHeat</v>
      </c>
      <c r="AW43" s="208" t="str">
        <f t="shared" si="18"/>
        <v>RH22_23</v>
      </c>
      <c r="AX43" s="208">
        <f t="shared" si="24"/>
        <v>0</v>
      </c>
      <c r="AY43" s="208" t="s">
        <v>18</v>
      </c>
      <c r="AZ43" s="46" t="s">
        <v>193</v>
      </c>
      <c r="BD43" s="202" t="s">
        <v>327</v>
      </c>
      <c r="BE43" s="46" t="str">
        <f t="shared" si="19"/>
        <v>R_ES-SD-SpHeat</v>
      </c>
      <c r="BF43" s="208" t="str">
        <f t="shared" si="20"/>
        <v>RH22_23</v>
      </c>
      <c r="BG43" s="208">
        <f t="shared" si="25"/>
        <v>0</v>
      </c>
      <c r="BH43" s="208" t="s">
        <v>18</v>
      </c>
      <c r="BI43" s="46" t="s">
        <v>195</v>
      </c>
      <c r="BM43" s="202" t="s">
        <v>327</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327</v>
      </c>
      <c r="L56" s="203" t="str">
        <f t="shared" si="23"/>
        <v>R_ES-SD-SpHeat</v>
      </c>
      <c r="M56" s="108" t="s">
        <v>398</v>
      </c>
      <c r="N56" s="202">
        <v>0</v>
      </c>
      <c r="O56" s="202" t="s">
        <v>18</v>
      </c>
      <c r="P56" s="203" t="s">
        <v>196</v>
      </c>
      <c r="T56" s="202" t="s">
        <v>327</v>
      </c>
      <c r="U56" s="203" t="str">
        <f t="shared" si="11"/>
        <v>R_ES-SD-SpHeat</v>
      </c>
      <c r="V56" s="202" t="str">
        <f t="shared" si="12"/>
        <v>SH0_1</v>
      </c>
      <c r="W56" s="202">
        <v>0</v>
      </c>
      <c r="X56" s="202" t="s">
        <v>18</v>
      </c>
      <c r="Y56" s="203" t="s">
        <v>191</v>
      </c>
      <c r="AC56" s="202" t="s">
        <v>327</v>
      </c>
      <c r="AD56" s="46" t="str">
        <f t="shared" si="13"/>
        <v>R_ES-SD-SpHeat</v>
      </c>
      <c r="AE56" s="208" t="str">
        <f t="shared" si="14"/>
        <v>SH0_1</v>
      </c>
      <c r="AF56" s="208">
        <v>0</v>
      </c>
      <c r="AG56" s="208" t="s">
        <v>18</v>
      </c>
      <c r="AH56" s="46" t="s">
        <v>197</v>
      </c>
      <c r="AL56" s="202" t="s">
        <v>327</v>
      </c>
      <c r="AM56" s="203" t="str">
        <f t="shared" si="15"/>
        <v>R_ES-SD-SpHeat</v>
      </c>
      <c r="AN56" s="202" t="str">
        <f t="shared" si="16"/>
        <v>SH0_1</v>
      </c>
      <c r="AO56" s="202">
        <v>0</v>
      </c>
      <c r="AP56" s="202" t="s">
        <v>18</v>
      </c>
      <c r="AQ56" s="203" t="s">
        <v>194</v>
      </c>
      <c r="AU56" s="202" t="s">
        <v>327</v>
      </c>
      <c r="AV56" s="46" t="str">
        <f t="shared" si="17"/>
        <v>R_ES-SD-SpHeat</v>
      </c>
      <c r="AW56" s="208" t="str">
        <f t="shared" si="18"/>
        <v>SH0_1</v>
      </c>
      <c r="AX56" s="208">
        <f t="shared" si="24"/>
        <v>0</v>
      </c>
      <c r="AY56" s="208" t="s">
        <v>18</v>
      </c>
      <c r="AZ56" s="46" t="s">
        <v>193</v>
      </c>
      <c r="BD56" s="202" t="s">
        <v>327</v>
      </c>
      <c r="BE56" s="46" t="str">
        <f t="shared" si="19"/>
        <v>R_ES-SD-SpHeat</v>
      </c>
      <c r="BF56" s="208" t="str">
        <f t="shared" si="20"/>
        <v>SH0_1</v>
      </c>
      <c r="BG56" s="208">
        <f t="shared" si="25"/>
        <v>0</v>
      </c>
      <c r="BH56" s="208" t="s">
        <v>18</v>
      </c>
      <c r="BI56" s="46" t="s">
        <v>195</v>
      </c>
      <c r="BM56" s="202" t="s">
        <v>327</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327</v>
      </c>
      <c r="L57" s="203" t="str">
        <f t="shared" si="23"/>
        <v>R_ES-SD-SpHeat</v>
      </c>
      <c r="M57" s="108" t="s">
        <v>399</v>
      </c>
      <c r="N57" s="202">
        <v>0</v>
      </c>
      <c r="O57" s="202" t="s">
        <v>18</v>
      </c>
      <c r="P57" s="203" t="s">
        <v>196</v>
      </c>
      <c r="T57" s="202" t="s">
        <v>327</v>
      </c>
      <c r="U57" s="203" t="str">
        <f t="shared" si="11"/>
        <v>R_ES-SD-SpHeat</v>
      </c>
      <c r="V57" s="202" t="str">
        <f t="shared" si="12"/>
        <v>SH2_3</v>
      </c>
      <c r="W57" s="202">
        <v>0</v>
      </c>
      <c r="X57" s="202" t="s">
        <v>18</v>
      </c>
      <c r="Y57" s="203" t="s">
        <v>191</v>
      </c>
      <c r="AC57" s="202" t="s">
        <v>327</v>
      </c>
      <c r="AD57" s="46" t="str">
        <f t="shared" si="13"/>
        <v>R_ES-SD-SpHeat</v>
      </c>
      <c r="AE57" s="208" t="str">
        <f t="shared" si="14"/>
        <v>SH2_3</v>
      </c>
      <c r="AF57" s="208">
        <v>0</v>
      </c>
      <c r="AG57" s="208" t="s">
        <v>18</v>
      </c>
      <c r="AH57" s="46" t="s">
        <v>197</v>
      </c>
      <c r="AL57" s="202" t="s">
        <v>327</v>
      </c>
      <c r="AM57" s="203" t="str">
        <f t="shared" si="15"/>
        <v>R_ES-SD-SpHeat</v>
      </c>
      <c r="AN57" s="202" t="str">
        <f t="shared" si="16"/>
        <v>SH2_3</v>
      </c>
      <c r="AO57" s="202">
        <v>0</v>
      </c>
      <c r="AP57" s="202" t="s">
        <v>18</v>
      </c>
      <c r="AQ57" s="203" t="s">
        <v>194</v>
      </c>
      <c r="AU57" s="202" t="s">
        <v>327</v>
      </c>
      <c r="AV57" s="46" t="str">
        <f t="shared" si="17"/>
        <v>R_ES-SD-SpHeat</v>
      </c>
      <c r="AW57" s="208" t="str">
        <f t="shared" si="18"/>
        <v>SH2_3</v>
      </c>
      <c r="AX57" s="208">
        <f t="shared" si="24"/>
        <v>0</v>
      </c>
      <c r="AY57" s="208" t="s">
        <v>18</v>
      </c>
      <c r="AZ57" s="46" t="s">
        <v>193</v>
      </c>
      <c r="BD57" s="202" t="s">
        <v>327</v>
      </c>
      <c r="BE57" s="46" t="str">
        <f t="shared" si="19"/>
        <v>R_ES-SD-SpHeat</v>
      </c>
      <c r="BF57" s="208" t="str">
        <f t="shared" si="20"/>
        <v>SH2_3</v>
      </c>
      <c r="BG57" s="208">
        <f t="shared" si="25"/>
        <v>0</v>
      </c>
      <c r="BH57" s="208" t="s">
        <v>18</v>
      </c>
      <c r="BI57" s="46" t="s">
        <v>195</v>
      </c>
      <c r="BM57" s="202" t="s">
        <v>327</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327</v>
      </c>
      <c r="L58" s="203" t="str">
        <f t="shared" si="23"/>
        <v>R_ES-SD-SpHeat</v>
      </c>
      <c r="M58" s="108" t="s">
        <v>400</v>
      </c>
      <c r="N58" s="202">
        <v>0</v>
      </c>
      <c r="O58" s="202" t="s">
        <v>18</v>
      </c>
      <c r="P58" s="203" t="s">
        <v>196</v>
      </c>
      <c r="T58" s="202" t="s">
        <v>327</v>
      </c>
      <c r="U58" s="203" t="str">
        <f t="shared" si="11"/>
        <v>R_ES-SD-SpHeat</v>
      </c>
      <c r="V58" s="202" t="str">
        <f t="shared" si="12"/>
        <v>SH4_5</v>
      </c>
      <c r="W58" s="202">
        <v>0</v>
      </c>
      <c r="X58" s="202" t="s">
        <v>18</v>
      </c>
      <c r="Y58" s="203" t="s">
        <v>191</v>
      </c>
      <c r="AC58" s="202" t="s">
        <v>327</v>
      </c>
      <c r="AD58" s="46" t="str">
        <f t="shared" si="13"/>
        <v>R_ES-SD-SpHeat</v>
      </c>
      <c r="AE58" s="208" t="str">
        <f t="shared" si="14"/>
        <v>SH4_5</v>
      </c>
      <c r="AF58" s="208">
        <v>0</v>
      </c>
      <c r="AG58" s="208" t="s">
        <v>18</v>
      </c>
      <c r="AH58" s="46" t="s">
        <v>197</v>
      </c>
      <c r="AL58" s="202" t="s">
        <v>327</v>
      </c>
      <c r="AM58" s="203" t="str">
        <f t="shared" si="15"/>
        <v>R_ES-SD-SpHeat</v>
      </c>
      <c r="AN58" s="202" t="str">
        <f t="shared" si="16"/>
        <v>SH4_5</v>
      </c>
      <c r="AO58" s="202">
        <v>0</v>
      </c>
      <c r="AP58" s="202" t="s">
        <v>18</v>
      </c>
      <c r="AQ58" s="203" t="s">
        <v>194</v>
      </c>
      <c r="AU58" s="202" t="s">
        <v>327</v>
      </c>
      <c r="AV58" s="46" t="str">
        <f t="shared" si="17"/>
        <v>R_ES-SD-SpHeat</v>
      </c>
      <c r="AW58" s="208" t="str">
        <f t="shared" si="18"/>
        <v>SH4_5</v>
      </c>
      <c r="AX58" s="208">
        <f t="shared" si="24"/>
        <v>0</v>
      </c>
      <c r="AY58" s="208" t="s">
        <v>18</v>
      </c>
      <c r="AZ58" s="46" t="s">
        <v>193</v>
      </c>
      <c r="BD58" s="202" t="s">
        <v>327</v>
      </c>
      <c r="BE58" s="46" t="str">
        <f t="shared" si="19"/>
        <v>R_ES-SD-SpHeat</v>
      </c>
      <c r="BF58" s="208" t="str">
        <f t="shared" si="20"/>
        <v>SH4_5</v>
      </c>
      <c r="BG58" s="208">
        <f t="shared" si="25"/>
        <v>0</v>
      </c>
      <c r="BH58" s="208" t="s">
        <v>18</v>
      </c>
      <c r="BI58" s="46" t="s">
        <v>195</v>
      </c>
      <c r="BM58" s="202" t="s">
        <v>327</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327</v>
      </c>
      <c r="L59" s="203" t="str">
        <f t="shared" si="23"/>
        <v>R_ES-SD-SpHeat</v>
      </c>
      <c r="M59" s="108" t="s">
        <v>401</v>
      </c>
      <c r="N59" s="202">
        <v>0</v>
      </c>
      <c r="O59" s="202" t="s">
        <v>18</v>
      </c>
      <c r="P59" s="203" t="s">
        <v>196</v>
      </c>
      <c r="T59" s="202" t="s">
        <v>327</v>
      </c>
      <c r="U59" s="203" t="str">
        <f t="shared" si="11"/>
        <v>R_ES-SD-SpHeat</v>
      </c>
      <c r="V59" s="202" t="str">
        <f t="shared" si="12"/>
        <v>SH6_7</v>
      </c>
      <c r="W59" s="202">
        <v>0</v>
      </c>
      <c r="X59" s="202" t="s">
        <v>18</v>
      </c>
      <c r="Y59" s="203" t="s">
        <v>191</v>
      </c>
      <c r="AC59" s="202" t="s">
        <v>327</v>
      </c>
      <c r="AD59" s="46" t="str">
        <f t="shared" si="13"/>
        <v>R_ES-SD-SpHeat</v>
      </c>
      <c r="AE59" s="208" t="str">
        <f t="shared" si="14"/>
        <v>SH6_7</v>
      </c>
      <c r="AF59" s="208">
        <v>0</v>
      </c>
      <c r="AG59" s="208" t="s">
        <v>18</v>
      </c>
      <c r="AH59" s="46" t="s">
        <v>197</v>
      </c>
      <c r="AL59" s="202" t="s">
        <v>327</v>
      </c>
      <c r="AM59" s="203" t="str">
        <f t="shared" si="15"/>
        <v>R_ES-SD-SpHeat</v>
      </c>
      <c r="AN59" s="202" t="str">
        <f t="shared" si="16"/>
        <v>SH6_7</v>
      </c>
      <c r="AO59" s="202">
        <v>0</v>
      </c>
      <c r="AP59" s="202" t="s">
        <v>18</v>
      </c>
      <c r="AQ59" s="203" t="s">
        <v>194</v>
      </c>
      <c r="AU59" s="202" t="s">
        <v>327</v>
      </c>
      <c r="AV59" s="46" t="str">
        <f t="shared" si="17"/>
        <v>R_ES-SD-SpHeat</v>
      </c>
      <c r="AW59" s="208" t="str">
        <f t="shared" si="18"/>
        <v>SH6_7</v>
      </c>
      <c r="AX59" s="208">
        <f t="shared" si="24"/>
        <v>0</v>
      </c>
      <c r="AY59" s="208" t="s">
        <v>18</v>
      </c>
      <c r="AZ59" s="46" t="s">
        <v>193</v>
      </c>
      <c r="BD59" s="202" t="s">
        <v>327</v>
      </c>
      <c r="BE59" s="46" t="str">
        <f t="shared" si="19"/>
        <v>R_ES-SD-SpHeat</v>
      </c>
      <c r="BF59" s="208" t="str">
        <f t="shared" si="20"/>
        <v>SH6_7</v>
      </c>
      <c r="BG59" s="208">
        <f t="shared" si="25"/>
        <v>0</v>
      </c>
      <c r="BH59" s="208" t="s">
        <v>18</v>
      </c>
      <c r="BI59" s="46" t="s">
        <v>195</v>
      </c>
      <c r="BM59" s="202" t="s">
        <v>327</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327</v>
      </c>
      <c r="L60" s="203" t="str">
        <f t="shared" si="23"/>
        <v>R_ES-SD-SpHeat</v>
      </c>
      <c r="M60" s="108" t="s">
        <v>402</v>
      </c>
      <c r="N60" s="202">
        <v>0</v>
      </c>
      <c r="O60" s="202" t="s">
        <v>18</v>
      </c>
      <c r="P60" s="203" t="s">
        <v>196</v>
      </c>
      <c r="T60" s="202" t="s">
        <v>327</v>
      </c>
      <c r="U60" s="203" t="str">
        <f t="shared" si="11"/>
        <v>R_ES-SD-SpHeat</v>
      </c>
      <c r="V60" s="202" t="str">
        <f t="shared" si="12"/>
        <v>SH8_9</v>
      </c>
      <c r="W60" s="202">
        <v>0</v>
      </c>
      <c r="X60" s="202" t="s">
        <v>18</v>
      </c>
      <c r="Y60" s="203" t="s">
        <v>191</v>
      </c>
      <c r="AC60" s="202" t="s">
        <v>327</v>
      </c>
      <c r="AD60" s="46" t="str">
        <f t="shared" si="13"/>
        <v>R_ES-SD-SpHeat</v>
      </c>
      <c r="AE60" s="208" t="str">
        <f t="shared" si="14"/>
        <v>SH8_9</v>
      </c>
      <c r="AF60" s="208">
        <v>0</v>
      </c>
      <c r="AG60" s="208" t="s">
        <v>18</v>
      </c>
      <c r="AH60" s="46" t="s">
        <v>197</v>
      </c>
      <c r="AL60" s="202" t="s">
        <v>327</v>
      </c>
      <c r="AM60" s="203" t="str">
        <f t="shared" si="15"/>
        <v>R_ES-SD-SpHeat</v>
      </c>
      <c r="AN60" s="202" t="str">
        <f t="shared" si="16"/>
        <v>SH8_9</v>
      </c>
      <c r="AO60" s="202">
        <v>0</v>
      </c>
      <c r="AP60" s="202" t="s">
        <v>18</v>
      </c>
      <c r="AQ60" s="203" t="s">
        <v>194</v>
      </c>
      <c r="AU60" s="202" t="s">
        <v>327</v>
      </c>
      <c r="AV60" s="46" t="str">
        <f t="shared" si="17"/>
        <v>R_ES-SD-SpHeat</v>
      </c>
      <c r="AW60" s="208" t="str">
        <f t="shared" si="18"/>
        <v>SH8_9</v>
      </c>
      <c r="AX60" s="208">
        <f t="shared" si="24"/>
        <v>0</v>
      </c>
      <c r="AY60" s="208" t="s">
        <v>18</v>
      </c>
      <c r="AZ60" s="46" t="s">
        <v>193</v>
      </c>
      <c r="BD60" s="202" t="s">
        <v>327</v>
      </c>
      <c r="BE60" s="46" t="str">
        <f t="shared" si="19"/>
        <v>R_ES-SD-SpHeat</v>
      </c>
      <c r="BF60" s="208" t="str">
        <f t="shared" si="20"/>
        <v>SH8_9</v>
      </c>
      <c r="BG60" s="208">
        <f t="shared" si="25"/>
        <v>0</v>
      </c>
      <c r="BH60" s="208" t="s">
        <v>18</v>
      </c>
      <c r="BI60" s="46" t="s">
        <v>195</v>
      </c>
      <c r="BM60" s="202" t="s">
        <v>327</v>
      </c>
      <c r="BN60" s="46" t="str">
        <f t="shared" si="21"/>
        <v>R_ES-SD-SpHeat</v>
      </c>
      <c r="BO60" s="208" t="str">
        <f t="shared" si="22"/>
        <v>SH8_9</v>
      </c>
      <c r="BP60" s="208">
        <f t="shared" si="26"/>
        <v>0</v>
      </c>
      <c r="BQ60" s="208" t="s">
        <v>18</v>
      </c>
      <c r="BR60" s="46" t="s">
        <v>192</v>
      </c>
    </row>
    <row r="61" spans="2:70">
      <c r="B61" s="160"/>
      <c r="D61" s="161"/>
      <c r="E61" s="161"/>
      <c r="F61" s="160"/>
      <c r="K61" s="202" t="s">
        <v>327</v>
      </c>
      <c r="L61" s="203" t="str">
        <f t="shared" si="23"/>
        <v>R_ES-SD-SpHeat</v>
      </c>
      <c r="M61" s="108" t="s">
        <v>403</v>
      </c>
      <c r="N61" s="202">
        <v>0</v>
      </c>
      <c r="O61" s="202" t="s">
        <v>18</v>
      </c>
      <c r="P61" s="203" t="s">
        <v>196</v>
      </c>
      <c r="T61" s="202" t="s">
        <v>327</v>
      </c>
      <c r="U61" s="203" t="str">
        <f t="shared" si="11"/>
        <v>R_ES-SD-SpHeat</v>
      </c>
      <c r="V61" s="202" t="str">
        <f t="shared" si="12"/>
        <v>SH10_11</v>
      </c>
      <c r="W61" s="202">
        <v>0</v>
      </c>
      <c r="X61" s="202" t="s">
        <v>18</v>
      </c>
      <c r="Y61" s="203" t="s">
        <v>191</v>
      </c>
      <c r="AC61" s="202" t="s">
        <v>327</v>
      </c>
      <c r="AD61" s="46" t="str">
        <f t="shared" si="13"/>
        <v>R_ES-SD-SpHeat</v>
      </c>
      <c r="AE61" s="208" t="str">
        <f t="shared" si="14"/>
        <v>SH10_11</v>
      </c>
      <c r="AF61" s="208">
        <v>0</v>
      </c>
      <c r="AG61" s="208" t="s">
        <v>18</v>
      </c>
      <c r="AH61" s="46" t="s">
        <v>197</v>
      </c>
      <c r="AL61" s="202" t="s">
        <v>327</v>
      </c>
      <c r="AM61" s="203" t="str">
        <f t="shared" si="15"/>
        <v>R_ES-SD-SpHeat</v>
      </c>
      <c r="AN61" s="202" t="str">
        <f t="shared" si="16"/>
        <v>SH10_11</v>
      </c>
      <c r="AO61" s="202">
        <v>0</v>
      </c>
      <c r="AP61" s="202" t="s">
        <v>18</v>
      </c>
      <c r="AQ61" s="203" t="s">
        <v>194</v>
      </c>
      <c r="AU61" s="202" t="s">
        <v>327</v>
      </c>
      <c r="AV61" s="46" t="str">
        <f t="shared" si="17"/>
        <v>R_ES-SD-SpHeat</v>
      </c>
      <c r="AW61" s="208" t="str">
        <f t="shared" si="18"/>
        <v>SH10_11</v>
      </c>
      <c r="AX61" s="208">
        <f t="shared" si="24"/>
        <v>0</v>
      </c>
      <c r="AY61" s="208" t="s">
        <v>18</v>
      </c>
      <c r="AZ61" s="46" t="s">
        <v>193</v>
      </c>
      <c r="BD61" s="202" t="s">
        <v>327</v>
      </c>
      <c r="BE61" s="46" t="str">
        <f t="shared" si="19"/>
        <v>R_ES-SD-SpHeat</v>
      </c>
      <c r="BF61" s="208" t="str">
        <f t="shared" si="20"/>
        <v>SH10_11</v>
      </c>
      <c r="BG61" s="208">
        <f t="shared" si="25"/>
        <v>0</v>
      </c>
      <c r="BH61" s="208" t="s">
        <v>18</v>
      </c>
      <c r="BI61" s="46" t="s">
        <v>195</v>
      </c>
      <c r="BM61" s="202" t="s">
        <v>327</v>
      </c>
      <c r="BN61" s="46" t="str">
        <f t="shared" si="21"/>
        <v>R_ES-SD-SpHeat</v>
      </c>
      <c r="BO61" s="208" t="str">
        <f t="shared" si="22"/>
        <v>SH10_11</v>
      </c>
      <c r="BP61" s="208">
        <f t="shared" si="26"/>
        <v>0</v>
      </c>
      <c r="BQ61" s="208" t="s">
        <v>18</v>
      </c>
      <c r="BR61" s="46" t="s">
        <v>192</v>
      </c>
    </row>
    <row r="62" spans="2:70">
      <c r="B62" s="160"/>
      <c r="D62" s="161"/>
      <c r="E62" s="161"/>
      <c r="F62" s="160"/>
      <c r="K62" s="202" t="s">
        <v>327</v>
      </c>
      <c r="L62" s="203" t="str">
        <f t="shared" si="23"/>
        <v>R_ES-SD-SpHeat</v>
      </c>
      <c r="M62" s="108" t="s">
        <v>404</v>
      </c>
      <c r="N62" s="202">
        <v>0</v>
      </c>
      <c r="O62" s="202" t="s">
        <v>18</v>
      </c>
      <c r="P62" s="203" t="s">
        <v>196</v>
      </c>
      <c r="T62" s="202" t="s">
        <v>327</v>
      </c>
      <c r="U62" s="203" t="str">
        <f t="shared" si="11"/>
        <v>R_ES-SD-SpHeat</v>
      </c>
      <c r="V62" s="202" t="str">
        <f t="shared" si="12"/>
        <v>SH12_13</v>
      </c>
      <c r="W62" s="202">
        <v>0</v>
      </c>
      <c r="X62" s="202" t="s">
        <v>18</v>
      </c>
      <c r="Y62" s="203" t="s">
        <v>191</v>
      </c>
      <c r="AC62" s="202" t="s">
        <v>327</v>
      </c>
      <c r="AD62" s="46" t="str">
        <f t="shared" si="13"/>
        <v>R_ES-SD-SpHeat</v>
      </c>
      <c r="AE62" s="208" t="str">
        <f t="shared" si="14"/>
        <v>SH12_13</v>
      </c>
      <c r="AF62" s="208">
        <v>0</v>
      </c>
      <c r="AG62" s="208" t="s">
        <v>18</v>
      </c>
      <c r="AH62" s="46" t="s">
        <v>197</v>
      </c>
      <c r="AL62" s="202" t="s">
        <v>327</v>
      </c>
      <c r="AM62" s="203" t="str">
        <f t="shared" si="15"/>
        <v>R_ES-SD-SpHeat</v>
      </c>
      <c r="AN62" s="202" t="str">
        <f t="shared" si="16"/>
        <v>SH12_13</v>
      </c>
      <c r="AO62" s="202">
        <v>0</v>
      </c>
      <c r="AP62" s="202" t="s">
        <v>18</v>
      </c>
      <c r="AQ62" s="203" t="s">
        <v>194</v>
      </c>
      <c r="AU62" s="202" t="s">
        <v>327</v>
      </c>
      <c r="AV62" s="46" t="str">
        <f t="shared" si="17"/>
        <v>R_ES-SD-SpHeat</v>
      </c>
      <c r="AW62" s="208" t="str">
        <f t="shared" si="18"/>
        <v>SH12_13</v>
      </c>
      <c r="AX62" s="208">
        <f t="shared" si="24"/>
        <v>0</v>
      </c>
      <c r="AY62" s="208" t="s">
        <v>18</v>
      </c>
      <c r="AZ62" s="46" t="s">
        <v>193</v>
      </c>
      <c r="BD62" s="202" t="s">
        <v>327</v>
      </c>
      <c r="BE62" s="46" t="str">
        <f t="shared" si="19"/>
        <v>R_ES-SD-SpHeat</v>
      </c>
      <c r="BF62" s="208" t="str">
        <f t="shared" si="20"/>
        <v>SH12_13</v>
      </c>
      <c r="BG62" s="208">
        <f t="shared" si="25"/>
        <v>0</v>
      </c>
      <c r="BH62" s="208" t="s">
        <v>18</v>
      </c>
      <c r="BI62" s="46" t="s">
        <v>195</v>
      </c>
      <c r="BM62" s="202" t="s">
        <v>327</v>
      </c>
      <c r="BN62" s="46" t="str">
        <f t="shared" si="21"/>
        <v>R_ES-SD-SpHeat</v>
      </c>
      <c r="BO62" s="208" t="str">
        <f t="shared" si="22"/>
        <v>SH12_13</v>
      </c>
      <c r="BP62" s="208">
        <f t="shared" si="26"/>
        <v>0</v>
      </c>
      <c r="BQ62" s="208" t="s">
        <v>18</v>
      </c>
      <c r="BR62" s="46" t="s">
        <v>192</v>
      </c>
    </row>
    <row r="63" spans="2:70">
      <c r="B63" s="188"/>
      <c r="D63" s="161"/>
      <c r="E63" s="161"/>
      <c r="F63" s="160"/>
      <c r="K63" s="202" t="s">
        <v>327</v>
      </c>
      <c r="L63" s="203" t="str">
        <f t="shared" si="23"/>
        <v>R_ES-SD-SpHeat</v>
      </c>
      <c r="M63" s="108" t="s">
        <v>405</v>
      </c>
      <c r="N63" s="202">
        <v>0</v>
      </c>
      <c r="O63" s="202" t="s">
        <v>18</v>
      </c>
      <c r="P63" s="203" t="s">
        <v>196</v>
      </c>
      <c r="T63" s="202" t="s">
        <v>327</v>
      </c>
      <c r="U63" s="203" t="str">
        <f t="shared" si="11"/>
        <v>R_ES-SD-SpHeat</v>
      </c>
      <c r="V63" s="202" t="str">
        <f t="shared" si="12"/>
        <v>SH14_15</v>
      </c>
      <c r="W63" s="202">
        <v>0</v>
      </c>
      <c r="X63" s="202" t="s">
        <v>18</v>
      </c>
      <c r="Y63" s="203" t="s">
        <v>191</v>
      </c>
      <c r="AC63" s="202" t="s">
        <v>327</v>
      </c>
      <c r="AD63" s="46" t="str">
        <f t="shared" si="13"/>
        <v>R_ES-SD-SpHeat</v>
      </c>
      <c r="AE63" s="208" t="str">
        <f t="shared" si="14"/>
        <v>SH14_15</v>
      </c>
      <c r="AF63" s="208">
        <v>0</v>
      </c>
      <c r="AG63" s="208" t="s">
        <v>18</v>
      </c>
      <c r="AH63" s="46" t="s">
        <v>197</v>
      </c>
      <c r="AL63" s="202" t="s">
        <v>327</v>
      </c>
      <c r="AM63" s="203" t="str">
        <f t="shared" si="15"/>
        <v>R_ES-SD-SpHeat</v>
      </c>
      <c r="AN63" s="202" t="str">
        <f t="shared" si="16"/>
        <v>SH14_15</v>
      </c>
      <c r="AO63" s="202">
        <v>0</v>
      </c>
      <c r="AP63" s="202" t="s">
        <v>18</v>
      </c>
      <c r="AQ63" s="203" t="s">
        <v>194</v>
      </c>
      <c r="AU63" s="202" t="s">
        <v>327</v>
      </c>
      <c r="AV63" s="46" t="str">
        <f t="shared" si="17"/>
        <v>R_ES-SD-SpHeat</v>
      </c>
      <c r="AW63" s="208" t="str">
        <f t="shared" si="18"/>
        <v>SH14_15</v>
      </c>
      <c r="AX63" s="208">
        <f t="shared" si="24"/>
        <v>0</v>
      </c>
      <c r="AY63" s="208" t="s">
        <v>18</v>
      </c>
      <c r="AZ63" s="46" t="s">
        <v>193</v>
      </c>
      <c r="BD63" s="202" t="s">
        <v>327</v>
      </c>
      <c r="BE63" s="46" t="str">
        <f t="shared" si="19"/>
        <v>R_ES-SD-SpHeat</v>
      </c>
      <c r="BF63" s="208" t="str">
        <f t="shared" si="20"/>
        <v>SH14_15</v>
      </c>
      <c r="BG63" s="208">
        <f t="shared" si="25"/>
        <v>0</v>
      </c>
      <c r="BH63" s="208" t="s">
        <v>18</v>
      </c>
      <c r="BI63" s="46" t="s">
        <v>195</v>
      </c>
      <c r="BM63" s="202" t="s">
        <v>327</v>
      </c>
      <c r="BN63" s="46" t="str">
        <f t="shared" si="21"/>
        <v>R_ES-SD-SpHeat</v>
      </c>
      <c r="BO63" s="208" t="str">
        <f t="shared" si="22"/>
        <v>SH14_15</v>
      </c>
      <c r="BP63" s="208">
        <f t="shared" si="26"/>
        <v>0</v>
      </c>
      <c r="BQ63" s="208" t="s">
        <v>18</v>
      </c>
      <c r="BR63" s="46" t="s">
        <v>192</v>
      </c>
    </row>
    <row r="64" spans="2:70">
      <c r="B64" s="160"/>
      <c r="D64" s="161"/>
      <c r="E64" s="161"/>
      <c r="F64" s="160"/>
      <c r="K64" s="202" t="s">
        <v>327</v>
      </c>
      <c r="L64" s="203" t="str">
        <f t="shared" si="23"/>
        <v>R_ES-SD-SpHeat</v>
      </c>
      <c r="M64" s="108" t="s">
        <v>406</v>
      </c>
      <c r="N64" s="202">
        <v>0</v>
      </c>
      <c r="O64" s="202" t="s">
        <v>18</v>
      </c>
      <c r="P64" s="203" t="s">
        <v>196</v>
      </c>
      <c r="T64" s="202" t="s">
        <v>327</v>
      </c>
      <c r="U64" s="203" t="str">
        <f t="shared" si="11"/>
        <v>R_ES-SD-SpHeat</v>
      </c>
      <c r="V64" s="202" t="str">
        <f t="shared" si="12"/>
        <v>SH16_17</v>
      </c>
      <c r="W64" s="202">
        <v>0</v>
      </c>
      <c r="X64" s="202" t="s">
        <v>18</v>
      </c>
      <c r="Y64" s="203" t="s">
        <v>191</v>
      </c>
      <c r="AC64" s="202" t="s">
        <v>327</v>
      </c>
      <c r="AD64" s="46" t="str">
        <f t="shared" si="13"/>
        <v>R_ES-SD-SpHeat</v>
      </c>
      <c r="AE64" s="208" t="str">
        <f t="shared" si="14"/>
        <v>SH16_17</v>
      </c>
      <c r="AF64" s="208">
        <v>0</v>
      </c>
      <c r="AG64" s="208" t="s">
        <v>18</v>
      </c>
      <c r="AH64" s="46" t="s">
        <v>197</v>
      </c>
      <c r="AL64" s="202" t="s">
        <v>327</v>
      </c>
      <c r="AM64" s="203" t="str">
        <f t="shared" si="15"/>
        <v>R_ES-SD-SpHeat</v>
      </c>
      <c r="AN64" s="202" t="str">
        <f t="shared" si="16"/>
        <v>SH16_17</v>
      </c>
      <c r="AO64" s="202">
        <v>0</v>
      </c>
      <c r="AP64" s="202" t="s">
        <v>18</v>
      </c>
      <c r="AQ64" s="203" t="s">
        <v>194</v>
      </c>
      <c r="AU64" s="202" t="s">
        <v>327</v>
      </c>
      <c r="AV64" s="46" t="str">
        <f t="shared" si="17"/>
        <v>R_ES-SD-SpHeat</v>
      </c>
      <c r="AW64" s="208" t="str">
        <f t="shared" si="18"/>
        <v>SH16_17</v>
      </c>
      <c r="AX64" s="208">
        <f t="shared" si="24"/>
        <v>0</v>
      </c>
      <c r="AY64" s="208" t="s">
        <v>18</v>
      </c>
      <c r="AZ64" s="46" t="s">
        <v>193</v>
      </c>
      <c r="BD64" s="202" t="s">
        <v>327</v>
      </c>
      <c r="BE64" s="46" t="str">
        <f t="shared" si="19"/>
        <v>R_ES-SD-SpHeat</v>
      </c>
      <c r="BF64" s="208" t="str">
        <f t="shared" si="20"/>
        <v>SH16_17</v>
      </c>
      <c r="BG64" s="208">
        <f t="shared" si="25"/>
        <v>0</v>
      </c>
      <c r="BH64" s="208" t="s">
        <v>18</v>
      </c>
      <c r="BI64" s="46" t="s">
        <v>195</v>
      </c>
      <c r="BM64" s="202" t="s">
        <v>327</v>
      </c>
      <c r="BN64" s="46" t="str">
        <f t="shared" si="21"/>
        <v>R_ES-SD-SpHeat</v>
      </c>
      <c r="BO64" s="208" t="str">
        <f t="shared" si="22"/>
        <v>SH16_17</v>
      </c>
      <c r="BP64" s="208">
        <f t="shared" si="26"/>
        <v>0</v>
      </c>
      <c r="BQ64" s="208" t="s">
        <v>18</v>
      </c>
      <c r="BR64" s="46" t="s">
        <v>192</v>
      </c>
    </row>
    <row r="65" spans="2:70">
      <c r="B65" s="160"/>
      <c r="D65" s="161"/>
      <c r="E65" s="161"/>
      <c r="F65" s="160"/>
      <c r="K65" s="202" t="s">
        <v>327</v>
      </c>
      <c r="L65" s="203" t="str">
        <f t="shared" si="23"/>
        <v>R_ES-SD-SpHeat</v>
      </c>
      <c r="M65" s="108" t="s">
        <v>407</v>
      </c>
      <c r="N65" s="202">
        <v>0</v>
      </c>
      <c r="O65" s="202" t="s">
        <v>18</v>
      </c>
      <c r="P65" s="203" t="s">
        <v>196</v>
      </c>
      <c r="T65" s="202" t="s">
        <v>327</v>
      </c>
      <c r="U65" s="203" t="str">
        <f t="shared" si="11"/>
        <v>R_ES-SD-SpHeat</v>
      </c>
      <c r="V65" s="202" t="str">
        <f t="shared" si="12"/>
        <v>SH18_19</v>
      </c>
      <c r="W65" s="202">
        <v>0</v>
      </c>
      <c r="X65" s="202" t="s">
        <v>18</v>
      </c>
      <c r="Y65" s="203" t="s">
        <v>191</v>
      </c>
      <c r="AC65" s="202" t="s">
        <v>327</v>
      </c>
      <c r="AD65" s="46" t="str">
        <f t="shared" si="13"/>
        <v>R_ES-SD-SpHeat</v>
      </c>
      <c r="AE65" s="208" t="str">
        <f t="shared" si="14"/>
        <v>SH18_19</v>
      </c>
      <c r="AF65" s="208">
        <v>0</v>
      </c>
      <c r="AG65" s="208" t="s">
        <v>18</v>
      </c>
      <c r="AH65" s="46" t="s">
        <v>197</v>
      </c>
      <c r="AL65" s="202" t="s">
        <v>327</v>
      </c>
      <c r="AM65" s="203" t="str">
        <f t="shared" si="15"/>
        <v>R_ES-SD-SpHeat</v>
      </c>
      <c r="AN65" s="202" t="str">
        <f t="shared" si="16"/>
        <v>SH18_19</v>
      </c>
      <c r="AO65" s="202">
        <v>0</v>
      </c>
      <c r="AP65" s="202" t="s">
        <v>18</v>
      </c>
      <c r="AQ65" s="203" t="s">
        <v>194</v>
      </c>
      <c r="AU65" s="202" t="s">
        <v>327</v>
      </c>
      <c r="AV65" s="46" t="str">
        <f t="shared" si="17"/>
        <v>R_ES-SD-SpHeat</v>
      </c>
      <c r="AW65" s="208" t="str">
        <f t="shared" si="18"/>
        <v>SH18_19</v>
      </c>
      <c r="AX65" s="208">
        <f t="shared" si="24"/>
        <v>0</v>
      </c>
      <c r="AY65" s="208" t="s">
        <v>18</v>
      </c>
      <c r="AZ65" s="46" t="s">
        <v>193</v>
      </c>
      <c r="BD65" s="202" t="s">
        <v>327</v>
      </c>
      <c r="BE65" s="46" t="str">
        <f t="shared" si="19"/>
        <v>R_ES-SD-SpHeat</v>
      </c>
      <c r="BF65" s="208" t="str">
        <f t="shared" si="20"/>
        <v>SH18_19</v>
      </c>
      <c r="BG65" s="208">
        <f t="shared" si="25"/>
        <v>0</v>
      </c>
      <c r="BH65" s="208" t="s">
        <v>18</v>
      </c>
      <c r="BI65" s="46" t="s">
        <v>195</v>
      </c>
      <c r="BM65" s="202" t="s">
        <v>327</v>
      </c>
      <c r="BN65" s="46" t="str">
        <f t="shared" si="21"/>
        <v>R_ES-SD-SpHeat</v>
      </c>
      <c r="BO65" s="208" t="str">
        <f t="shared" si="22"/>
        <v>SH18_19</v>
      </c>
      <c r="BP65" s="208">
        <f t="shared" si="26"/>
        <v>0</v>
      </c>
      <c r="BQ65" s="208" t="s">
        <v>18</v>
      </c>
      <c r="BR65" s="46" t="s">
        <v>192</v>
      </c>
    </row>
    <row r="66" spans="2:70">
      <c r="B66" s="160"/>
      <c r="D66" s="161"/>
      <c r="E66" s="161"/>
      <c r="F66" s="160"/>
      <c r="K66" s="202" t="s">
        <v>327</v>
      </c>
      <c r="L66" s="203" t="str">
        <f t="shared" si="23"/>
        <v>R_ES-SD-SpHeat</v>
      </c>
      <c r="M66" s="108" t="s">
        <v>408</v>
      </c>
      <c r="N66" s="202">
        <v>0</v>
      </c>
      <c r="O66" s="202" t="s">
        <v>18</v>
      </c>
      <c r="P66" s="203" t="s">
        <v>196</v>
      </c>
      <c r="T66" s="202" t="s">
        <v>327</v>
      </c>
      <c r="U66" s="203" t="str">
        <f t="shared" si="11"/>
        <v>R_ES-SD-SpHeat</v>
      </c>
      <c r="V66" s="202" t="str">
        <f t="shared" si="12"/>
        <v>SH20_21</v>
      </c>
      <c r="W66" s="202">
        <v>0</v>
      </c>
      <c r="X66" s="202" t="s">
        <v>18</v>
      </c>
      <c r="Y66" s="203" t="s">
        <v>191</v>
      </c>
      <c r="AC66" s="202" t="s">
        <v>327</v>
      </c>
      <c r="AD66" s="46" t="str">
        <f t="shared" si="13"/>
        <v>R_ES-SD-SpHeat</v>
      </c>
      <c r="AE66" s="208" t="str">
        <f t="shared" si="14"/>
        <v>SH20_21</v>
      </c>
      <c r="AF66" s="208">
        <v>0</v>
      </c>
      <c r="AG66" s="208" t="s">
        <v>18</v>
      </c>
      <c r="AH66" s="46" t="s">
        <v>197</v>
      </c>
      <c r="AL66" s="202" t="s">
        <v>327</v>
      </c>
      <c r="AM66" s="203" t="str">
        <f t="shared" si="15"/>
        <v>R_ES-SD-SpHeat</v>
      </c>
      <c r="AN66" s="202" t="str">
        <f t="shared" si="16"/>
        <v>SH20_21</v>
      </c>
      <c r="AO66" s="202">
        <v>0</v>
      </c>
      <c r="AP66" s="202" t="s">
        <v>18</v>
      </c>
      <c r="AQ66" s="203" t="s">
        <v>194</v>
      </c>
      <c r="AU66" s="202" t="s">
        <v>327</v>
      </c>
      <c r="AV66" s="46" t="str">
        <f t="shared" si="17"/>
        <v>R_ES-SD-SpHeat</v>
      </c>
      <c r="AW66" s="208" t="str">
        <f t="shared" si="18"/>
        <v>SH20_21</v>
      </c>
      <c r="AX66" s="208">
        <f t="shared" si="24"/>
        <v>0</v>
      </c>
      <c r="AY66" s="208" t="s">
        <v>18</v>
      </c>
      <c r="AZ66" s="46" t="s">
        <v>193</v>
      </c>
      <c r="BD66" s="202" t="s">
        <v>327</v>
      </c>
      <c r="BE66" s="46" t="str">
        <f t="shared" si="19"/>
        <v>R_ES-SD-SpHeat</v>
      </c>
      <c r="BF66" s="208" t="str">
        <f t="shared" si="20"/>
        <v>SH20_21</v>
      </c>
      <c r="BG66" s="208">
        <f t="shared" si="25"/>
        <v>0</v>
      </c>
      <c r="BH66" s="208" t="s">
        <v>18</v>
      </c>
      <c r="BI66" s="46" t="s">
        <v>195</v>
      </c>
      <c r="BM66" s="202" t="s">
        <v>327</v>
      </c>
      <c r="BN66" s="46" t="str">
        <f t="shared" si="21"/>
        <v>R_ES-SD-SpHeat</v>
      </c>
      <c r="BO66" s="208" t="str">
        <f t="shared" si="22"/>
        <v>SH20_21</v>
      </c>
      <c r="BP66" s="208">
        <f t="shared" si="26"/>
        <v>0</v>
      </c>
      <c r="BQ66" s="208" t="s">
        <v>18</v>
      </c>
      <c r="BR66" s="46" t="s">
        <v>192</v>
      </c>
    </row>
    <row r="67" spans="2:70">
      <c r="B67" s="212"/>
      <c r="D67" s="213"/>
      <c r="E67" s="213"/>
      <c r="F67" s="214"/>
      <c r="K67" s="202" t="s">
        <v>327</v>
      </c>
      <c r="L67" s="203" t="str">
        <f t="shared" si="23"/>
        <v>R_ES-SD-SpHeat</v>
      </c>
      <c r="M67" s="108" t="s">
        <v>409</v>
      </c>
      <c r="N67" s="202">
        <v>0</v>
      </c>
      <c r="O67" s="202" t="s">
        <v>18</v>
      </c>
      <c r="P67" s="203" t="s">
        <v>196</v>
      </c>
      <c r="T67" s="202" t="s">
        <v>327</v>
      </c>
      <c r="U67" s="203" t="str">
        <f t="shared" si="11"/>
        <v>R_ES-SD-SpHeat</v>
      </c>
      <c r="V67" s="202" t="str">
        <f t="shared" si="12"/>
        <v>SH22_23</v>
      </c>
      <c r="W67" s="202">
        <v>0</v>
      </c>
      <c r="X67" s="202" t="s">
        <v>18</v>
      </c>
      <c r="Y67" s="203" t="s">
        <v>191</v>
      </c>
      <c r="AC67" s="202" t="s">
        <v>327</v>
      </c>
      <c r="AD67" s="46" t="str">
        <f t="shared" si="13"/>
        <v>R_ES-SD-SpHeat</v>
      </c>
      <c r="AE67" s="208" t="str">
        <f t="shared" si="14"/>
        <v>SH22_23</v>
      </c>
      <c r="AF67" s="208">
        <v>0</v>
      </c>
      <c r="AG67" s="208" t="s">
        <v>18</v>
      </c>
      <c r="AH67" s="46" t="s">
        <v>197</v>
      </c>
      <c r="AL67" s="202" t="s">
        <v>327</v>
      </c>
      <c r="AM67" s="203" t="str">
        <f t="shared" si="15"/>
        <v>R_ES-SD-SpHeat</v>
      </c>
      <c r="AN67" s="202" t="str">
        <f t="shared" si="16"/>
        <v>SH22_23</v>
      </c>
      <c r="AO67" s="202">
        <v>0</v>
      </c>
      <c r="AP67" s="202" t="s">
        <v>18</v>
      </c>
      <c r="AQ67" s="203" t="s">
        <v>194</v>
      </c>
      <c r="AU67" s="202" t="s">
        <v>327</v>
      </c>
      <c r="AV67" s="46" t="str">
        <f t="shared" si="17"/>
        <v>R_ES-SD-SpHeat</v>
      </c>
      <c r="AW67" s="208" t="str">
        <f t="shared" si="18"/>
        <v>SH22_23</v>
      </c>
      <c r="AX67" s="208">
        <f t="shared" si="24"/>
        <v>0</v>
      </c>
      <c r="AY67" s="208" t="s">
        <v>18</v>
      </c>
      <c r="AZ67" s="46" t="s">
        <v>193</v>
      </c>
      <c r="BD67" s="202" t="s">
        <v>327</v>
      </c>
      <c r="BE67" s="46" t="str">
        <f t="shared" si="19"/>
        <v>R_ES-SD-SpHeat</v>
      </c>
      <c r="BF67" s="208" t="str">
        <f t="shared" si="20"/>
        <v>SH22_23</v>
      </c>
      <c r="BG67" s="208">
        <f t="shared" si="25"/>
        <v>0</v>
      </c>
      <c r="BH67" s="208" t="s">
        <v>18</v>
      </c>
      <c r="BI67" s="46" t="s">
        <v>195</v>
      </c>
      <c r="BM67" s="202" t="s">
        <v>327</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327</v>
      </c>
      <c r="L80" s="203" t="str">
        <f t="shared" si="23"/>
        <v>R_ES-SD-SpHeat</v>
      </c>
      <c r="M80" s="108" t="s">
        <v>410</v>
      </c>
      <c r="N80" s="202">
        <v>0</v>
      </c>
      <c r="O80" s="202" t="s">
        <v>18</v>
      </c>
      <c r="P80" s="203" t="s">
        <v>196</v>
      </c>
      <c r="T80" s="202" t="s">
        <v>327</v>
      </c>
      <c r="U80" s="203" t="str">
        <f t="shared" si="11"/>
        <v>R_ES-SD-SpHeat</v>
      </c>
      <c r="V80" s="202" t="str">
        <f t="shared" si="12"/>
        <v>FH0_1</v>
      </c>
      <c r="W80" s="202">
        <v>0</v>
      </c>
      <c r="X80" s="202" t="s">
        <v>18</v>
      </c>
      <c r="Y80" s="203" t="s">
        <v>191</v>
      </c>
      <c r="AC80" s="202" t="s">
        <v>327</v>
      </c>
      <c r="AD80" s="46" t="str">
        <f t="shared" si="13"/>
        <v>R_ES-SD-SpHeat</v>
      </c>
      <c r="AE80" s="208" t="str">
        <f t="shared" si="14"/>
        <v>FH0_1</v>
      </c>
      <c r="AF80" s="208">
        <v>0</v>
      </c>
      <c r="AG80" s="208" t="s">
        <v>18</v>
      </c>
      <c r="AH80" s="46" t="s">
        <v>197</v>
      </c>
      <c r="AL80" s="202" t="s">
        <v>327</v>
      </c>
      <c r="AM80" s="203" t="str">
        <f t="shared" si="15"/>
        <v>R_ES-SD-SpHeat</v>
      </c>
      <c r="AN80" s="202" t="str">
        <f t="shared" si="16"/>
        <v>FH0_1</v>
      </c>
      <c r="AO80" s="202">
        <v>0</v>
      </c>
      <c r="AP80" s="202" t="s">
        <v>18</v>
      </c>
      <c r="AQ80" s="203" t="s">
        <v>194</v>
      </c>
      <c r="AU80" s="202" t="s">
        <v>327</v>
      </c>
      <c r="AV80" s="46" t="str">
        <f t="shared" si="17"/>
        <v>R_ES-SD-SpHeat</v>
      </c>
      <c r="AW80" s="208" t="str">
        <f t="shared" si="18"/>
        <v>FH0_1</v>
      </c>
      <c r="AX80" s="208">
        <f t="shared" si="24"/>
        <v>0</v>
      </c>
      <c r="AY80" s="208" t="s">
        <v>18</v>
      </c>
      <c r="AZ80" s="46" t="s">
        <v>193</v>
      </c>
      <c r="BD80" s="202" t="s">
        <v>327</v>
      </c>
      <c r="BE80" s="46" t="str">
        <f t="shared" si="19"/>
        <v>R_ES-SD-SpHeat</v>
      </c>
      <c r="BF80" s="208" t="str">
        <f t="shared" si="20"/>
        <v>FH0_1</v>
      </c>
      <c r="BG80" s="208">
        <f t="shared" si="25"/>
        <v>0</v>
      </c>
      <c r="BH80" s="208" t="s">
        <v>18</v>
      </c>
      <c r="BI80" s="46" t="s">
        <v>195</v>
      </c>
      <c r="BM80" s="202" t="s">
        <v>327</v>
      </c>
      <c r="BN80" s="46" t="str">
        <f t="shared" si="21"/>
        <v>R_ES-SD-SpHeat</v>
      </c>
      <c r="BO80" s="208" t="str">
        <f t="shared" si="22"/>
        <v>FH0_1</v>
      </c>
      <c r="BP80" s="208">
        <f t="shared" si="26"/>
        <v>0</v>
      </c>
      <c r="BQ80" s="208" t="s">
        <v>18</v>
      </c>
      <c r="BR80" s="46" t="s">
        <v>192</v>
      </c>
    </row>
    <row r="81" spans="2:70">
      <c r="B81" s="160"/>
      <c r="D81" s="161"/>
      <c r="E81" s="161"/>
      <c r="F81" s="160"/>
      <c r="K81" s="202" t="s">
        <v>327</v>
      </c>
      <c r="L81" s="203" t="str">
        <f t="shared" si="23"/>
        <v>R_ES-SD-SpHeat</v>
      </c>
      <c r="M81" s="108" t="s">
        <v>411</v>
      </c>
      <c r="N81" s="202">
        <v>0</v>
      </c>
      <c r="O81" s="202" t="s">
        <v>18</v>
      </c>
      <c r="P81" s="203" t="s">
        <v>196</v>
      </c>
      <c r="T81" s="202" t="s">
        <v>327</v>
      </c>
      <c r="U81" s="203" t="str">
        <f t="shared" si="11"/>
        <v>R_ES-SD-SpHeat</v>
      </c>
      <c r="V81" s="202" t="str">
        <f t="shared" si="12"/>
        <v>FH2_3</v>
      </c>
      <c r="W81" s="202">
        <v>0</v>
      </c>
      <c r="X81" s="202" t="s">
        <v>18</v>
      </c>
      <c r="Y81" s="203" t="s">
        <v>191</v>
      </c>
      <c r="AC81" s="202" t="s">
        <v>327</v>
      </c>
      <c r="AD81" s="46" t="str">
        <f t="shared" si="13"/>
        <v>R_ES-SD-SpHeat</v>
      </c>
      <c r="AE81" s="208" t="str">
        <f t="shared" si="14"/>
        <v>FH2_3</v>
      </c>
      <c r="AF81" s="208">
        <v>0</v>
      </c>
      <c r="AG81" s="208" t="s">
        <v>18</v>
      </c>
      <c r="AH81" s="46" t="s">
        <v>197</v>
      </c>
      <c r="AL81" s="202" t="s">
        <v>327</v>
      </c>
      <c r="AM81" s="203" t="str">
        <f t="shared" si="15"/>
        <v>R_ES-SD-SpHeat</v>
      </c>
      <c r="AN81" s="202" t="str">
        <f t="shared" si="16"/>
        <v>FH2_3</v>
      </c>
      <c r="AO81" s="202">
        <v>0</v>
      </c>
      <c r="AP81" s="202" t="s">
        <v>18</v>
      </c>
      <c r="AQ81" s="203" t="s">
        <v>194</v>
      </c>
      <c r="AU81" s="202" t="s">
        <v>327</v>
      </c>
      <c r="AV81" s="46" t="str">
        <f t="shared" si="17"/>
        <v>R_ES-SD-SpHeat</v>
      </c>
      <c r="AW81" s="208" t="str">
        <f t="shared" si="18"/>
        <v>FH2_3</v>
      </c>
      <c r="AX81" s="208">
        <f t="shared" si="24"/>
        <v>0</v>
      </c>
      <c r="AY81" s="208" t="s">
        <v>18</v>
      </c>
      <c r="AZ81" s="46" t="s">
        <v>193</v>
      </c>
      <c r="BD81" s="202" t="s">
        <v>327</v>
      </c>
      <c r="BE81" s="46" t="str">
        <f t="shared" si="19"/>
        <v>R_ES-SD-SpHeat</v>
      </c>
      <c r="BF81" s="208" t="str">
        <f t="shared" si="20"/>
        <v>FH2_3</v>
      </c>
      <c r="BG81" s="208">
        <f t="shared" si="25"/>
        <v>0</v>
      </c>
      <c r="BH81" s="208" t="s">
        <v>18</v>
      </c>
      <c r="BI81" s="46" t="s">
        <v>195</v>
      </c>
      <c r="BM81" s="202" t="s">
        <v>327</v>
      </c>
      <c r="BN81" s="46" t="str">
        <f t="shared" si="21"/>
        <v>R_ES-SD-SpHeat</v>
      </c>
      <c r="BO81" s="208" t="str">
        <f t="shared" si="22"/>
        <v>FH2_3</v>
      </c>
      <c r="BP81" s="208">
        <f t="shared" si="26"/>
        <v>0</v>
      </c>
      <c r="BQ81" s="208" t="s">
        <v>18</v>
      </c>
      <c r="BR81" s="46" t="s">
        <v>192</v>
      </c>
    </row>
    <row r="82" spans="2:70">
      <c r="B82" s="160"/>
      <c r="D82" s="161"/>
      <c r="E82" s="161"/>
      <c r="F82" s="160"/>
      <c r="K82" s="202" t="s">
        <v>327</v>
      </c>
      <c r="L82" s="203" t="str">
        <f t="shared" si="23"/>
        <v>R_ES-SD-SpHeat</v>
      </c>
      <c r="M82" s="108" t="s">
        <v>412</v>
      </c>
      <c r="N82" s="202">
        <v>0</v>
      </c>
      <c r="O82" s="202" t="s">
        <v>18</v>
      </c>
      <c r="P82" s="203" t="s">
        <v>196</v>
      </c>
      <c r="T82" s="202" t="s">
        <v>327</v>
      </c>
      <c r="U82" s="203" t="str">
        <f t="shared" si="11"/>
        <v>R_ES-SD-SpHeat</v>
      </c>
      <c r="V82" s="202" t="str">
        <f t="shared" si="12"/>
        <v>FH4_5</v>
      </c>
      <c r="W82" s="202">
        <v>0</v>
      </c>
      <c r="X82" s="202" t="s">
        <v>18</v>
      </c>
      <c r="Y82" s="203" t="s">
        <v>191</v>
      </c>
      <c r="AC82" s="202" t="s">
        <v>327</v>
      </c>
      <c r="AD82" s="46" t="str">
        <f t="shared" si="13"/>
        <v>R_ES-SD-SpHeat</v>
      </c>
      <c r="AE82" s="208" t="str">
        <f t="shared" si="14"/>
        <v>FH4_5</v>
      </c>
      <c r="AF82" s="208">
        <v>0</v>
      </c>
      <c r="AG82" s="208" t="s">
        <v>18</v>
      </c>
      <c r="AH82" s="46" t="s">
        <v>197</v>
      </c>
      <c r="AL82" s="202" t="s">
        <v>327</v>
      </c>
      <c r="AM82" s="203" t="str">
        <f t="shared" si="15"/>
        <v>R_ES-SD-SpHeat</v>
      </c>
      <c r="AN82" s="202" t="str">
        <f t="shared" si="16"/>
        <v>FH4_5</v>
      </c>
      <c r="AO82" s="202">
        <v>0</v>
      </c>
      <c r="AP82" s="202" t="s">
        <v>18</v>
      </c>
      <c r="AQ82" s="203" t="s">
        <v>194</v>
      </c>
      <c r="AU82" s="202" t="s">
        <v>327</v>
      </c>
      <c r="AV82" s="46" t="str">
        <f t="shared" si="17"/>
        <v>R_ES-SD-SpHeat</v>
      </c>
      <c r="AW82" s="208" t="str">
        <f t="shared" si="18"/>
        <v>FH4_5</v>
      </c>
      <c r="AX82" s="208">
        <f t="shared" si="24"/>
        <v>0</v>
      </c>
      <c r="AY82" s="208" t="s">
        <v>18</v>
      </c>
      <c r="AZ82" s="46" t="s">
        <v>193</v>
      </c>
      <c r="BD82" s="202" t="s">
        <v>327</v>
      </c>
      <c r="BE82" s="46" t="str">
        <f t="shared" si="19"/>
        <v>R_ES-SD-SpHeat</v>
      </c>
      <c r="BF82" s="208" t="str">
        <f t="shared" si="20"/>
        <v>FH4_5</v>
      </c>
      <c r="BG82" s="208">
        <f t="shared" si="25"/>
        <v>0</v>
      </c>
      <c r="BH82" s="208" t="s">
        <v>18</v>
      </c>
      <c r="BI82" s="46" t="s">
        <v>195</v>
      </c>
      <c r="BM82" s="202" t="s">
        <v>327</v>
      </c>
      <c r="BN82" s="46" t="str">
        <f t="shared" si="21"/>
        <v>R_ES-SD-SpHeat</v>
      </c>
      <c r="BO82" s="208" t="str">
        <f t="shared" si="22"/>
        <v>FH4_5</v>
      </c>
      <c r="BP82" s="208">
        <f t="shared" si="26"/>
        <v>0</v>
      </c>
      <c r="BQ82" s="208" t="s">
        <v>18</v>
      </c>
      <c r="BR82" s="46" t="s">
        <v>192</v>
      </c>
    </row>
    <row r="83" spans="2:70">
      <c r="B83" s="188"/>
      <c r="D83" s="161"/>
      <c r="E83" s="161"/>
      <c r="F83" s="160"/>
      <c r="K83" s="202" t="s">
        <v>327</v>
      </c>
      <c r="L83" s="203" t="str">
        <f t="shared" si="23"/>
        <v>R_ES-SD-SpHeat</v>
      </c>
      <c r="M83" s="108" t="s">
        <v>413</v>
      </c>
      <c r="N83" s="202">
        <v>0</v>
      </c>
      <c r="O83" s="202" t="s">
        <v>18</v>
      </c>
      <c r="P83" s="203" t="s">
        <v>196</v>
      </c>
      <c r="T83" s="202" t="s">
        <v>327</v>
      </c>
      <c r="U83" s="203" t="str">
        <f t="shared" si="11"/>
        <v>R_ES-SD-SpHeat</v>
      </c>
      <c r="V83" s="202" t="str">
        <f t="shared" si="12"/>
        <v>FH6_7</v>
      </c>
      <c r="W83" s="202">
        <v>0</v>
      </c>
      <c r="X83" s="202" t="s">
        <v>18</v>
      </c>
      <c r="Y83" s="203" t="s">
        <v>191</v>
      </c>
      <c r="AC83" s="202" t="s">
        <v>327</v>
      </c>
      <c r="AD83" s="46" t="str">
        <f t="shared" si="13"/>
        <v>R_ES-SD-SpHeat</v>
      </c>
      <c r="AE83" s="208" t="str">
        <f t="shared" si="14"/>
        <v>FH6_7</v>
      </c>
      <c r="AF83" s="208">
        <v>0</v>
      </c>
      <c r="AG83" s="208" t="s">
        <v>18</v>
      </c>
      <c r="AH83" s="46" t="s">
        <v>197</v>
      </c>
      <c r="AL83" s="202" t="s">
        <v>327</v>
      </c>
      <c r="AM83" s="203" t="str">
        <f t="shared" si="15"/>
        <v>R_ES-SD-SpHeat</v>
      </c>
      <c r="AN83" s="202" t="str">
        <f t="shared" si="16"/>
        <v>FH6_7</v>
      </c>
      <c r="AO83" s="202">
        <v>0</v>
      </c>
      <c r="AP83" s="202" t="s">
        <v>18</v>
      </c>
      <c r="AQ83" s="203" t="s">
        <v>194</v>
      </c>
      <c r="AU83" s="202" t="s">
        <v>327</v>
      </c>
      <c r="AV83" s="46" t="str">
        <f t="shared" si="17"/>
        <v>R_ES-SD-SpHeat</v>
      </c>
      <c r="AW83" s="208" t="str">
        <f t="shared" si="18"/>
        <v>FH6_7</v>
      </c>
      <c r="AX83" s="208">
        <f t="shared" si="24"/>
        <v>0</v>
      </c>
      <c r="AY83" s="208" t="s">
        <v>18</v>
      </c>
      <c r="AZ83" s="46" t="s">
        <v>193</v>
      </c>
      <c r="BD83" s="202" t="s">
        <v>327</v>
      </c>
      <c r="BE83" s="46" t="str">
        <f t="shared" si="19"/>
        <v>R_ES-SD-SpHeat</v>
      </c>
      <c r="BF83" s="208" t="str">
        <f t="shared" si="20"/>
        <v>FH6_7</v>
      </c>
      <c r="BG83" s="208">
        <f t="shared" si="25"/>
        <v>0</v>
      </c>
      <c r="BH83" s="208" t="s">
        <v>18</v>
      </c>
      <c r="BI83" s="46" t="s">
        <v>195</v>
      </c>
      <c r="BM83" s="202" t="s">
        <v>327</v>
      </c>
      <c r="BN83" s="46" t="str">
        <f t="shared" si="21"/>
        <v>R_ES-SD-SpHeat</v>
      </c>
      <c r="BO83" s="208" t="str">
        <f t="shared" si="22"/>
        <v>FH6_7</v>
      </c>
      <c r="BP83" s="208">
        <f t="shared" si="26"/>
        <v>0</v>
      </c>
      <c r="BQ83" s="208" t="s">
        <v>18</v>
      </c>
      <c r="BR83" s="46" t="s">
        <v>192</v>
      </c>
    </row>
    <row r="84" spans="2:70">
      <c r="B84" s="160"/>
      <c r="D84" s="161"/>
      <c r="E84" s="161"/>
      <c r="F84" s="160"/>
      <c r="K84" s="202" t="s">
        <v>327</v>
      </c>
      <c r="L84" s="203" t="str">
        <f t="shared" si="23"/>
        <v>R_ES-SD-SpHeat</v>
      </c>
      <c r="M84" s="108" t="s">
        <v>414</v>
      </c>
      <c r="N84" s="202">
        <v>0</v>
      </c>
      <c r="O84" s="202" t="s">
        <v>18</v>
      </c>
      <c r="P84" s="203" t="s">
        <v>196</v>
      </c>
      <c r="T84" s="202" t="s">
        <v>327</v>
      </c>
      <c r="U84" s="203" t="str">
        <f t="shared" si="11"/>
        <v>R_ES-SD-SpHeat</v>
      </c>
      <c r="V84" s="202" t="str">
        <f t="shared" si="12"/>
        <v>FH8_9</v>
      </c>
      <c r="W84" s="202">
        <v>0</v>
      </c>
      <c r="X84" s="202" t="s">
        <v>18</v>
      </c>
      <c r="Y84" s="203" t="s">
        <v>191</v>
      </c>
      <c r="AC84" s="202" t="s">
        <v>327</v>
      </c>
      <c r="AD84" s="46" t="str">
        <f t="shared" si="13"/>
        <v>R_ES-SD-SpHeat</v>
      </c>
      <c r="AE84" s="208" t="str">
        <f t="shared" si="14"/>
        <v>FH8_9</v>
      </c>
      <c r="AF84" s="208">
        <v>0</v>
      </c>
      <c r="AG84" s="208" t="s">
        <v>18</v>
      </c>
      <c r="AH84" s="46" t="s">
        <v>197</v>
      </c>
      <c r="AL84" s="202" t="s">
        <v>327</v>
      </c>
      <c r="AM84" s="203" t="str">
        <f t="shared" si="15"/>
        <v>R_ES-SD-SpHeat</v>
      </c>
      <c r="AN84" s="202" t="str">
        <f t="shared" si="16"/>
        <v>FH8_9</v>
      </c>
      <c r="AO84" s="202">
        <v>0</v>
      </c>
      <c r="AP84" s="202" t="s">
        <v>18</v>
      </c>
      <c r="AQ84" s="203" t="s">
        <v>194</v>
      </c>
      <c r="AU84" s="202" t="s">
        <v>327</v>
      </c>
      <c r="AV84" s="46" t="str">
        <f t="shared" si="17"/>
        <v>R_ES-SD-SpHeat</v>
      </c>
      <c r="AW84" s="208" t="str">
        <f t="shared" si="18"/>
        <v>FH8_9</v>
      </c>
      <c r="AX84" s="208">
        <f t="shared" si="24"/>
        <v>0</v>
      </c>
      <c r="AY84" s="208" t="s">
        <v>18</v>
      </c>
      <c r="AZ84" s="46" t="s">
        <v>193</v>
      </c>
      <c r="BD84" s="202" t="s">
        <v>327</v>
      </c>
      <c r="BE84" s="46" t="str">
        <f t="shared" si="19"/>
        <v>R_ES-SD-SpHeat</v>
      </c>
      <c r="BF84" s="208" t="str">
        <f t="shared" si="20"/>
        <v>FH8_9</v>
      </c>
      <c r="BG84" s="208">
        <f t="shared" si="25"/>
        <v>0</v>
      </c>
      <c r="BH84" s="208" t="s">
        <v>18</v>
      </c>
      <c r="BI84" s="46" t="s">
        <v>195</v>
      </c>
      <c r="BM84" s="202" t="s">
        <v>327</v>
      </c>
      <c r="BN84" s="46" t="str">
        <f t="shared" si="21"/>
        <v>R_ES-SD-SpHeat</v>
      </c>
      <c r="BO84" s="208" t="str">
        <f t="shared" si="22"/>
        <v>FH8_9</v>
      </c>
      <c r="BP84" s="208">
        <f t="shared" si="26"/>
        <v>0</v>
      </c>
      <c r="BQ84" s="208" t="s">
        <v>18</v>
      </c>
      <c r="BR84" s="46" t="s">
        <v>192</v>
      </c>
    </row>
    <row r="85" spans="2:70">
      <c r="B85" s="160"/>
      <c r="D85" s="161"/>
      <c r="E85" s="161"/>
      <c r="F85" s="160"/>
      <c r="K85" s="202" t="s">
        <v>327</v>
      </c>
      <c r="L85" s="203" t="str">
        <f t="shared" si="23"/>
        <v>R_ES-SD-SpHeat</v>
      </c>
      <c r="M85" s="108" t="s">
        <v>415</v>
      </c>
      <c r="N85" s="202">
        <v>0</v>
      </c>
      <c r="O85" s="202" t="s">
        <v>18</v>
      </c>
      <c r="P85" s="203" t="s">
        <v>196</v>
      </c>
      <c r="T85" s="202" t="s">
        <v>327</v>
      </c>
      <c r="U85" s="203" t="str">
        <f t="shared" si="11"/>
        <v>R_ES-SD-SpHeat</v>
      </c>
      <c r="V85" s="202" t="str">
        <f t="shared" si="12"/>
        <v>FH10_11</v>
      </c>
      <c r="W85" s="202">
        <v>0</v>
      </c>
      <c r="X85" s="202" t="s">
        <v>18</v>
      </c>
      <c r="Y85" s="203" t="s">
        <v>191</v>
      </c>
      <c r="AC85" s="202" t="s">
        <v>327</v>
      </c>
      <c r="AD85" s="46" t="str">
        <f t="shared" si="13"/>
        <v>R_ES-SD-SpHeat</v>
      </c>
      <c r="AE85" s="208" t="str">
        <f t="shared" si="14"/>
        <v>FH10_11</v>
      </c>
      <c r="AF85" s="208">
        <v>0</v>
      </c>
      <c r="AG85" s="208" t="s">
        <v>18</v>
      </c>
      <c r="AH85" s="46" t="s">
        <v>197</v>
      </c>
      <c r="AL85" s="202" t="s">
        <v>327</v>
      </c>
      <c r="AM85" s="203" t="str">
        <f t="shared" si="15"/>
        <v>R_ES-SD-SpHeat</v>
      </c>
      <c r="AN85" s="202" t="str">
        <f t="shared" si="16"/>
        <v>FH10_11</v>
      </c>
      <c r="AO85" s="202">
        <v>0</v>
      </c>
      <c r="AP85" s="202" t="s">
        <v>18</v>
      </c>
      <c r="AQ85" s="203" t="s">
        <v>194</v>
      </c>
      <c r="AU85" s="202" t="s">
        <v>327</v>
      </c>
      <c r="AV85" s="46" t="str">
        <f t="shared" si="17"/>
        <v>R_ES-SD-SpHeat</v>
      </c>
      <c r="AW85" s="208" t="str">
        <f t="shared" si="18"/>
        <v>FH10_11</v>
      </c>
      <c r="AX85" s="208">
        <f t="shared" si="24"/>
        <v>0</v>
      </c>
      <c r="AY85" s="208" t="s">
        <v>18</v>
      </c>
      <c r="AZ85" s="46" t="s">
        <v>193</v>
      </c>
      <c r="BD85" s="202" t="s">
        <v>327</v>
      </c>
      <c r="BE85" s="46" t="str">
        <f t="shared" si="19"/>
        <v>R_ES-SD-SpHeat</v>
      </c>
      <c r="BF85" s="208" t="str">
        <f t="shared" si="20"/>
        <v>FH10_11</v>
      </c>
      <c r="BG85" s="208">
        <f t="shared" si="25"/>
        <v>0</v>
      </c>
      <c r="BH85" s="208" t="s">
        <v>18</v>
      </c>
      <c r="BI85" s="46" t="s">
        <v>195</v>
      </c>
      <c r="BM85" s="202" t="s">
        <v>327</v>
      </c>
      <c r="BN85" s="46" t="str">
        <f t="shared" si="21"/>
        <v>R_ES-SD-SpHeat</v>
      </c>
      <c r="BO85" s="208" t="str">
        <f t="shared" si="22"/>
        <v>FH10_11</v>
      </c>
      <c r="BP85" s="208">
        <f t="shared" si="26"/>
        <v>0</v>
      </c>
      <c r="BQ85" s="208" t="s">
        <v>18</v>
      </c>
      <c r="BR85" s="46" t="s">
        <v>192</v>
      </c>
    </row>
    <row r="86" spans="2:70">
      <c r="B86" s="160"/>
      <c r="D86" s="161"/>
      <c r="E86" s="161"/>
      <c r="F86" s="160"/>
      <c r="K86" s="202" t="s">
        <v>327</v>
      </c>
      <c r="L86" s="203" t="str">
        <f t="shared" si="23"/>
        <v>R_ES-SD-SpHeat</v>
      </c>
      <c r="M86" s="108" t="s">
        <v>416</v>
      </c>
      <c r="N86" s="202">
        <v>0</v>
      </c>
      <c r="O86" s="202" t="s">
        <v>18</v>
      </c>
      <c r="P86" s="203" t="s">
        <v>196</v>
      </c>
      <c r="T86" s="202" t="s">
        <v>327</v>
      </c>
      <c r="U86" s="203" t="str">
        <f t="shared" si="11"/>
        <v>R_ES-SD-SpHeat</v>
      </c>
      <c r="V86" s="202" t="str">
        <f t="shared" si="12"/>
        <v>FH12_13</v>
      </c>
      <c r="W86" s="202">
        <v>0</v>
      </c>
      <c r="X86" s="202" t="s">
        <v>18</v>
      </c>
      <c r="Y86" s="203" t="s">
        <v>191</v>
      </c>
      <c r="AC86" s="202" t="s">
        <v>327</v>
      </c>
      <c r="AD86" s="46" t="str">
        <f t="shared" si="13"/>
        <v>R_ES-SD-SpHeat</v>
      </c>
      <c r="AE86" s="208" t="str">
        <f t="shared" si="14"/>
        <v>FH12_13</v>
      </c>
      <c r="AF86" s="208">
        <v>0</v>
      </c>
      <c r="AG86" s="208" t="s">
        <v>18</v>
      </c>
      <c r="AH86" s="46" t="s">
        <v>197</v>
      </c>
      <c r="AL86" s="202" t="s">
        <v>327</v>
      </c>
      <c r="AM86" s="203" t="str">
        <f t="shared" si="15"/>
        <v>R_ES-SD-SpHeat</v>
      </c>
      <c r="AN86" s="202" t="str">
        <f t="shared" si="16"/>
        <v>FH12_13</v>
      </c>
      <c r="AO86" s="202">
        <v>0</v>
      </c>
      <c r="AP86" s="202" t="s">
        <v>18</v>
      </c>
      <c r="AQ86" s="203" t="s">
        <v>194</v>
      </c>
      <c r="AU86" s="202" t="s">
        <v>327</v>
      </c>
      <c r="AV86" s="46" t="str">
        <f t="shared" si="17"/>
        <v>R_ES-SD-SpHeat</v>
      </c>
      <c r="AW86" s="208" t="str">
        <f t="shared" si="18"/>
        <v>FH12_13</v>
      </c>
      <c r="AX86" s="208">
        <f t="shared" si="24"/>
        <v>0</v>
      </c>
      <c r="AY86" s="208" t="s">
        <v>18</v>
      </c>
      <c r="AZ86" s="46" t="s">
        <v>193</v>
      </c>
      <c r="BD86" s="202" t="s">
        <v>327</v>
      </c>
      <c r="BE86" s="46" t="str">
        <f t="shared" si="19"/>
        <v>R_ES-SD-SpHeat</v>
      </c>
      <c r="BF86" s="208" t="str">
        <f t="shared" si="20"/>
        <v>FH12_13</v>
      </c>
      <c r="BG86" s="208">
        <f t="shared" si="25"/>
        <v>0</v>
      </c>
      <c r="BH86" s="208" t="s">
        <v>18</v>
      </c>
      <c r="BI86" s="46" t="s">
        <v>195</v>
      </c>
      <c r="BM86" s="202" t="s">
        <v>327</v>
      </c>
      <c r="BN86" s="46" t="str">
        <f t="shared" si="21"/>
        <v>R_ES-SD-SpHeat</v>
      </c>
      <c r="BO86" s="208" t="str">
        <f t="shared" si="22"/>
        <v>FH12_13</v>
      </c>
      <c r="BP86" s="208">
        <f t="shared" si="26"/>
        <v>0</v>
      </c>
      <c r="BQ86" s="208" t="s">
        <v>18</v>
      </c>
      <c r="BR86" s="46" t="s">
        <v>192</v>
      </c>
    </row>
    <row r="87" spans="2:70">
      <c r="B87" s="188"/>
      <c r="D87" s="161"/>
      <c r="E87" s="161"/>
      <c r="F87" s="160"/>
      <c r="K87" s="202" t="s">
        <v>327</v>
      </c>
      <c r="L87" s="203" t="str">
        <f t="shared" si="23"/>
        <v>R_ES-SD-SpHeat</v>
      </c>
      <c r="M87" s="108" t="s">
        <v>417</v>
      </c>
      <c r="N87" s="202">
        <v>0</v>
      </c>
      <c r="O87" s="202" t="s">
        <v>18</v>
      </c>
      <c r="P87" s="203" t="s">
        <v>196</v>
      </c>
      <c r="T87" s="202" t="s">
        <v>327</v>
      </c>
      <c r="U87" s="203" t="str">
        <f t="shared" si="11"/>
        <v>R_ES-SD-SpHeat</v>
      </c>
      <c r="V87" s="202" t="str">
        <f t="shared" si="12"/>
        <v>FH14_15</v>
      </c>
      <c r="W87" s="202">
        <v>0</v>
      </c>
      <c r="X87" s="202" t="s">
        <v>18</v>
      </c>
      <c r="Y87" s="203" t="s">
        <v>191</v>
      </c>
      <c r="AC87" s="202" t="s">
        <v>327</v>
      </c>
      <c r="AD87" s="46" t="str">
        <f t="shared" si="13"/>
        <v>R_ES-SD-SpHeat</v>
      </c>
      <c r="AE87" s="208" t="str">
        <f t="shared" si="14"/>
        <v>FH14_15</v>
      </c>
      <c r="AF87" s="208">
        <v>0</v>
      </c>
      <c r="AG87" s="208" t="s">
        <v>18</v>
      </c>
      <c r="AH87" s="46" t="s">
        <v>197</v>
      </c>
      <c r="AL87" s="202" t="s">
        <v>327</v>
      </c>
      <c r="AM87" s="203" t="str">
        <f t="shared" si="15"/>
        <v>R_ES-SD-SpHeat</v>
      </c>
      <c r="AN87" s="202" t="str">
        <f t="shared" si="16"/>
        <v>FH14_15</v>
      </c>
      <c r="AO87" s="202">
        <v>0</v>
      </c>
      <c r="AP87" s="202" t="s">
        <v>18</v>
      </c>
      <c r="AQ87" s="203" t="s">
        <v>194</v>
      </c>
      <c r="AU87" s="202" t="s">
        <v>327</v>
      </c>
      <c r="AV87" s="46" t="str">
        <f t="shared" si="17"/>
        <v>R_ES-SD-SpHeat</v>
      </c>
      <c r="AW87" s="208" t="str">
        <f t="shared" si="18"/>
        <v>FH14_15</v>
      </c>
      <c r="AX87" s="208">
        <f t="shared" si="24"/>
        <v>0</v>
      </c>
      <c r="AY87" s="208" t="s">
        <v>18</v>
      </c>
      <c r="AZ87" s="46" t="s">
        <v>193</v>
      </c>
      <c r="BD87" s="202" t="s">
        <v>327</v>
      </c>
      <c r="BE87" s="46" t="str">
        <f t="shared" si="19"/>
        <v>R_ES-SD-SpHeat</v>
      </c>
      <c r="BF87" s="208" t="str">
        <f t="shared" si="20"/>
        <v>FH14_15</v>
      </c>
      <c r="BG87" s="208">
        <f t="shared" si="25"/>
        <v>0</v>
      </c>
      <c r="BH87" s="208" t="s">
        <v>18</v>
      </c>
      <c r="BI87" s="46" t="s">
        <v>195</v>
      </c>
      <c r="BM87" s="202" t="s">
        <v>327</v>
      </c>
      <c r="BN87" s="46" t="str">
        <f t="shared" si="21"/>
        <v>R_ES-SD-SpHeat</v>
      </c>
      <c r="BO87" s="208" t="str">
        <f t="shared" si="22"/>
        <v>FH14_15</v>
      </c>
      <c r="BP87" s="208">
        <f t="shared" si="26"/>
        <v>0</v>
      </c>
      <c r="BQ87" s="208" t="s">
        <v>18</v>
      </c>
      <c r="BR87" s="46" t="s">
        <v>192</v>
      </c>
    </row>
    <row r="88" spans="2:70">
      <c r="B88" s="160"/>
      <c r="D88" s="161"/>
      <c r="E88" s="161"/>
      <c r="F88" s="160"/>
      <c r="K88" s="202" t="s">
        <v>327</v>
      </c>
      <c r="L88" s="203" t="str">
        <f t="shared" si="23"/>
        <v>R_ES-SD-SpHeat</v>
      </c>
      <c r="M88" s="108" t="s">
        <v>418</v>
      </c>
      <c r="N88" s="202">
        <v>0</v>
      </c>
      <c r="O88" s="202" t="s">
        <v>18</v>
      </c>
      <c r="P88" s="203" t="s">
        <v>196</v>
      </c>
      <c r="T88" s="202" t="s">
        <v>327</v>
      </c>
      <c r="U88" s="203" t="str">
        <f t="shared" si="11"/>
        <v>R_ES-SD-SpHeat</v>
      </c>
      <c r="V88" s="202" t="str">
        <f t="shared" si="12"/>
        <v>FH16_17</v>
      </c>
      <c r="W88" s="202">
        <v>0</v>
      </c>
      <c r="X88" s="202" t="s">
        <v>18</v>
      </c>
      <c r="Y88" s="203" t="s">
        <v>191</v>
      </c>
      <c r="AC88" s="202" t="s">
        <v>327</v>
      </c>
      <c r="AD88" s="46" t="str">
        <f t="shared" si="13"/>
        <v>R_ES-SD-SpHeat</v>
      </c>
      <c r="AE88" s="208" t="str">
        <f t="shared" si="14"/>
        <v>FH16_17</v>
      </c>
      <c r="AF88" s="208">
        <v>0</v>
      </c>
      <c r="AG88" s="208" t="s">
        <v>18</v>
      </c>
      <c r="AH88" s="46" t="s">
        <v>197</v>
      </c>
      <c r="AL88" s="202" t="s">
        <v>327</v>
      </c>
      <c r="AM88" s="203" t="str">
        <f t="shared" si="15"/>
        <v>R_ES-SD-SpHeat</v>
      </c>
      <c r="AN88" s="202" t="str">
        <f t="shared" si="16"/>
        <v>FH16_17</v>
      </c>
      <c r="AO88" s="202">
        <v>0</v>
      </c>
      <c r="AP88" s="202" t="s">
        <v>18</v>
      </c>
      <c r="AQ88" s="203" t="s">
        <v>194</v>
      </c>
      <c r="AU88" s="202" t="s">
        <v>327</v>
      </c>
      <c r="AV88" s="46" t="str">
        <f t="shared" si="17"/>
        <v>R_ES-SD-SpHeat</v>
      </c>
      <c r="AW88" s="208" t="str">
        <f t="shared" si="18"/>
        <v>FH16_17</v>
      </c>
      <c r="AX88" s="208">
        <f t="shared" si="24"/>
        <v>0</v>
      </c>
      <c r="AY88" s="208" t="s">
        <v>18</v>
      </c>
      <c r="AZ88" s="46" t="s">
        <v>193</v>
      </c>
      <c r="BD88" s="202" t="s">
        <v>327</v>
      </c>
      <c r="BE88" s="46" t="str">
        <f t="shared" si="19"/>
        <v>R_ES-SD-SpHeat</v>
      </c>
      <c r="BF88" s="208" t="str">
        <f t="shared" si="20"/>
        <v>FH16_17</v>
      </c>
      <c r="BG88" s="208">
        <f t="shared" si="25"/>
        <v>0</v>
      </c>
      <c r="BH88" s="208" t="s">
        <v>18</v>
      </c>
      <c r="BI88" s="46" t="s">
        <v>195</v>
      </c>
      <c r="BM88" s="202" t="s">
        <v>327</v>
      </c>
      <c r="BN88" s="46" t="str">
        <f t="shared" si="21"/>
        <v>R_ES-SD-SpHeat</v>
      </c>
      <c r="BO88" s="208" t="str">
        <f t="shared" si="22"/>
        <v>FH16_17</v>
      </c>
      <c r="BP88" s="208">
        <f t="shared" si="26"/>
        <v>0</v>
      </c>
      <c r="BQ88" s="208" t="s">
        <v>18</v>
      </c>
      <c r="BR88" s="46" t="s">
        <v>192</v>
      </c>
    </row>
    <row r="89" spans="2:70">
      <c r="B89" s="160"/>
      <c r="D89" s="161"/>
      <c r="E89" s="161"/>
      <c r="F89" s="160"/>
      <c r="K89" s="202" t="s">
        <v>327</v>
      </c>
      <c r="L89" s="203" t="str">
        <f t="shared" si="23"/>
        <v>R_ES-SD-SpHeat</v>
      </c>
      <c r="M89" s="108" t="s">
        <v>419</v>
      </c>
      <c r="N89" s="202">
        <v>0</v>
      </c>
      <c r="O89" s="202" t="s">
        <v>18</v>
      </c>
      <c r="P89" s="203" t="s">
        <v>196</v>
      </c>
      <c r="T89" s="202" t="s">
        <v>327</v>
      </c>
      <c r="U89" s="203" t="str">
        <f t="shared" si="11"/>
        <v>R_ES-SD-SpHeat</v>
      </c>
      <c r="V89" s="202" t="str">
        <f t="shared" si="12"/>
        <v>FH18_19</v>
      </c>
      <c r="W89" s="202">
        <v>0</v>
      </c>
      <c r="X89" s="202" t="s">
        <v>18</v>
      </c>
      <c r="Y89" s="203" t="s">
        <v>191</v>
      </c>
      <c r="AC89" s="202" t="s">
        <v>327</v>
      </c>
      <c r="AD89" s="46" t="str">
        <f t="shared" si="13"/>
        <v>R_ES-SD-SpHeat</v>
      </c>
      <c r="AE89" s="208" t="str">
        <f t="shared" si="14"/>
        <v>FH18_19</v>
      </c>
      <c r="AF89" s="208">
        <v>0</v>
      </c>
      <c r="AG89" s="208" t="s">
        <v>18</v>
      </c>
      <c r="AH89" s="46" t="s">
        <v>197</v>
      </c>
      <c r="AL89" s="202" t="s">
        <v>327</v>
      </c>
      <c r="AM89" s="203" t="str">
        <f t="shared" si="15"/>
        <v>R_ES-SD-SpHeat</v>
      </c>
      <c r="AN89" s="202" t="str">
        <f t="shared" si="16"/>
        <v>FH18_19</v>
      </c>
      <c r="AO89" s="202">
        <v>0</v>
      </c>
      <c r="AP89" s="202" t="s">
        <v>18</v>
      </c>
      <c r="AQ89" s="203" t="s">
        <v>194</v>
      </c>
      <c r="AU89" s="202" t="s">
        <v>327</v>
      </c>
      <c r="AV89" s="46" t="str">
        <f t="shared" si="17"/>
        <v>R_ES-SD-SpHeat</v>
      </c>
      <c r="AW89" s="208" t="str">
        <f t="shared" si="18"/>
        <v>FH18_19</v>
      </c>
      <c r="AX89" s="208">
        <f t="shared" si="24"/>
        <v>0</v>
      </c>
      <c r="AY89" s="208" t="s">
        <v>18</v>
      </c>
      <c r="AZ89" s="46" t="s">
        <v>193</v>
      </c>
      <c r="BD89" s="202" t="s">
        <v>327</v>
      </c>
      <c r="BE89" s="46" t="str">
        <f t="shared" si="19"/>
        <v>R_ES-SD-SpHeat</v>
      </c>
      <c r="BF89" s="208" t="str">
        <f t="shared" si="20"/>
        <v>FH18_19</v>
      </c>
      <c r="BG89" s="208">
        <f t="shared" si="25"/>
        <v>0</v>
      </c>
      <c r="BH89" s="208" t="s">
        <v>18</v>
      </c>
      <c r="BI89" s="46" t="s">
        <v>195</v>
      </c>
      <c r="BM89" s="202" t="s">
        <v>327</v>
      </c>
      <c r="BN89" s="46" t="str">
        <f t="shared" si="21"/>
        <v>R_ES-SD-SpHeat</v>
      </c>
      <c r="BO89" s="208" t="str">
        <f t="shared" si="22"/>
        <v>FH18_19</v>
      </c>
      <c r="BP89" s="208">
        <f t="shared" si="26"/>
        <v>0</v>
      </c>
      <c r="BQ89" s="208" t="s">
        <v>18</v>
      </c>
      <c r="BR89" s="46" t="s">
        <v>192</v>
      </c>
    </row>
    <row r="90" spans="2:70">
      <c r="B90" s="160"/>
      <c r="D90" s="161"/>
      <c r="E90" s="161"/>
      <c r="F90" s="160"/>
      <c r="K90" s="202" t="s">
        <v>327</v>
      </c>
      <c r="L90" s="203" t="str">
        <f t="shared" si="23"/>
        <v>R_ES-SD-SpHeat</v>
      </c>
      <c r="M90" s="108" t="s">
        <v>420</v>
      </c>
      <c r="N90" s="202">
        <v>0</v>
      </c>
      <c r="O90" s="202" t="s">
        <v>18</v>
      </c>
      <c r="P90" s="203" t="s">
        <v>196</v>
      </c>
      <c r="T90" s="202" t="s">
        <v>327</v>
      </c>
      <c r="U90" s="203" t="str">
        <f t="shared" si="11"/>
        <v>R_ES-SD-SpHeat</v>
      </c>
      <c r="V90" s="202" t="str">
        <f t="shared" si="12"/>
        <v>FH20_21</v>
      </c>
      <c r="W90" s="202">
        <v>0</v>
      </c>
      <c r="X90" s="202" t="s">
        <v>18</v>
      </c>
      <c r="Y90" s="203" t="s">
        <v>191</v>
      </c>
      <c r="AC90" s="202" t="s">
        <v>327</v>
      </c>
      <c r="AD90" s="46" t="str">
        <f t="shared" si="13"/>
        <v>R_ES-SD-SpHeat</v>
      </c>
      <c r="AE90" s="208" t="str">
        <f t="shared" si="14"/>
        <v>FH20_21</v>
      </c>
      <c r="AF90" s="208">
        <v>0</v>
      </c>
      <c r="AG90" s="208" t="s">
        <v>18</v>
      </c>
      <c r="AH90" s="46" t="s">
        <v>197</v>
      </c>
      <c r="AL90" s="202" t="s">
        <v>327</v>
      </c>
      <c r="AM90" s="203" t="str">
        <f t="shared" si="15"/>
        <v>R_ES-SD-SpHeat</v>
      </c>
      <c r="AN90" s="202" t="str">
        <f t="shared" si="16"/>
        <v>FH20_21</v>
      </c>
      <c r="AO90" s="202">
        <v>0</v>
      </c>
      <c r="AP90" s="202" t="s">
        <v>18</v>
      </c>
      <c r="AQ90" s="203" t="s">
        <v>194</v>
      </c>
      <c r="AU90" s="202" t="s">
        <v>327</v>
      </c>
      <c r="AV90" s="46" t="str">
        <f t="shared" si="17"/>
        <v>R_ES-SD-SpHeat</v>
      </c>
      <c r="AW90" s="208" t="str">
        <f t="shared" si="18"/>
        <v>FH20_21</v>
      </c>
      <c r="AX90" s="208">
        <f t="shared" si="24"/>
        <v>0</v>
      </c>
      <c r="AY90" s="208" t="s">
        <v>18</v>
      </c>
      <c r="AZ90" s="46" t="s">
        <v>193</v>
      </c>
      <c r="BD90" s="202" t="s">
        <v>327</v>
      </c>
      <c r="BE90" s="46" t="str">
        <f t="shared" si="19"/>
        <v>R_ES-SD-SpHeat</v>
      </c>
      <c r="BF90" s="208" t="str">
        <f t="shared" si="20"/>
        <v>FH20_21</v>
      </c>
      <c r="BG90" s="208">
        <f t="shared" si="25"/>
        <v>0</v>
      </c>
      <c r="BH90" s="208" t="s">
        <v>18</v>
      </c>
      <c r="BI90" s="46" t="s">
        <v>195</v>
      </c>
      <c r="BM90" s="202" t="s">
        <v>327</v>
      </c>
      <c r="BN90" s="46" t="str">
        <f t="shared" si="21"/>
        <v>R_ES-SD-SpHeat</v>
      </c>
      <c r="BO90" s="208" t="str">
        <f t="shared" si="22"/>
        <v>FH20_21</v>
      </c>
      <c r="BP90" s="208">
        <f t="shared" si="26"/>
        <v>0</v>
      </c>
      <c r="BQ90" s="208" t="s">
        <v>18</v>
      </c>
      <c r="BR90" s="46" t="s">
        <v>192</v>
      </c>
    </row>
    <row r="91" spans="2:70">
      <c r="B91" s="212"/>
      <c r="D91" s="213"/>
      <c r="E91" s="213"/>
      <c r="F91" s="214"/>
      <c r="K91" s="202" t="s">
        <v>327</v>
      </c>
      <c r="L91" s="203" t="str">
        <f t="shared" si="23"/>
        <v>R_ES-SD-SpHeat</v>
      </c>
      <c r="M91" s="108" t="s">
        <v>421</v>
      </c>
      <c r="N91" s="202">
        <v>0</v>
      </c>
      <c r="O91" s="202" t="s">
        <v>18</v>
      </c>
      <c r="P91" s="203" t="s">
        <v>196</v>
      </c>
      <c r="T91" s="202" t="s">
        <v>327</v>
      </c>
      <c r="U91" s="203" t="str">
        <f t="shared" si="11"/>
        <v>R_ES-SD-SpHeat</v>
      </c>
      <c r="V91" s="202" t="str">
        <f t="shared" si="12"/>
        <v>FH22_23</v>
      </c>
      <c r="W91" s="202">
        <v>0</v>
      </c>
      <c r="X91" s="202" t="s">
        <v>18</v>
      </c>
      <c r="Y91" s="203" t="s">
        <v>191</v>
      </c>
      <c r="AC91" s="202" t="s">
        <v>327</v>
      </c>
      <c r="AD91" s="46" t="str">
        <f t="shared" si="13"/>
        <v>R_ES-SD-SpHeat</v>
      </c>
      <c r="AE91" s="208" t="str">
        <f t="shared" si="14"/>
        <v>FH22_23</v>
      </c>
      <c r="AF91" s="208">
        <v>0</v>
      </c>
      <c r="AG91" s="208" t="s">
        <v>18</v>
      </c>
      <c r="AH91" s="46" t="s">
        <v>197</v>
      </c>
      <c r="AL91" s="202" t="s">
        <v>327</v>
      </c>
      <c r="AM91" s="203" t="str">
        <f t="shared" si="15"/>
        <v>R_ES-SD-SpHeat</v>
      </c>
      <c r="AN91" s="202" t="str">
        <f t="shared" si="16"/>
        <v>FH22_23</v>
      </c>
      <c r="AO91" s="202">
        <v>0</v>
      </c>
      <c r="AP91" s="202" t="s">
        <v>18</v>
      </c>
      <c r="AQ91" s="203" t="s">
        <v>194</v>
      </c>
      <c r="AU91" s="202" t="s">
        <v>327</v>
      </c>
      <c r="AV91" s="46" t="str">
        <f t="shared" si="17"/>
        <v>R_ES-SD-SpHeat</v>
      </c>
      <c r="AW91" s="208" t="str">
        <f t="shared" si="18"/>
        <v>FH22_23</v>
      </c>
      <c r="AX91" s="208">
        <f t="shared" si="24"/>
        <v>0</v>
      </c>
      <c r="AY91" s="208" t="s">
        <v>18</v>
      </c>
      <c r="AZ91" s="46" t="s">
        <v>193</v>
      </c>
      <c r="BD91" s="202" t="s">
        <v>327</v>
      </c>
      <c r="BE91" s="46" t="str">
        <f t="shared" si="19"/>
        <v>R_ES-SD-SpHeat</v>
      </c>
      <c r="BF91" s="208" t="str">
        <f t="shared" si="20"/>
        <v>FH22_23</v>
      </c>
      <c r="BG91" s="208">
        <f t="shared" si="25"/>
        <v>0</v>
      </c>
      <c r="BH91" s="208" t="s">
        <v>18</v>
      </c>
      <c r="BI91" s="46" t="s">
        <v>195</v>
      </c>
      <c r="BM91" s="202" t="s">
        <v>327</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327</v>
      </c>
      <c r="L104" s="203" t="str">
        <f t="shared" si="38"/>
        <v>R_ES-SD-SpHeat</v>
      </c>
      <c r="M104" s="108" t="s">
        <v>422</v>
      </c>
      <c r="N104" s="127">
        <f>R104+R105</f>
        <v>0.0965665236051503</v>
      </c>
      <c r="O104" s="202" t="s">
        <v>18</v>
      </c>
      <c r="P104" s="203" t="s">
        <v>196</v>
      </c>
      <c r="R104" s="203">
        <f t="shared" ref="R104:R110" si="42">AQ19</f>
        <v>0.0493562231759657</v>
      </c>
      <c r="T104" s="202" t="s">
        <v>327</v>
      </c>
      <c r="U104" s="203" t="str">
        <f t="shared" si="27"/>
        <v>R_ES-SD-SpHeat</v>
      </c>
      <c r="V104" s="202" t="str">
        <f t="shared" si="27"/>
        <v>WH0_1</v>
      </c>
      <c r="W104" s="127">
        <f>AA104+AA105</f>
        <v>0.0965665236051503</v>
      </c>
      <c r="X104" s="202" t="s">
        <v>18</v>
      </c>
      <c r="Y104" s="203" t="s">
        <v>191</v>
      </c>
      <c r="AA104" s="203">
        <f>AQ22</f>
        <v>0.0493562231759657</v>
      </c>
      <c r="AC104" s="202" t="s">
        <v>327</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327</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327</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327</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327</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327</v>
      </c>
      <c r="L105" s="203" t="str">
        <f t="shared" si="38"/>
        <v>R_ES-SD-SpHeat</v>
      </c>
      <c r="M105" s="108" t="s">
        <v>423</v>
      </c>
      <c r="N105" s="127">
        <f>R106+R107</f>
        <v>0.0965665236051503</v>
      </c>
      <c r="O105" s="202" t="s">
        <v>18</v>
      </c>
      <c r="P105" s="203" t="s">
        <v>196</v>
      </c>
      <c r="R105" s="203">
        <f t="shared" si="42"/>
        <v>0.0472103004291846</v>
      </c>
      <c r="T105" s="202" t="s">
        <v>327</v>
      </c>
      <c r="U105" s="203" t="str">
        <f t="shared" si="27"/>
        <v>R_ES-SD-SpHeat</v>
      </c>
      <c r="V105" s="202" t="str">
        <f t="shared" si="27"/>
        <v>WH2_3</v>
      </c>
      <c r="W105" s="127">
        <f>AA106+AA107</f>
        <v>0.0793991416309013</v>
      </c>
      <c r="X105" s="202" t="s">
        <v>18</v>
      </c>
      <c r="Y105" s="203" t="s">
        <v>191</v>
      </c>
      <c r="AA105" s="203">
        <f>AQ23</f>
        <v>0.0472103004291846</v>
      </c>
      <c r="AC105" s="202" t="s">
        <v>327</v>
      </c>
      <c r="AD105" s="46" t="str">
        <f t="shared" si="28"/>
        <v>R_ES-SD-SpHeat</v>
      </c>
      <c r="AE105" s="208" t="str">
        <f t="shared" si="29"/>
        <v>WH2_3</v>
      </c>
      <c r="AF105" s="127">
        <f>AJ106+AJ107</f>
        <v>0.0965665236051503</v>
      </c>
      <c r="AG105" s="208" t="s">
        <v>18</v>
      </c>
      <c r="AH105" s="46" t="s">
        <v>197</v>
      </c>
      <c r="AJ105" s="46">
        <f t="shared" si="43"/>
        <v>0.0472103004291846</v>
      </c>
      <c r="AL105" s="202" t="s">
        <v>327</v>
      </c>
      <c r="AM105" s="203" t="str">
        <f t="shared" si="30"/>
        <v>R_ES-SD-SpHeat</v>
      </c>
      <c r="AN105" s="202" t="str">
        <f t="shared" si="31"/>
        <v>WH2_3</v>
      </c>
      <c r="AO105" s="127">
        <f>AS106+AS107</f>
        <v>0.0965665236051503</v>
      </c>
      <c r="AP105" s="202" t="s">
        <v>18</v>
      </c>
      <c r="AQ105" s="203" t="s">
        <v>194</v>
      </c>
      <c r="AS105" s="203">
        <f t="shared" si="44"/>
        <v>0.0472103004291846</v>
      </c>
      <c r="AU105" s="202" t="s">
        <v>327</v>
      </c>
      <c r="AV105" s="46" t="str">
        <f t="shared" si="32"/>
        <v>R_ES-SD-SpHeat</v>
      </c>
      <c r="AW105" s="208" t="str">
        <f t="shared" si="33"/>
        <v>WH2_3</v>
      </c>
      <c r="AX105" s="127">
        <f>BB106+BB107</f>
        <v>0.0793991416309013</v>
      </c>
      <c r="AY105" s="208" t="s">
        <v>18</v>
      </c>
      <c r="AZ105" s="46" t="s">
        <v>193</v>
      </c>
      <c r="BB105" s="208">
        <f t="shared" si="45"/>
        <v>0.0472103004291846</v>
      </c>
      <c r="BD105" s="202" t="s">
        <v>327</v>
      </c>
      <c r="BE105" s="46" t="str">
        <f t="shared" si="34"/>
        <v>R_ES-SD-SpHeat</v>
      </c>
      <c r="BF105" s="208" t="str">
        <f t="shared" si="35"/>
        <v>WH2_3</v>
      </c>
      <c r="BG105" s="127">
        <f>BK106+BK107</f>
        <v>0.0965665236051503</v>
      </c>
      <c r="BH105" s="208" t="s">
        <v>18</v>
      </c>
      <c r="BI105" s="46" t="s">
        <v>195</v>
      </c>
      <c r="BK105" s="208">
        <f t="shared" si="46"/>
        <v>0.0472103004291846</v>
      </c>
      <c r="BM105" s="202" t="s">
        <v>327</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327</v>
      </c>
      <c r="L106" s="203" t="str">
        <f t="shared" si="38"/>
        <v>R_ES-SD-SpHeat</v>
      </c>
      <c r="M106" s="108" t="s">
        <v>424</v>
      </c>
      <c r="N106" s="127">
        <f>R108+R109</f>
        <v>0.0879828326180258</v>
      </c>
      <c r="O106" s="202" t="s">
        <v>18</v>
      </c>
      <c r="P106" s="203" t="s">
        <v>196</v>
      </c>
      <c r="R106" s="203">
        <f t="shared" si="42"/>
        <v>0.0472103004291846</v>
      </c>
      <c r="T106" s="202" t="s">
        <v>327</v>
      </c>
      <c r="U106" s="203" t="str">
        <f t="shared" si="27"/>
        <v>R_ES-SD-SpHeat</v>
      </c>
      <c r="V106" s="202" t="str">
        <f t="shared" si="27"/>
        <v>WH4_5</v>
      </c>
      <c r="W106" s="127">
        <f>AA108+AA109</f>
        <v>0.0751072961373391</v>
      </c>
      <c r="X106" s="202" t="s">
        <v>18</v>
      </c>
      <c r="Y106" s="203" t="s">
        <v>191</v>
      </c>
      <c r="AA106" s="203">
        <f>AQ24</f>
        <v>0.0407725321888412</v>
      </c>
      <c r="AC106" s="202" t="s">
        <v>327</v>
      </c>
      <c r="AD106" s="46" t="str">
        <f t="shared" si="28"/>
        <v>R_ES-SD-SpHeat</v>
      </c>
      <c r="AE106" s="208" t="str">
        <f t="shared" si="29"/>
        <v>WH4_5</v>
      </c>
      <c r="AF106" s="127">
        <f>AJ108+AJ109</f>
        <v>0.0879828326180258</v>
      </c>
      <c r="AG106" s="208" t="s">
        <v>18</v>
      </c>
      <c r="AH106" s="46" t="s">
        <v>197</v>
      </c>
      <c r="AJ106" s="46">
        <f t="shared" si="43"/>
        <v>0.0472103004291846</v>
      </c>
      <c r="AL106" s="202" t="s">
        <v>327</v>
      </c>
      <c r="AM106" s="203" t="str">
        <f t="shared" si="30"/>
        <v>R_ES-SD-SpHeat</v>
      </c>
      <c r="AN106" s="202" t="str">
        <f t="shared" si="31"/>
        <v>WH4_5</v>
      </c>
      <c r="AO106" s="127">
        <f>AS108+AS109</f>
        <v>0.0793991416309013</v>
      </c>
      <c r="AP106" s="202" t="s">
        <v>18</v>
      </c>
      <c r="AQ106" s="203" t="s">
        <v>194</v>
      </c>
      <c r="AS106" s="203">
        <f t="shared" si="44"/>
        <v>0.0493562231759657</v>
      </c>
      <c r="AU106" s="202" t="s">
        <v>327</v>
      </c>
      <c r="AV106" s="46" t="str">
        <f t="shared" si="32"/>
        <v>R_ES-SD-SpHeat</v>
      </c>
      <c r="AW106" s="208" t="str">
        <f t="shared" si="33"/>
        <v>WH4_5</v>
      </c>
      <c r="AX106" s="127">
        <f>BB108+BB109</f>
        <v>0.0751072961373391</v>
      </c>
      <c r="AY106" s="208" t="s">
        <v>18</v>
      </c>
      <c r="AZ106" s="46" t="s">
        <v>193</v>
      </c>
      <c r="BB106" s="208">
        <f t="shared" si="45"/>
        <v>0.0407725321888412</v>
      </c>
      <c r="BD106" s="202" t="s">
        <v>327</v>
      </c>
      <c r="BE106" s="46" t="str">
        <f t="shared" si="34"/>
        <v>R_ES-SD-SpHeat</v>
      </c>
      <c r="BF106" s="208" t="str">
        <f t="shared" si="35"/>
        <v>WH4_5</v>
      </c>
      <c r="BG106" s="127">
        <f>BK108+BK109</f>
        <v>0.0879828326180258</v>
      </c>
      <c r="BH106" s="208" t="s">
        <v>18</v>
      </c>
      <c r="BI106" s="46" t="s">
        <v>195</v>
      </c>
      <c r="BK106" s="208">
        <f t="shared" si="46"/>
        <v>0.0472103004291846</v>
      </c>
      <c r="BM106" s="202" t="s">
        <v>327</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327</v>
      </c>
      <c r="L107" s="203" t="str">
        <f t="shared" si="38"/>
        <v>R_ES-SD-SpHeat</v>
      </c>
      <c r="M107" s="108" t="s">
        <v>425</v>
      </c>
      <c r="N107" s="127">
        <f>R110+R111</f>
        <v>0.0772532188841202</v>
      </c>
      <c r="O107" s="202" t="s">
        <v>18</v>
      </c>
      <c r="P107" s="203" t="s">
        <v>196</v>
      </c>
      <c r="R107" s="203">
        <f t="shared" si="42"/>
        <v>0.0493562231759657</v>
      </c>
      <c r="T107" s="202" t="s">
        <v>327</v>
      </c>
      <c r="U107" s="203" t="str">
        <f t="shared" si="27"/>
        <v>R_ES-SD-SpHeat</v>
      </c>
      <c r="V107" s="202" t="str">
        <f t="shared" si="27"/>
        <v>WH6_7</v>
      </c>
      <c r="W107" s="127">
        <f>AA110+AA111</f>
        <v>0.0708154506437769</v>
      </c>
      <c r="X107" s="202" t="s">
        <v>18</v>
      </c>
      <c r="Y107" s="203" t="s">
        <v>191</v>
      </c>
      <c r="AA107" s="203">
        <f>AQ25</f>
        <v>0.0386266094420601</v>
      </c>
      <c r="AC107" s="202" t="s">
        <v>327</v>
      </c>
      <c r="AD107" s="46" t="str">
        <f t="shared" si="28"/>
        <v>R_ES-SD-SpHeat</v>
      </c>
      <c r="AE107" s="208" t="str">
        <f t="shared" si="29"/>
        <v>WH6_7</v>
      </c>
      <c r="AF107" s="127">
        <f>AJ110+AJ111</f>
        <v>0.0772532188841202</v>
      </c>
      <c r="AG107" s="208" t="s">
        <v>18</v>
      </c>
      <c r="AH107" s="46" t="s">
        <v>197</v>
      </c>
      <c r="AJ107" s="46">
        <f t="shared" si="43"/>
        <v>0.0493562231759657</v>
      </c>
      <c r="AL107" s="202" t="s">
        <v>327</v>
      </c>
      <c r="AM107" s="203" t="str">
        <f t="shared" si="30"/>
        <v>R_ES-SD-SpHeat</v>
      </c>
      <c r="AN107" s="202" t="str">
        <f t="shared" si="31"/>
        <v>WH6_7</v>
      </c>
      <c r="AO107" s="127">
        <f>AS110+AS111</f>
        <v>0.0751072961373391</v>
      </c>
      <c r="AP107" s="202" t="s">
        <v>18</v>
      </c>
      <c r="AQ107" s="203" t="s">
        <v>194</v>
      </c>
      <c r="AS107" s="203">
        <f t="shared" si="44"/>
        <v>0.0472103004291846</v>
      </c>
      <c r="AU107" s="202" t="s">
        <v>327</v>
      </c>
      <c r="AV107" s="46" t="str">
        <f t="shared" si="32"/>
        <v>R_ES-SD-SpHeat</v>
      </c>
      <c r="AW107" s="208" t="str">
        <f t="shared" si="33"/>
        <v>WH6_7</v>
      </c>
      <c r="AX107" s="127">
        <f>BB110+BB111</f>
        <v>0.0708154506437769</v>
      </c>
      <c r="AY107" s="208" t="s">
        <v>18</v>
      </c>
      <c r="AZ107" s="46" t="s">
        <v>193</v>
      </c>
      <c r="BB107" s="208">
        <f t="shared" si="45"/>
        <v>0.0386266094420601</v>
      </c>
      <c r="BD107" s="202" t="s">
        <v>327</v>
      </c>
      <c r="BE107" s="46" t="str">
        <f t="shared" si="34"/>
        <v>R_ES-SD-SpHeat</v>
      </c>
      <c r="BF107" s="208" t="str">
        <f t="shared" si="35"/>
        <v>WH6_7</v>
      </c>
      <c r="BG107" s="127">
        <f>BK110+BK111</f>
        <v>0.0772532188841202</v>
      </c>
      <c r="BH107" s="208" t="s">
        <v>18</v>
      </c>
      <c r="BI107" s="46" t="s">
        <v>195</v>
      </c>
      <c r="BK107" s="208">
        <f t="shared" si="46"/>
        <v>0.0493562231759657</v>
      </c>
      <c r="BM107" s="202" t="s">
        <v>327</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327</v>
      </c>
      <c r="L108" s="203" t="str">
        <f t="shared" si="38"/>
        <v>R_ES-SD-SpHeat</v>
      </c>
      <c r="M108" s="108" t="s">
        <v>426</v>
      </c>
      <c r="N108" s="127">
        <f>R112+R113</f>
        <v>0.0708154506437769</v>
      </c>
      <c r="O108" s="202" t="s">
        <v>18</v>
      </c>
      <c r="P108" s="203" t="s">
        <v>196</v>
      </c>
      <c r="R108" s="203">
        <f t="shared" si="42"/>
        <v>0.0472103004291846</v>
      </c>
      <c r="T108" s="202" t="s">
        <v>327</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327</v>
      </c>
      <c r="AD108" s="46" t="str">
        <f t="shared" si="28"/>
        <v>R_ES-SD-SpHeat</v>
      </c>
      <c r="AE108" s="208" t="str">
        <f t="shared" si="29"/>
        <v>WH8_9</v>
      </c>
      <c r="AF108" s="127">
        <f>AJ112+AJ113</f>
        <v>0.0708154506437769</v>
      </c>
      <c r="AG108" s="208" t="s">
        <v>18</v>
      </c>
      <c r="AH108" s="46" t="s">
        <v>197</v>
      </c>
      <c r="AJ108" s="46">
        <f t="shared" si="43"/>
        <v>0.0472103004291846</v>
      </c>
      <c r="AL108" s="202" t="s">
        <v>327</v>
      </c>
      <c r="AM108" s="203" t="str">
        <f t="shared" si="30"/>
        <v>R_ES-SD-SpHeat</v>
      </c>
      <c r="AN108" s="202" t="str">
        <f t="shared" si="31"/>
        <v>WH8_9</v>
      </c>
      <c r="AO108" s="127">
        <f>AS112+AS113</f>
        <v>0.0708154506437769</v>
      </c>
      <c r="AP108" s="202" t="s">
        <v>18</v>
      </c>
      <c r="AQ108" s="203" t="s">
        <v>194</v>
      </c>
      <c r="AS108" s="203">
        <f t="shared" si="44"/>
        <v>0.0407725321888412</v>
      </c>
      <c r="AU108" s="202" t="s">
        <v>327</v>
      </c>
      <c r="AV108" s="46" t="str">
        <f t="shared" si="32"/>
        <v>R_ES-SD-SpHeat</v>
      </c>
      <c r="AW108" s="208" t="str">
        <f t="shared" si="33"/>
        <v>WH8_9</v>
      </c>
      <c r="AX108" s="127">
        <f>BB112+BB113</f>
        <v>0.0751072961373391</v>
      </c>
      <c r="AY108" s="208" t="s">
        <v>18</v>
      </c>
      <c r="AZ108" s="46" t="s">
        <v>193</v>
      </c>
      <c r="BB108" s="208">
        <f t="shared" si="45"/>
        <v>0.0386266094420601</v>
      </c>
      <c r="BD108" s="202" t="s">
        <v>327</v>
      </c>
      <c r="BE108" s="46" t="str">
        <f t="shared" si="34"/>
        <v>R_ES-SD-SpHeat</v>
      </c>
      <c r="BF108" s="208" t="str">
        <f t="shared" si="35"/>
        <v>WH8_9</v>
      </c>
      <c r="BG108" s="127">
        <f>BK112+BK113</f>
        <v>0.0708154506437769</v>
      </c>
      <c r="BH108" s="208" t="s">
        <v>18</v>
      </c>
      <c r="BI108" s="46" t="s">
        <v>195</v>
      </c>
      <c r="BK108" s="208">
        <f t="shared" si="46"/>
        <v>0.0472103004291846</v>
      </c>
      <c r="BM108" s="202" t="s">
        <v>327</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327</v>
      </c>
      <c r="L109" s="203" t="str">
        <f t="shared" si="38"/>
        <v>R_ES-SD-SpHeat</v>
      </c>
      <c r="M109" s="108" t="s">
        <v>427</v>
      </c>
      <c r="N109" s="127">
        <f>R114+R115</f>
        <v>0.0751072961373391</v>
      </c>
      <c r="O109" s="202" t="s">
        <v>18</v>
      </c>
      <c r="P109" s="203" t="s">
        <v>196</v>
      </c>
      <c r="R109" s="203">
        <f t="shared" si="42"/>
        <v>0.0407725321888412</v>
      </c>
      <c r="T109" s="202" t="s">
        <v>327</v>
      </c>
      <c r="U109" s="203" t="str">
        <f t="shared" si="27"/>
        <v>R_ES-SD-SpHeat</v>
      </c>
      <c r="V109" s="202" t="str">
        <f t="shared" si="27"/>
        <v>WH10_11</v>
      </c>
      <c r="W109" s="127">
        <f>AA114+AA115</f>
        <v>0.0751072961373391</v>
      </c>
      <c r="X109" s="202" t="s">
        <v>18</v>
      </c>
      <c r="Y109" s="203" t="s">
        <v>191</v>
      </c>
      <c r="AA109" s="203">
        <f t="shared" si="48"/>
        <v>0.036480686695279</v>
      </c>
      <c r="AC109" s="202" t="s">
        <v>327</v>
      </c>
      <c r="AD109" s="46" t="str">
        <f t="shared" si="28"/>
        <v>R_ES-SD-SpHeat</v>
      </c>
      <c r="AE109" s="208" t="str">
        <f t="shared" si="29"/>
        <v>WH10_11</v>
      </c>
      <c r="AF109" s="127">
        <f>AJ114+AJ115</f>
        <v>0.0751072961373391</v>
      </c>
      <c r="AG109" s="208" t="s">
        <v>18</v>
      </c>
      <c r="AH109" s="46" t="s">
        <v>197</v>
      </c>
      <c r="AJ109" s="46">
        <f t="shared" si="43"/>
        <v>0.0407725321888412</v>
      </c>
      <c r="AL109" s="202" t="s">
        <v>327</v>
      </c>
      <c r="AM109" s="203" t="str">
        <f t="shared" si="30"/>
        <v>R_ES-SD-SpHeat</v>
      </c>
      <c r="AN109" s="202" t="str">
        <f t="shared" si="31"/>
        <v>WH10_11</v>
      </c>
      <c r="AO109" s="127">
        <f>AS114+AS115</f>
        <v>0.0751072961373391</v>
      </c>
      <c r="AP109" s="202" t="s">
        <v>18</v>
      </c>
      <c r="AQ109" s="203" t="s">
        <v>194</v>
      </c>
      <c r="AS109" s="203">
        <f t="shared" si="44"/>
        <v>0.0386266094420601</v>
      </c>
      <c r="AU109" s="202" t="s">
        <v>327</v>
      </c>
      <c r="AV109" s="46" t="str">
        <f t="shared" si="32"/>
        <v>R_ES-SD-SpHeat</v>
      </c>
      <c r="AW109" s="208" t="str">
        <f t="shared" si="33"/>
        <v>WH10_11</v>
      </c>
      <c r="AX109" s="127">
        <f>BB114+BB115</f>
        <v>0.0751072961373391</v>
      </c>
      <c r="AY109" s="208" t="s">
        <v>18</v>
      </c>
      <c r="AZ109" s="46" t="s">
        <v>193</v>
      </c>
      <c r="BB109" s="208">
        <f t="shared" si="45"/>
        <v>0.036480686695279</v>
      </c>
      <c r="BD109" s="202" t="s">
        <v>327</v>
      </c>
      <c r="BE109" s="46" t="str">
        <f t="shared" si="34"/>
        <v>R_ES-SD-SpHeat</v>
      </c>
      <c r="BF109" s="208" t="str">
        <f t="shared" si="35"/>
        <v>WH10_11</v>
      </c>
      <c r="BG109" s="127">
        <f>BK114+BK115</f>
        <v>0.0751072961373391</v>
      </c>
      <c r="BH109" s="208" t="s">
        <v>18</v>
      </c>
      <c r="BI109" s="46" t="s">
        <v>195</v>
      </c>
      <c r="BK109" s="208">
        <f t="shared" si="46"/>
        <v>0.0407725321888412</v>
      </c>
      <c r="BM109" s="202" t="s">
        <v>327</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327</v>
      </c>
      <c r="L110" s="203" t="str">
        <f t="shared" si="38"/>
        <v>R_ES-SD-SpHeat</v>
      </c>
      <c r="M110" s="108" t="s">
        <v>428</v>
      </c>
      <c r="N110" s="127">
        <f>R116+R117</f>
        <v>0.0751072961373391</v>
      </c>
      <c r="O110" s="202" t="s">
        <v>18</v>
      </c>
      <c r="P110" s="203" t="s">
        <v>196</v>
      </c>
      <c r="R110" s="203">
        <f t="shared" si="42"/>
        <v>0.0386266094420601</v>
      </c>
      <c r="T110" s="202" t="s">
        <v>327</v>
      </c>
      <c r="U110" s="203" t="str">
        <f t="shared" si="27"/>
        <v>R_ES-SD-SpHeat</v>
      </c>
      <c r="V110" s="202" t="str">
        <f t="shared" si="27"/>
        <v>WH12_13</v>
      </c>
      <c r="W110" s="127">
        <f>AA116+AA117</f>
        <v>0.0793991416309013</v>
      </c>
      <c r="X110" s="202" t="s">
        <v>18</v>
      </c>
      <c r="Y110" s="203" t="s">
        <v>191</v>
      </c>
      <c r="AA110" s="203">
        <f t="shared" si="48"/>
        <v>0.0343347639484979</v>
      </c>
      <c r="AC110" s="202" t="s">
        <v>327</v>
      </c>
      <c r="AD110" s="46" t="str">
        <f t="shared" si="28"/>
        <v>R_ES-SD-SpHeat</v>
      </c>
      <c r="AE110" s="208" t="str">
        <f t="shared" si="29"/>
        <v>WH12_13</v>
      </c>
      <c r="AF110" s="127">
        <f>AJ116+AJ117</f>
        <v>0.0751072961373391</v>
      </c>
      <c r="AG110" s="208" t="s">
        <v>18</v>
      </c>
      <c r="AH110" s="46" t="s">
        <v>197</v>
      </c>
      <c r="AJ110" s="46">
        <f t="shared" si="43"/>
        <v>0.0386266094420601</v>
      </c>
      <c r="AL110" s="202" t="s">
        <v>327</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327</v>
      </c>
      <c r="AV110" s="46" t="str">
        <f t="shared" si="32"/>
        <v>R_ES-SD-SpHeat</v>
      </c>
      <c r="AW110" s="208" t="str">
        <f t="shared" si="33"/>
        <v>WH12_13</v>
      </c>
      <c r="AX110" s="127">
        <f>BB116+BB117</f>
        <v>0.0793991416309013</v>
      </c>
      <c r="AY110" s="208" t="s">
        <v>18</v>
      </c>
      <c r="AZ110" s="46" t="s">
        <v>193</v>
      </c>
      <c r="BB110" s="208">
        <f t="shared" si="45"/>
        <v>0.0343347639484979</v>
      </c>
      <c r="BD110" s="202" t="s">
        <v>327</v>
      </c>
      <c r="BE110" s="46" t="str">
        <f t="shared" si="34"/>
        <v>R_ES-SD-SpHeat</v>
      </c>
      <c r="BF110" s="208" t="str">
        <f t="shared" si="35"/>
        <v>WH12_13</v>
      </c>
      <c r="BG110" s="127">
        <f>BK116+BK117</f>
        <v>0.0751072961373391</v>
      </c>
      <c r="BH110" s="208" t="s">
        <v>18</v>
      </c>
      <c r="BI110" s="46" t="s">
        <v>195</v>
      </c>
      <c r="BK110" s="208">
        <f t="shared" si="46"/>
        <v>0.0386266094420601</v>
      </c>
      <c r="BM110" s="202" t="s">
        <v>327</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327</v>
      </c>
      <c r="L111" s="203" t="str">
        <f t="shared" si="38"/>
        <v>R_ES-SD-SpHeat</v>
      </c>
      <c r="M111" s="108" t="s">
        <v>429</v>
      </c>
      <c r="N111" s="127">
        <f>R118+R119</f>
        <v>0.0751072961373391</v>
      </c>
      <c r="O111" s="202" t="s">
        <v>18</v>
      </c>
      <c r="P111" s="203" t="s">
        <v>196</v>
      </c>
      <c r="R111" s="203">
        <f t="shared" ref="R111:R127" si="50">AQ2</f>
        <v>0.0386266094420601</v>
      </c>
      <c r="T111" s="202" t="s">
        <v>327</v>
      </c>
      <c r="U111" s="203" t="str">
        <f t="shared" si="27"/>
        <v>R_ES-SD-SpHeat</v>
      </c>
      <c r="V111" s="202" t="str">
        <f t="shared" si="27"/>
        <v>WH14_15</v>
      </c>
      <c r="W111" s="127">
        <f>AA118+AA119</f>
        <v>0.0815450643776824</v>
      </c>
      <c r="X111" s="202" t="s">
        <v>18</v>
      </c>
      <c r="Y111" s="203" t="s">
        <v>191</v>
      </c>
      <c r="AA111" s="203">
        <f t="shared" si="48"/>
        <v>0.036480686695279</v>
      </c>
      <c r="AC111" s="202" t="s">
        <v>327</v>
      </c>
      <c r="AD111" s="46" t="str">
        <f t="shared" si="28"/>
        <v>R_ES-SD-SpHeat</v>
      </c>
      <c r="AE111" s="208" t="str">
        <f t="shared" si="29"/>
        <v>WH14_15</v>
      </c>
      <c r="AF111" s="127">
        <f>AJ118+AJ119</f>
        <v>0.0751072961373391</v>
      </c>
      <c r="AG111" s="208" t="s">
        <v>18</v>
      </c>
      <c r="AH111" s="46" t="s">
        <v>197</v>
      </c>
      <c r="AJ111" s="46">
        <f t="shared" si="43"/>
        <v>0.0386266094420601</v>
      </c>
      <c r="AL111" s="202" t="s">
        <v>327</v>
      </c>
      <c r="AM111" s="203" t="str">
        <f t="shared" si="30"/>
        <v>R_ES-SD-SpHeat</v>
      </c>
      <c r="AN111" s="202" t="str">
        <f t="shared" si="31"/>
        <v>WH14_15</v>
      </c>
      <c r="AO111" s="127">
        <f>AS118+AS119</f>
        <v>0.0793991416309013</v>
      </c>
      <c r="AP111" s="202" t="s">
        <v>18</v>
      </c>
      <c r="AQ111" s="203" t="s">
        <v>194</v>
      </c>
      <c r="AS111" s="203">
        <f t="shared" si="49"/>
        <v>0.036480686695279</v>
      </c>
      <c r="AU111" s="202" t="s">
        <v>327</v>
      </c>
      <c r="AV111" s="46" t="str">
        <f t="shared" si="32"/>
        <v>R_ES-SD-SpHeat</v>
      </c>
      <c r="AW111" s="208" t="str">
        <f t="shared" si="33"/>
        <v>WH14_15</v>
      </c>
      <c r="AX111" s="127">
        <f>BB118+BB119</f>
        <v>0.0815450643776824</v>
      </c>
      <c r="AY111" s="208" t="s">
        <v>18</v>
      </c>
      <c r="AZ111" s="46" t="s">
        <v>193</v>
      </c>
      <c r="BB111" s="208">
        <f t="shared" si="45"/>
        <v>0.036480686695279</v>
      </c>
      <c r="BD111" s="202" t="s">
        <v>327</v>
      </c>
      <c r="BE111" s="46" t="str">
        <f t="shared" si="34"/>
        <v>R_ES-SD-SpHeat</v>
      </c>
      <c r="BF111" s="208" t="str">
        <f t="shared" si="35"/>
        <v>WH14_15</v>
      </c>
      <c r="BG111" s="127">
        <f>BK118+BK119</f>
        <v>0.0751072961373391</v>
      </c>
      <c r="BH111" s="208" t="s">
        <v>18</v>
      </c>
      <c r="BI111" s="46" t="s">
        <v>195</v>
      </c>
      <c r="BK111" s="208">
        <f t="shared" si="46"/>
        <v>0.0386266094420601</v>
      </c>
      <c r="BM111" s="202" t="s">
        <v>327</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327</v>
      </c>
      <c r="L112" s="203" t="str">
        <f t="shared" si="38"/>
        <v>R_ES-SD-SpHeat</v>
      </c>
      <c r="M112" s="108" t="s">
        <v>430</v>
      </c>
      <c r="N112" s="127">
        <f>R120+R121</f>
        <v>0.0815450643776824</v>
      </c>
      <c r="O112" s="202" t="s">
        <v>18</v>
      </c>
      <c r="P112" s="203" t="s">
        <v>196</v>
      </c>
      <c r="R112" s="203">
        <f t="shared" si="50"/>
        <v>0.036480686695279</v>
      </c>
      <c r="T112" s="202" t="s">
        <v>327</v>
      </c>
      <c r="U112" s="203" t="str">
        <f t="shared" si="27"/>
        <v>R_ES-SD-SpHeat</v>
      </c>
      <c r="V112" s="202" t="str">
        <f t="shared" si="27"/>
        <v>WH16_17</v>
      </c>
      <c r="W112" s="127">
        <f>AA120+AA121</f>
        <v>0.0858369098712446</v>
      </c>
      <c r="X112" s="202" t="s">
        <v>18</v>
      </c>
      <c r="Y112" s="203" t="s">
        <v>191</v>
      </c>
      <c r="AA112" s="203">
        <f t="shared" si="48"/>
        <v>0.0386266094420601</v>
      </c>
      <c r="AC112" s="202" t="s">
        <v>327</v>
      </c>
      <c r="AD112" s="46" t="str">
        <f t="shared" si="28"/>
        <v>R_ES-SD-SpHeat</v>
      </c>
      <c r="AE112" s="208" t="str">
        <f t="shared" si="29"/>
        <v>WH16_17</v>
      </c>
      <c r="AF112" s="127">
        <f>AJ120+AJ121</f>
        <v>0.0815450643776824</v>
      </c>
      <c r="AG112" s="208" t="s">
        <v>18</v>
      </c>
      <c r="AH112" s="46" t="s">
        <v>197</v>
      </c>
      <c r="AJ112" s="46">
        <f t="shared" si="43"/>
        <v>0.036480686695279</v>
      </c>
      <c r="AL112" s="202" t="s">
        <v>327</v>
      </c>
      <c r="AM112" s="203" t="str">
        <f t="shared" si="30"/>
        <v>R_ES-SD-SpHeat</v>
      </c>
      <c r="AN112" s="202" t="str">
        <f t="shared" si="31"/>
        <v>WH16_17</v>
      </c>
      <c r="AO112" s="127">
        <f>AS120+AS121</f>
        <v>0.0815450643776824</v>
      </c>
      <c r="AP112" s="202" t="s">
        <v>18</v>
      </c>
      <c r="AQ112" s="203" t="s">
        <v>194</v>
      </c>
      <c r="AS112" s="203">
        <f t="shared" si="49"/>
        <v>0.0343347639484979</v>
      </c>
      <c r="AU112" s="202" t="s">
        <v>327</v>
      </c>
      <c r="AV112" s="46" t="str">
        <f t="shared" si="32"/>
        <v>R_ES-SD-SpHeat</v>
      </c>
      <c r="AW112" s="208" t="str">
        <f t="shared" si="33"/>
        <v>WH16_17</v>
      </c>
      <c r="AX112" s="127">
        <f>BB120+BB121</f>
        <v>0.0858369098712446</v>
      </c>
      <c r="AY112" s="208" t="s">
        <v>18</v>
      </c>
      <c r="AZ112" s="46" t="s">
        <v>193</v>
      </c>
      <c r="BB112" s="208">
        <f t="shared" si="45"/>
        <v>0.0386266094420601</v>
      </c>
      <c r="BD112" s="202" t="s">
        <v>327</v>
      </c>
      <c r="BE112" s="46" t="str">
        <f t="shared" si="34"/>
        <v>R_ES-SD-SpHeat</v>
      </c>
      <c r="BF112" s="208" t="str">
        <f t="shared" si="35"/>
        <v>WH16_17</v>
      </c>
      <c r="BG112" s="127">
        <f>BK120+BK121</f>
        <v>0.0815450643776824</v>
      </c>
      <c r="BH112" s="208" t="s">
        <v>18</v>
      </c>
      <c r="BI112" s="46" t="s">
        <v>195</v>
      </c>
      <c r="BK112" s="208">
        <f t="shared" si="46"/>
        <v>0.036480686695279</v>
      </c>
      <c r="BM112" s="202" t="s">
        <v>327</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327</v>
      </c>
      <c r="L113" s="203" t="str">
        <f t="shared" si="38"/>
        <v>R_ES-SD-SpHeat</v>
      </c>
      <c r="M113" s="108" t="s">
        <v>431</v>
      </c>
      <c r="N113" s="127">
        <f>R122+R123</f>
        <v>0.0836909871244635</v>
      </c>
      <c r="O113" s="202" t="s">
        <v>18</v>
      </c>
      <c r="P113" s="203" t="s">
        <v>196</v>
      </c>
      <c r="R113" s="203">
        <f t="shared" si="50"/>
        <v>0.0343347639484979</v>
      </c>
      <c r="T113" s="202" t="s">
        <v>327</v>
      </c>
      <c r="U113" s="203" t="str">
        <f t="shared" si="27"/>
        <v>R_ES-SD-SpHeat</v>
      </c>
      <c r="V113" s="202" t="str">
        <f t="shared" si="27"/>
        <v>WH18_19</v>
      </c>
      <c r="W113" s="127">
        <f>AA122+AA123</f>
        <v>0.0901287553648068</v>
      </c>
      <c r="X113" s="202" t="s">
        <v>18</v>
      </c>
      <c r="Y113" s="203" t="s">
        <v>191</v>
      </c>
      <c r="AA113" s="203">
        <f t="shared" si="48"/>
        <v>0.036480686695279</v>
      </c>
      <c r="AC113" s="202" t="s">
        <v>327</v>
      </c>
      <c r="AD113" s="46" t="str">
        <f t="shared" si="28"/>
        <v>R_ES-SD-SpHeat</v>
      </c>
      <c r="AE113" s="208" t="str">
        <f t="shared" si="29"/>
        <v>WH18_19</v>
      </c>
      <c r="AF113" s="127">
        <f>AJ122+AJ123</f>
        <v>0.0836909871244635</v>
      </c>
      <c r="AG113" s="208" t="s">
        <v>18</v>
      </c>
      <c r="AH113" s="46" t="s">
        <v>197</v>
      </c>
      <c r="AJ113" s="46">
        <f t="shared" si="43"/>
        <v>0.0343347639484979</v>
      </c>
      <c r="AL113" s="202" t="s">
        <v>327</v>
      </c>
      <c r="AM113" s="203" t="str">
        <f t="shared" si="30"/>
        <v>R_ES-SD-SpHeat</v>
      </c>
      <c r="AN113" s="202" t="str">
        <f t="shared" si="31"/>
        <v>WH18_19</v>
      </c>
      <c r="AO113" s="127">
        <f>AS122+AS123</f>
        <v>0.0858369098712446</v>
      </c>
      <c r="AP113" s="202" t="s">
        <v>18</v>
      </c>
      <c r="AQ113" s="203" t="s">
        <v>194</v>
      </c>
      <c r="AS113" s="203">
        <f t="shared" si="49"/>
        <v>0.036480686695279</v>
      </c>
      <c r="AU113" s="202" t="s">
        <v>327</v>
      </c>
      <c r="AV113" s="46" t="str">
        <f t="shared" si="32"/>
        <v>R_ES-SD-SpHeat</v>
      </c>
      <c r="AW113" s="208" t="str">
        <f t="shared" si="33"/>
        <v>WH18_19</v>
      </c>
      <c r="AX113" s="127">
        <f>BB122+BB123</f>
        <v>0.0901287553648068</v>
      </c>
      <c r="AY113" s="208" t="s">
        <v>18</v>
      </c>
      <c r="AZ113" s="46" t="s">
        <v>193</v>
      </c>
      <c r="BB113" s="208">
        <f t="shared" si="45"/>
        <v>0.036480686695279</v>
      </c>
      <c r="BD113" s="202" t="s">
        <v>327</v>
      </c>
      <c r="BE113" s="46" t="str">
        <f t="shared" si="34"/>
        <v>R_ES-SD-SpHeat</v>
      </c>
      <c r="BF113" s="208" t="str">
        <f t="shared" si="35"/>
        <v>WH18_19</v>
      </c>
      <c r="BG113" s="127">
        <f>BK122+BK123</f>
        <v>0.0836909871244635</v>
      </c>
      <c r="BH113" s="208" t="s">
        <v>18</v>
      </c>
      <c r="BI113" s="46" t="s">
        <v>195</v>
      </c>
      <c r="BK113" s="208">
        <f t="shared" si="46"/>
        <v>0.0343347639484979</v>
      </c>
      <c r="BM113" s="202" t="s">
        <v>327</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327</v>
      </c>
      <c r="L114" s="203" t="str">
        <f t="shared" si="38"/>
        <v>R_ES-SD-SpHeat</v>
      </c>
      <c r="M114" s="108" t="s">
        <v>432</v>
      </c>
      <c r="N114" s="127">
        <f>R124+R125</f>
        <v>0.0879828326180257</v>
      </c>
      <c r="O114" s="202" t="s">
        <v>18</v>
      </c>
      <c r="P114" s="203" t="s">
        <v>196</v>
      </c>
      <c r="R114" s="203">
        <f t="shared" si="50"/>
        <v>0.036480686695279</v>
      </c>
      <c r="T114" s="202" t="s">
        <v>327</v>
      </c>
      <c r="U114" s="203" t="str">
        <f t="shared" si="27"/>
        <v>R_ES-SD-SpHeat</v>
      </c>
      <c r="V114" s="202" t="str">
        <f t="shared" si="27"/>
        <v>WH20_21</v>
      </c>
      <c r="W114" s="127">
        <f>AA124+AA125</f>
        <v>0.0965665236051503</v>
      </c>
      <c r="X114" s="202" t="s">
        <v>18</v>
      </c>
      <c r="Y114" s="203" t="s">
        <v>191</v>
      </c>
      <c r="AA114" s="203">
        <f t="shared" si="48"/>
        <v>0.0386266094420601</v>
      </c>
      <c r="AC114" s="202" t="s">
        <v>327</v>
      </c>
      <c r="AD114" s="46" t="str">
        <f t="shared" si="28"/>
        <v>R_ES-SD-SpHeat</v>
      </c>
      <c r="AE114" s="208" t="str">
        <f t="shared" si="29"/>
        <v>WH20_21</v>
      </c>
      <c r="AF114" s="127">
        <f>AJ124+AJ125</f>
        <v>0.0879828326180257</v>
      </c>
      <c r="AG114" s="208" t="s">
        <v>18</v>
      </c>
      <c r="AH114" s="46" t="s">
        <v>197</v>
      </c>
      <c r="AJ114" s="46">
        <f t="shared" si="43"/>
        <v>0.036480686695279</v>
      </c>
      <c r="AL114" s="202" t="s">
        <v>327</v>
      </c>
      <c r="AM114" s="203" t="str">
        <f t="shared" si="30"/>
        <v>R_ES-SD-SpHeat</v>
      </c>
      <c r="AN114" s="202" t="str">
        <f t="shared" si="31"/>
        <v>WH20_21</v>
      </c>
      <c r="AO114" s="127">
        <f>AS124+AS125</f>
        <v>0.0901287553648068</v>
      </c>
      <c r="AP114" s="202" t="s">
        <v>18</v>
      </c>
      <c r="AQ114" s="203" t="s">
        <v>194</v>
      </c>
      <c r="AS114" s="203">
        <f t="shared" si="49"/>
        <v>0.0386266094420601</v>
      </c>
      <c r="AU114" s="202" t="s">
        <v>327</v>
      </c>
      <c r="AV114" s="46" t="str">
        <f t="shared" si="32"/>
        <v>R_ES-SD-SpHeat</v>
      </c>
      <c r="AW114" s="208" t="str">
        <f t="shared" si="33"/>
        <v>WH20_21</v>
      </c>
      <c r="AX114" s="127">
        <f>BB124+BB125</f>
        <v>0.0965665236051503</v>
      </c>
      <c r="AY114" s="208" t="s">
        <v>18</v>
      </c>
      <c r="AZ114" s="46" t="s">
        <v>193</v>
      </c>
      <c r="BB114" s="208">
        <f t="shared" si="45"/>
        <v>0.0386266094420601</v>
      </c>
      <c r="BD114" s="202" t="s">
        <v>327</v>
      </c>
      <c r="BE114" s="46" t="str">
        <f t="shared" si="34"/>
        <v>R_ES-SD-SpHeat</v>
      </c>
      <c r="BF114" s="208" t="str">
        <f t="shared" si="35"/>
        <v>WH20_21</v>
      </c>
      <c r="BG114" s="127">
        <f>BK124+BK125</f>
        <v>0.0879828326180257</v>
      </c>
      <c r="BH114" s="208" t="s">
        <v>18</v>
      </c>
      <c r="BI114" s="46" t="s">
        <v>195</v>
      </c>
      <c r="BK114" s="208">
        <f t="shared" si="46"/>
        <v>0.036480686695279</v>
      </c>
      <c r="BM114" s="202" t="s">
        <v>327</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327</v>
      </c>
      <c r="L115" s="203" t="str">
        <f t="shared" si="38"/>
        <v>R_ES-SD-SpHeat</v>
      </c>
      <c r="M115" s="108" t="s">
        <v>433</v>
      </c>
      <c r="N115" s="127">
        <f>R126+R127</f>
        <v>0.092274678111588</v>
      </c>
      <c r="O115" s="202" t="s">
        <v>18</v>
      </c>
      <c r="P115" s="203" t="s">
        <v>196</v>
      </c>
      <c r="R115" s="203">
        <f t="shared" si="50"/>
        <v>0.0386266094420601</v>
      </c>
      <c r="T115" s="202" t="s">
        <v>327</v>
      </c>
      <c r="U115" s="203" t="str">
        <f t="shared" si="27"/>
        <v>R_ES-SD-SpHeat</v>
      </c>
      <c r="V115" s="202" t="str">
        <f t="shared" si="27"/>
        <v>WH22_23</v>
      </c>
      <c r="W115" s="127">
        <f>AA126+AA127</f>
        <v>0.0944206008583692</v>
      </c>
      <c r="X115" s="202" t="s">
        <v>18</v>
      </c>
      <c r="Y115" s="203" t="s">
        <v>191</v>
      </c>
      <c r="AA115" s="203">
        <f t="shared" si="48"/>
        <v>0.036480686695279</v>
      </c>
      <c r="AC115" s="202" t="s">
        <v>327</v>
      </c>
      <c r="AD115" s="46" t="str">
        <f t="shared" si="28"/>
        <v>R_ES-SD-SpHeat</v>
      </c>
      <c r="AE115" s="208" t="str">
        <f t="shared" si="29"/>
        <v>WH22_23</v>
      </c>
      <c r="AF115" s="127">
        <f>AJ126+AJ127</f>
        <v>0.092274678111588</v>
      </c>
      <c r="AG115" s="208" t="s">
        <v>18</v>
      </c>
      <c r="AH115" s="46" t="s">
        <v>197</v>
      </c>
      <c r="AJ115" s="46">
        <f t="shared" si="43"/>
        <v>0.0386266094420601</v>
      </c>
      <c r="AL115" s="202" t="s">
        <v>327</v>
      </c>
      <c r="AM115" s="203" t="str">
        <f t="shared" si="30"/>
        <v>R_ES-SD-SpHeat</v>
      </c>
      <c r="AN115" s="202" t="str">
        <f t="shared" si="31"/>
        <v>WH22_23</v>
      </c>
      <c r="AO115" s="127">
        <f>AS126+AS127</f>
        <v>0.0965665236051503</v>
      </c>
      <c r="AP115" s="202" t="s">
        <v>18</v>
      </c>
      <c r="AQ115" s="203" t="s">
        <v>194</v>
      </c>
      <c r="AS115" s="203">
        <f t="shared" si="49"/>
        <v>0.036480686695279</v>
      </c>
      <c r="AU115" s="202" t="s">
        <v>327</v>
      </c>
      <c r="AV115" s="46" t="str">
        <f t="shared" si="32"/>
        <v>R_ES-SD-SpHeat</v>
      </c>
      <c r="AW115" s="208" t="str">
        <f t="shared" si="33"/>
        <v>WH22_23</v>
      </c>
      <c r="AX115" s="127">
        <f>BB126+BB127</f>
        <v>0.0944206008583692</v>
      </c>
      <c r="AY115" s="208" t="s">
        <v>18</v>
      </c>
      <c r="AZ115" s="46" t="s">
        <v>193</v>
      </c>
      <c r="BB115" s="208">
        <f t="shared" si="45"/>
        <v>0.036480686695279</v>
      </c>
      <c r="BD115" s="202" t="s">
        <v>327</v>
      </c>
      <c r="BE115" s="46" t="str">
        <f t="shared" si="34"/>
        <v>R_ES-SD-SpHeat</v>
      </c>
      <c r="BF115" s="208" t="str">
        <f t="shared" si="35"/>
        <v>WH22_23</v>
      </c>
      <c r="BG115" s="127">
        <f>BK126+BK127</f>
        <v>0.092274678111588</v>
      </c>
      <c r="BH115" s="208" t="s">
        <v>18</v>
      </c>
      <c r="BI115" s="46" t="s">
        <v>195</v>
      </c>
      <c r="BK115" s="208">
        <f t="shared" si="46"/>
        <v>0.0386266094420601</v>
      </c>
      <c r="BM115" s="202" t="s">
        <v>327</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327</v>
      </c>
      <c r="L128" s="203" t="str">
        <f>C10</f>
        <v>R_ES-SA-SpHeat</v>
      </c>
      <c r="M128" s="202" t="str">
        <f>M32</f>
        <v>RH0_1</v>
      </c>
      <c r="N128" s="202">
        <f>N32</f>
        <v>0</v>
      </c>
      <c r="O128" s="202" t="s">
        <v>18</v>
      </c>
      <c r="P128" s="203" t="s">
        <v>196</v>
      </c>
      <c r="T128" s="202" t="s">
        <v>327</v>
      </c>
      <c r="U128" s="203" t="str">
        <f t="shared" si="27"/>
        <v>R_ES-SA-SpHeat</v>
      </c>
      <c r="V128" s="202" t="str">
        <f t="shared" si="27"/>
        <v>RH0_1</v>
      </c>
      <c r="W128" s="202">
        <f t="shared" ref="W128:W191" si="51">W32</f>
        <v>0</v>
      </c>
      <c r="X128" s="202" t="s">
        <v>18</v>
      </c>
      <c r="Y128" s="203" t="s">
        <v>191</v>
      </c>
      <c r="AC128" s="202" t="s">
        <v>327</v>
      </c>
      <c r="AD128" s="46" t="str">
        <f t="shared" si="28"/>
        <v>R_ES-SA-SpHeat</v>
      </c>
      <c r="AE128" s="208" t="str">
        <f t="shared" si="29"/>
        <v>RH0_1</v>
      </c>
      <c r="AF128" s="46">
        <f t="shared" ref="AF128:AF191" si="52">N128</f>
        <v>0</v>
      </c>
      <c r="AG128" s="208" t="s">
        <v>18</v>
      </c>
      <c r="AH128" s="46" t="s">
        <v>197</v>
      </c>
      <c r="AL128" s="202" t="s">
        <v>327</v>
      </c>
      <c r="AM128" s="203" t="str">
        <f t="shared" si="30"/>
        <v>R_ES-SA-SpHeat</v>
      </c>
      <c r="AN128" s="202" t="str">
        <f t="shared" si="31"/>
        <v>RH0_1</v>
      </c>
      <c r="AO128" s="202">
        <f t="shared" ref="AO128:AO191" si="53">AO32</f>
        <v>0</v>
      </c>
      <c r="AP128" s="202" t="s">
        <v>18</v>
      </c>
      <c r="AQ128" s="203" t="s">
        <v>194</v>
      </c>
      <c r="AU128" s="202" t="s">
        <v>327</v>
      </c>
      <c r="AV128" s="46" t="str">
        <f t="shared" si="32"/>
        <v>R_ES-SA-SpHeat</v>
      </c>
      <c r="AW128" s="208" t="str">
        <f t="shared" si="33"/>
        <v>RH0_1</v>
      </c>
      <c r="AX128" s="208">
        <f t="shared" si="39"/>
        <v>0</v>
      </c>
      <c r="AY128" s="208" t="s">
        <v>18</v>
      </c>
      <c r="AZ128" s="46" t="s">
        <v>193</v>
      </c>
      <c r="BD128" s="202" t="s">
        <v>327</v>
      </c>
      <c r="BE128" s="46" t="str">
        <f t="shared" si="34"/>
        <v>R_ES-SA-SpHeat</v>
      </c>
      <c r="BF128" s="208" t="str">
        <f t="shared" si="35"/>
        <v>RH0_1</v>
      </c>
      <c r="BG128" s="208">
        <f t="shared" si="40"/>
        <v>0</v>
      </c>
      <c r="BH128" s="208" t="s">
        <v>18</v>
      </c>
      <c r="BI128" s="46" t="s">
        <v>195</v>
      </c>
      <c r="BM128" s="202" t="s">
        <v>327</v>
      </c>
      <c r="BN128" s="46" t="str">
        <f t="shared" si="36"/>
        <v>R_ES-SA-SpHeat</v>
      </c>
      <c r="BO128" s="208" t="str">
        <f t="shared" si="37"/>
        <v>RH0_1</v>
      </c>
      <c r="BP128" s="208">
        <f t="shared" si="41"/>
        <v>0</v>
      </c>
      <c r="BQ128" s="208" t="s">
        <v>18</v>
      </c>
      <c r="BR128" s="46" t="s">
        <v>192</v>
      </c>
    </row>
    <row r="129" spans="2:70">
      <c r="B129" s="160"/>
      <c r="D129" s="161"/>
      <c r="E129" s="161"/>
      <c r="F129" s="160"/>
      <c r="K129" s="202" t="s">
        <v>327</v>
      </c>
      <c r="L129" s="203" t="str">
        <f t="shared" ref="L129:L192" si="54">L128</f>
        <v>R_ES-SA-SpHeat</v>
      </c>
      <c r="M129" s="202" t="str">
        <f t="shared" ref="M129:N129" si="55">M33</f>
        <v>RH2_3</v>
      </c>
      <c r="N129" s="202">
        <f t="shared" si="55"/>
        <v>0</v>
      </c>
      <c r="O129" s="202" t="s">
        <v>18</v>
      </c>
      <c r="P129" s="203" t="s">
        <v>196</v>
      </c>
      <c r="T129" s="202" t="s">
        <v>327</v>
      </c>
      <c r="U129" s="203" t="str">
        <f t="shared" si="27"/>
        <v>R_ES-SA-SpHeat</v>
      </c>
      <c r="V129" s="202" t="str">
        <f t="shared" si="27"/>
        <v>RH2_3</v>
      </c>
      <c r="W129" s="202">
        <f t="shared" si="51"/>
        <v>0</v>
      </c>
      <c r="X129" s="202" t="s">
        <v>18</v>
      </c>
      <c r="Y129" s="203" t="s">
        <v>191</v>
      </c>
      <c r="AC129" s="202" t="s">
        <v>327</v>
      </c>
      <c r="AD129" s="46" t="str">
        <f t="shared" si="28"/>
        <v>R_ES-SA-SpHeat</v>
      </c>
      <c r="AE129" s="208" t="str">
        <f t="shared" si="29"/>
        <v>RH2_3</v>
      </c>
      <c r="AF129" s="46">
        <f t="shared" si="52"/>
        <v>0</v>
      </c>
      <c r="AG129" s="208" t="s">
        <v>18</v>
      </c>
      <c r="AH129" s="46" t="s">
        <v>197</v>
      </c>
      <c r="AL129" s="202" t="s">
        <v>327</v>
      </c>
      <c r="AM129" s="203" t="str">
        <f t="shared" si="30"/>
        <v>R_ES-SA-SpHeat</v>
      </c>
      <c r="AN129" s="202" t="str">
        <f t="shared" si="31"/>
        <v>RH2_3</v>
      </c>
      <c r="AO129" s="202">
        <f t="shared" si="53"/>
        <v>0</v>
      </c>
      <c r="AP129" s="202" t="s">
        <v>18</v>
      </c>
      <c r="AQ129" s="203" t="s">
        <v>194</v>
      </c>
      <c r="AU129" s="202" t="s">
        <v>327</v>
      </c>
      <c r="AV129" s="46" t="str">
        <f t="shared" si="32"/>
        <v>R_ES-SA-SpHeat</v>
      </c>
      <c r="AW129" s="208" t="str">
        <f t="shared" si="33"/>
        <v>RH2_3</v>
      </c>
      <c r="AX129" s="208">
        <f t="shared" si="39"/>
        <v>0</v>
      </c>
      <c r="AY129" s="208" t="s">
        <v>18</v>
      </c>
      <c r="AZ129" s="46" t="s">
        <v>193</v>
      </c>
      <c r="BD129" s="202" t="s">
        <v>327</v>
      </c>
      <c r="BE129" s="46" t="str">
        <f t="shared" si="34"/>
        <v>R_ES-SA-SpHeat</v>
      </c>
      <c r="BF129" s="208" t="str">
        <f t="shared" si="35"/>
        <v>RH2_3</v>
      </c>
      <c r="BG129" s="208">
        <f t="shared" si="40"/>
        <v>0</v>
      </c>
      <c r="BH129" s="208" t="s">
        <v>18</v>
      </c>
      <c r="BI129" s="46" t="s">
        <v>195</v>
      </c>
      <c r="BM129" s="202" t="s">
        <v>327</v>
      </c>
      <c r="BN129" s="46" t="str">
        <f t="shared" si="36"/>
        <v>R_ES-SA-SpHeat</v>
      </c>
      <c r="BO129" s="208" t="str">
        <f t="shared" si="37"/>
        <v>RH2_3</v>
      </c>
      <c r="BP129" s="208">
        <f t="shared" si="41"/>
        <v>0</v>
      </c>
      <c r="BQ129" s="208" t="s">
        <v>18</v>
      </c>
      <c r="BR129" s="46" t="s">
        <v>192</v>
      </c>
    </row>
    <row r="130" spans="2:70">
      <c r="B130" s="160"/>
      <c r="D130" s="161"/>
      <c r="E130" s="161"/>
      <c r="F130" s="160"/>
      <c r="K130" s="202" t="s">
        <v>327</v>
      </c>
      <c r="L130" s="203" t="str">
        <f t="shared" si="54"/>
        <v>R_ES-SA-SpHeat</v>
      </c>
      <c r="M130" s="202" t="str">
        <f t="shared" ref="M130:N130" si="56">M34</f>
        <v>RH4_5</v>
      </c>
      <c r="N130" s="202">
        <f t="shared" si="56"/>
        <v>0</v>
      </c>
      <c r="O130" s="202" t="s">
        <v>18</v>
      </c>
      <c r="P130" s="203" t="s">
        <v>196</v>
      </c>
      <c r="T130" s="202" t="s">
        <v>327</v>
      </c>
      <c r="U130" s="203" t="str">
        <f t="shared" si="27"/>
        <v>R_ES-SA-SpHeat</v>
      </c>
      <c r="V130" s="202" t="str">
        <f t="shared" si="27"/>
        <v>RH4_5</v>
      </c>
      <c r="W130" s="202">
        <f t="shared" si="51"/>
        <v>0</v>
      </c>
      <c r="X130" s="202" t="s">
        <v>18</v>
      </c>
      <c r="Y130" s="203" t="s">
        <v>191</v>
      </c>
      <c r="AC130" s="202" t="s">
        <v>327</v>
      </c>
      <c r="AD130" s="46" t="str">
        <f t="shared" si="28"/>
        <v>R_ES-SA-SpHeat</v>
      </c>
      <c r="AE130" s="208" t="str">
        <f t="shared" si="29"/>
        <v>RH4_5</v>
      </c>
      <c r="AF130" s="46">
        <f t="shared" si="52"/>
        <v>0</v>
      </c>
      <c r="AG130" s="208" t="s">
        <v>18</v>
      </c>
      <c r="AH130" s="46" t="s">
        <v>197</v>
      </c>
      <c r="AL130" s="202" t="s">
        <v>327</v>
      </c>
      <c r="AM130" s="203" t="str">
        <f t="shared" si="30"/>
        <v>R_ES-SA-SpHeat</v>
      </c>
      <c r="AN130" s="202" t="str">
        <f t="shared" si="31"/>
        <v>RH4_5</v>
      </c>
      <c r="AO130" s="202">
        <f t="shared" si="53"/>
        <v>0</v>
      </c>
      <c r="AP130" s="202" t="s">
        <v>18</v>
      </c>
      <c r="AQ130" s="203" t="s">
        <v>194</v>
      </c>
      <c r="AU130" s="202" t="s">
        <v>327</v>
      </c>
      <c r="AV130" s="46" t="str">
        <f t="shared" si="32"/>
        <v>R_ES-SA-SpHeat</v>
      </c>
      <c r="AW130" s="208" t="str">
        <f t="shared" si="33"/>
        <v>RH4_5</v>
      </c>
      <c r="AX130" s="208">
        <f t="shared" si="39"/>
        <v>0</v>
      </c>
      <c r="AY130" s="208" t="s">
        <v>18</v>
      </c>
      <c r="AZ130" s="46" t="s">
        <v>193</v>
      </c>
      <c r="BD130" s="202" t="s">
        <v>327</v>
      </c>
      <c r="BE130" s="46" t="str">
        <f t="shared" si="34"/>
        <v>R_ES-SA-SpHeat</v>
      </c>
      <c r="BF130" s="208" t="str">
        <f t="shared" si="35"/>
        <v>RH4_5</v>
      </c>
      <c r="BG130" s="208">
        <f t="shared" si="40"/>
        <v>0</v>
      </c>
      <c r="BH130" s="208" t="s">
        <v>18</v>
      </c>
      <c r="BI130" s="46" t="s">
        <v>195</v>
      </c>
      <c r="BM130" s="202" t="s">
        <v>327</v>
      </c>
      <c r="BN130" s="46" t="str">
        <f t="shared" si="36"/>
        <v>R_ES-SA-SpHeat</v>
      </c>
      <c r="BO130" s="208" t="str">
        <f t="shared" si="37"/>
        <v>RH4_5</v>
      </c>
      <c r="BP130" s="208">
        <f t="shared" si="41"/>
        <v>0</v>
      </c>
      <c r="BQ130" s="208" t="s">
        <v>18</v>
      </c>
      <c r="BR130" s="46" t="s">
        <v>192</v>
      </c>
    </row>
    <row r="131" spans="2:70">
      <c r="B131" s="188"/>
      <c r="D131" s="161"/>
      <c r="E131" s="161"/>
      <c r="F131" s="160"/>
      <c r="K131" s="202" t="s">
        <v>327</v>
      </c>
      <c r="L131" s="203" t="str">
        <f t="shared" si="54"/>
        <v>R_ES-SA-SpHeat</v>
      </c>
      <c r="M131" s="202" t="str">
        <f t="shared" ref="M131:N131" si="57">M35</f>
        <v>RH6_7</v>
      </c>
      <c r="N131" s="202">
        <f t="shared" si="57"/>
        <v>0</v>
      </c>
      <c r="O131" s="202" t="s">
        <v>18</v>
      </c>
      <c r="P131" s="203" t="s">
        <v>196</v>
      </c>
      <c r="T131" s="202" t="s">
        <v>327</v>
      </c>
      <c r="U131" s="203" t="str">
        <f t="shared" si="27"/>
        <v>R_ES-SA-SpHeat</v>
      </c>
      <c r="V131" s="202" t="str">
        <f t="shared" si="27"/>
        <v>RH6_7</v>
      </c>
      <c r="W131" s="202">
        <f t="shared" si="51"/>
        <v>0</v>
      </c>
      <c r="X131" s="202" t="s">
        <v>18</v>
      </c>
      <c r="Y131" s="203" t="s">
        <v>191</v>
      </c>
      <c r="AC131" s="202" t="s">
        <v>327</v>
      </c>
      <c r="AD131" s="46" t="str">
        <f t="shared" si="28"/>
        <v>R_ES-SA-SpHeat</v>
      </c>
      <c r="AE131" s="208" t="str">
        <f t="shared" si="29"/>
        <v>RH6_7</v>
      </c>
      <c r="AF131" s="46">
        <f t="shared" si="52"/>
        <v>0</v>
      </c>
      <c r="AG131" s="208" t="s">
        <v>18</v>
      </c>
      <c r="AH131" s="46" t="s">
        <v>197</v>
      </c>
      <c r="AL131" s="202" t="s">
        <v>327</v>
      </c>
      <c r="AM131" s="203" t="str">
        <f t="shared" si="30"/>
        <v>R_ES-SA-SpHeat</v>
      </c>
      <c r="AN131" s="202" t="str">
        <f t="shared" si="31"/>
        <v>RH6_7</v>
      </c>
      <c r="AO131" s="202">
        <f t="shared" si="53"/>
        <v>0</v>
      </c>
      <c r="AP131" s="202" t="s">
        <v>18</v>
      </c>
      <c r="AQ131" s="203" t="s">
        <v>194</v>
      </c>
      <c r="AU131" s="202" t="s">
        <v>327</v>
      </c>
      <c r="AV131" s="46" t="str">
        <f t="shared" si="32"/>
        <v>R_ES-SA-SpHeat</v>
      </c>
      <c r="AW131" s="208" t="str">
        <f t="shared" si="33"/>
        <v>RH6_7</v>
      </c>
      <c r="AX131" s="208">
        <f t="shared" si="39"/>
        <v>0</v>
      </c>
      <c r="AY131" s="208" t="s">
        <v>18</v>
      </c>
      <c r="AZ131" s="46" t="s">
        <v>193</v>
      </c>
      <c r="BD131" s="202" t="s">
        <v>327</v>
      </c>
      <c r="BE131" s="46" t="str">
        <f t="shared" si="34"/>
        <v>R_ES-SA-SpHeat</v>
      </c>
      <c r="BF131" s="208" t="str">
        <f t="shared" si="35"/>
        <v>RH6_7</v>
      </c>
      <c r="BG131" s="208">
        <f t="shared" si="40"/>
        <v>0</v>
      </c>
      <c r="BH131" s="208" t="s">
        <v>18</v>
      </c>
      <c r="BI131" s="46" t="s">
        <v>195</v>
      </c>
      <c r="BM131" s="202" t="s">
        <v>327</v>
      </c>
      <c r="BN131" s="46" t="str">
        <f t="shared" si="36"/>
        <v>R_ES-SA-SpHeat</v>
      </c>
      <c r="BO131" s="208" t="str">
        <f t="shared" si="37"/>
        <v>RH6_7</v>
      </c>
      <c r="BP131" s="208">
        <f t="shared" si="41"/>
        <v>0</v>
      </c>
      <c r="BQ131" s="208" t="s">
        <v>18</v>
      </c>
      <c r="BR131" s="46" t="s">
        <v>192</v>
      </c>
    </row>
    <row r="132" spans="2:70">
      <c r="B132" s="160"/>
      <c r="D132" s="161"/>
      <c r="E132" s="161"/>
      <c r="F132" s="160"/>
      <c r="K132" s="202" t="s">
        <v>327</v>
      </c>
      <c r="L132" s="203" t="str">
        <f t="shared" si="54"/>
        <v>R_ES-SA-SpHeat</v>
      </c>
      <c r="M132" s="202" t="str">
        <f t="shared" ref="M132:N132" si="58">M36</f>
        <v>RH8_9</v>
      </c>
      <c r="N132" s="202">
        <f t="shared" si="58"/>
        <v>0</v>
      </c>
      <c r="O132" s="202" t="s">
        <v>18</v>
      </c>
      <c r="P132" s="203" t="s">
        <v>196</v>
      </c>
      <c r="T132" s="202" t="s">
        <v>327</v>
      </c>
      <c r="U132" s="203" t="str">
        <f t="shared" si="27"/>
        <v>R_ES-SA-SpHeat</v>
      </c>
      <c r="V132" s="202" t="str">
        <f t="shared" si="27"/>
        <v>RH8_9</v>
      </c>
      <c r="W132" s="202">
        <f t="shared" si="51"/>
        <v>0</v>
      </c>
      <c r="X132" s="202" t="s">
        <v>18</v>
      </c>
      <c r="Y132" s="203" t="s">
        <v>191</v>
      </c>
      <c r="AC132" s="202" t="s">
        <v>327</v>
      </c>
      <c r="AD132" s="46" t="str">
        <f t="shared" si="28"/>
        <v>R_ES-SA-SpHeat</v>
      </c>
      <c r="AE132" s="208" t="str">
        <f t="shared" si="29"/>
        <v>RH8_9</v>
      </c>
      <c r="AF132" s="46">
        <f t="shared" si="52"/>
        <v>0</v>
      </c>
      <c r="AG132" s="208" t="s">
        <v>18</v>
      </c>
      <c r="AH132" s="46" t="s">
        <v>197</v>
      </c>
      <c r="AL132" s="202" t="s">
        <v>327</v>
      </c>
      <c r="AM132" s="203" t="str">
        <f t="shared" si="30"/>
        <v>R_ES-SA-SpHeat</v>
      </c>
      <c r="AN132" s="202" t="str">
        <f t="shared" si="31"/>
        <v>RH8_9</v>
      </c>
      <c r="AO132" s="202">
        <f t="shared" si="53"/>
        <v>0</v>
      </c>
      <c r="AP132" s="202" t="s">
        <v>18</v>
      </c>
      <c r="AQ132" s="203" t="s">
        <v>194</v>
      </c>
      <c r="AU132" s="202" t="s">
        <v>327</v>
      </c>
      <c r="AV132" s="46" t="str">
        <f t="shared" si="32"/>
        <v>R_ES-SA-SpHeat</v>
      </c>
      <c r="AW132" s="208" t="str">
        <f t="shared" si="33"/>
        <v>RH8_9</v>
      </c>
      <c r="AX132" s="208">
        <f t="shared" si="39"/>
        <v>0</v>
      </c>
      <c r="AY132" s="208" t="s">
        <v>18</v>
      </c>
      <c r="AZ132" s="46" t="s">
        <v>193</v>
      </c>
      <c r="BD132" s="202" t="s">
        <v>327</v>
      </c>
      <c r="BE132" s="46" t="str">
        <f t="shared" si="34"/>
        <v>R_ES-SA-SpHeat</v>
      </c>
      <c r="BF132" s="208" t="str">
        <f t="shared" si="35"/>
        <v>RH8_9</v>
      </c>
      <c r="BG132" s="208">
        <f t="shared" si="40"/>
        <v>0</v>
      </c>
      <c r="BH132" s="208" t="s">
        <v>18</v>
      </c>
      <c r="BI132" s="46" t="s">
        <v>195</v>
      </c>
      <c r="BM132" s="202" t="s">
        <v>327</v>
      </c>
      <c r="BN132" s="46" t="str">
        <f t="shared" si="36"/>
        <v>R_ES-SA-SpHeat</v>
      </c>
      <c r="BO132" s="208" t="str">
        <f t="shared" si="37"/>
        <v>RH8_9</v>
      </c>
      <c r="BP132" s="208">
        <f t="shared" si="41"/>
        <v>0</v>
      </c>
      <c r="BQ132" s="208" t="s">
        <v>18</v>
      </c>
      <c r="BR132" s="46" t="s">
        <v>192</v>
      </c>
    </row>
    <row r="133" spans="2:70">
      <c r="B133" s="160"/>
      <c r="D133" s="161"/>
      <c r="E133" s="161"/>
      <c r="F133" s="160"/>
      <c r="K133" s="202" t="s">
        <v>327</v>
      </c>
      <c r="L133" s="203" t="str">
        <f t="shared" si="54"/>
        <v>R_ES-SA-SpHeat</v>
      </c>
      <c r="M133" s="202" t="str">
        <f t="shared" ref="M133:N133" si="59">M37</f>
        <v>RH10_11</v>
      </c>
      <c r="N133" s="202">
        <f t="shared" si="59"/>
        <v>0</v>
      </c>
      <c r="O133" s="202" t="s">
        <v>18</v>
      </c>
      <c r="P133" s="203" t="s">
        <v>196</v>
      </c>
      <c r="T133" s="202" t="s">
        <v>327</v>
      </c>
      <c r="U133" s="203" t="str">
        <f t="shared" si="27"/>
        <v>R_ES-SA-SpHeat</v>
      </c>
      <c r="V133" s="202" t="str">
        <f t="shared" si="27"/>
        <v>RH10_11</v>
      </c>
      <c r="W133" s="202">
        <f t="shared" si="51"/>
        <v>0</v>
      </c>
      <c r="X133" s="202" t="s">
        <v>18</v>
      </c>
      <c r="Y133" s="203" t="s">
        <v>191</v>
      </c>
      <c r="AC133" s="202" t="s">
        <v>327</v>
      </c>
      <c r="AD133" s="46" t="str">
        <f t="shared" si="28"/>
        <v>R_ES-SA-SpHeat</v>
      </c>
      <c r="AE133" s="208" t="str">
        <f t="shared" si="29"/>
        <v>RH10_11</v>
      </c>
      <c r="AF133" s="46">
        <f t="shared" si="52"/>
        <v>0</v>
      </c>
      <c r="AG133" s="208" t="s">
        <v>18</v>
      </c>
      <c r="AH133" s="46" t="s">
        <v>197</v>
      </c>
      <c r="AL133" s="202" t="s">
        <v>327</v>
      </c>
      <c r="AM133" s="203" t="str">
        <f t="shared" si="30"/>
        <v>R_ES-SA-SpHeat</v>
      </c>
      <c r="AN133" s="202" t="str">
        <f t="shared" si="31"/>
        <v>RH10_11</v>
      </c>
      <c r="AO133" s="202">
        <f t="shared" si="53"/>
        <v>0</v>
      </c>
      <c r="AP133" s="202" t="s">
        <v>18</v>
      </c>
      <c r="AQ133" s="203" t="s">
        <v>194</v>
      </c>
      <c r="AU133" s="202" t="s">
        <v>327</v>
      </c>
      <c r="AV133" s="46" t="str">
        <f t="shared" si="32"/>
        <v>R_ES-SA-SpHeat</v>
      </c>
      <c r="AW133" s="208" t="str">
        <f t="shared" si="33"/>
        <v>RH10_11</v>
      </c>
      <c r="AX133" s="208">
        <f t="shared" si="39"/>
        <v>0</v>
      </c>
      <c r="AY133" s="208" t="s">
        <v>18</v>
      </c>
      <c r="AZ133" s="46" t="s">
        <v>193</v>
      </c>
      <c r="BD133" s="202" t="s">
        <v>327</v>
      </c>
      <c r="BE133" s="46" t="str">
        <f t="shared" si="34"/>
        <v>R_ES-SA-SpHeat</v>
      </c>
      <c r="BF133" s="208" t="str">
        <f t="shared" si="35"/>
        <v>RH10_11</v>
      </c>
      <c r="BG133" s="208">
        <f t="shared" si="40"/>
        <v>0</v>
      </c>
      <c r="BH133" s="208" t="s">
        <v>18</v>
      </c>
      <c r="BI133" s="46" t="s">
        <v>195</v>
      </c>
      <c r="BM133" s="202" t="s">
        <v>327</v>
      </c>
      <c r="BN133" s="46" t="str">
        <f t="shared" si="36"/>
        <v>R_ES-SA-SpHeat</v>
      </c>
      <c r="BO133" s="208" t="str">
        <f t="shared" si="37"/>
        <v>RH10_11</v>
      </c>
      <c r="BP133" s="208">
        <f t="shared" si="41"/>
        <v>0</v>
      </c>
      <c r="BQ133" s="208" t="s">
        <v>18</v>
      </c>
      <c r="BR133" s="46" t="s">
        <v>192</v>
      </c>
    </row>
    <row r="134" spans="2:70">
      <c r="B134" s="160"/>
      <c r="D134" s="161"/>
      <c r="E134" s="161"/>
      <c r="F134" s="160"/>
      <c r="K134" s="202" t="s">
        <v>327</v>
      </c>
      <c r="L134" s="203" t="str">
        <f t="shared" si="54"/>
        <v>R_ES-SA-SpHeat</v>
      </c>
      <c r="M134" s="202" t="str">
        <f t="shared" ref="M134:N134" si="60">M38</f>
        <v>RH12_13</v>
      </c>
      <c r="N134" s="202">
        <f t="shared" si="60"/>
        <v>0</v>
      </c>
      <c r="O134" s="202" t="s">
        <v>18</v>
      </c>
      <c r="P134" s="203" t="s">
        <v>196</v>
      </c>
      <c r="T134" s="202" t="s">
        <v>327</v>
      </c>
      <c r="U134" s="203" t="str">
        <f t="shared" si="27"/>
        <v>R_ES-SA-SpHeat</v>
      </c>
      <c r="V134" s="202" t="str">
        <f t="shared" si="27"/>
        <v>RH12_13</v>
      </c>
      <c r="W134" s="202">
        <f t="shared" si="51"/>
        <v>0</v>
      </c>
      <c r="X134" s="202" t="s">
        <v>18</v>
      </c>
      <c r="Y134" s="203" t="s">
        <v>191</v>
      </c>
      <c r="AC134" s="202" t="s">
        <v>327</v>
      </c>
      <c r="AD134" s="46" t="str">
        <f t="shared" si="28"/>
        <v>R_ES-SA-SpHeat</v>
      </c>
      <c r="AE134" s="208" t="str">
        <f t="shared" si="29"/>
        <v>RH12_13</v>
      </c>
      <c r="AF134" s="46">
        <f t="shared" si="52"/>
        <v>0</v>
      </c>
      <c r="AG134" s="208" t="s">
        <v>18</v>
      </c>
      <c r="AH134" s="46" t="s">
        <v>197</v>
      </c>
      <c r="AL134" s="202" t="s">
        <v>327</v>
      </c>
      <c r="AM134" s="203" t="str">
        <f t="shared" si="30"/>
        <v>R_ES-SA-SpHeat</v>
      </c>
      <c r="AN134" s="202" t="str">
        <f t="shared" si="31"/>
        <v>RH12_13</v>
      </c>
      <c r="AO134" s="202">
        <f t="shared" si="53"/>
        <v>0</v>
      </c>
      <c r="AP134" s="202" t="s">
        <v>18</v>
      </c>
      <c r="AQ134" s="203" t="s">
        <v>194</v>
      </c>
      <c r="AU134" s="202" t="s">
        <v>327</v>
      </c>
      <c r="AV134" s="46" t="str">
        <f t="shared" si="32"/>
        <v>R_ES-SA-SpHeat</v>
      </c>
      <c r="AW134" s="208" t="str">
        <f t="shared" si="33"/>
        <v>RH12_13</v>
      </c>
      <c r="AX134" s="208">
        <f t="shared" si="39"/>
        <v>0</v>
      </c>
      <c r="AY134" s="208" t="s">
        <v>18</v>
      </c>
      <c r="AZ134" s="46" t="s">
        <v>193</v>
      </c>
      <c r="BD134" s="202" t="s">
        <v>327</v>
      </c>
      <c r="BE134" s="46" t="str">
        <f t="shared" si="34"/>
        <v>R_ES-SA-SpHeat</v>
      </c>
      <c r="BF134" s="208" t="str">
        <f t="shared" si="35"/>
        <v>RH12_13</v>
      </c>
      <c r="BG134" s="208">
        <f t="shared" si="40"/>
        <v>0</v>
      </c>
      <c r="BH134" s="208" t="s">
        <v>18</v>
      </c>
      <c r="BI134" s="46" t="s">
        <v>195</v>
      </c>
      <c r="BM134" s="202" t="s">
        <v>327</v>
      </c>
      <c r="BN134" s="46" t="str">
        <f t="shared" si="36"/>
        <v>R_ES-SA-SpHeat</v>
      </c>
      <c r="BO134" s="208" t="str">
        <f t="shared" si="37"/>
        <v>RH12_13</v>
      </c>
      <c r="BP134" s="208">
        <f t="shared" si="41"/>
        <v>0</v>
      </c>
      <c r="BQ134" s="208" t="s">
        <v>18</v>
      </c>
      <c r="BR134" s="46" t="s">
        <v>192</v>
      </c>
    </row>
    <row r="135" spans="2:70">
      <c r="B135" s="188"/>
      <c r="D135" s="161"/>
      <c r="E135" s="161"/>
      <c r="F135" s="160"/>
      <c r="K135" s="202" t="s">
        <v>327</v>
      </c>
      <c r="L135" s="203" t="str">
        <f t="shared" si="54"/>
        <v>R_ES-SA-SpHeat</v>
      </c>
      <c r="M135" s="202" t="str">
        <f t="shared" ref="M135:N135" si="61">M39</f>
        <v>RH14_15</v>
      </c>
      <c r="N135" s="202">
        <f t="shared" si="61"/>
        <v>0</v>
      </c>
      <c r="O135" s="202" t="s">
        <v>18</v>
      </c>
      <c r="P135" s="203" t="s">
        <v>196</v>
      </c>
      <c r="T135" s="202" t="s">
        <v>327</v>
      </c>
      <c r="U135" s="203" t="str">
        <f t="shared" si="27"/>
        <v>R_ES-SA-SpHeat</v>
      </c>
      <c r="V135" s="202" t="str">
        <f t="shared" si="27"/>
        <v>RH14_15</v>
      </c>
      <c r="W135" s="202">
        <f t="shared" si="51"/>
        <v>0</v>
      </c>
      <c r="X135" s="202" t="s">
        <v>18</v>
      </c>
      <c r="Y135" s="203" t="s">
        <v>191</v>
      </c>
      <c r="AC135" s="202" t="s">
        <v>327</v>
      </c>
      <c r="AD135" s="46" t="str">
        <f t="shared" si="28"/>
        <v>R_ES-SA-SpHeat</v>
      </c>
      <c r="AE135" s="208" t="str">
        <f t="shared" si="29"/>
        <v>RH14_15</v>
      </c>
      <c r="AF135" s="46">
        <f t="shared" si="52"/>
        <v>0</v>
      </c>
      <c r="AG135" s="208" t="s">
        <v>18</v>
      </c>
      <c r="AH135" s="46" t="s">
        <v>197</v>
      </c>
      <c r="AL135" s="202" t="s">
        <v>327</v>
      </c>
      <c r="AM135" s="203" t="str">
        <f t="shared" si="30"/>
        <v>R_ES-SA-SpHeat</v>
      </c>
      <c r="AN135" s="202" t="str">
        <f t="shared" si="31"/>
        <v>RH14_15</v>
      </c>
      <c r="AO135" s="202">
        <f t="shared" si="53"/>
        <v>0</v>
      </c>
      <c r="AP135" s="202" t="s">
        <v>18</v>
      </c>
      <c r="AQ135" s="203" t="s">
        <v>194</v>
      </c>
      <c r="AU135" s="202" t="s">
        <v>327</v>
      </c>
      <c r="AV135" s="46" t="str">
        <f t="shared" si="32"/>
        <v>R_ES-SA-SpHeat</v>
      </c>
      <c r="AW135" s="208" t="str">
        <f t="shared" si="33"/>
        <v>RH14_15</v>
      </c>
      <c r="AX135" s="208">
        <f t="shared" si="39"/>
        <v>0</v>
      </c>
      <c r="AY135" s="208" t="s">
        <v>18</v>
      </c>
      <c r="AZ135" s="46" t="s">
        <v>193</v>
      </c>
      <c r="BD135" s="202" t="s">
        <v>327</v>
      </c>
      <c r="BE135" s="46" t="str">
        <f t="shared" si="34"/>
        <v>R_ES-SA-SpHeat</v>
      </c>
      <c r="BF135" s="208" t="str">
        <f t="shared" si="35"/>
        <v>RH14_15</v>
      </c>
      <c r="BG135" s="208">
        <f t="shared" si="40"/>
        <v>0</v>
      </c>
      <c r="BH135" s="208" t="s">
        <v>18</v>
      </c>
      <c r="BI135" s="46" t="s">
        <v>195</v>
      </c>
      <c r="BM135" s="202" t="s">
        <v>327</v>
      </c>
      <c r="BN135" s="46" t="str">
        <f t="shared" si="36"/>
        <v>R_ES-SA-SpHeat</v>
      </c>
      <c r="BO135" s="208" t="str">
        <f t="shared" si="37"/>
        <v>RH14_15</v>
      </c>
      <c r="BP135" s="208">
        <f t="shared" si="41"/>
        <v>0</v>
      </c>
      <c r="BQ135" s="208" t="s">
        <v>18</v>
      </c>
      <c r="BR135" s="46" t="s">
        <v>192</v>
      </c>
    </row>
    <row r="136" spans="2:70">
      <c r="B136" s="160"/>
      <c r="D136" s="161"/>
      <c r="E136" s="161"/>
      <c r="F136" s="160"/>
      <c r="K136" s="202" t="s">
        <v>327</v>
      </c>
      <c r="L136" s="203" t="str">
        <f t="shared" si="54"/>
        <v>R_ES-SA-SpHeat</v>
      </c>
      <c r="M136" s="202" t="str">
        <f t="shared" ref="M136:N136" si="62">M40</f>
        <v>RH16_17</v>
      </c>
      <c r="N136" s="202">
        <f t="shared" si="62"/>
        <v>0</v>
      </c>
      <c r="O136" s="202" t="s">
        <v>18</v>
      </c>
      <c r="P136" s="203" t="s">
        <v>196</v>
      </c>
      <c r="T136" s="202" t="s">
        <v>327</v>
      </c>
      <c r="U136" s="203" t="str">
        <f t="shared" si="27"/>
        <v>R_ES-SA-SpHeat</v>
      </c>
      <c r="V136" s="202" t="str">
        <f t="shared" si="27"/>
        <v>RH16_17</v>
      </c>
      <c r="W136" s="202">
        <f t="shared" si="51"/>
        <v>0</v>
      </c>
      <c r="X136" s="202" t="s">
        <v>18</v>
      </c>
      <c r="Y136" s="203" t="s">
        <v>191</v>
      </c>
      <c r="AC136" s="202" t="s">
        <v>327</v>
      </c>
      <c r="AD136" s="46" t="str">
        <f t="shared" si="28"/>
        <v>R_ES-SA-SpHeat</v>
      </c>
      <c r="AE136" s="208" t="str">
        <f t="shared" si="29"/>
        <v>RH16_17</v>
      </c>
      <c r="AF136" s="46">
        <f t="shared" si="52"/>
        <v>0</v>
      </c>
      <c r="AG136" s="208" t="s">
        <v>18</v>
      </c>
      <c r="AH136" s="46" t="s">
        <v>197</v>
      </c>
      <c r="AL136" s="202" t="s">
        <v>327</v>
      </c>
      <c r="AM136" s="203" t="str">
        <f t="shared" si="30"/>
        <v>R_ES-SA-SpHeat</v>
      </c>
      <c r="AN136" s="202" t="str">
        <f t="shared" si="31"/>
        <v>RH16_17</v>
      </c>
      <c r="AO136" s="202">
        <f t="shared" si="53"/>
        <v>0</v>
      </c>
      <c r="AP136" s="202" t="s">
        <v>18</v>
      </c>
      <c r="AQ136" s="203" t="s">
        <v>194</v>
      </c>
      <c r="AU136" s="202" t="s">
        <v>327</v>
      </c>
      <c r="AV136" s="46" t="str">
        <f t="shared" si="32"/>
        <v>R_ES-SA-SpHeat</v>
      </c>
      <c r="AW136" s="208" t="str">
        <f t="shared" si="33"/>
        <v>RH16_17</v>
      </c>
      <c r="AX136" s="208">
        <f t="shared" si="39"/>
        <v>0</v>
      </c>
      <c r="AY136" s="208" t="s">
        <v>18</v>
      </c>
      <c r="AZ136" s="46" t="s">
        <v>193</v>
      </c>
      <c r="BD136" s="202" t="s">
        <v>327</v>
      </c>
      <c r="BE136" s="46" t="str">
        <f t="shared" si="34"/>
        <v>R_ES-SA-SpHeat</v>
      </c>
      <c r="BF136" s="208" t="str">
        <f t="shared" si="35"/>
        <v>RH16_17</v>
      </c>
      <c r="BG136" s="208">
        <f t="shared" si="40"/>
        <v>0</v>
      </c>
      <c r="BH136" s="208" t="s">
        <v>18</v>
      </c>
      <c r="BI136" s="46" t="s">
        <v>195</v>
      </c>
      <c r="BM136" s="202" t="s">
        <v>327</v>
      </c>
      <c r="BN136" s="46" t="str">
        <f t="shared" si="36"/>
        <v>R_ES-SA-SpHeat</v>
      </c>
      <c r="BO136" s="208" t="str">
        <f t="shared" si="37"/>
        <v>RH16_17</v>
      </c>
      <c r="BP136" s="208">
        <f t="shared" si="41"/>
        <v>0</v>
      </c>
      <c r="BQ136" s="208" t="s">
        <v>18</v>
      </c>
      <c r="BR136" s="46" t="s">
        <v>192</v>
      </c>
    </row>
    <row r="137" spans="2:70">
      <c r="B137" s="160"/>
      <c r="D137" s="161"/>
      <c r="E137" s="161"/>
      <c r="F137" s="160"/>
      <c r="K137" s="202" t="s">
        <v>327</v>
      </c>
      <c r="L137" s="203" t="str">
        <f t="shared" si="54"/>
        <v>R_ES-SA-SpHeat</v>
      </c>
      <c r="M137" s="202" t="str">
        <f t="shared" ref="M137:N137" si="63">M41</f>
        <v>RH18_19</v>
      </c>
      <c r="N137" s="202">
        <f t="shared" si="63"/>
        <v>0</v>
      </c>
      <c r="O137" s="202" t="s">
        <v>18</v>
      </c>
      <c r="P137" s="203" t="s">
        <v>196</v>
      </c>
      <c r="T137" s="202" t="s">
        <v>327</v>
      </c>
      <c r="U137" s="203" t="str">
        <f t="shared" si="27"/>
        <v>R_ES-SA-SpHeat</v>
      </c>
      <c r="V137" s="202" t="str">
        <f t="shared" si="27"/>
        <v>RH18_19</v>
      </c>
      <c r="W137" s="202">
        <f t="shared" si="51"/>
        <v>0</v>
      </c>
      <c r="X137" s="202" t="s">
        <v>18</v>
      </c>
      <c r="Y137" s="203" t="s">
        <v>191</v>
      </c>
      <c r="AC137" s="202" t="s">
        <v>327</v>
      </c>
      <c r="AD137" s="46" t="str">
        <f t="shared" si="28"/>
        <v>R_ES-SA-SpHeat</v>
      </c>
      <c r="AE137" s="208" t="str">
        <f t="shared" si="29"/>
        <v>RH18_19</v>
      </c>
      <c r="AF137" s="46">
        <f t="shared" si="52"/>
        <v>0</v>
      </c>
      <c r="AG137" s="208" t="s">
        <v>18</v>
      </c>
      <c r="AH137" s="46" t="s">
        <v>197</v>
      </c>
      <c r="AL137" s="202" t="s">
        <v>327</v>
      </c>
      <c r="AM137" s="203" t="str">
        <f t="shared" si="30"/>
        <v>R_ES-SA-SpHeat</v>
      </c>
      <c r="AN137" s="202" t="str">
        <f t="shared" si="31"/>
        <v>RH18_19</v>
      </c>
      <c r="AO137" s="202">
        <f t="shared" si="53"/>
        <v>0</v>
      </c>
      <c r="AP137" s="202" t="s">
        <v>18</v>
      </c>
      <c r="AQ137" s="203" t="s">
        <v>194</v>
      </c>
      <c r="AU137" s="202" t="s">
        <v>327</v>
      </c>
      <c r="AV137" s="46" t="str">
        <f t="shared" si="32"/>
        <v>R_ES-SA-SpHeat</v>
      </c>
      <c r="AW137" s="208" t="str">
        <f t="shared" si="33"/>
        <v>RH18_19</v>
      </c>
      <c r="AX137" s="208">
        <f t="shared" si="39"/>
        <v>0</v>
      </c>
      <c r="AY137" s="208" t="s">
        <v>18</v>
      </c>
      <c r="AZ137" s="46" t="s">
        <v>193</v>
      </c>
      <c r="BD137" s="202" t="s">
        <v>327</v>
      </c>
      <c r="BE137" s="46" t="str">
        <f t="shared" si="34"/>
        <v>R_ES-SA-SpHeat</v>
      </c>
      <c r="BF137" s="208" t="str">
        <f t="shared" si="35"/>
        <v>RH18_19</v>
      </c>
      <c r="BG137" s="208">
        <f t="shared" si="40"/>
        <v>0</v>
      </c>
      <c r="BH137" s="208" t="s">
        <v>18</v>
      </c>
      <c r="BI137" s="46" t="s">
        <v>195</v>
      </c>
      <c r="BM137" s="202" t="s">
        <v>327</v>
      </c>
      <c r="BN137" s="46" t="str">
        <f t="shared" si="36"/>
        <v>R_ES-SA-SpHeat</v>
      </c>
      <c r="BO137" s="208" t="str">
        <f t="shared" si="37"/>
        <v>RH18_19</v>
      </c>
      <c r="BP137" s="208">
        <f t="shared" si="41"/>
        <v>0</v>
      </c>
      <c r="BQ137" s="208" t="s">
        <v>18</v>
      </c>
      <c r="BR137" s="46" t="s">
        <v>192</v>
      </c>
    </row>
    <row r="138" spans="2:70">
      <c r="B138" s="160"/>
      <c r="D138" s="161"/>
      <c r="E138" s="161"/>
      <c r="F138" s="160"/>
      <c r="K138" s="202" t="s">
        <v>327</v>
      </c>
      <c r="L138" s="203" t="str">
        <f t="shared" si="54"/>
        <v>R_ES-SA-SpHeat</v>
      </c>
      <c r="M138" s="202" t="str">
        <f t="shared" ref="M138:N138" si="64">M42</f>
        <v>RH20_21</v>
      </c>
      <c r="N138" s="202">
        <f t="shared" si="64"/>
        <v>0</v>
      </c>
      <c r="O138" s="202" t="s">
        <v>18</v>
      </c>
      <c r="P138" s="203" t="s">
        <v>196</v>
      </c>
      <c r="T138" s="202" t="s">
        <v>327</v>
      </c>
      <c r="U138" s="203" t="str">
        <f t="shared" si="27"/>
        <v>R_ES-SA-SpHeat</v>
      </c>
      <c r="V138" s="202" t="str">
        <f t="shared" si="27"/>
        <v>RH20_21</v>
      </c>
      <c r="W138" s="202">
        <f t="shared" si="51"/>
        <v>0</v>
      </c>
      <c r="X138" s="202" t="s">
        <v>18</v>
      </c>
      <c r="Y138" s="203" t="s">
        <v>191</v>
      </c>
      <c r="AC138" s="202" t="s">
        <v>327</v>
      </c>
      <c r="AD138" s="46" t="str">
        <f t="shared" si="28"/>
        <v>R_ES-SA-SpHeat</v>
      </c>
      <c r="AE138" s="208" t="str">
        <f t="shared" si="29"/>
        <v>RH20_21</v>
      </c>
      <c r="AF138" s="46">
        <f t="shared" si="52"/>
        <v>0</v>
      </c>
      <c r="AG138" s="208" t="s">
        <v>18</v>
      </c>
      <c r="AH138" s="46" t="s">
        <v>197</v>
      </c>
      <c r="AL138" s="202" t="s">
        <v>327</v>
      </c>
      <c r="AM138" s="203" t="str">
        <f t="shared" si="30"/>
        <v>R_ES-SA-SpHeat</v>
      </c>
      <c r="AN138" s="202" t="str">
        <f t="shared" si="31"/>
        <v>RH20_21</v>
      </c>
      <c r="AO138" s="202">
        <f t="shared" si="53"/>
        <v>0</v>
      </c>
      <c r="AP138" s="202" t="s">
        <v>18</v>
      </c>
      <c r="AQ138" s="203" t="s">
        <v>194</v>
      </c>
      <c r="AU138" s="202" t="s">
        <v>327</v>
      </c>
      <c r="AV138" s="46" t="str">
        <f t="shared" si="32"/>
        <v>R_ES-SA-SpHeat</v>
      </c>
      <c r="AW138" s="208" t="str">
        <f t="shared" si="33"/>
        <v>RH20_21</v>
      </c>
      <c r="AX138" s="208">
        <f t="shared" si="39"/>
        <v>0</v>
      </c>
      <c r="AY138" s="208" t="s">
        <v>18</v>
      </c>
      <c r="AZ138" s="46" t="s">
        <v>193</v>
      </c>
      <c r="BD138" s="202" t="s">
        <v>327</v>
      </c>
      <c r="BE138" s="46" t="str">
        <f t="shared" si="34"/>
        <v>R_ES-SA-SpHeat</v>
      </c>
      <c r="BF138" s="208" t="str">
        <f t="shared" si="35"/>
        <v>RH20_21</v>
      </c>
      <c r="BG138" s="208">
        <f t="shared" si="40"/>
        <v>0</v>
      </c>
      <c r="BH138" s="208" t="s">
        <v>18</v>
      </c>
      <c r="BI138" s="46" t="s">
        <v>195</v>
      </c>
      <c r="BM138" s="202" t="s">
        <v>327</v>
      </c>
      <c r="BN138" s="46" t="str">
        <f t="shared" si="36"/>
        <v>R_ES-SA-SpHeat</v>
      </c>
      <c r="BO138" s="208" t="str">
        <f t="shared" si="37"/>
        <v>RH20_21</v>
      </c>
      <c r="BP138" s="208">
        <f t="shared" si="41"/>
        <v>0</v>
      </c>
      <c r="BQ138" s="208" t="s">
        <v>18</v>
      </c>
      <c r="BR138" s="46" t="s">
        <v>192</v>
      </c>
    </row>
    <row r="139" spans="2:70">
      <c r="B139" s="212"/>
      <c r="D139" s="213"/>
      <c r="E139" s="213"/>
      <c r="F139" s="214"/>
      <c r="K139" s="202" t="s">
        <v>327</v>
      </c>
      <c r="L139" s="203" t="str">
        <f t="shared" si="54"/>
        <v>R_ES-SA-SpHeat</v>
      </c>
      <c r="M139" s="202" t="str">
        <f t="shared" ref="M139:N139" si="65">M43</f>
        <v>RH22_23</v>
      </c>
      <c r="N139" s="202">
        <f t="shared" si="65"/>
        <v>0</v>
      </c>
      <c r="O139" s="202" t="s">
        <v>18</v>
      </c>
      <c r="P139" s="203" t="s">
        <v>196</v>
      </c>
      <c r="T139" s="202" t="s">
        <v>327</v>
      </c>
      <c r="U139" s="203" t="str">
        <f t="shared" si="27"/>
        <v>R_ES-SA-SpHeat</v>
      </c>
      <c r="V139" s="202" t="str">
        <f t="shared" si="27"/>
        <v>RH22_23</v>
      </c>
      <c r="W139" s="202">
        <f t="shared" si="51"/>
        <v>0</v>
      </c>
      <c r="X139" s="202" t="s">
        <v>18</v>
      </c>
      <c r="Y139" s="203" t="s">
        <v>191</v>
      </c>
      <c r="AC139" s="202" t="s">
        <v>327</v>
      </c>
      <c r="AD139" s="46" t="str">
        <f t="shared" si="28"/>
        <v>R_ES-SA-SpHeat</v>
      </c>
      <c r="AE139" s="208" t="str">
        <f t="shared" si="29"/>
        <v>RH22_23</v>
      </c>
      <c r="AF139" s="46">
        <f t="shared" si="52"/>
        <v>0</v>
      </c>
      <c r="AG139" s="208" t="s">
        <v>18</v>
      </c>
      <c r="AH139" s="46" t="s">
        <v>197</v>
      </c>
      <c r="AL139" s="202" t="s">
        <v>327</v>
      </c>
      <c r="AM139" s="203" t="str">
        <f t="shared" si="30"/>
        <v>R_ES-SA-SpHeat</v>
      </c>
      <c r="AN139" s="202" t="str">
        <f t="shared" si="31"/>
        <v>RH22_23</v>
      </c>
      <c r="AO139" s="202">
        <f t="shared" si="53"/>
        <v>0</v>
      </c>
      <c r="AP139" s="202" t="s">
        <v>18</v>
      </c>
      <c r="AQ139" s="203" t="s">
        <v>194</v>
      </c>
      <c r="AU139" s="202" t="s">
        <v>327</v>
      </c>
      <c r="AV139" s="46" t="str">
        <f t="shared" si="32"/>
        <v>R_ES-SA-SpHeat</v>
      </c>
      <c r="AW139" s="208" t="str">
        <f t="shared" si="33"/>
        <v>RH22_23</v>
      </c>
      <c r="AX139" s="208">
        <f t="shared" si="39"/>
        <v>0</v>
      </c>
      <c r="AY139" s="208" t="s">
        <v>18</v>
      </c>
      <c r="AZ139" s="46" t="s">
        <v>193</v>
      </c>
      <c r="BD139" s="202" t="s">
        <v>327</v>
      </c>
      <c r="BE139" s="46" t="str">
        <f t="shared" si="34"/>
        <v>R_ES-SA-SpHeat</v>
      </c>
      <c r="BF139" s="208" t="str">
        <f t="shared" si="35"/>
        <v>RH22_23</v>
      </c>
      <c r="BG139" s="208">
        <f t="shared" si="40"/>
        <v>0</v>
      </c>
      <c r="BH139" s="208" t="s">
        <v>18</v>
      </c>
      <c r="BI139" s="46" t="s">
        <v>195</v>
      </c>
      <c r="BM139" s="202" t="s">
        <v>327</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327</v>
      </c>
      <c r="L152" s="203" t="str">
        <f t="shared" si="54"/>
        <v>R_ES-SA-SpHeat</v>
      </c>
      <c r="M152" s="202" t="str">
        <f t="shared" ref="M152:N152" si="78">M56</f>
        <v>SH0_1</v>
      </c>
      <c r="N152" s="202">
        <f t="shared" si="78"/>
        <v>0</v>
      </c>
      <c r="O152" s="202" t="s">
        <v>18</v>
      </c>
      <c r="P152" s="203" t="s">
        <v>196</v>
      </c>
      <c r="T152" s="202" t="s">
        <v>327</v>
      </c>
      <c r="U152" s="203" t="str">
        <f t="shared" si="27"/>
        <v>R_ES-SA-SpHeat</v>
      </c>
      <c r="V152" s="202" t="str">
        <f t="shared" si="27"/>
        <v>SH0_1</v>
      </c>
      <c r="W152" s="202">
        <f t="shared" si="51"/>
        <v>0</v>
      </c>
      <c r="X152" s="202" t="s">
        <v>18</v>
      </c>
      <c r="Y152" s="203" t="s">
        <v>191</v>
      </c>
      <c r="AC152" s="202" t="s">
        <v>327</v>
      </c>
      <c r="AD152" s="46" t="str">
        <f t="shared" si="28"/>
        <v>R_ES-SA-SpHeat</v>
      </c>
      <c r="AE152" s="208" t="str">
        <f t="shared" si="29"/>
        <v>SH0_1</v>
      </c>
      <c r="AF152" s="46">
        <f t="shared" si="52"/>
        <v>0</v>
      </c>
      <c r="AG152" s="208" t="s">
        <v>18</v>
      </c>
      <c r="AH152" s="46" t="s">
        <v>197</v>
      </c>
      <c r="AL152" s="202" t="s">
        <v>327</v>
      </c>
      <c r="AM152" s="203" t="str">
        <f t="shared" si="30"/>
        <v>R_ES-SA-SpHeat</v>
      </c>
      <c r="AN152" s="202" t="str">
        <f t="shared" si="31"/>
        <v>SH0_1</v>
      </c>
      <c r="AO152" s="202">
        <f t="shared" si="53"/>
        <v>0</v>
      </c>
      <c r="AP152" s="202" t="s">
        <v>18</v>
      </c>
      <c r="AQ152" s="203" t="s">
        <v>194</v>
      </c>
      <c r="AU152" s="202" t="s">
        <v>327</v>
      </c>
      <c r="AV152" s="46" t="str">
        <f t="shared" si="32"/>
        <v>R_ES-SA-SpHeat</v>
      </c>
      <c r="AW152" s="208" t="str">
        <f t="shared" si="33"/>
        <v>SH0_1</v>
      </c>
      <c r="AX152" s="208">
        <f t="shared" si="39"/>
        <v>0</v>
      </c>
      <c r="AY152" s="208" t="s">
        <v>18</v>
      </c>
      <c r="AZ152" s="46" t="s">
        <v>193</v>
      </c>
      <c r="BD152" s="202" t="s">
        <v>327</v>
      </c>
      <c r="BE152" s="46" t="str">
        <f t="shared" si="34"/>
        <v>R_ES-SA-SpHeat</v>
      </c>
      <c r="BF152" s="208" t="str">
        <f t="shared" si="35"/>
        <v>SH0_1</v>
      </c>
      <c r="BG152" s="208">
        <f t="shared" si="40"/>
        <v>0</v>
      </c>
      <c r="BH152" s="208" t="s">
        <v>18</v>
      </c>
      <c r="BI152" s="46" t="s">
        <v>195</v>
      </c>
      <c r="BM152" s="202" t="s">
        <v>327</v>
      </c>
      <c r="BN152" s="46" t="str">
        <f t="shared" si="36"/>
        <v>R_ES-SA-SpHeat</v>
      </c>
      <c r="BO152" s="208" t="str">
        <f t="shared" si="37"/>
        <v>SH0_1</v>
      </c>
      <c r="BP152" s="208">
        <f t="shared" si="41"/>
        <v>0</v>
      </c>
      <c r="BQ152" s="208" t="s">
        <v>18</v>
      </c>
      <c r="BR152" s="46" t="s">
        <v>192</v>
      </c>
    </row>
    <row r="153" spans="11:70">
      <c r="K153" s="202" t="s">
        <v>327</v>
      </c>
      <c r="L153" s="203" t="str">
        <f t="shared" si="54"/>
        <v>R_ES-SA-SpHeat</v>
      </c>
      <c r="M153" s="202" t="str">
        <f t="shared" ref="M153:N153" si="79">M57</f>
        <v>SH2_3</v>
      </c>
      <c r="N153" s="202">
        <f t="shared" si="79"/>
        <v>0</v>
      </c>
      <c r="O153" s="202" t="s">
        <v>18</v>
      </c>
      <c r="P153" s="203" t="s">
        <v>196</v>
      </c>
      <c r="T153" s="202" t="s">
        <v>327</v>
      </c>
      <c r="U153" s="203" t="str">
        <f t="shared" si="27"/>
        <v>R_ES-SA-SpHeat</v>
      </c>
      <c r="V153" s="202" t="str">
        <f t="shared" si="27"/>
        <v>SH2_3</v>
      </c>
      <c r="W153" s="202">
        <f t="shared" si="51"/>
        <v>0</v>
      </c>
      <c r="X153" s="202" t="s">
        <v>18</v>
      </c>
      <c r="Y153" s="203" t="s">
        <v>191</v>
      </c>
      <c r="AC153" s="202" t="s">
        <v>327</v>
      </c>
      <c r="AD153" s="46" t="str">
        <f t="shared" si="28"/>
        <v>R_ES-SA-SpHeat</v>
      </c>
      <c r="AE153" s="208" t="str">
        <f t="shared" si="29"/>
        <v>SH2_3</v>
      </c>
      <c r="AF153" s="46">
        <f t="shared" si="52"/>
        <v>0</v>
      </c>
      <c r="AG153" s="208" t="s">
        <v>18</v>
      </c>
      <c r="AH153" s="46" t="s">
        <v>197</v>
      </c>
      <c r="AL153" s="202" t="s">
        <v>327</v>
      </c>
      <c r="AM153" s="203" t="str">
        <f t="shared" si="30"/>
        <v>R_ES-SA-SpHeat</v>
      </c>
      <c r="AN153" s="202" t="str">
        <f t="shared" si="31"/>
        <v>SH2_3</v>
      </c>
      <c r="AO153" s="202">
        <f t="shared" si="53"/>
        <v>0</v>
      </c>
      <c r="AP153" s="202" t="s">
        <v>18</v>
      </c>
      <c r="AQ153" s="203" t="s">
        <v>194</v>
      </c>
      <c r="AU153" s="202" t="s">
        <v>327</v>
      </c>
      <c r="AV153" s="46" t="str">
        <f t="shared" si="32"/>
        <v>R_ES-SA-SpHeat</v>
      </c>
      <c r="AW153" s="208" t="str">
        <f t="shared" si="33"/>
        <v>SH2_3</v>
      </c>
      <c r="AX153" s="208">
        <f t="shared" si="39"/>
        <v>0</v>
      </c>
      <c r="AY153" s="208" t="s">
        <v>18</v>
      </c>
      <c r="AZ153" s="46" t="s">
        <v>193</v>
      </c>
      <c r="BD153" s="202" t="s">
        <v>327</v>
      </c>
      <c r="BE153" s="46" t="str">
        <f t="shared" si="34"/>
        <v>R_ES-SA-SpHeat</v>
      </c>
      <c r="BF153" s="208" t="str">
        <f t="shared" si="35"/>
        <v>SH2_3</v>
      </c>
      <c r="BG153" s="208">
        <f t="shared" si="40"/>
        <v>0</v>
      </c>
      <c r="BH153" s="208" t="s">
        <v>18</v>
      </c>
      <c r="BI153" s="46" t="s">
        <v>195</v>
      </c>
      <c r="BM153" s="202" t="s">
        <v>327</v>
      </c>
      <c r="BN153" s="46" t="str">
        <f t="shared" si="36"/>
        <v>R_ES-SA-SpHeat</v>
      </c>
      <c r="BO153" s="208" t="str">
        <f t="shared" si="37"/>
        <v>SH2_3</v>
      </c>
      <c r="BP153" s="208">
        <f t="shared" si="41"/>
        <v>0</v>
      </c>
      <c r="BQ153" s="208" t="s">
        <v>18</v>
      </c>
      <c r="BR153" s="46" t="s">
        <v>192</v>
      </c>
    </row>
    <row r="154" spans="11:70">
      <c r="K154" s="202" t="s">
        <v>327</v>
      </c>
      <c r="L154" s="203" t="str">
        <f t="shared" si="54"/>
        <v>R_ES-SA-SpHeat</v>
      </c>
      <c r="M154" s="202" t="str">
        <f t="shared" ref="M154:N154" si="80">M58</f>
        <v>SH4_5</v>
      </c>
      <c r="N154" s="202">
        <f t="shared" si="80"/>
        <v>0</v>
      </c>
      <c r="O154" s="202" t="s">
        <v>18</v>
      </c>
      <c r="P154" s="203" t="s">
        <v>196</v>
      </c>
      <c r="T154" s="202" t="s">
        <v>327</v>
      </c>
      <c r="U154" s="203" t="str">
        <f t="shared" si="27"/>
        <v>R_ES-SA-SpHeat</v>
      </c>
      <c r="V154" s="202" t="str">
        <f t="shared" si="27"/>
        <v>SH4_5</v>
      </c>
      <c r="W154" s="202">
        <f t="shared" si="51"/>
        <v>0</v>
      </c>
      <c r="X154" s="202" t="s">
        <v>18</v>
      </c>
      <c r="Y154" s="203" t="s">
        <v>191</v>
      </c>
      <c r="AC154" s="202" t="s">
        <v>327</v>
      </c>
      <c r="AD154" s="46" t="str">
        <f t="shared" si="28"/>
        <v>R_ES-SA-SpHeat</v>
      </c>
      <c r="AE154" s="208" t="str">
        <f t="shared" si="29"/>
        <v>SH4_5</v>
      </c>
      <c r="AF154" s="46">
        <f t="shared" si="52"/>
        <v>0</v>
      </c>
      <c r="AG154" s="208" t="s">
        <v>18</v>
      </c>
      <c r="AH154" s="46" t="s">
        <v>197</v>
      </c>
      <c r="AL154" s="202" t="s">
        <v>327</v>
      </c>
      <c r="AM154" s="203" t="str">
        <f t="shared" si="30"/>
        <v>R_ES-SA-SpHeat</v>
      </c>
      <c r="AN154" s="202" t="str">
        <f t="shared" si="31"/>
        <v>SH4_5</v>
      </c>
      <c r="AO154" s="202">
        <f t="shared" si="53"/>
        <v>0</v>
      </c>
      <c r="AP154" s="202" t="s">
        <v>18</v>
      </c>
      <c r="AQ154" s="203" t="s">
        <v>194</v>
      </c>
      <c r="AU154" s="202" t="s">
        <v>327</v>
      </c>
      <c r="AV154" s="46" t="str">
        <f t="shared" si="32"/>
        <v>R_ES-SA-SpHeat</v>
      </c>
      <c r="AW154" s="208" t="str">
        <f t="shared" si="33"/>
        <v>SH4_5</v>
      </c>
      <c r="AX154" s="208">
        <f t="shared" si="39"/>
        <v>0</v>
      </c>
      <c r="AY154" s="208" t="s">
        <v>18</v>
      </c>
      <c r="AZ154" s="46" t="s">
        <v>193</v>
      </c>
      <c r="BD154" s="202" t="s">
        <v>327</v>
      </c>
      <c r="BE154" s="46" t="str">
        <f t="shared" si="34"/>
        <v>R_ES-SA-SpHeat</v>
      </c>
      <c r="BF154" s="208" t="str">
        <f t="shared" si="35"/>
        <v>SH4_5</v>
      </c>
      <c r="BG154" s="208">
        <f t="shared" si="40"/>
        <v>0</v>
      </c>
      <c r="BH154" s="208" t="s">
        <v>18</v>
      </c>
      <c r="BI154" s="46" t="s">
        <v>195</v>
      </c>
      <c r="BM154" s="202" t="s">
        <v>327</v>
      </c>
      <c r="BN154" s="46" t="str">
        <f t="shared" si="36"/>
        <v>R_ES-SA-SpHeat</v>
      </c>
      <c r="BO154" s="208" t="str">
        <f t="shared" si="37"/>
        <v>SH4_5</v>
      </c>
      <c r="BP154" s="208">
        <f t="shared" si="41"/>
        <v>0</v>
      </c>
      <c r="BQ154" s="208" t="s">
        <v>18</v>
      </c>
      <c r="BR154" s="46" t="s">
        <v>192</v>
      </c>
    </row>
    <row r="155" spans="11:70">
      <c r="K155" s="202" t="s">
        <v>327</v>
      </c>
      <c r="L155" s="203" t="str">
        <f t="shared" si="54"/>
        <v>R_ES-SA-SpHeat</v>
      </c>
      <c r="M155" s="202" t="str">
        <f t="shared" ref="M155:N155" si="81">M59</f>
        <v>SH6_7</v>
      </c>
      <c r="N155" s="202">
        <f t="shared" si="81"/>
        <v>0</v>
      </c>
      <c r="O155" s="202" t="s">
        <v>18</v>
      </c>
      <c r="P155" s="203" t="s">
        <v>196</v>
      </c>
      <c r="T155" s="202" t="s">
        <v>327</v>
      </c>
      <c r="U155" s="203" t="str">
        <f t="shared" si="27"/>
        <v>R_ES-SA-SpHeat</v>
      </c>
      <c r="V155" s="202" t="str">
        <f t="shared" si="27"/>
        <v>SH6_7</v>
      </c>
      <c r="W155" s="202">
        <f t="shared" si="51"/>
        <v>0</v>
      </c>
      <c r="X155" s="202" t="s">
        <v>18</v>
      </c>
      <c r="Y155" s="203" t="s">
        <v>191</v>
      </c>
      <c r="AC155" s="202" t="s">
        <v>327</v>
      </c>
      <c r="AD155" s="46" t="str">
        <f t="shared" si="28"/>
        <v>R_ES-SA-SpHeat</v>
      </c>
      <c r="AE155" s="208" t="str">
        <f t="shared" si="29"/>
        <v>SH6_7</v>
      </c>
      <c r="AF155" s="46">
        <f t="shared" si="52"/>
        <v>0</v>
      </c>
      <c r="AG155" s="208" t="s">
        <v>18</v>
      </c>
      <c r="AH155" s="46" t="s">
        <v>197</v>
      </c>
      <c r="AL155" s="202" t="s">
        <v>327</v>
      </c>
      <c r="AM155" s="203" t="str">
        <f t="shared" si="30"/>
        <v>R_ES-SA-SpHeat</v>
      </c>
      <c r="AN155" s="202" t="str">
        <f t="shared" si="31"/>
        <v>SH6_7</v>
      </c>
      <c r="AO155" s="202">
        <f t="shared" si="53"/>
        <v>0</v>
      </c>
      <c r="AP155" s="202" t="s">
        <v>18</v>
      </c>
      <c r="AQ155" s="203" t="s">
        <v>194</v>
      </c>
      <c r="AU155" s="202" t="s">
        <v>327</v>
      </c>
      <c r="AV155" s="46" t="str">
        <f t="shared" si="32"/>
        <v>R_ES-SA-SpHeat</v>
      </c>
      <c r="AW155" s="208" t="str">
        <f t="shared" si="33"/>
        <v>SH6_7</v>
      </c>
      <c r="AX155" s="208">
        <f t="shared" si="39"/>
        <v>0</v>
      </c>
      <c r="AY155" s="208" t="s">
        <v>18</v>
      </c>
      <c r="AZ155" s="46" t="s">
        <v>193</v>
      </c>
      <c r="BD155" s="202" t="s">
        <v>327</v>
      </c>
      <c r="BE155" s="46" t="str">
        <f t="shared" si="34"/>
        <v>R_ES-SA-SpHeat</v>
      </c>
      <c r="BF155" s="208" t="str">
        <f t="shared" si="35"/>
        <v>SH6_7</v>
      </c>
      <c r="BG155" s="208">
        <f t="shared" si="40"/>
        <v>0</v>
      </c>
      <c r="BH155" s="208" t="s">
        <v>18</v>
      </c>
      <c r="BI155" s="46" t="s">
        <v>195</v>
      </c>
      <c r="BM155" s="202" t="s">
        <v>327</v>
      </c>
      <c r="BN155" s="46" t="str">
        <f t="shared" si="36"/>
        <v>R_ES-SA-SpHeat</v>
      </c>
      <c r="BO155" s="208" t="str">
        <f t="shared" si="37"/>
        <v>SH6_7</v>
      </c>
      <c r="BP155" s="208">
        <f t="shared" si="41"/>
        <v>0</v>
      </c>
      <c r="BQ155" s="208" t="s">
        <v>18</v>
      </c>
      <c r="BR155" s="46" t="s">
        <v>192</v>
      </c>
    </row>
    <row r="156" spans="11:70">
      <c r="K156" s="202" t="s">
        <v>327</v>
      </c>
      <c r="L156" s="203" t="str">
        <f t="shared" si="54"/>
        <v>R_ES-SA-SpHeat</v>
      </c>
      <c r="M156" s="202" t="str">
        <f t="shared" ref="M156:N156" si="82">M60</f>
        <v>SH8_9</v>
      </c>
      <c r="N156" s="202">
        <f t="shared" si="82"/>
        <v>0</v>
      </c>
      <c r="O156" s="202" t="s">
        <v>18</v>
      </c>
      <c r="P156" s="203" t="s">
        <v>196</v>
      </c>
      <c r="T156" s="202" t="s">
        <v>327</v>
      </c>
      <c r="U156" s="203" t="str">
        <f t="shared" si="27"/>
        <v>R_ES-SA-SpHeat</v>
      </c>
      <c r="V156" s="202" t="str">
        <f t="shared" si="27"/>
        <v>SH8_9</v>
      </c>
      <c r="W156" s="202">
        <f t="shared" si="51"/>
        <v>0</v>
      </c>
      <c r="X156" s="202" t="s">
        <v>18</v>
      </c>
      <c r="Y156" s="203" t="s">
        <v>191</v>
      </c>
      <c r="AC156" s="202" t="s">
        <v>327</v>
      </c>
      <c r="AD156" s="46" t="str">
        <f t="shared" si="28"/>
        <v>R_ES-SA-SpHeat</v>
      </c>
      <c r="AE156" s="208" t="str">
        <f t="shared" si="29"/>
        <v>SH8_9</v>
      </c>
      <c r="AF156" s="46">
        <f t="shared" si="52"/>
        <v>0</v>
      </c>
      <c r="AG156" s="208" t="s">
        <v>18</v>
      </c>
      <c r="AH156" s="46" t="s">
        <v>197</v>
      </c>
      <c r="AL156" s="202" t="s">
        <v>327</v>
      </c>
      <c r="AM156" s="203" t="str">
        <f t="shared" si="30"/>
        <v>R_ES-SA-SpHeat</v>
      </c>
      <c r="AN156" s="202" t="str">
        <f t="shared" si="31"/>
        <v>SH8_9</v>
      </c>
      <c r="AO156" s="202">
        <f t="shared" si="53"/>
        <v>0</v>
      </c>
      <c r="AP156" s="202" t="s">
        <v>18</v>
      </c>
      <c r="AQ156" s="203" t="s">
        <v>194</v>
      </c>
      <c r="AU156" s="202" t="s">
        <v>327</v>
      </c>
      <c r="AV156" s="46" t="str">
        <f t="shared" si="32"/>
        <v>R_ES-SA-SpHeat</v>
      </c>
      <c r="AW156" s="208" t="str">
        <f t="shared" si="33"/>
        <v>SH8_9</v>
      </c>
      <c r="AX156" s="208">
        <f t="shared" si="39"/>
        <v>0</v>
      </c>
      <c r="AY156" s="208" t="s">
        <v>18</v>
      </c>
      <c r="AZ156" s="46" t="s">
        <v>193</v>
      </c>
      <c r="BD156" s="202" t="s">
        <v>327</v>
      </c>
      <c r="BE156" s="46" t="str">
        <f t="shared" si="34"/>
        <v>R_ES-SA-SpHeat</v>
      </c>
      <c r="BF156" s="208" t="str">
        <f t="shared" si="35"/>
        <v>SH8_9</v>
      </c>
      <c r="BG156" s="208">
        <f t="shared" si="40"/>
        <v>0</v>
      </c>
      <c r="BH156" s="208" t="s">
        <v>18</v>
      </c>
      <c r="BI156" s="46" t="s">
        <v>195</v>
      </c>
      <c r="BM156" s="202" t="s">
        <v>327</v>
      </c>
      <c r="BN156" s="46" t="str">
        <f t="shared" si="36"/>
        <v>R_ES-SA-SpHeat</v>
      </c>
      <c r="BO156" s="208" t="str">
        <f t="shared" si="37"/>
        <v>SH8_9</v>
      </c>
      <c r="BP156" s="208">
        <f t="shared" si="41"/>
        <v>0</v>
      </c>
      <c r="BQ156" s="208" t="s">
        <v>18</v>
      </c>
      <c r="BR156" s="46" t="s">
        <v>192</v>
      </c>
    </row>
    <row r="157" spans="11:70">
      <c r="K157" s="202" t="s">
        <v>327</v>
      </c>
      <c r="L157" s="203" t="str">
        <f t="shared" si="54"/>
        <v>R_ES-SA-SpHeat</v>
      </c>
      <c r="M157" s="202" t="str">
        <f t="shared" ref="M157:N157" si="83">M61</f>
        <v>SH10_11</v>
      </c>
      <c r="N157" s="202">
        <f t="shared" si="83"/>
        <v>0</v>
      </c>
      <c r="O157" s="202" t="s">
        <v>18</v>
      </c>
      <c r="P157" s="203" t="s">
        <v>196</v>
      </c>
      <c r="T157" s="202" t="s">
        <v>327</v>
      </c>
      <c r="U157" s="203" t="str">
        <f t="shared" si="27"/>
        <v>R_ES-SA-SpHeat</v>
      </c>
      <c r="V157" s="202" t="str">
        <f t="shared" si="27"/>
        <v>SH10_11</v>
      </c>
      <c r="W157" s="202">
        <f t="shared" si="51"/>
        <v>0</v>
      </c>
      <c r="X157" s="202" t="s">
        <v>18</v>
      </c>
      <c r="Y157" s="203" t="s">
        <v>191</v>
      </c>
      <c r="AC157" s="202" t="s">
        <v>327</v>
      </c>
      <c r="AD157" s="46" t="str">
        <f t="shared" si="28"/>
        <v>R_ES-SA-SpHeat</v>
      </c>
      <c r="AE157" s="208" t="str">
        <f t="shared" si="29"/>
        <v>SH10_11</v>
      </c>
      <c r="AF157" s="46">
        <f t="shared" si="52"/>
        <v>0</v>
      </c>
      <c r="AG157" s="208" t="s">
        <v>18</v>
      </c>
      <c r="AH157" s="46" t="s">
        <v>197</v>
      </c>
      <c r="AL157" s="202" t="s">
        <v>327</v>
      </c>
      <c r="AM157" s="203" t="str">
        <f t="shared" si="30"/>
        <v>R_ES-SA-SpHeat</v>
      </c>
      <c r="AN157" s="202" t="str">
        <f t="shared" si="31"/>
        <v>SH10_11</v>
      </c>
      <c r="AO157" s="202">
        <f t="shared" si="53"/>
        <v>0</v>
      </c>
      <c r="AP157" s="202" t="s">
        <v>18</v>
      </c>
      <c r="AQ157" s="203" t="s">
        <v>194</v>
      </c>
      <c r="AU157" s="202" t="s">
        <v>327</v>
      </c>
      <c r="AV157" s="46" t="str">
        <f t="shared" si="32"/>
        <v>R_ES-SA-SpHeat</v>
      </c>
      <c r="AW157" s="208" t="str">
        <f t="shared" si="33"/>
        <v>SH10_11</v>
      </c>
      <c r="AX157" s="208">
        <f t="shared" si="39"/>
        <v>0</v>
      </c>
      <c r="AY157" s="208" t="s">
        <v>18</v>
      </c>
      <c r="AZ157" s="46" t="s">
        <v>193</v>
      </c>
      <c r="BD157" s="202" t="s">
        <v>327</v>
      </c>
      <c r="BE157" s="46" t="str">
        <f t="shared" si="34"/>
        <v>R_ES-SA-SpHeat</v>
      </c>
      <c r="BF157" s="208" t="str">
        <f t="shared" si="35"/>
        <v>SH10_11</v>
      </c>
      <c r="BG157" s="208">
        <f t="shared" si="40"/>
        <v>0</v>
      </c>
      <c r="BH157" s="208" t="s">
        <v>18</v>
      </c>
      <c r="BI157" s="46" t="s">
        <v>195</v>
      </c>
      <c r="BM157" s="202" t="s">
        <v>327</v>
      </c>
      <c r="BN157" s="46" t="str">
        <f t="shared" si="36"/>
        <v>R_ES-SA-SpHeat</v>
      </c>
      <c r="BO157" s="208" t="str">
        <f t="shared" si="37"/>
        <v>SH10_11</v>
      </c>
      <c r="BP157" s="208">
        <f t="shared" si="41"/>
        <v>0</v>
      </c>
      <c r="BQ157" s="208" t="s">
        <v>18</v>
      </c>
      <c r="BR157" s="46" t="s">
        <v>192</v>
      </c>
    </row>
    <row r="158" spans="11:70">
      <c r="K158" s="202" t="s">
        <v>327</v>
      </c>
      <c r="L158" s="203" t="str">
        <f t="shared" si="54"/>
        <v>R_ES-SA-SpHeat</v>
      </c>
      <c r="M158" s="202" t="str">
        <f t="shared" ref="M158:N158" si="84">M62</f>
        <v>SH12_13</v>
      </c>
      <c r="N158" s="202">
        <f t="shared" si="84"/>
        <v>0</v>
      </c>
      <c r="O158" s="202" t="s">
        <v>18</v>
      </c>
      <c r="P158" s="203" t="s">
        <v>196</v>
      </c>
      <c r="T158" s="202" t="s">
        <v>327</v>
      </c>
      <c r="U158" s="203" t="str">
        <f t="shared" si="27"/>
        <v>R_ES-SA-SpHeat</v>
      </c>
      <c r="V158" s="202" t="str">
        <f t="shared" si="27"/>
        <v>SH12_13</v>
      </c>
      <c r="W158" s="202">
        <f t="shared" si="51"/>
        <v>0</v>
      </c>
      <c r="X158" s="202" t="s">
        <v>18</v>
      </c>
      <c r="Y158" s="203" t="s">
        <v>191</v>
      </c>
      <c r="AC158" s="202" t="s">
        <v>327</v>
      </c>
      <c r="AD158" s="46" t="str">
        <f t="shared" si="28"/>
        <v>R_ES-SA-SpHeat</v>
      </c>
      <c r="AE158" s="208" t="str">
        <f t="shared" si="29"/>
        <v>SH12_13</v>
      </c>
      <c r="AF158" s="46">
        <f t="shared" si="52"/>
        <v>0</v>
      </c>
      <c r="AG158" s="208" t="s">
        <v>18</v>
      </c>
      <c r="AH158" s="46" t="s">
        <v>197</v>
      </c>
      <c r="AL158" s="202" t="s">
        <v>327</v>
      </c>
      <c r="AM158" s="203" t="str">
        <f t="shared" si="30"/>
        <v>R_ES-SA-SpHeat</v>
      </c>
      <c r="AN158" s="202" t="str">
        <f t="shared" si="31"/>
        <v>SH12_13</v>
      </c>
      <c r="AO158" s="202">
        <f t="shared" si="53"/>
        <v>0</v>
      </c>
      <c r="AP158" s="202" t="s">
        <v>18</v>
      </c>
      <c r="AQ158" s="203" t="s">
        <v>194</v>
      </c>
      <c r="AU158" s="202" t="s">
        <v>327</v>
      </c>
      <c r="AV158" s="46" t="str">
        <f t="shared" si="32"/>
        <v>R_ES-SA-SpHeat</v>
      </c>
      <c r="AW158" s="208" t="str">
        <f t="shared" si="33"/>
        <v>SH12_13</v>
      </c>
      <c r="AX158" s="208">
        <f t="shared" si="39"/>
        <v>0</v>
      </c>
      <c r="AY158" s="208" t="s">
        <v>18</v>
      </c>
      <c r="AZ158" s="46" t="s">
        <v>193</v>
      </c>
      <c r="BD158" s="202" t="s">
        <v>327</v>
      </c>
      <c r="BE158" s="46" t="str">
        <f t="shared" si="34"/>
        <v>R_ES-SA-SpHeat</v>
      </c>
      <c r="BF158" s="208" t="str">
        <f t="shared" si="35"/>
        <v>SH12_13</v>
      </c>
      <c r="BG158" s="208">
        <f t="shared" si="40"/>
        <v>0</v>
      </c>
      <c r="BH158" s="208" t="s">
        <v>18</v>
      </c>
      <c r="BI158" s="46" t="s">
        <v>195</v>
      </c>
      <c r="BM158" s="202" t="s">
        <v>327</v>
      </c>
      <c r="BN158" s="46" t="str">
        <f t="shared" si="36"/>
        <v>R_ES-SA-SpHeat</v>
      </c>
      <c r="BO158" s="208" t="str">
        <f t="shared" si="37"/>
        <v>SH12_13</v>
      </c>
      <c r="BP158" s="208">
        <f t="shared" si="41"/>
        <v>0</v>
      </c>
      <c r="BQ158" s="208" t="s">
        <v>18</v>
      </c>
      <c r="BR158" s="46" t="s">
        <v>192</v>
      </c>
    </row>
    <row r="159" spans="11:70">
      <c r="K159" s="202" t="s">
        <v>327</v>
      </c>
      <c r="L159" s="203" t="str">
        <f t="shared" si="54"/>
        <v>R_ES-SA-SpHeat</v>
      </c>
      <c r="M159" s="202" t="str">
        <f t="shared" ref="M159:N159" si="85">M63</f>
        <v>SH14_15</v>
      </c>
      <c r="N159" s="202">
        <f t="shared" si="85"/>
        <v>0</v>
      </c>
      <c r="O159" s="202" t="s">
        <v>18</v>
      </c>
      <c r="P159" s="203" t="s">
        <v>196</v>
      </c>
      <c r="T159" s="202" t="s">
        <v>327</v>
      </c>
      <c r="U159" s="203" t="str">
        <f t="shared" si="27"/>
        <v>R_ES-SA-SpHeat</v>
      </c>
      <c r="V159" s="202" t="str">
        <f t="shared" si="27"/>
        <v>SH14_15</v>
      </c>
      <c r="W159" s="202">
        <f t="shared" si="51"/>
        <v>0</v>
      </c>
      <c r="X159" s="202" t="s">
        <v>18</v>
      </c>
      <c r="Y159" s="203" t="s">
        <v>191</v>
      </c>
      <c r="AC159" s="202" t="s">
        <v>327</v>
      </c>
      <c r="AD159" s="46" t="str">
        <f t="shared" si="28"/>
        <v>R_ES-SA-SpHeat</v>
      </c>
      <c r="AE159" s="208" t="str">
        <f t="shared" si="29"/>
        <v>SH14_15</v>
      </c>
      <c r="AF159" s="46">
        <f t="shared" si="52"/>
        <v>0</v>
      </c>
      <c r="AG159" s="208" t="s">
        <v>18</v>
      </c>
      <c r="AH159" s="46" t="s">
        <v>197</v>
      </c>
      <c r="AL159" s="202" t="s">
        <v>327</v>
      </c>
      <c r="AM159" s="203" t="str">
        <f t="shared" si="30"/>
        <v>R_ES-SA-SpHeat</v>
      </c>
      <c r="AN159" s="202" t="str">
        <f t="shared" si="31"/>
        <v>SH14_15</v>
      </c>
      <c r="AO159" s="202">
        <f t="shared" si="53"/>
        <v>0</v>
      </c>
      <c r="AP159" s="202" t="s">
        <v>18</v>
      </c>
      <c r="AQ159" s="203" t="s">
        <v>194</v>
      </c>
      <c r="AU159" s="202" t="s">
        <v>327</v>
      </c>
      <c r="AV159" s="46" t="str">
        <f t="shared" si="32"/>
        <v>R_ES-SA-SpHeat</v>
      </c>
      <c r="AW159" s="208" t="str">
        <f t="shared" si="33"/>
        <v>SH14_15</v>
      </c>
      <c r="AX159" s="208">
        <f t="shared" si="39"/>
        <v>0</v>
      </c>
      <c r="AY159" s="208" t="s">
        <v>18</v>
      </c>
      <c r="AZ159" s="46" t="s">
        <v>193</v>
      </c>
      <c r="BD159" s="202" t="s">
        <v>327</v>
      </c>
      <c r="BE159" s="46" t="str">
        <f t="shared" si="34"/>
        <v>R_ES-SA-SpHeat</v>
      </c>
      <c r="BF159" s="208" t="str">
        <f t="shared" si="35"/>
        <v>SH14_15</v>
      </c>
      <c r="BG159" s="208">
        <f t="shared" si="40"/>
        <v>0</v>
      </c>
      <c r="BH159" s="208" t="s">
        <v>18</v>
      </c>
      <c r="BI159" s="46" t="s">
        <v>195</v>
      </c>
      <c r="BM159" s="202" t="s">
        <v>327</v>
      </c>
      <c r="BN159" s="46" t="str">
        <f t="shared" si="36"/>
        <v>R_ES-SA-SpHeat</v>
      </c>
      <c r="BO159" s="208" t="str">
        <f t="shared" si="37"/>
        <v>SH14_15</v>
      </c>
      <c r="BP159" s="208">
        <f t="shared" si="41"/>
        <v>0</v>
      </c>
      <c r="BQ159" s="208" t="s">
        <v>18</v>
      </c>
      <c r="BR159" s="46" t="s">
        <v>192</v>
      </c>
    </row>
    <row r="160" spans="11:70">
      <c r="K160" s="202" t="s">
        <v>327</v>
      </c>
      <c r="L160" s="203" t="str">
        <f t="shared" si="54"/>
        <v>R_ES-SA-SpHeat</v>
      </c>
      <c r="M160" s="202" t="str">
        <f t="shared" ref="M160:N160" si="86">M64</f>
        <v>SH16_17</v>
      </c>
      <c r="N160" s="202">
        <f t="shared" si="86"/>
        <v>0</v>
      </c>
      <c r="O160" s="202" t="s">
        <v>18</v>
      </c>
      <c r="P160" s="203" t="s">
        <v>196</v>
      </c>
      <c r="T160" s="202" t="s">
        <v>327</v>
      </c>
      <c r="U160" s="203" t="str">
        <f t="shared" ref="U160:V223" si="87">L160</f>
        <v>R_ES-SA-SpHeat</v>
      </c>
      <c r="V160" s="202" t="str">
        <f t="shared" si="87"/>
        <v>SH16_17</v>
      </c>
      <c r="W160" s="202">
        <f t="shared" si="51"/>
        <v>0</v>
      </c>
      <c r="X160" s="202" t="s">
        <v>18</v>
      </c>
      <c r="Y160" s="203" t="s">
        <v>191</v>
      </c>
      <c r="AC160" s="202" t="s">
        <v>327</v>
      </c>
      <c r="AD160" s="46" t="str">
        <f t="shared" ref="AD160:AD223" si="88">U160</f>
        <v>R_ES-SA-SpHeat</v>
      </c>
      <c r="AE160" s="208" t="str">
        <f t="shared" ref="AE160:AE223" si="89">V160</f>
        <v>SH16_17</v>
      </c>
      <c r="AF160" s="46">
        <f t="shared" si="52"/>
        <v>0</v>
      </c>
      <c r="AG160" s="208" t="s">
        <v>18</v>
      </c>
      <c r="AH160" s="46" t="s">
        <v>197</v>
      </c>
      <c r="AL160" s="202" t="s">
        <v>327</v>
      </c>
      <c r="AM160" s="203" t="str">
        <f t="shared" ref="AM160:AM223" si="90">AD160</f>
        <v>R_ES-SA-SpHeat</v>
      </c>
      <c r="AN160" s="202" t="str">
        <f t="shared" ref="AN160:AN223" si="91">AE160</f>
        <v>SH16_17</v>
      </c>
      <c r="AO160" s="202">
        <f t="shared" si="53"/>
        <v>0</v>
      </c>
      <c r="AP160" s="202" t="s">
        <v>18</v>
      </c>
      <c r="AQ160" s="203" t="s">
        <v>194</v>
      </c>
      <c r="AU160" s="202" t="s">
        <v>327</v>
      </c>
      <c r="AV160" s="46" t="str">
        <f t="shared" ref="AV160:AV223" si="92">AM160</f>
        <v>R_ES-SA-SpHeat</v>
      </c>
      <c r="AW160" s="208" t="str">
        <f t="shared" ref="AW160:AW223" si="93">AN160</f>
        <v>SH16_17</v>
      </c>
      <c r="AX160" s="208">
        <f t="shared" si="39"/>
        <v>0</v>
      </c>
      <c r="AY160" s="208" t="s">
        <v>18</v>
      </c>
      <c r="AZ160" s="46" t="s">
        <v>193</v>
      </c>
      <c r="BD160" s="202" t="s">
        <v>327</v>
      </c>
      <c r="BE160" s="46" t="str">
        <f t="shared" ref="BE160:BE223" si="94">AV160</f>
        <v>R_ES-SA-SpHeat</v>
      </c>
      <c r="BF160" s="208" t="str">
        <f t="shared" ref="BF160:BF223" si="95">AW160</f>
        <v>SH16_17</v>
      </c>
      <c r="BG160" s="208">
        <f t="shared" si="40"/>
        <v>0</v>
      </c>
      <c r="BH160" s="208" t="s">
        <v>18</v>
      </c>
      <c r="BI160" s="46" t="s">
        <v>195</v>
      </c>
      <c r="BM160" s="202" t="s">
        <v>327</v>
      </c>
      <c r="BN160" s="46" t="str">
        <f t="shared" ref="BN160:BN223" si="96">BE160</f>
        <v>R_ES-SA-SpHeat</v>
      </c>
      <c r="BO160" s="208" t="str">
        <f t="shared" ref="BO160:BO223" si="97">BF160</f>
        <v>SH16_17</v>
      </c>
      <c r="BP160" s="208">
        <f t="shared" si="41"/>
        <v>0</v>
      </c>
      <c r="BQ160" s="208" t="s">
        <v>18</v>
      </c>
      <c r="BR160" s="46" t="s">
        <v>192</v>
      </c>
    </row>
    <row r="161" spans="11:70">
      <c r="K161" s="202" t="s">
        <v>327</v>
      </c>
      <c r="L161" s="203" t="str">
        <f t="shared" si="54"/>
        <v>R_ES-SA-SpHeat</v>
      </c>
      <c r="M161" s="202" t="str">
        <f t="shared" ref="M161:N161" si="98">M65</f>
        <v>SH18_19</v>
      </c>
      <c r="N161" s="202">
        <f t="shared" si="98"/>
        <v>0</v>
      </c>
      <c r="O161" s="202" t="s">
        <v>18</v>
      </c>
      <c r="P161" s="203" t="s">
        <v>196</v>
      </c>
      <c r="T161" s="202" t="s">
        <v>327</v>
      </c>
      <c r="U161" s="203" t="str">
        <f t="shared" si="87"/>
        <v>R_ES-SA-SpHeat</v>
      </c>
      <c r="V161" s="202" t="str">
        <f t="shared" si="87"/>
        <v>SH18_19</v>
      </c>
      <c r="W161" s="202">
        <f t="shared" si="51"/>
        <v>0</v>
      </c>
      <c r="X161" s="202" t="s">
        <v>18</v>
      </c>
      <c r="Y161" s="203" t="s">
        <v>191</v>
      </c>
      <c r="AC161" s="202" t="s">
        <v>327</v>
      </c>
      <c r="AD161" s="46" t="str">
        <f t="shared" si="88"/>
        <v>R_ES-SA-SpHeat</v>
      </c>
      <c r="AE161" s="208" t="str">
        <f t="shared" si="89"/>
        <v>SH18_19</v>
      </c>
      <c r="AF161" s="46">
        <f t="shared" si="52"/>
        <v>0</v>
      </c>
      <c r="AG161" s="208" t="s">
        <v>18</v>
      </c>
      <c r="AH161" s="46" t="s">
        <v>197</v>
      </c>
      <c r="AL161" s="202" t="s">
        <v>327</v>
      </c>
      <c r="AM161" s="203" t="str">
        <f t="shared" si="90"/>
        <v>R_ES-SA-SpHeat</v>
      </c>
      <c r="AN161" s="202" t="str">
        <f t="shared" si="91"/>
        <v>SH18_19</v>
      </c>
      <c r="AO161" s="202">
        <f t="shared" si="53"/>
        <v>0</v>
      </c>
      <c r="AP161" s="202" t="s">
        <v>18</v>
      </c>
      <c r="AQ161" s="203" t="s">
        <v>194</v>
      </c>
      <c r="AU161" s="202" t="s">
        <v>327</v>
      </c>
      <c r="AV161" s="46" t="str">
        <f t="shared" si="92"/>
        <v>R_ES-SA-SpHeat</v>
      </c>
      <c r="AW161" s="208" t="str">
        <f t="shared" si="93"/>
        <v>SH18_19</v>
      </c>
      <c r="AX161" s="208">
        <f t="shared" ref="AX161:AX224" si="99">W161</f>
        <v>0</v>
      </c>
      <c r="AY161" s="208" t="s">
        <v>18</v>
      </c>
      <c r="AZ161" s="46" t="s">
        <v>193</v>
      </c>
      <c r="BD161" s="202" t="s">
        <v>327</v>
      </c>
      <c r="BE161" s="46" t="str">
        <f t="shared" si="94"/>
        <v>R_ES-SA-SpHeat</v>
      </c>
      <c r="BF161" s="208" t="str">
        <f t="shared" si="95"/>
        <v>SH18_19</v>
      </c>
      <c r="BG161" s="208">
        <f t="shared" ref="BG161:BG224" si="100">AF161</f>
        <v>0</v>
      </c>
      <c r="BH161" s="208" t="s">
        <v>18</v>
      </c>
      <c r="BI161" s="46" t="s">
        <v>195</v>
      </c>
      <c r="BM161" s="202" t="s">
        <v>327</v>
      </c>
      <c r="BN161" s="46" t="str">
        <f t="shared" si="96"/>
        <v>R_ES-SA-SpHeat</v>
      </c>
      <c r="BO161" s="208" t="str">
        <f t="shared" si="97"/>
        <v>SH18_19</v>
      </c>
      <c r="BP161" s="208">
        <f t="shared" ref="BP161:BP224" si="101">AX161</f>
        <v>0</v>
      </c>
      <c r="BQ161" s="208" t="s">
        <v>18</v>
      </c>
      <c r="BR161" s="46" t="s">
        <v>192</v>
      </c>
    </row>
    <row r="162" spans="11:70">
      <c r="K162" s="202" t="s">
        <v>327</v>
      </c>
      <c r="L162" s="203" t="str">
        <f t="shared" si="54"/>
        <v>R_ES-SA-SpHeat</v>
      </c>
      <c r="M162" s="202" t="str">
        <f t="shared" ref="M162:N162" si="102">M66</f>
        <v>SH20_21</v>
      </c>
      <c r="N162" s="202">
        <f t="shared" si="102"/>
        <v>0</v>
      </c>
      <c r="O162" s="202" t="s">
        <v>18</v>
      </c>
      <c r="P162" s="203" t="s">
        <v>196</v>
      </c>
      <c r="T162" s="202" t="s">
        <v>327</v>
      </c>
      <c r="U162" s="203" t="str">
        <f t="shared" si="87"/>
        <v>R_ES-SA-SpHeat</v>
      </c>
      <c r="V162" s="202" t="str">
        <f t="shared" si="87"/>
        <v>SH20_21</v>
      </c>
      <c r="W162" s="202">
        <f t="shared" si="51"/>
        <v>0</v>
      </c>
      <c r="X162" s="202" t="s">
        <v>18</v>
      </c>
      <c r="Y162" s="203" t="s">
        <v>191</v>
      </c>
      <c r="AC162" s="202" t="s">
        <v>327</v>
      </c>
      <c r="AD162" s="46" t="str">
        <f t="shared" si="88"/>
        <v>R_ES-SA-SpHeat</v>
      </c>
      <c r="AE162" s="208" t="str">
        <f t="shared" si="89"/>
        <v>SH20_21</v>
      </c>
      <c r="AF162" s="46">
        <f t="shared" si="52"/>
        <v>0</v>
      </c>
      <c r="AG162" s="208" t="s">
        <v>18</v>
      </c>
      <c r="AH162" s="46" t="s">
        <v>197</v>
      </c>
      <c r="AL162" s="202" t="s">
        <v>327</v>
      </c>
      <c r="AM162" s="203" t="str">
        <f t="shared" si="90"/>
        <v>R_ES-SA-SpHeat</v>
      </c>
      <c r="AN162" s="202" t="str">
        <f t="shared" si="91"/>
        <v>SH20_21</v>
      </c>
      <c r="AO162" s="202">
        <f t="shared" si="53"/>
        <v>0</v>
      </c>
      <c r="AP162" s="202" t="s">
        <v>18</v>
      </c>
      <c r="AQ162" s="203" t="s">
        <v>194</v>
      </c>
      <c r="AU162" s="202" t="s">
        <v>327</v>
      </c>
      <c r="AV162" s="46" t="str">
        <f t="shared" si="92"/>
        <v>R_ES-SA-SpHeat</v>
      </c>
      <c r="AW162" s="208" t="str">
        <f t="shared" si="93"/>
        <v>SH20_21</v>
      </c>
      <c r="AX162" s="208">
        <f t="shared" si="99"/>
        <v>0</v>
      </c>
      <c r="AY162" s="208" t="s">
        <v>18</v>
      </c>
      <c r="AZ162" s="46" t="s">
        <v>193</v>
      </c>
      <c r="BD162" s="202" t="s">
        <v>327</v>
      </c>
      <c r="BE162" s="46" t="str">
        <f t="shared" si="94"/>
        <v>R_ES-SA-SpHeat</v>
      </c>
      <c r="BF162" s="208" t="str">
        <f t="shared" si="95"/>
        <v>SH20_21</v>
      </c>
      <c r="BG162" s="208">
        <f t="shared" si="100"/>
        <v>0</v>
      </c>
      <c r="BH162" s="208" t="s">
        <v>18</v>
      </c>
      <c r="BI162" s="46" t="s">
        <v>195</v>
      </c>
      <c r="BM162" s="202" t="s">
        <v>327</v>
      </c>
      <c r="BN162" s="46" t="str">
        <f t="shared" si="96"/>
        <v>R_ES-SA-SpHeat</v>
      </c>
      <c r="BO162" s="208" t="str">
        <f t="shared" si="97"/>
        <v>SH20_21</v>
      </c>
      <c r="BP162" s="208">
        <f t="shared" si="101"/>
        <v>0</v>
      </c>
      <c r="BQ162" s="208" t="s">
        <v>18</v>
      </c>
      <c r="BR162" s="46" t="s">
        <v>192</v>
      </c>
    </row>
    <row r="163" spans="11:70">
      <c r="K163" s="202" t="s">
        <v>327</v>
      </c>
      <c r="L163" s="203" t="str">
        <f t="shared" si="54"/>
        <v>R_ES-SA-SpHeat</v>
      </c>
      <c r="M163" s="202" t="str">
        <f t="shared" ref="M163:N163" si="103">M67</f>
        <v>SH22_23</v>
      </c>
      <c r="N163" s="202">
        <f t="shared" si="103"/>
        <v>0</v>
      </c>
      <c r="O163" s="202" t="s">
        <v>18</v>
      </c>
      <c r="P163" s="203" t="s">
        <v>196</v>
      </c>
      <c r="T163" s="202" t="s">
        <v>327</v>
      </c>
      <c r="U163" s="203" t="str">
        <f t="shared" si="87"/>
        <v>R_ES-SA-SpHeat</v>
      </c>
      <c r="V163" s="202" t="str">
        <f t="shared" si="87"/>
        <v>SH22_23</v>
      </c>
      <c r="W163" s="202">
        <f t="shared" si="51"/>
        <v>0</v>
      </c>
      <c r="X163" s="202" t="s">
        <v>18</v>
      </c>
      <c r="Y163" s="203" t="s">
        <v>191</v>
      </c>
      <c r="AC163" s="202" t="s">
        <v>327</v>
      </c>
      <c r="AD163" s="46" t="str">
        <f t="shared" si="88"/>
        <v>R_ES-SA-SpHeat</v>
      </c>
      <c r="AE163" s="208" t="str">
        <f t="shared" si="89"/>
        <v>SH22_23</v>
      </c>
      <c r="AF163" s="46">
        <f t="shared" si="52"/>
        <v>0</v>
      </c>
      <c r="AG163" s="208" t="s">
        <v>18</v>
      </c>
      <c r="AH163" s="46" t="s">
        <v>197</v>
      </c>
      <c r="AL163" s="202" t="s">
        <v>327</v>
      </c>
      <c r="AM163" s="203" t="str">
        <f t="shared" si="90"/>
        <v>R_ES-SA-SpHeat</v>
      </c>
      <c r="AN163" s="202" t="str">
        <f t="shared" si="91"/>
        <v>SH22_23</v>
      </c>
      <c r="AO163" s="202">
        <f t="shared" si="53"/>
        <v>0</v>
      </c>
      <c r="AP163" s="202" t="s">
        <v>18</v>
      </c>
      <c r="AQ163" s="203" t="s">
        <v>194</v>
      </c>
      <c r="AU163" s="202" t="s">
        <v>327</v>
      </c>
      <c r="AV163" s="46" t="str">
        <f t="shared" si="92"/>
        <v>R_ES-SA-SpHeat</v>
      </c>
      <c r="AW163" s="208" t="str">
        <f t="shared" si="93"/>
        <v>SH22_23</v>
      </c>
      <c r="AX163" s="208">
        <f t="shared" si="99"/>
        <v>0</v>
      </c>
      <c r="AY163" s="208" t="s">
        <v>18</v>
      </c>
      <c r="AZ163" s="46" t="s">
        <v>193</v>
      </c>
      <c r="BD163" s="202" t="s">
        <v>327</v>
      </c>
      <c r="BE163" s="46" t="str">
        <f t="shared" si="94"/>
        <v>R_ES-SA-SpHeat</v>
      </c>
      <c r="BF163" s="208" t="str">
        <f t="shared" si="95"/>
        <v>SH22_23</v>
      </c>
      <c r="BG163" s="208">
        <f t="shared" si="100"/>
        <v>0</v>
      </c>
      <c r="BH163" s="208" t="s">
        <v>18</v>
      </c>
      <c r="BI163" s="46" t="s">
        <v>195</v>
      </c>
      <c r="BM163" s="202" t="s">
        <v>327</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327</v>
      </c>
      <c r="L176" s="203" t="str">
        <f t="shared" si="54"/>
        <v>R_ES-SA-SpHeat</v>
      </c>
      <c r="M176" s="202" t="str">
        <f t="shared" ref="M176:N176" si="116">M80</f>
        <v>FH0_1</v>
      </c>
      <c r="N176" s="202">
        <f t="shared" si="116"/>
        <v>0</v>
      </c>
      <c r="O176" s="202" t="s">
        <v>18</v>
      </c>
      <c r="P176" s="203" t="s">
        <v>196</v>
      </c>
      <c r="T176" s="202" t="s">
        <v>327</v>
      </c>
      <c r="U176" s="203" t="str">
        <f t="shared" si="87"/>
        <v>R_ES-SA-SpHeat</v>
      </c>
      <c r="V176" s="202" t="str">
        <f t="shared" si="87"/>
        <v>FH0_1</v>
      </c>
      <c r="W176" s="202">
        <f t="shared" si="51"/>
        <v>0</v>
      </c>
      <c r="X176" s="202" t="s">
        <v>18</v>
      </c>
      <c r="Y176" s="203" t="s">
        <v>191</v>
      </c>
      <c r="AC176" s="202" t="s">
        <v>327</v>
      </c>
      <c r="AD176" s="46" t="str">
        <f t="shared" si="88"/>
        <v>R_ES-SA-SpHeat</v>
      </c>
      <c r="AE176" s="208" t="str">
        <f t="shared" si="89"/>
        <v>FH0_1</v>
      </c>
      <c r="AF176" s="46">
        <f t="shared" si="52"/>
        <v>0</v>
      </c>
      <c r="AG176" s="208" t="s">
        <v>18</v>
      </c>
      <c r="AH176" s="46" t="s">
        <v>197</v>
      </c>
      <c r="AL176" s="202" t="s">
        <v>327</v>
      </c>
      <c r="AM176" s="203" t="str">
        <f t="shared" si="90"/>
        <v>R_ES-SA-SpHeat</v>
      </c>
      <c r="AN176" s="202" t="str">
        <f t="shared" si="91"/>
        <v>FH0_1</v>
      </c>
      <c r="AO176" s="202">
        <f t="shared" si="53"/>
        <v>0</v>
      </c>
      <c r="AP176" s="202" t="s">
        <v>18</v>
      </c>
      <c r="AQ176" s="203" t="s">
        <v>194</v>
      </c>
      <c r="AU176" s="202" t="s">
        <v>327</v>
      </c>
      <c r="AV176" s="46" t="str">
        <f t="shared" si="92"/>
        <v>R_ES-SA-SpHeat</v>
      </c>
      <c r="AW176" s="208" t="str">
        <f t="shared" si="93"/>
        <v>FH0_1</v>
      </c>
      <c r="AX176" s="208">
        <f t="shared" si="99"/>
        <v>0</v>
      </c>
      <c r="AY176" s="208" t="s">
        <v>18</v>
      </c>
      <c r="AZ176" s="46" t="s">
        <v>193</v>
      </c>
      <c r="BD176" s="202" t="s">
        <v>327</v>
      </c>
      <c r="BE176" s="46" t="str">
        <f t="shared" si="94"/>
        <v>R_ES-SA-SpHeat</v>
      </c>
      <c r="BF176" s="208" t="str">
        <f t="shared" si="95"/>
        <v>FH0_1</v>
      </c>
      <c r="BG176" s="208">
        <f t="shared" si="100"/>
        <v>0</v>
      </c>
      <c r="BH176" s="208" t="s">
        <v>18</v>
      </c>
      <c r="BI176" s="46" t="s">
        <v>195</v>
      </c>
      <c r="BM176" s="202" t="s">
        <v>327</v>
      </c>
      <c r="BN176" s="46" t="str">
        <f t="shared" si="96"/>
        <v>R_ES-SA-SpHeat</v>
      </c>
      <c r="BO176" s="208" t="str">
        <f t="shared" si="97"/>
        <v>FH0_1</v>
      </c>
      <c r="BP176" s="208">
        <f t="shared" si="101"/>
        <v>0</v>
      </c>
      <c r="BQ176" s="208" t="s">
        <v>18</v>
      </c>
      <c r="BR176" s="46" t="s">
        <v>192</v>
      </c>
    </row>
    <row r="177" spans="11:70">
      <c r="K177" s="202" t="s">
        <v>327</v>
      </c>
      <c r="L177" s="203" t="str">
        <f t="shared" si="54"/>
        <v>R_ES-SA-SpHeat</v>
      </c>
      <c r="M177" s="202" t="str">
        <f t="shared" ref="M177:N177" si="117">M81</f>
        <v>FH2_3</v>
      </c>
      <c r="N177" s="202">
        <f t="shared" si="117"/>
        <v>0</v>
      </c>
      <c r="O177" s="202" t="s">
        <v>18</v>
      </c>
      <c r="P177" s="203" t="s">
        <v>196</v>
      </c>
      <c r="T177" s="202" t="s">
        <v>327</v>
      </c>
      <c r="U177" s="203" t="str">
        <f t="shared" si="87"/>
        <v>R_ES-SA-SpHeat</v>
      </c>
      <c r="V177" s="202" t="str">
        <f t="shared" si="87"/>
        <v>FH2_3</v>
      </c>
      <c r="W177" s="202">
        <f t="shared" si="51"/>
        <v>0</v>
      </c>
      <c r="X177" s="202" t="s">
        <v>18</v>
      </c>
      <c r="Y177" s="203" t="s">
        <v>191</v>
      </c>
      <c r="AC177" s="202" t="s">
        <v>327</v>
      </c>
      <c r="AD177" s="46" t="str">
        <f t="shared" si="88"/>
        <v>R_ES-SA-SpHeat</v>
      </c>
      <c r="AE177" s="208" t="str">
        <f t="shared" si="89"/>
        <v>FH2_3</v>
      </c>
      <c r="AF177" s="46">
        <f t="shared" si="52"/>
        <v>0</v>
      </c>
      <c r="AG177" s="208" t="s">
        <v>18</v>
      </c>
      <c r="AH177" s="46" t="s">
        <v>197</v>
      </c>
      <c r="AL177" s="202" t="s">
        <v>327</v>
      </c>
      <c r="AM177" s="203" t="str">
        <f t="shared" si="90"/>
        <v>R_ES-SA-SpHeat</v>
      </c>
      <c r="AN177" s="202" t="str">
        <f t="shared" si="91"/>
        <v>FH2_3</v>
      </c>
      <c r="AO177" s="202">
        <f t="shared" si="53"/>
        <v>0</v>
      </c>
      <c r="AP177" s="202" t="s">
        <v>18</v>
      </c>
      <c r="AQ177" s="203" t="s">
        <v>194</v>
      </c>
      <c r="AU177" s="202" t="s">
        <v>327</v>
      </c>
      <c r="AV177" s="46" t="str">
        <f t="shared" si="92"/>
        <v>R_ES-SA-SpHeat</v>
      </c>
      <c r="AW177" s="208" t="str">
        <f t="shared" si="93"/>
        <v>FH2_3</v>
      </c>
      <c r="AX177" s="208">
        <f t="shared" si="99"/>
        <v>0</v>
      </c>
      <c r="AY177" s="208" t="s">
        <v>18</v>
      </c>
      <c r="AZ177" s="46" t="s">
        <v>193</v>
      </c>
      <c r="BD177" s="202" t="s">
        <v>327</v>
      </c>
      <c r="BE177" s="46" t="str">
        <f t="shared" si="94"/>
        <v>R_ES-SA-SpHeat</v>
      </c>
      <c r="BF177" s="208" t="str">
        <f t="shared" si="95"/>
        <v>FH2_3</v>
      </c>
      <c r="BG177" s="208">
        <f t="shared" si="100"/>
        <v>0</v>
      </c>
      <c r="BH177" s="208" t="s">
        <v>18</v>
      </c>
      <c r="BI177" s="46" t="s">
        <v>195</v>
      </c>
      <c r="BM177" s="202" t="s">
        <v>327</v>
      </c>
      <c r="BN177" s="46" t="str">
        <f t="shared" si="96"/>
        <v>R_ES-SA-SpHeat</v>
      </c>
      <c r="BO177" s="208" t="str">
        <f t="shared" si="97"/>
        <v>FH2_3</v>
      </c>
      <c r="BP177" s="208">
        <f t="shared" si="101"/>
        <v>0</v>
      </c>
      <c r="BQ177" s="208" t="s">
        <v>18</v>
      </c>
      <c r="BR177" s="46" t="s">
        <v>192</v>
      </c>
    </row>
    <row r="178" spans="11:70">
      <c r="K178" s="202" t="s">
        <v>327</v>
      </c>
      <c r="L178" s="203" t="str">
        <f t="shared" si="54"/>
        <v>R_ES-SA-SpHeat</v>
      </c>
      <c r="M178" s="202" t="str">
        <f t="shared" ref="M178:N178" si="118">M82</f>
        <v>FH4_5</v>
      </c>
      <c r="N178" s="202">
        <f t="shared" si="118"/>
        <v>0</v>
      </c>
      <c r="O178" s="202" t="s">
        <v>18</v>
      </c>
      <c r="P178" s="203" t="s">
        <v>196</v>
      </c>
      <c r="T178" s="202" t="s">
        <v>327</v>
      </c>
      <c r="U178" s="203" t="str">
        <f t="shared" si="87"/>
        <v>R_ES-SA-SpHeat</v>
      </c>
      <c r="V178" s="202" t="str">
        <f t="shared" si="87"/>
        <v>FH4_5</v>
      </c>
      <c r="W178" s="202">
        <f t="shared" si="51"/>
        <v>0</v>
      </c>
      <c r="X178" s="202" t="s">
        <v>18</v>
      </c>
      <c r="Y178" s="203" t="s">
        <v>191</v>
      </c>
      <c r="AC178" s="202" t="s">
        <v>327</v>
      </c>
      <c r="AD178" s="46" t="str">
        <f t="shared" si="88"/>
        <v>R_ES-SA-SpHeat</v>
      </c>
      <c r="AE178" s="208" t="str">
        <f t="shared" si="89"/>
        <v>FH4_5</v>
      </c>
      <c r="AF178" s="46">
        <f t="shared" si="52"/>
        <v>0</v>
      </c>
      <c r="AG178" s="208" t="s">
        <v>18</v>
      </c>
      <c r="AH178" s="46" t="s">
        <v>197</v>
      </c>
      <c r="AL178" s="202" t="s">
        <v>327</v>
      </c>
      <c r="AM178" s="203" t="str">
        <f t="shared" si="90"/>
        <v>R_ES-SA-SpHeat</v>
      </c>
      <c r="AN178" s="202" t="str">
        <f t="shared" si="91"/>
        <v>FH4_5</v>
      </c>
      <c r="AO178" s="202">
        <f t="shared" si="53"/>
        <v>0</v>
      </c>
      <c r="AP178" s="202" t="s">
        <v>18</v>
      </c>
      <c r="AQ178" s="203" t="s">
        <v>194</v>
      </c>
      <c r="AU178" s="202" t="s">
        <v>327</v>
      </c>
      <c r="AV178" s="46" t="str">
        <f t="shared" si="92"/>
        <v>R_ES-SA-SpHeat</v>
      </c>
      <c r="AW178" s="208" t="str">
        <f t="shared" si="93"/>
        <v>FH4_5</v>
      </c>
      <c r="AX178" s="208">
        <f t="shared" si="99"/>
        <v>0</v>
      </c>
      <c r="AY178" s="208" t="s">
        <v>18</v>
      </c>
      <c r="AZ178" s="46" t="s">
        <v>193</v>
      </c>
      <c r="BD178" s="202" t="s">
        <v>327</v>
      </c>
      <c r="BE178" s="46" t="str">
        <f t="shared" si="94"/>
        <v>R_ES-SA-SpHeat</v>
      </c>
      <c r="BF178" s="208" t="str">
        <f t="shared" si="95"/>
        <v>FH4_5</v>
      </c>
      <c r="BG178" s="208">
        <f t="shared" si="100"/>
        <v>0</v>
      </c>
      <c r="BH178" s="208" t="s">
        <v>18</v>
      </c>
      <c r="BI178" s="46" t="s">
        <v>195</v>
      </c>
      <c r="BM178" s="202" t="s">
        <v>327</v>
      </c>
      <c r="BN178" s="46" t="str">
        <f t="shared" si="96"/>
        <v>R_ES-SA-SpHeat</v>
      </c>
      <c r="BO178" s="208" t="str">
        <f t="shared" si="97"/>
        <v>FH4_5</v>
      </c>
      <c r="BP178" s="208">
        <f t="shared" si="101"/>
        <v>0</v>
      </c>
      <c r="BQ178" s="208" t="s">
        <v>18</v>
      </c>
      <c r="BR178" s="46" t="s">
        <v>192</v>
      </c>
    </row>
    <row r="179" spans="11:70">
      <c r="K179" s="202" t="s">
        <v>327</v>
      </c>
      <c r="L179" s="203" t="str">
        <f t="shared" si="54"/>
        <v>R_ES-SA-SpHeat</v>
      </c>
      <c r="M179" s="202" t="str">
        <f t="shared" ref="M179:N179" si="119">M83</f>
        <v>FH6_7</v>
      </c>
      <c r="N179" s="202">
        <f t="shared" si="119"/>
        <v>0</v>
      </c>
      <c r="O179" s="202" t="s">
        <v>18</v>
      </c>
      <c r="P179" s="203" t="s">
        <v>196</v>
      </c>
      <c r="T179" s="202" t="s">
        <v>327</v>
      </c>
      <c r="U179" s="203" t="str">
        <f t="shared" si="87"/>
        <v>R_ES-SA-SpHeat</v>
      </c>
      <c r="V179" s="202" t="str">
        <f t="shared" si="87"/>
        <v>FH6_7</v>
      </c>
      <c r="W179" s="202">
        <f t="shared" si="51"/>
        <v>0</v>
      </c>
      <c r="X179" s="202" t="s">
        <v>18</v>
      </c>
      <c r="Y179" s="203" t="s">
        <v>191</v>
      </c>
      <c r="AC179" s="202" t="s">
        <v>327</v>
      </c>
      <c r="AD179" s="46" t="str">
        <f t="shared" si="88"/>
        <v>R_ES-SA-SpHeat</v>
      </c>
      <c r="AE179" s="208" t="str">
        <f t="shared" si="89"/>
        <v>FH6_7</v>
      </c>
      <c r="AF179" s="46">
        <f t="shared" si="52"/>
        <v>0</v>
      </c>
      <c r="AG179" s="208" t="s">
        <v>18</v>
      </c>
      <c r="AH179" s="46" t="s">
        <v>197</v>
      </c>
      <c r="AL179" s="202" t="s">
        <v>327</v>
      </c>
      <c r="AM179" s="203" t="str">
        <f t="shared" si="90"/>
        <v>R_ES-SA-SpHeat</v>
      </c>
      <c r="AN179" s="202" t="str">
        <f t="shared" si="91"/>
        <v>FH6_7</v>
      </c>
      <c r="AO179" s="202">
        <f t="shared" si="53"/>
        <v>0</v>
      </c>
      <c r="AP179" s="202" t="s">
        <v>18</v>
      </c>
      <c r="AQ179" s="203" t="s">
        <v>194</v>
      </c>
      <c r="AU179" s="202" t="s">
        <v>327</v>
      </c>
      <c r="AV179" s="46" t="str">
        <f t="shared" si="92"/>
        <v>R_ES-SA-SpHeat</v>
      </c>
      <c r="AW179" s="208" t="str">
        <f t="shared" si="93"/>
        <v>FH6_7</v>
      </c>
      <c r="AX179" s="208">
        <f t="shared" si="99"/>
        <v>0</v>
      </c>
      <c r="AY179" s="208" t="s">
        <v>18</v>
      </c>
      <c r="AZ179" s="46" t="s">
        <v>193</v>
      </c>
      <c r="BD179" s="202" t="s">
        <v>327</v>
      </c>
      <c r="BE179" s="46" t="str">
        <f t="shared" si="94"/>
        <v>R_ES-SA-SpHeat</v>
      </c>
      <c r="BF179" s="208" t="str">
        <f t="shared" si="95"/>
        <v>FH6_7</v>
      </c>
      <c r="BG179" s="208">
        <f t="shared" si="100"/>
        <v>0</v>
      </c>
      <c r="BH179" s="208" t="s">
        <v>18</v>
      </c>
      <c r="BI179" s="46" t="s">
        <v>195</v>
      </c>
      <c r="BM179" s="202" t="s">
        <v>327</v>
      </c>
      <c r="BN179" s="46" t="str">
        <f t="shared" si="96"/>
        <v>R_ES-SA-SpHeat</v>
      </c>
      <c r="BO179" s="208" t="str">
        <f t="shared" si="97"/>
        <v>FH6_7</v>
      </c>
      <c r="BP179" s="208">
        <f t="shared" si="101"/>
        <v>0</v>
      </c>
      <c r="BQ179" s="208" t="s">
        <v>18</v>
      </c>
      <c r="BR179" s="46" t="s">
        <v>192</v>
      </c>
    </row>
    <row r="180" spans="11:70">
      <c r="K180" s="202" t="s">
        <v>327</v>
      </c>
      <c r="L180" s="203" t="str">
        <f t="shared" si="54"/>
        <v>R_ES-SA-SpHeat</v>
      </c>
      <c r="M180" s="202" t="str">
        <f t="shared" ref="M180:N180" si="120">M84</f>
        <v>FH8_9</v>
      </c>
      <c r="N180" s="202">
        <f t="shared" si="120"/>
        <v>0</v>
      </c>
      <c r="O180" s="202" t="s">
        <v>18</v>
      </c>
      <c r="P180" s="203" t="s">
        <v>196</v>
      </c>
      <c r="T180" s="202" t="s">
        <v>327</v>
      </c>
      <c r="U180" s="203" t="str">
        <f t="shared" si="87"/>
        <v>R_ES-SA-SpHeat</v>
      </c>
      <c r="V180" s="202" t="str">
        <f t="shared" si="87"/>
        <v>FH8_9</v>
      </c>
      <c r="W180" s="202">
        <f t="shared" si="51"/>
        <v>0</v>
      </c>
      <c r="X180" s="202" t="s">
        <v>18</v>
      </c>
      <c r="Y180" s="203" t="s">
        <v>191</v>
      </c>
      <c r="AC180" s="202" t="s">
        <v>327</v>
      </c>
      <c r="AD180" s="46" t="str">
        <f t="shared" si="88"/>
        <v>R_ES-SA-SpHeat</v>
      </c>
      <c r="AE180" s="208" t="str">
        <f t="shared" si="89"/>
        <v>FH8_9</v>
      </c>
      <c r="AF180" s="46">
        <f t="shared" si="52"/>
        <v>0</v>
      </c>
      <c r="AG180" s="208" t="s">
        <v>18</v>
      </c>
      <c r="AH180" s="46" t="s">
        <v>197</v>
      </c>
      <c r="AL180" s="202" t="s">
        <v>327</v>
      </c>
      <c r="AM180" s="203" t="str">
        <f t="shared" si="90"/>
        <v>R_ES-SA-SpHeat</v>
      </c>
      <c r="AN180" s="202" t="str">
        <f t="shared" si="91"/>
        <v>FH8_9</v>
      </c>
      <c r="AO180" s="202">
        <f t="shared" si="53"/>
        <v>0</v>
      </c>
      <c r="AP180" s="202" t="s">
        <v>18</v>
      </c>
      <c r="AQ180" s="203" t="s">
        <v>194</v>
      </c>
      <c r="AU180" s="202" t="s">
        <v>327</v>
      </c>
      <c r="AV180" s="46" t="str">
        <f t="shared" si="92"/>
        <v>R_ES-SA-SpHeat</v>
      </c>
      <c r="AW180" s="208" t="str">
        <f t="shared" si="93"/>
        <v>FH8_9</v>
      </c>
      <c r="AX180" s="208">
        <f t="shared" si="99"/>
        <v>0</v>
      </c>
      <c r="AY180" s="208" t="s">
        <v>18</v>
      </c>
      <c r="AZ180" s="46" t="s">
        <v>193</v>
      </c>
      <c r="BD180" s="202" t="s">
        <v>327</v>
      </c>
      <c r="BE180" s="46" t="str">
        <f t="shared" si="94"/>
        <v>R_ES-SA-SpHeat</v>
      </c>
      <c r="BF180" s="208" t="str">
        <f t="shared" si="95"/>
        <v>FH8_9</v>
      </c>
      <c r="BG180" s="208">
        <f t="shared" si="100"/>
        <v>0</v>
      </c>
      <c r="BH180" s="208" t="s">
        <v>18</v>
      </c>
      <c r="BI180" s="46" t="s">
        <v>195</v>
      </c>
      <c r="BM180" s="202" t="s">
        <v>327</v>
      </c>
      <c r="BN180" s="46" t="str">
        <f t="shared" si="96"/>
        <v>R_ES-SA-SpHeat</v>
      </c>
      <c r="BO180" s="208" t="str">
        <f t="shared" si="97"/>
        <v>FH8_9</v>
      </c>
      <c r="BP180" s="208">
        <f t="shared" si="101"/>
        <v>0</v>
      </c>
      <c r="BQ180" s="208" t="s">
        <v>18</v>
      </c>
      <c r="BR180" s="46" t="s">
        <v>192</v>
      </c>
    </row>
    <row r="181" spans="11:70">
      <c r="K181" s="202" t="s">
        <v>327</v>
      </c>
      <c r="L181" s="203" t="str">
        <f t="shared" si="54"/>
        <v>R_ES-SA-SpHeat</v>
      </c>
      <c r="M181" s="202" t="str">
        <f t="shared" ref="M181:N181" si="121">M85</f>
        <v>FH10_11</v>
      </c>
      <c r="N181" s="202">
        <f t="shared" si="121"/>
        <v>0</v>
      </c>
      <c r="O181" s="202" t="s">
        <v>18</v>
      </c>
      <c r="P181" s="203" t="s">
        <v>196</v>
      </c>
      <c r="T181" s="202" t="s">
        <v>327</v>
      </c>
      <c r="U181" s="203" t="str">
        <f t="shared" si="87"/>
        <v>R_ES-SA-SpHeat</v>
      </c>
      <c r="V181" s="202" t="str">
        <f t="shared" si="87"/>
        <v>FH10_11</v>
      </c>
      <c r="W181" s="202">
        <f t="shared" si="51"/>
        <v>0</v>
      </c>
      <c r="X181" s="202" t="s">
        <v>18</v>
      </c>
      <c r="Y181" s="203" t="s">
        <v>191</v>
      </c>
      <c r="AC181" s="202" t="s">
        <v>327</v>
      </c>
      <c r="AD181" s="46" t="str">
        <f t="shared" si="88"/>
        <v>R_ES-SA-SpHeat</v>
      </c>
      <c r="AE181" s="208" t="str">
        <f t="shared" si="89"/>
        <v>FH10_11</v>
      </c>
      <c r="AF181" s="46">
        <f t="shared" si="52"/>
        <v>0</v>
      </c>
      <c r="AG181" s="208" t="s">
        <v>18</v>
      </c>
      <c r="AH181" s="46" t="s">
        <v>197</v>
      </c>
      <c r="AL181" s="202" t="s">
        <v>327</v>
      </c>
      <c r="AM181" s="203" t="str">
        <f t="shared" si="90"/>
        <v>R_ES-SA-SpHeat</v>
      </c>
      <c r="AN181" s="202" t="str">
        <f t="shared" si="91"/>
        <v>FH10_11</v>
      </c>
      <c r="AO181" s="202">
        <f t="shared" si="53"/>
        <v>0</v>
      </c>
      <c r="AP181" s="202" t="s">
        <v>18</v>
      </c>
      <c r="AQ181" s="203" t="s">
        <v>194</v>
      </c>
      <c r="AU181" s="202" t="s">
        <v>327</v>
      </c>
      <c r="AV181" s="46" t="str">
        <f t="shared" si="92"/>
        <v>R_ES-SA-SpHeat</v>
      </c>
      <c r="AW181" s="208" t="str">
        <f t="shared" si="93"/>
        <v>FH10_11</v>
      </c>
      <c r="AX181" s="208">
        <f t="shared" si="99"/>
        <v>0</v>
      </c>
      <c r="AY181" s="208" t="s">
        <v>18</v>
      </c>
      <c r="AZ181" s="46" t="s">
        <v>193</v>
      </c>
      <c r="BD181" s="202" t="s">
        <v>327</v>
      </c>
      <c r="BE181" s="46" t="str">
        <f t="shared" si="94"/>
        <v>R_ES-SA-SpHeat</v>
      </c>
      <c r="BF181" s="208" t="str">
        <f t="shared" si="95"/>
        <v>FH10_11</v>
      </c>
      <c r="BG181" s="208">
        <f t="shared" si="100"/>
        <v>0</v>
      </c>
      <c r="BH181" s="208" t="s">
        <v>18</v>
      </c>
      <c r="BI181" s="46" t="s">
        <v>195</v>
      </c>
      <c r="BM181" s="202" t="s">
        <v>327</v>
      </c>
      <c r="BN181" s="46" t="str">
        <f t="shared" si="96"/>
        <v>R_ES-SA-SpHeat</v>
      </c>
      <c r="BO181" s="208" t="str">
        <f t="shared" si="97"/>
        <v>FH10_11</v>
      </c>
      <c r="BP181" s="208">
        <f t="shared" si="101"/>
        <v>0</v>
      </c>
      <c r="BQ181" s="208" t="s">
        <v>18</v>
      </c>
      <c r="BR181" s="46" t="s">
        <v>192</v>
      </c>
    </row>
    <row r="182" spans="11:70">
      <c r="K182" s="202" t="s">
        <v>327</v>
      </c>
      <c r="L182" s="203" t="str">
        <f t="shared" si="54"/>
        <v>R_ES-SA-SpHeat</v>
      </c>
      <c r="M182" s="202" t="str">
        <f t="shared" ref="M182:N182" si="122">M86</f>
        <v>FH12_13</v>
      </c>
      <c r="N182" s="202">
        <f t="shared" si="122"/>
        <v>0</v>
      </c>
      <c r="O182" s="202" t="s">
        <v>18</v>
      </c>
      <c r="P182" s="203" t="s">
        <v>196</v>
      </c>
      <c r="T182" s="202" t="s">
        <v>327</v>
      </c>
      <c r="U182" s="203" t="str">
        <f t="shared" si="87"/>
        <v>R_ES-SA-SpHeat</v>
      </c>
      <c r="V182" s="202" t="str">
        <f t="shared" si="87"/>
        <v>FH12_13</v>
      </c>
      <c r="W182" s="202">
        <f t="shared" si="51"/>
        <v>0</v>
      </c>
      <c r="X182" s="202" t="s">
        <v>18</v>
      </c>
      <c r="Y182" s="203" t="s">
        <v>191</v>
      </c>
      <c r="AC182" s="202" t="s">
        <v>327</v>
      </c>
      <c r="AD182" s="46" t="str">
        <f t="shared" si="88"/>
        <v>R_ES-SA-SpHeat</v>
      </c>
      <c r="AE182" s="208" t="str">
        <f t="shared" si="89"/>
        <v>FH12_13</v>
      </c>
      <c r="AF182" s="46">
        <f t="shared" si="52"/>
        <v>0</v>
      </c>
      <c r="AG182" s="208" t="s">
        <v>18</v>
      </c>
      <c r="AH182" s="46" t="s">
        <v>197</v>
      </c>
      <c r="AL182" s="202" t="s">
        <v>327</v>
      </c>
      <c r="AM182" s="203" t="str">
        <f t="shared" si="90"/>
        <v>R_ES-SA-SpHeat</v>
      </c>
      <c r="AN182" s="202" t="str">
        <f t="shared" si="91"/>
        <v>FH12_13</v>
      </c>
      <c r="AO182" s="202">
        <f t="shared" si="53"/>
        <v>0</v>
      </c>
      <c r="AP182" s="202" t="s">
        <v>18</v>
      </c>
      <c r="AQ182" s="203" t="s">
        <v>194</v>
      </c>
      <c r="AU182" s="202" t="s">
        <v>327</v>
      </c>
      <c r="AV182" s="46" t="str">
        <f t="shared" si="92"/>
        <v>R_ES-SA-SpHeat</v>
      </c>
      <c r="AW182" s="208" t="str">
        <f t="shared" si="93"/>
        <v>FH12_13</v>
      </c>
      <c r="AX182" s="208">
        <f t="shared" si="99"/>
        <v>0</v>
      </c>
      <c r="AY182" s="208" t="s">
        <v>18</v>
      </c>
      <c r="AZ182" s="46" t="s">
        <v>193</v>
      </c>
      <c r="BD182" s="202" t="s">
        <v>327</v>
      </c>
      <c r="BE182" s="46" t="str">
        <f t="shared" si="94"/>
        <v>R_ES-SA-SpHeat</v>
      </c>
      <c r="BF182" s="208" t="str">
        <f t="shared" si="95"/>
        <v>FH12_13</v>
      </c>
      <c r="BG182" s="208">
        <f t="shared" si="100"/>
        <v>0</v>
      </c>
      <c r="BH182" s="208" t="s">
        <v>18</v>
      </c>
      <c r="BI182" s="46" t="s">
        <v>195</v>
      </c>
      <c r="BM182" s="202" t="s">
        <v>327</v>
      </c>
      <c r="BN182" s="46" t="str">
        <f t="shared" si="96"/>
        <v>R_ES-SA-SpHeat</v>
      </c>
      <c r="BO182" s="208" t="str">
        <f t="shared" si="97"/>
        <v>FH12_13</v>
      </c>
      <c r="BP182" s="208">
        <f t="shared" si="101"/>
        <v>0</v>
      </c>
      <c r="BQ182" s="208" t="s">
        <v>18</v>
      </c>
      <c r="BR182" s="46" t="s">
        <v>192</v>
      </c>
    </row>
    <row r="183" spans="11:70">
      <c r="K183" s="202" t="s">
        <v>327</v>
      </c>
      <c r="L183" s="203" t="str">
        <f t="shared" si="54"/>
        <v>R_ES-SA-SpHeat</v>
      </c>
      <c r="M183" s="202" t="str">
        <f t="shared" ref="M183:N183" si="123">M87</f>
        <v>FH14_15</v>
      </c>
      <c r="N183" s="202">
        <f t="shared" si="123"/>
        <v>0</v>
      </c>
      <c r="O183" s="202" t="s">
        <v>18</v>
      </c>
      <c r="P183" s="203" t="s">
        <v>196</v>
      </c>
      <c r="T183" s="202" t="s">
        <v>327</v>
      </c>
      <c r="U183" s="203" t="str">
        <f t="shared" si="87"/>
        <v>R_ES-SA-SpHeat</v>
      </c>
      <c r="V183" s="202" t="str">
        <f t="shared" si="87"/>
        <v>FH14_15</v>
      </c>
      <c r="W183" s="202">
        <f t="shared" si="51"/>
        <v>0</v>
      </c>
      <c r="X183" s="202" t="s">
        <v>18</v>
      </c>
      <c r="Y183" s="203" t="s">
        <v>191</v>
      </c>
      <c r="AC183" s="202" t="s">
        <v>327</v>
      </c>
      <c r="AD183" s="46" t="str">
        <f t="shared" si="88"/>
        <v>R_ES-SA-SpHeat</v>
      </c>
      <c r="AE183" s="208" t="str">
        <f t="shared" si="89"/>
        <v>FH14_15</v>
      </c>
      <c r="AF183" s="46">
        <f t="shared" si="52"/>
        <v>0</v>
      </c>
      <c r="AG183" s="208" t="s">
        <v>18</v>
      </c>
      <c r="AH183" s="46" t="s">
        <v>197</v>
      </c>
      <c r="AL183" s="202" t="s">
        <v>327</v>
      </c>
      <c r="AM183" s="203" t="str">
        <f t="shared" si="90"/>
        <v>R_ES-SA-SpHeat</v>
      </c>
      <c r="AN183" s="202" t="str">
        <f t="shared" si="91"/>
        <v>FH14_15</v>
      </c>
      <c r="AO183" s="202">
        <f t="shared" si="53"/>
        <v>0</v>
      </c>
      <c r="AP183" s="202" t="s">
        <v>18</v>
      </c>
      <c r="AQ183" s="203" t="s">
        <v>194</v>
      </c>
      <c r="AU183" s="202" t="s">
        <v>327</v>
      </c>
      <c r="AV183" s="46" t="str">
        <f t="shared" si="92"/>
        <v>R_ES-SA-SpHeat</v>
      </c>
      <c r="AW183" s="208" t="str">
        <f t="shared" si="93"/>
        <v>FH14_15</v>
      </c>
      <c r="AX183" s="208">
        <f t="shared" si="99"/>
        <v>0</v>
      </c>
      <c r="AY183" s="208" t="s">
        <v>18</v>
      </c>
      <c r="AZ183" s="46" t="s">
        <v>193</v>
      </c>
      <c r="BD183" s="202" t="s">
        <v>327</v>
      </c>
      <c r="BE183" s="46" t="str">
        <f t="shared" si="94"/>
        <v>R_ES-SA-SpHeat</v>
      </c>
      <c r="BF183" s="208" t="str">
        <f t="shared" si="95"/>
        <v>FH14_15</v>
      </c>
      <c r="BG183" s="208">
        <f t="shared" si="100"/>
        <v>0</v>
      </c>
      <c r="BH183" s="208" t="s">
        <v>18</v>
      </c>
      <c r="BI183" s="46" t="s">
        <v>195</v>
      </c>
      <c r="BM183" s="202" t="s">
        <v>327</v>
      </c>
      <c r="BN183" s="46" t="str">
        <f t="shared" si="96"/>
        <v>R_ES-SA-SpHeat</v>
      </c>
      <c r="BO183" s="208" t="str">
        <f t="shared" si="97"/>
        <v>FH14_15</v>
      </c>
      <c r="BP183" s="208">
        <f t="shared" si="101"/>
        <v>0</v>
      </c>
      <c r="BQ183" s="208" t="s">
        <v>18</v>
      </c>
      <c r="BR183" s="46" t="s">
        <v>192</v>
      </c>
    </row>
    <row r="184" spans="11:70">
      <c r="K184" s="202" t="s">
        <v>327</v>
      </c>
      <c r="L184" s="203" t="str">
        <f t="shared" si="54"/>
        <v>R_ES-SA-SpHeat</v>
      </c>
      <c r="M184" s="202" t="str">
        <f t="shared" ref="M184:N184" si="124">M88</f>
        <v>FH16_17</v>
      </c>
      <c r="N184" s="202">
        <f t="shared" si="124"/>
        <v>0</v>
      </c>
      <c r="O184" s="202" t="s">
        <v>18</v>
      </c>
      <c r="P184" s="203" t="s">
        <v>196</v>
      </c>
      <c r="T184" s="202" t="s">
        <v>327</v>
      </c>
      <c r="U184" s="203" t="str">
        <f t="shared" si="87"/>
        <v>R_ES-SA-SpHeat</v>
      </c>
      <c r="V184" s="202" t="str">
        <f t="shared" si="87"/>
        <v>FH16_17</v>
      </c>
      <c r="W184" s="202">
        <f t="shared" si="51"/>
        <v>0</v>
      </c>
      <c r="X184" s="202" t="s">
        <v>18</v>
      </c>
      <c r="Y184" s="203" t="s">
        <v>191</v>
      </c>
      <c r="AC184" s="202" t="s">
        <v>327</v>
      </c>
      <c r="AD184" s="46" t="str">
        <f t="shared" si="88"/>
        <v>R_ES-SA-SpHeat</v>
      </c>
      <c r="AE184" s="208" t="str">
        <f t="shared" si="89"/>
        <v>FH16_17</v>
      </c>
      <c r="AF184" s="46">
        <f t="shared" si="52"/>
        <v>0</v>
      </c>
      <c r="AG184" s="208" t="s">
        <v>18</v>
      </c>
      <c r="AH184" s="46" t="s">
        <v>197</v>
      </c>
      <c r="AL184" s="202" t="s">
        <v>327</v>
      </c>
      <c r="AM184" s="203" t="str">
        <f t="shared" si="90"/>
        <v>R_ES-SA-SpHeat</v>
      </c>
      <c r="AN184" s="202" t="str">
        <f t="shared" si="91"/>
        <v>FH16_17</v>
      </c>
      <c r="AO184" s="202">
        <f t="shared" si="53"/>
        <v>0</v>
      </c>
      <c r="AP184" s="202" t="s">
        <v>18</v>
      </c>
      <c r="AQ184" s="203" t="s">
        <v>194</v>
      </c>
      <c r="AU184" s="202" t="s">
        <v>327</v>
      </c>
      <c r="AV184" s="46" t="str">
        <f t="shared" si="92"/>
        <v>R_ES-SA-SpHeat</v>
      </c>
      <c r="AW184" s="208" t="str">
        <f t="shared" si="93"/>
        <v>FH16_17</v>
      </c>
      <c r="AX184" s="208">
        <f t="shared" si="99"/>
        <v>0</v>
      </c>
      <c r="AY184" s="208" t="s">
        <v>18</v>
      </c>
      <c r="AZ184" s="46" t="s">
        <v>193</v>
      </c>
      <c r="BD184" s="202" t="s">
        <v>327</v>
      </c>
      <c r="BE184" s="46" t="str">
        <f t="shared" si="94"/>
        <v>R_ES-SA-SpHeat</v>
      </c>
      <c r="BF184" s="208" t="str">
        <f t="shared" si="95"/>
        <v>FH16_17</v>
      </c>
      <c r="BG184" s="208">
        <f t="shared" si="100"/>
        <v>0</v>
      </c>
      <c r="BH184" s="208" t="s">
        <v>18</v>
      </c>
      <c r="BI184" s="46" t="s">
        <v>195</v>
      </c>
      <c r="BM184" s="202" t="s">
        <v>327</v>
      </c>
      <c r="BN184" s="46" t="str">
        <f t="shared" si="96"/>
        <v>R_ES-SA-SpHeat</v>
      </c>
      <c r="BO184" s="208" t="str">
        <f t="shared" si="97"/>
        <v>FH16_17</v>
      </c>
      <c r="BP184" s="208">
        <f t="shared" si="101"/>
        <v>0</v>
      </c>
      <c r="BQ184" s="208" t="s">
        <v>18</v>
      </c>
      <c r="BR184" s="46" t="s">
        <v>192</v>
      </c>
    </row>
    <row r="185" spans="11:70">
      <c r="K185" s="202" t="s">
        <v>327</v>
      </c>
      <c r="L185" s="203" t="str">
        <f t="shared" si="54"/>
        <v>R_ES-SA-SpHeat</v>
      </c>
      <c r="M185" s="202" t="str">
        <f t="shared" ref="M185:N185" si="125">M89</f>
        <v>FH18_19</v>
      </c>
      <c r="N185" s="202">
        <f t="shared" si="125"/>
        <v>0</v>
      </c>
      <c r="O185" s="202" t="s">
        <v>18</v>
      </c>
      <c r="P185" s="203" t="s">
        <v>196</v>
      </c>
      <c r="T185" s="202" t="s">
        <v>327</v>
      </c>
      <c r="U185" s="203" t="str">
        <f t="shared" si="87"/>
        <v>R_ES-SA-SpHeat</v>
      </c>
      <c r="V185" s="202" t="str">
        <f t="shared" si="87"/>
        <v>FH18_19</v>
      </c>
      <c r="W185" s="202">
        <f t="shared" si="51"/>
        <v>0</v>
      </c>
      <c r="X185" s="202" t="s">
        <v>18</v>
      </c>
      <c r="Y185" s="203" t="s">
        <v>191</v>
      </c>
      <c r="AC185" s="202" t="s">
        <v>327</v>
      </c>
      <c r="AD185" s="46" t="str">
        <f t="shared" si="88"/>
        <v>R_ES-SA-SpHeat</v>
      </c>
      <c r="AE185" s="208" t="str">
        <f t="shared" si="89"/>
        <v>FH18_19</v>
      </c>
      <c r="AF185" s="46">
        <f t="shared" si="52"/>
        <v>0</v>
      </c>
      <c r="AG185" s="208" t="s">
        <v>18</v>
      </c>
      <c r="AH185" s="46" t="s">
        <v>197</v>
      </c>
      <c r="AL185" s="202" t="s">
        <v>327</v>
      </c>
      <c r="AM185" s="203" t="str">
        <f t="shared" si="90"/>
        <v>R_ES-SA-SpHeat</v>
      </c>
      <c r="AN185" s="202" t="str">
        <f t="shared" si="91"/>
        <v>FH18_19</v>
      </c>
      <c r="AO185" s="202">
        <f t="shared" si="53"/>
        <v>0</v>
      </c>
      <c r="AP185" s="202" t="s">
        <v>18</v>
      </c>
      <c r="AQ185" s="203" t="s">
        <v>194</v>
      </c>
      <c r="AU185" s="202" t="s">
        <v>327</v>
      </c>
      <c r="AV185" s="46" t="str">
        <f t="shared" si="92"/>
        <v>R_ES-SA-SpHeat</v>
      </c>
      <c r="AW185" s="208" t="str">
        <f t="shared" si="93"/>
        <v>FH18_19</v>
      </c>
      <c r="AX185" s="208">
        <f t="shared" si="99"/>
        <v>0</v>
      </c>
      <c r="AY185" s="208" t="s">
        <v>18</v>
      </c>
      <c r="AZ185" s="46" t="s">
        <v>193</v>
      </c>
      <c r="BD185" s="202" t="s">
        <v>327</v>
      </c>
      <c r="BE185" s="46" t="str">
        <f t="shared" si="94"/>
        <v>R_ES-SA-SpHeat</v>
      </c>
      <c r="BF185" s="208" t="str">
        <f t="shared" si="95"/>
        <v>FH18_19</v>
      </c>
      <c r="BG185" s="208">
        <f t="shared" si="100"/>
        <v>0</v>
      </c>
      <c r="BH185" s="208" t="s">
        <v>18</v>
      </c>
      <c r="BI185" s="46" t="s">
        <v>195</v>
      </c>
      <c r="BM185" s="202" t="s">
        <v>327</v>
      </c>
      <c r="BN185" s="46" t="str">
        <f t="shared" si="96"/>
        <v>R_ES-SA-SpHeat</v>
      </c>
      <c r="BO185" s="208" t="str">
        <f t="shared" si="97"/>
        <v>FH18_19</v>
      </c>
      <c r="BP185" s="208">
        <f t="shared" si="101"/>
        <v>0</v>
      </c>
      <c r="BQ185" s="208" t="s">
        <v>18</v>
      </c>
      <c r="BR185" s="46" t="s">
        <v>192</v>
      </c>
    </row>
    <row r="186" spans="11:70">
      <c r="K186" s="202" t="s">
        <v>327</v>
      </c>
      <c r="L186" s="203" t="str">
        <f t="shared" si="54"/>
        <v>R_ES-SA-SpHeat</v>
      </c>
      <c r="M186" s="202" t="str">
        <f t="shared" ref="M186:N186" si="126">M90</f>
        <v>FH20_21</v>
      </c>
      <c r="N186" s="202">
        <f t="shared" si="126"/>
        <v>0</v>
      </c>
      <c r="O186" s="202" t="s">
        <v>18</v>
      </c>
      <c r="P186" s="203" t="s">
        <v>196</v>
      </c>
      <c r="T186" s="202" t="s">
        <v>327</v>
      </c>
      <c r="U186" s="203" t="str">
        <f t="shared" si="87"/>
        <v>R_ES-SA-SpHeat</v>
      </c>
      <c r="V186" s="202" t="str">
        <f t="shared" si="87"/>
        <v>FH20_21</v>
      </c>
      <c r="W186" s="202">
        <f t="shared" si="51"/>
        <v>0</v>
      </c>
      <c r="X186" s="202" t="s">
        <v>18</v>
      </c>
      <c r="Y186" s="203" t="s">
        <v>191</v>
      </c>
      <c r="AC186" s="202" t="s">
        <v>327</v>
      </c>
      <c r="AD186" s="46" t="str">
        <f t="shared" si="88"/>
        <v>R_ES-SA-SpHeat</v>
      </c>
      <c r="AE186" s="208" t="str">
        <f t="shared" si="89"/>
        <v>FH20_21</v>
      </c>
      <c r="AF186" s="46">
        <f t="shared" si="52"/>
        <v>0</v>
      </c>
      <c r="AG186" s="208" t="s">
        <v>18</v>
      </c>
      <c r="AH186" s="46" t="s">
        <v>197</v>
      </c>
      <c r="AL186" s="202" t="s">
        <v>327</v>
      </c>
      <c r="AM186" s="203" t="str">
        <f t="shared" si="90"/>
        <v>R_ES-SA-SpHeat</v>
      </c>
      <c r="AN186" s="202" t="str">
        <f t="shared" si="91"/>
        <v>FH20_21</v>
      </c>
      <c r="AO186" s="202">
        <f t="shared" si="53"/>
        <v>0</v>
      </c>
      <c r="AP186" s="202" t="s">
        <v>18</v>
      </c>
      <c r="AQ186" s="203" t="s">
        <v>194</v>
      </c>
      <c r="AU186" s="202" t="s">
        <v>327</v>
      </c>
      <c r="AV186" s="46" t="str">
        <f t="shared" si="92"/>
        <v>R_ES-SA-SpHeat</v>
      </c>
      <c r="AW186" s="208" t="str">
        <f t="shared" si="93"/>
        <v>FH20_21</v>
      </c>
      <c r="AX186" s="208">
        <f t="shared" si="99"/>
        <v>0</v>
      </c>
      <c r="AY186" s="208" t="s">
        <v>18</v>
      </c>
      <c r="AZ186" s="46" t="s">
        <v>193</v>
      </c>
      <c r="BD186" s="202" t="s">
        <v>327</v>
      </c>
      <c r="BE186" s="46" t="str">
        <f t="shared" si="94"/>
        <v>R_ES-SA-SpHeat</v>
      </c>
      <c r="BF186" s="208" t="str">
        <f t="shared" si="95"/>
        <v>FH20_21</v>
      </c>
      <c r="BG186" s="208">
        <f t="shared" si="100"/>
        <v>0</v>
      </c>
      <c r="BH186" s="208" t="s">
        <v>18</v>
      </c>
      <c r="BI186" s="46" t="s">
        <v>195</v>
      </c>
      <c r="BM186" s="202" t="s">
        <v>327</v>
      </c>
      <c r="BN186" s="46" t="str">
        <f t="shared" si="96"/>
        <v>R_ES-SA-SpHeat</v>
      </c>
      <c r="BO186" s="208" t="str">
        <f t="shared" si="97"/>
        <v>FH20_21</v>
      </c>
      <c r="BP186" s="208">
        <f t="shared" si="101"/>
        <v>0</v>
      </c>
      <c r="BQ186" s="208" t="s">
        <v>18</v>
      </c>
      <c r="BR186" s="46" t="s">
        <v>192</v>
      </c>
    </row>
    <row r="187" spans="11:70">
      <c r="K187" s="202" t="s">
        <v>327</v>
      </c>
      <c r="L187" s="203" t="str">
        <f t="shared" si="54"/>
        <v>R_ES-SA-SpHeat</v>
      </c>
      <c r="M187" s="202" t="str">
        <f t="shared" ref="M187:N187" si="127">M91</f>
        <v>FH22_23</v>
      </c>
      <c r="N187" s="202">
        <f t="shared" si="127"/>
        <v>0</v>
      </c>
      <c r="O187" s="202" t="s">
        <v>18</v>
      </c>
      <c r="P187" s="203" t="s">
        <v>196</v>
      </c>
      <c r="T187" s="202" t="s">
        <v>327</v>
      </c>
      <c r="U187" s="203" t="str">
        <f t="shared" si="87"/>
        <v>R_ES-SA-SpHeat</v>
      </c>
      <c r="V187" s="202" t="str">
        <f t="shared" si="87"/>
        <v>FH22_23</v>
      </c>
      <c r="W187" s="202">
        <f t="shared" si="51"/>
        <v>0</v>
      </c>
      <c r="X187" s="202" t="s">
        <v>18</v>
      </c>
      <c r="Y187" s="203" t="s">
        <v>191</v>
      </c>
      <c r="AC187" s="202" t="s">
        <v>327</v>
      </c>
      <c r="AD187" s="46" t="str">
        <f t="shared" si="88"/>
        <v>R_ES-SA-SpHeat</v>
      </c>
      <c r="AE187" s="208" t="str">
        <f t="shared" si="89"/>
        <v>FH22_23</v>
      </c>
      <c r="AF187" s="46">
        <f t="shared" si="52"/>
        <v>0</v>
      </c>
      <c r="AG187" s="208" t="s">
        <v>18</v>
      </c>
      <c r="AH187" s="46" t="s">
        <v>197</v>
      </c>
      <c r="AL187" s="202" t="s">
        <v>327</v>
      </c>
      <c r="AM187" s="203" t="str">
        <f t="shared" si="90"/>
        <v>R_ES-SA-SpHeat</v>
      </c>
      <c r="AN187" s="202" t="str">
        <f t="shared" si="91"/>
        <v>FH22_23</v>
      </c>
      <c r="AO187" s="202">
        <f t="shared" si="53"/>
        <v>0</v>
      </c>
      <c r="AP187" s="202" t="s">
        <v>18</v>
      </c>
      <c r="AQ187" s="203" t="s">
        <v>194</v>
      </c>
      <c r="AU187" s="202" t="s">
        <v>327</v>
      </c>
      <c r="AV187" s="46" t="str">
        <f t="shared" si="92"/>
        <v>R_ES-SA-SpHeat</v>
      </c>
      <c r="AW187" s="208" t="str">
        <f t="shared" si="93"/>
        <v>FH22_23</v>
      </c>
      <c r="AX187" s="208">
        <f t="shared" si="99"/>
        <v>0</v>
      </c>
      <c r="AY187" s="208" t="s">
        <v>18</v>
      </c>
      <c r="AZ187" s="46" t="s">
        <v>193</v>
      </c>
      <c r="BD187" s="202" t="s">
        <v>327</v>
      </c>
      <c r="BE187" s="46" t="str">
        <f t="shared" si="94"/>
        <v>R_ES-SA-SpHeat</v>
      </c>
      <c r="BF187" s="208" t="str">
        <f t="shared" si="95"/>
        <v>FH22_23</v>
      </c>
      <c r="BG187" s="208">
        <f t="shared" si="100"/>
        <v>0</v>
      </c>
      <c r="BH187" s="208" t="s">
        <v>18</v>
      </c>
      <c r="BI187" s="46" t="s">
        <v>195</v>
      </c>
      <c r="BM187" s="202" t="s">
        <v>327</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327</v>
      </c>
      <c r="L200" s="203" t="str">
        <f t="shared" si="136"/>
        <v>R_ES-SA-SpHeat</v>
      </c>
      <c r="M200" s="202" t="str">
        <f t="shared" ref="M200:N200" si="144">M104</f>
        <v>WH0_1</v>
      </c>
      <c r="N200" s="202">
        <f t="shared" si="144"/>
        <v>0.0965665236051503</v>
      </c>
      <c r="O200" s="202" t="s">
        <v>18</v>
      </c>
      <c r="P200" s="203" t="s">
        <v>196</v>
      </c>
      <c r="T200" s="202" t="s">
        <v>327</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327</v>
      </c>
      <c r="AD200" s="46" t="str">
        <f t="shared" si="88"/>
        <v>R_ES-SA-SpHeat</v>
      </c>
      <c r="AE200" s="208" t="str">
        <f t="shared" si="89"/>
        <v>WH0_1</v>
      </c>
      <c r="AF200" s="46">
        <f t="shared" si="134"/>
        <v>0.0965665236051503</v>
      </c>
      <c r="AG200" s="208" t="s">
        <v>18</v>
      </c>
      <c r="AH200" s="46" t="s">
        <v>197</v>
      </c>
      <c r="AL200" s="202" t="s">
        <v>327</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327</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327</v>
      </c>
      <c r="BE200" s="46" t="str">
        <f t="shared" si="94"/>
        <v>R_ES-SA-SpHeat</v>
      </c>
      <c r="BF200" s="208" t="str">
        <f t="shared" si="95"/>
        <v>WH0_1</v>
      </c>
      <c r="BG200" s="208">
        <f t="shared" si="100"/>
        <v>0.0965665236051503</v>
      </c>
      <c r="BH200" s="208" t="s">
        <v>18</v>
      </c>
      <c r="BI200" s="46" t="s">
        <v>195</v>
      </c>
      <c r="BM200" s="202" t="s">
        <v>327</v>
      </c>
      <c r="BN200" s="46" t="str">
        <f t="shared" si="96"/>
        <v>R_ES-SA-SpHeat</v>
      </c>
      <c r="BO200" s="208" t="str">
        <f t="shared" si="97"/>
        <v>WH0_1</v>
      </c>
      <c r="BP200" s="208">
        <f t="shared" si="101"/>
        <v>0.0965665236051503</v>
      </c>
      <c r="BQ200" s="208" t="s">
        <v>18</v>
      </c>
      <c r="BR200" s="46" t="s">
        <v>192</v>
      </c>
    </row>
    <row r="201" spans="11:70">
      <c r="K201" s="202" t="s">
        <v>327</v>
      </c>
      <c r="L201" s="203" t="str">
        <f t="shared" si="136"/>
        <v>R_ES-SA-SpHeat</v>
      </c>
      <c r="M201" s="202" t="str">
        <f t="shared" ref="M201:N201" si="149">M105</f>
        <v>WH2_3</v>
      </c>
      <c r="N201" s="202">
        <f t="shared" si="149"/>
        <v>0.0965665236051503</v>
      </c>
      <c r="O201" s="202" t="s">
        <v>18</v>
      </c>
      <c r="P201" s="203" t="s">
        <v>196</v>
      </c>
      <c r="T201" s="202" t="s">
        <v>327</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327</v>
      </c>
      <c r="AD201" s="46" t="str">
        <f t="shared" si="88"/>
        <v>R_ES-SA-SpHeat</v>
      </c>
      <c r="AE201" s="208" t="str">
        <f t="shared" si="89"/>
        <v>WH2_3</v>
      </c>
      <c r="AF201" s="46">
        <f t="shared" si="134"/>
        <v>0.0965665236051503</v>
      </c>
      <c r="AG201" s="208" t="s">
        <v>18</v>
      </c>
      <c r="AH201" s="46" t="s">
        <v>197</v>
      </c>
      <c r="AL201" s="202" t="s">
        <v>327</v>
      </c>
      <c r="AM201" s="203" t="str">
        <f t="shared" si="90"/>
        <v>R_ES-SA-SpHeat</v>
      </c>
      <c r="AN201" s="202" t="str">
        <f t="shared" si="91"/>
        <v>WH2_3</v>
      </c>
      <c r="AO201" s="127">
        <f>AS202+AS203</f>
        <v>0.0965665236051503</v>
      </c>
      <c r="AP201" s="202" t="s">
        <v>18</v>
      </c>
      <c r="AQ201" s="203" t="s">
        <v>194</v>
      </c>
      <c r="AS201" s="202">
        <f t="shared" si="147"/>
        <v>0.0472103004291846</v>
      </c>
      <c r="AU201" s="202" t="s">
        <v>327</v>
      </c>
      <c r="AV201" s="46" t="str">
        <f t="shared" si="92"/>
        <v>R_ES-SA-SpHeat</v>
      </c>
      <c r="AW201" s="208" t="str">
        <f t="shared" si="93"/>
        <v>WH2_3</v>
      </c>
      <c r="AX201" s="127">
        <f>BB202+BB203</f>
        <v>0.0793991416309013</v>
      </c>
      <c r="AY201" s="208" t="s">
        <v>18</v>
      </c>
      <c r="AZ201" s="46" t="s">
        <v>193</v>
      </c>
      <c r="BB201" s="208">
        <f t="shared" si="148"/>
        <v>0.0472103004291846</v>
      </c>
      <c r="BD201" s="202" t="s">
        <v>327</v>
      </c>
      <c r="BE201" s="46" t="str">
        <f t="shared" si="94"/>
        <v>R_ES-SA-SpHeat</v>
      </c>
      <c r="BF201" s="208" t="str">
        <f t="shared" si="95"/>
        <v>WH2_3</v>
      </c>
      <c r="BG201" s="208">
        <f t="shared" si="100"/>
        <v>0.0965665236051503</v>
      </c>
      <c r="BH201" s="208" t="s">
        <v>18</v>
      </c>
      <c r="BI201" s="46" t="s">
        <v>195</v>
      </c>
      <c r="BM201" s="202" t="s">
        <v>327</v>
      </c>
      <c r="BN201" s="46" t="str">
        <f t="shared" si="96"/>
        <v>R_ES-SA-SpHeat</v>
      </c>
      <c r="BO201" s="208" t="str">
        <f t="shared" si="97"/>
        <v>WH2_3</v>
      </c>
      <c r="BP201" s="208">
        <f t="shared" si="101"/>
        <v>0.0793991416309013</v>
      </c>
      <c r="BQ201" s="208" t="s">
        <v>18</v>
      </c>
      <c r="BR201" s="46" t="s">
        <v>192</v>
      </c>
    </row>
    <row r="202" spans="11:70">
      <c r="K202" s="202" t="s">
        <v>327</v>
      </c>
      <c r="L202" s="203" t="str">
        <f t="shared" si="136"/>
        <v>R_ES-SA-SpHeat</v>
      </c>
      <c r="M202" s="202" t="str">
        <f t="shared" ref="M202:N202" si="151">M106</f>
        <v>WH4_5</v>
      </c>
      <c r="N202" s="202">
        <f t="shared" si="151"/>
        <v>0.0879828326180258</v>
      </c>
      <c r="O202" s="202" t="s">
        <v>18</v>
      </c>
      <c r="P202" s="203" t="s">
        <v>196</v>
      </c>
      <c r="T202" s="202" t="s">
        <v>327</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327</v>
      </c>
      <c r="AD202" s="46" t="str">
        <f t="shared" si="88"/>
        <v>R_ES-SA-SpHeat</v>
      </c>
      <c r="AE202" s="208" t="str">
        <f t="shared" si="89"/>
        <v>WH4_5</v>
      </c>
      <c r="AF202" s="46">
        <f t="shared" si="134"/>
        <v>0.0879828326180258</v>
      </c>
      <c r="AG202" s="208" t="s">
        <v>18</v>
      </c>
      <c r="AH202" s="46" t="s">
        <v>197</v>
      </c>
      <c r="AL202" s="202" t="s">
        <v>327</v>
      </c>
      <c r="AM202" s="203" t="str">
        <f t="shared" si="90"/>
        <v>R_ES-SA-SpHeat</v>
      </c>
      <c r="AN202" s="202" t="str">
        <f t="shared" si="91"/>
        <v>WH4_5</v>
      </c>
      <c r="AO202" s="127">
        <f>AS204+AS205</f>
        <v>0.0793991416309013</v>
      </c>
      <c r="AP202" s="202" t="s">
        <v>18</v>
      </c>
      <c r="AQ202" s="203" t="s">
        <v>194</v>
      </c>
      <c r="AS202" s="202">
        <f t="shared" si="147"/>
        <v>0.0493562231759657</v>
      </c>
      <c r="AU202" s="202" t="s">
        <v>327</v>
      </c>
      <c r="AV202" s="46" t="str">
        <f t="shared" si="92"/>
        <v>R_ES-SA-SpHeat</v>
      </c>
      <c r="AW202" s="208" t="str">
        <f t="shared" si="93"/>
        <v>WH4_5</v>
      </c>
      <c r="AX202" s="127">
        <f>BB204+BB205</f>
        <v>0.0751072961373391</v>
      </c>
      <c r="AY202" s="208" t="s">
        <v>18</v>
      </c>
      <c r="AZ202" s="46" t="s">
        <v>193</v>
      </c>
      <c r="BB202" s="208">
        <f t="shared" si="148"/>
        <v>0.0407725321888412</v>
      </c>
      <c r="BD202" s="202" t="s">
        <v>327</v>
      </c>
      <c r="BE202" s="46" t="str">
        <f t="shared" si="94"/>
        <v>R_ES-SA-SpHeat</v>
      </c>
      <c r="BF202" s="208" t="str">
        <f t="shared" si="95"/>
        <v>WH4_5</v>
      </c>
      <c r="BG202" s="208">
        <f t="shared" si="100"/>
        <v>0.0879828326180258</v>
      </c>
      <c r="BH202" s="208" t="s">
        <v>18</v>
      </c>
      <c r="BI202" s="46" t="s">
        <v>195</v>
      </c>
      <c r="BM202" s="202" t="s">
        <v>327</v>
      </c>
      <c r="BN202" s="46" t="str">
        <f t="shared" si="96"/>
        <v>R_ES-SA-SpHeat</v>
      </c>
      <c r="BO202" s="208" t="str">
        <f t="shared" si="97"/>
        <v>WH4_5</v>
      </c>
      <c r="BP202" s="208">
        <f t="shared" si="101"/>
        <v>0.0751072961373391</v>
      </c>
      <c r="BQ202" s="208" t="s">
        <v>18</v>
      </c>
      <c r="BR202" s="46" t="s">
        <v>192</v>
      </c>
    </row>
    <row r="203" spans="11:70">
      <c r="K203" s="202" t="s">
        <v>327</v>
      </c>
      <c r="L203" s="203" t="str">
        <f t="shared" si="136"/>
        <v>R_ES-SA-SpHeat</v>
      </c>
      <c r="M203" s="202" t="str">
        <f t="shared" ref="M203:N203" si="153">M107</f>
        <v>WH6_7</v>
      </c>
      <c r="N203" s="202">
        <f t="shared" si="153"/>
        <v>0.0772532188841202</v>
      </c>
      <c r="O203" s="202" t="s">
        <v>18</v>
      </c>
      <c r="P203" s="203" t="s">
        <v>196</v>
      </c>
      <c r="T203" s="202" t="s">
        <v>327</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327</v>
      </c>
      <c r="AD203" s="46" t="str">
        <f t="shared" si="88"/>
        <v>R_ES-SA-SpHeat</v>
      </c>
      <c r="AE203" s="208" t="str">
        <f t="shared" si="89"/>
        <v>WH6_7</v>
      </c>
      <c r="AF203" s="46">
        <f t="shared" si="134"/>
        <v>0.0772532188841202</v>
      </c>
      <c r="AG203" s="208" t="s">
        <v>18</v>
      </c>
      <c r="AH203" s="46" t="s">
        <v>197</v>
      </c>
      <c r="AL203" s="202" t="s">
        <v>327</v>
      </c>
      <c r="AM203" s="203" t="str">
        <f t="shared" si="90"/>
        <v>R_ES-SA-SpHeat</v>
      </c>
      <c r="AN203" s="202" t="str">
        <f t="shared" si="91"/>
        <v>WH6_7</v>
      </c>
      <c r="AO203" s="127">
        <f>AS206+AS207</f>
        <v>0.0751072961373391</v>
      </c>
      <c r="AP203" s="202" t="s">
        <v>18</v>
      </c>
      <c r="AQ203" s="203" t="s">
        <v>194</v>
      </c>
      <c r="AS203" s="202">
        <f t="shared" si="147"/>
        <v>0.0472103004291846</v>
      </c>
      <c r="AU203" s="202" t="s">
        <v>327</v>
      </c>
      <c r="AV203" s="46" t="str">
        <f t="shared" si="92"/>
        <v>R_ES-SA-SpHeat</v>
      </c>
      <c r="AW203" s="208" t="str">
        <f t="shared" si="93"/>
        <v>WH6_7</v>
      </c>
      <c r="AX203" s="127">
        <f>BB206+BB207</f>
        <v>0.0708154506437769</v>
      </c>
      <c r="AY203" s="208" t="s">
        <v>18</v>
      </c>
      <c r="AZ203" s="46" t="s">
        <v>193</v>
      </c>
      <c r="BB203" s="208">
        <f t="shared" si="148"/>
        <v>0.0386266094420601</v>
      </c>
      <c r="BD203" s="202" t="s">
        <v>327</v>
      </c>
      <c r="BE203" s="46" t="str">
        <f t="shared" si="94"/>
        <v>R_ES-SA-SpHeat</v>
      </c>
      <c r="BF203" s="208" t="str">
        <f t="shared" si="95"/>
        <v>WH6_7</v>
      </c>
      <c r="BG203" s="208">
        <f t="shared" si="100"/>
        <v>0.0772532188841202</v>
      </c>
      <c r="BH203" s="208" t="s">
        <v>18</v>
      </c>
      <c r="BI203" s="46" t="s">
        <v>195</v>
      </c>
      <c r="BM203" s="202" t="s">
        <v>327</v>
      </c>
      <c r="BN203" s="46" t="str">
        <f t="shared" si="96"/>
        <v>R_ES-SA-SpHeat</v>
      </c>
      <c r="BO203" s="208" t="str">
        <f t="shared" si="97"/>
        <v>WH6_7</v>
      </c>
      <c r="BP203" s="208">
        <f t="shared" si="101"/>
        <v>0.0708154506437769</v>
      </c>
      <c r="BQ203" s="208" t="s">
        <v>18</v>
      </c>
      <c r="BR203" s="46" t="s">
        <v>192</v>
      </c>
    </row>
    <row r="204" spans="11:70">
      <c r="K204" s="202" t="s">
        <v>327</v>
      </c>
      <c r="L204" s="203" t="str">
        <f t="shared" si="136"/>
        <v>R_ES-SA-SpHeat</v>
      </c>
      <c r="M204" s="202" t="str">
        <f t="shared" ref="M204:N204" si="155">M108</f>
        <v>WH8_9</v>
      </c>
      <c r="N204" s="202">
        <f t="shared" si="155"/>
        <v>0.0708154506437769</v>
      </c>
      <c r="O204" s="202" t="s">
        <v>18</v>
      </c>
      <c r="P204" s="203" t="s">
        <v>196</v>
      </c>
      <c r="T204" s="202" t="s">
        <v>327</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327</v>
      </c>
      <c r="AD204" s="46" t="str">
        <f t="shared" si="88"/>
        <v>R_ES-SA-SpHeat</v>
      </c>
      <c r="AE204" s="208" t="str">
        <f t="shared" si="89"/>
        <v>WH8_9</v>
      </c>
      <c r="AF204" s="46">
        <f t="shared" si="134"/>
        <v>0.0708154506437769</v>
      </c>
      <c r="AG204" s="208" t="s">
        <v>18</v>
      </c>
      <c r="AH204" s="46" t="s">
        <v>197</v>
      </c>
      <c r="AL204" s="202" t="s">
        <v>327</v>
      </c>
      <c r="AM204" s="203" t="str">
        <f t="shared" si="90"/>
        <v>R_ES-SA-SpHeat</v>
      </c>
      <c r="AN204" s="202" t="str">
        <f t="shared" si="91"/>
        <v>WH8_9</v>
      </c>
      <c r="AO204" s="127">
        <f>AS208+AS209</f>
        <v>0.0708154506437769</v>
      </c>
      <c r="AP204" s="202" t="s">
        <v>18</v>
      </c>
      <c r="AQ204" s="203" t="s">
        <v>194</v>
      </c>
      <c r="AS204" s="202">
        <f t="shared" si="147"/>
        <v>0.0407725321888412</v>
      </c>
      <c r="AU204" s="202" t="s">
        <v>327</v>
      </c>
      <c r="AV204" s="46" t="str">
        <f t="shared" si="92"/>
        <v>R_ES-SA-SpHeat</v>
      </c>
      <c r="AW204" s="208" t="str">
        <f t="shared" si="93"/>
        <v>WH8_9</v>
      </c>
      <c r="AX204" s="127">
        <f>BB208+BB209</f>
        <v>0.0751072961373391</v>
      </c>
      <c r="AY204" s="208" t="s">
        <v>18</v>
      </c>
      <c r="AZ204" s="46" t="s">
        <v>193</v>
      </c>
      <c r="BB204" s="208">
        <f t="shared" si="148"/>
        <v>0.0386266094420601</v>
      </c>
      <c r="BD204" s="202" t="s">
        <v>327</v>
      </c>
      <c r="BE204" s="46" t="str">
        <f t="shared" si="94"/>
        <v>R_ES-SA-SpHeat</v>
      </c>
      <c r="BF204" s="208" t="str">
        <f t="shared" si="95"/>
        <v>WH8_9</v>
      </c>
      <c r="BG204" s="208">
        <f t="shared" si="100"/>
        <v>0.0708154506437769</v>
      </c>
      <c r="BH204" s="208" t="s">
        <v>18</v>
      </c>
      <c r="BI204" s="46" t="s">
        <v>195</v>
      </c>
      <c r="BM204" s="202" t="s">
        <v>327</v>
      </c>
      <c r="BN204" s="46" t="str">
        <f t="shared" si="96"/>
        <v>R_ES-SA-SpHeat</v>
      </c>
      <c r="BO204" s="208" t="str">
        <f t="shared" si="97"/>
        <v>WH8_9</v>
      </c>
      <c r="BP204" s="208">
        <f t="shared" si="101"/>
        <v>0.0751072961373391</v>
      </c>
      <c r="BQ204" s="208" t="s">
        <v>18</v>
      </c>
      <c r="BR204" s="46" t="s">
        <v>192</v>
      </c>
    </row>
    <row r="205" spans="11:70">
      <c r="K205" s="202" t="s">
        <v>327</v>
      </c>
      <c r="L205" s="203" t="str">
        <f t="shared" si="136"/>
        <v>R_ES-SA-SpHeat</v>
      </c>
      <c r="M205" s="202" t="str">
        <f t="shared" ref="M205:N205" si="157">M109</f>
        <v>WH10_11</v>
      </c>
      <c r="N205" s="202">
        <f t="shared" si="157"/>
        <v>0.0751072961373391</v>
      </c>
      <c r="O205" s="202" t="s">
        <v>18</v>
      </c>
      <c r="P205" s="203" t="s">
        <v>196</v>
      </c>
      <c r="T205" s="202" t="s">
        <v>327</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327</v>
      </c>
      <c r="AD205" s="46" t="str">
        <f t="shared" si="88"/>
        <v>R_ES-SA-SpHeat</v>
      </c>
      <c r="AE205" s="208" t="str">
        <f t="shared" si="89"/>
        <v>WH10_11</v>
      </c>
      <c r="AF205" s="46">
        <f t="shared" si="134"/>
        <v>0.0751072961373391</v>
      </c>
      <c r="AG205" s="208" t="s">
        <v>18</v>
      </c>
      <c r="AH205" s="46" t="s">
        <v>197</v>
      </c>
      <c r="AL205" s="202" t="s">
        <v>327</v>
      </c>
      <c r="AM205" s="203" t="str">
        <f t="shared" si="90"/>
        <v>R_ES-SA-SpHeat</v>
      </c>
      <c r="AN205" s="202" t="str">
        <f t="shared" si="91"/>
        <v>WH10_11</v>
      </c>
      <c r="AO205" s="127">
        <f>AS210+AS211</f>
        <v>0.0751072961373391</v>
      </c>
      <c r="AP205" s="202" t="s">
        <v>18</v>
      </c>
      <c r="AQ205" s="203" t="s">
        <v>194</v>
      </c>
      <c r="AS205" s="202">
        <f t="shared" si="147"/>
        <v>0.0386266094420601</v>
      </c>
      <c r="AU205" s="202" t="s">
        <v>327</v>
      </c>
      <c r="AV205" s="46" t="str">
        <f t="shared" si="92"/>
        <v>R_ES-SA-SpHeat</v>
      </c>
      <c r="AW205" s="208" t="str">
        <f t="shared" si="93"/>
        <v>WH10_11</v>
      </c>
      <c r="AX205" s="127">
        <f>BB210+BB211</f>
        <v>0.0751072961373391</v>
      </c>
      <c r="AY205" s="208" t="s">
        <v>18</v>
      </c>
      <c r="AZ205" s="46" t="s">
        <v>193</v>
      </c>
      <c r="BB205" s="208">
        <f t="shared" si="148"/>
        <v>0.036480686695279</v>
      </c>
      <c r="BD205" s="202" t="s">
        <v>327</v>
      </c>
      <c r="BE205" s="46" t="str">
        <f t="shared" si="94"/>
        <v>R_ES-SA-SpHeat</v>
      </c>
      <c r="BF205" s="208" t="str">
        <f t="shared" si="95"/>
        <v>WH10_11</v>
      </c>
      <c r="BG205" s="208">
        <f t="shared" si="100"/>
        <v>0.0751072961373391</v>
      </c>
      <c r="BH205" s="208" t="s">
        <v>18</v>
      </c>
      <c r="BI205" s="46" t="s">
        <v>195</v>
      </c>
      <c r="BM205" s="202" t="s">
        <v>327</v>
      </c>
      <c r="BN205" s="46" t="str">
        <f t="shared" si="96"/>
        <v>R_ES-SA-SpHeat</v>
      </c>
      <c r="BO205" s="208" t="str">
        <f t="shared" si="97"/>
        <v>WH10_11</v>
      </c>
      <c r="BP205" s="208">
        <f t="shared" si="101"/>
        <v>0.0751072961373391</v>
      </c>
      <c r="BQ205" s="208" t="s">
        <v>18</v>
      </c>
      <c r="BR205" s="46" t="s">
        <v>192</v>
      </c>
    </row>
    <row r="206" spans="11:70">
      <c r="K206" s="202" t="s">
        <v>327</v>
      </c>
      <c r="L206" s="203" t="str">
        <f t="shared" si="136"/>
        <v>R_ES-SA-SpHeat</v>
      </c>
      <c r="M206" s="202" t="str">
        <f t="shared" ref="M206:N206" si="159">M110</f>
        <v>WH12_13</v>
      </c>
      <c r="N206" s="202">
        <f t="shared" si="159"/>
        <v>0.0751072961373391</v>
      </c>
      <c r="O206" s="202" t="s">
        <v>18</v>
      </c>
      <c r="P206" s="203" t="s">
        <v>196</v>
      </c>
      <c r="T206" s="202" t="s">
        <v>327</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327</v>
      </c>
      <c r="AD206" s="46" t="str">
        <f t="shared" si="88"/>
        <v>R_ES-SA-SpHeat</v>
      </c>
      <c r="AE206" s="208" t="str">
        <f t="shared" si="89"/>
        <v>WH12_13</v>
      </c>
      <c r="AF206" s="46">
        <f t="shared" si="134"/>
        <v>0.0751072961373391</v>
      </c>
      <c r="AG206" s="208" t="s">
        <v>18</v>
      </c>
      <c r="AH206" s="46" t="s">
        <v>197</v>
      </c>
      <c r="AL206" s="202" t="s">
        <v>327</v>
      </c>
      <c r="AM206" s="203" t="str">
        <f t="shared" si="90"/>
        <v>R_ES-SA-SpHeat</v>
      </c>
      <c r="AN206" s="202" t="str">
        <f t="shared" si="91"/>
        <v>WH12_13</v>
      </c>
      <c r="AO206" s="127">
        <f>AS212+AS213</f>
        <v>0.0751072961373391</v>
      </c>
      <c r="AP206" s="202" t="s">
        <v>18</v>
      </c>
      <c r="AQ206" s="203" t="s">
        <v>194</v>
      </c>
      <c r="AS206" s="202">
        <f t="shared" si="147"/>
        <v>0.0386266094420601</v>
      </c>
      <c r="AU206" s="202" t="s">
        <v>327</v>
      </c>
      <c r="AV206" s="46" t="str">
        <f t="shared" si="92"/>
        <v>R_ES-SA-SpHeat</v>
      </c>
      <c r="AW206" s="208" t="str">
        <f t="shared" si="93"/>
        <v>WH12_13</v>
      </c>
      <c r="AX206" s="127">
        <f>BB212+BB213</f>
        <v>0.0793991416309013</v>
      </c>
      <c r="AY206" s="208" t="s">
        <v>18</v>
      </c>
      <c r="AZ206" s="46" t="s">
        <v>193</v>
      </c>
      <c r="BB206" s="208">
        <f t="shared" si="148"/>
        <v>0.0343347639484979</v>
      </c>
      <c r="BD206" s="202" t="s">
        <v>327</v>
      </c>
      <c r="BE206" s="46" t="str">
        <f t="shared" si="94"/>
        <v>R_ES-SA-SpHeat</v>
      </c>
      <c r="BF206" s="208" t="str">
        <f t="shared" si="95"/>
        <v>WH12_13</v>
      </c>
      <c r="BG206" s="208">
        <f t="shared" si="100"/>
        <v>0.0751072961373391</v>
      </c>
      <c r="BH206" s="208" t="s">
        <v>18</v>
      </c>
      <c r="BI206" s="46" t="s">
        <v>195</v>
      </c>
      <c r="BM206" s="202" t="s">
        <v>327</v>
      </c>
      <c r="BN206" s="46" t="str">
        <f t="shared" si="96"/>
        <v>R_ES-SA-SpHeat</v>
      </c>
      <c r="BO206" s="208" t="str">
        <f t="shared" si="97"/>
        <v>WH12_13</v>
      </c>
      <c r="BP206" s="208">
        <f t="shared" si="101"/>
        <v>0.0793991416309013</v>
      </c>
      <c r="BQ206" s="208" t="s">
        <v>18</v>
      </c>
      <c r="BR206" s="46" t="s">
        <v>192</v>
      </c>
    </row>
    <row r="207" spans="11:70">
      <c r="K207" s="202" t="s">
        <v>327</v>
      </c>
      <c r="L207" s="203" t="str">
        <f t="shared" si="136"/>
        <v>R_ES-SA-SpHeat</v>
      </c>
      <c r="M207" s="202" t="str">
        <f t="shared" ref="M207:N207" si="161">M111</f>
        <v>WH14_15</v>
      </c>
      <c r="N207" s="202">
        <f t="shared" si="161"/>
        <v>0.0751072961373391</v>
      </c>
      <c r="O207" s="202" t="s">
        <v>18</v>
      </c>
      <c r="P207" s="203" t="s">
        <v>196</v>
      </c>
      <c r="T207" s="202" t="s">
        <v>327</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327</v>
      </c>
      <c r="AD207" s="46" t="str">
        <f t="shared" si="88"/>
        <v>R_ES-SA-SpHeat</v>
      </c>
      <c r="AE207" s="208" t="str">
        <f t="shared" si="89"/>
        <v>WH14_15</v>
      </c>
      <c r="AF207" s="46">
        <f t="shared" si="134"/>
        <v>0.0751072961373391</v>
      </c>
      <c r="AG207" s="208" t="s">
        <v>18</v>
      </c>
      <c r="AH207" s="46" t="s">
        <v>197</v>
      </c>
      <c r="AL207" s="202" t="s">
        <v>327</v>
      </c>
      <c r="AM207" s="203" t="str">
        <f t="shared" si="90"/>
        <v>R_ES-SA-SpHeat</v>
      </c>
      <c r="AN207" s="202" t="str">
        <f t="shared" si="91"/>
        <v>WH14_15</v>
      </c>
      <c r="AO207" s="127">
        <f>AS214+AS215</f>
        <v>0.0793991416309013</v>
      </c>
      <c r="AP207" s="202" t="s">
        <v>18</v>
      </c>
      <c r="AQ207" s="203" t="s">
        <v>194</v>
      </c>
      <c r="AS207" s="202">
        <f t="shared" si="147"/>
        <v>0.036480686695279</v>
      </c>
      <c r="AU207" s="202" t="s">
        <v>327</v>
      </c>
      <c r="AV207" s="46" t="str">
        <f t="shared" si="92"/>
        <v>R_ES-SA-SpHeat</v>
      </c>
      <c r="AW207" s="208" t="str">
        <f t="shared" si="93"/>
        <v>WH14_15</v>
      </c>
      <c r="AX207" s="127">
        <f>BB214+BB215</f>
        <v>0.0815450643776824</v>
      </c>
      <c r="AY207" s="208" t="s">
        <v>18</v>
      </c>
      <c r="AZ207" s="46" t="s">
        <v>193</v>
      </c>
      <c r="BB207" s="208">
        <f t="shared" si="148"/>
        <v>0.036480686695279</v>
      </c>
      <c r="BD207" s="202" t="s">
        <v>327</v>
      </c>
      <c r="BE207" s="46" t="str">
        <f t="shared" si="94"/>
        <v>R_ES-SA-SpHeat</v>
      </c>
      <c r="BF207" s="208" t="str">
        <f t="shared" si="95"/>
        <v>WH14_15</v>
      </c>
      <c r="BG207" s="208">
        <f t="shared" si="100"/>
        <v>0.0751072961373391</v>
      </c>
      <c r="BH207" s="208" t="s">
        <v>18</v>
      </c>
      <c r="BI207" s="46" t="s">
        <v>195</v>
      </c>
      <c r="BM207" s="202" t="s">
        <v>327</v>
      </c>
      <c r="BN207" s="46" t="str">
        <f t="shared" si="96"/>
        <v>R_ES-SA-SpHeat</v>
      </c>
      <c r="BO207" s="208" t="str">
        <f t="shared" si="97"/>
        <v>WH14_15</v>
      </c>
      <c r="BP207" s="208">
        <f t="shared" si="101"/>
        <v>0.0815450643776824</v>
      </c>
      <c r="BQ207" s="208" t="s">
        <v>18</v>
      </c>
      <c r="BR207" s="46" t="s">
        <v>192</v>
      </c>
    </row>
    <row r="208" spans="11:70">
      <c r="K208" s="202" t="s">
        <v>327</v>
      </c>
      <c r="L208" s="203" t="str">
        <f t="shared" si="136"/>
        <v>R_ES-SA-SpHeat</v>
      </c>
      <c r="M208" s="202" t="str">
        <f t="shared" ref="M208:N208" si="163">M112</f>
        <v>WH16_17</v>
      </c>
      <c r="N208" s="202">
        <f t="shared" si="163"/>
        <v>0.0815450643776824</v>
      </c>
      <c r="O208" s="202" t="s">
        <v>18</v>
      </c>
      <c r="P208" s="203" t="s">
        <v>196</v>
      </c>
      <c r="T208" s="202" t="s">
        <v>327</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327</v>
      </c>
      <c r="AD208" s="46" t="str">
        <f t="shared" si="88"/>
        <v>R_ES-SA-SpHeat</v>
      </c>
      <c r="AE208" s="208" t="str">
        <f t="shared" si="89"/>
        <v>WH16_17</v>
      </c>
      <c r="AF208" s="46">
        <f t="shared" si="134"/>
        <v>0.0815450643776824</v>
      </c>
      <c r="AG208" s="208" t="s">
        <v>18</v>
      </c>
      <c r="AH208" s="46" t="s">
        <v>197</v>
      </c>
      <c r="AL208" s="202" t="s">
        <v>327</v>
      </c>
      <c r="AM208" s="203" t="str">
        <f t="shared" si="90"/>
        <v>R_ES-SA-SpHeat</v>
      </c>
      <c r="AN208" s="202" t="str">
        <f t="shared" si="91"/>
        <v>WH16_17</v>
      </c>
      <c r="AO208" s="127">
        <f>AS216+AS217</f>
        <v>0.0815450643776824</v>
      </c>
      <c r="AP208" s="202" t="s">
        <v>18</v>
      </c>
      <c r="AQ208" s="203" t="s">
        <v>194</v>
      </c>
      <c r="AS208" s="202">
        <f t="shared" si="147"/>
        <v>0.0343347639484979</v>
      </c>
      <c r="AU208" s="202" t="s">
        <v>327</v>
      </c>
      <c r="AV208" s="46" t="str">
        <f t="shared" si="92"/>
        <v>R_ES-SA-SpHeat</v>
      </c>
      <c r="AW208" s="208" t="str">
        <f t="shared" si="93"/>
        <v>WH16_17</v>
      </c>
      <c r="AX208" s="127">
        <f>BB216+BB217</f>
        <v>0.0858369098712446</v>
      </c>
      <c r="AY208" s="208" t="s">
        <v>18</v>
      </c>
      <c r="AZ208" s="46" t="s">
        <v>193</v>
      </c>
      <c r="BB208" s="208">
        <f t="shared" si="148"/>
        <v>0.0386266094420601</v>
      </c>
      <c r="BD208" s="202" t="s">
        <v>327</v>
      </c>
      <c r="BE208" s="46" t="str">
        <f t="shared" si="94"/>
        <v>R_ES-SA-SpHeat</v>
      </c>
      <c r="BF208" s="208" t="str">
        <f t="shared" si="95"/>
        <v>WH16_17</v>
      </c>
      <c r="BG208" s="208">
        <f t="shared" si="100"/>
        <v>0.0815450643776824</v>
      </c>
      <c r="BH208" s="208" t="s">
        <v>18</v>
      </c>
      <c r="BI208" s="46" t="s">
        <v>195</v>
      </c>
      <c r="BM208" s="202" t="s">
        <v>327</v>
      </c>
      <c r="BN208" s="46" t="str">
        <f t="shared" si="96"/>
        <v>R_ES-SA-SpHeat</v>
      </c>
      <c r="BO208" s="208" t="str">
        <f t="shared" si="97"/>
        <v>WH16_17</v>
      </c>
      <c r="BP208" s="208">
        <f t="shared" si="101"/>
        <v>0.0858369098712446</v>
      </c>
      <c r="BQ208" s="208" t="s">
        <v>18</v>
      </c>
      <c r="BR208" s="46" t="s">
        <v>192</v>
      </c>
    </row>
    <row r="209" spans="11:70">
      <c r="K209" s="202" t="s">
        <v>327</v>
      </c>
      <c r="L209" s="203" t="str">
        <f t="shared" si="136"/>
        <v>R_ES-SA-SpHeat</v>
      </c>
      <c r="M209" s="202" t="str">
        <f t="shared" ref="M209:N209" si="165">M113</f>
        <v>WH18_19</v>
      </c>
      <c r="N209" s="202">
        <f t="shared" si="165"/>
        <v>0.0836909871244635</v>
      </c>
      <c r="O209" s="202" t="s">
        <v>18</v>
      </c>
      <c r="P209" s="203" t="s">
        <v>196</v>
      </c>
      <c r="T209" s="202" t="s">
        <v>327</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327</v>
      </c>
      <c r="AD209" s="46" t="str">
        <f t="shared" si="88"/>
        <v>R_ES-SA-SpHeat</v>
      </c>
      <c r="AE209" s="208" t="str">
        <f t="shared" si="89"/>
        <v>WH18_19</v>
      </c>
      <c r="AF209" s="46">
        <f t="shared" si="134"/>
        <v>0.0836909871244635</v>
      </c>
      <c r="AG209" s="208" t="s">
        <v>18</v>
      </c>
      <c r="AH209" s="46" t="s">
        <v>197</v>
      </c>
      <c r="AL209" s="202" t="s">
        <v>327</v>
      </c>
      <c r="AM209" s="203" t="str">
        <f t="shared" si="90"/>
        <v>R_ES-SA-SpHeat</v>
      </c>
      <c r="AN209" s="202" t="str">
        <f t="shared" si="91"/>
        <v>WH18_19</v>
      </c>
      <c r="AO209" s="127">
        <f>AS218+AS219</f>
        <v>0.0858369098712446</v>
      </c>
      <c r="AP209" s="202" t="s">
        <v>18</v>
      </c>
      <c r="AQ209" s="203" t="s">
        <v>194</v>
      </c>
      <c r="AS209" s="202">
        <f t="shared" si="147"/>
        <v>0.036480686695279</v>
      </c>
      <c r="AU209" s="202" t="s">
        <v>327</v>
      </c>
      <c r="AV209" s="46" t="str">
        <f t="shared" si="92"/>
        <v>R_ES-SA-SpHeat</v>
      </c>
      <c r="AW209" s="208" t="str">
        <f t="shared" si="93"/>
        <v>WH18_19</v>
      </c>
      <c r="AX209" s="127">
        <f>BB218+BB219</f>
        <v>0.0901287553648068</v>
      </c>
      <c r="AY209" s="208" t="s">
        <v>18</v>
      </c>
      <c r="AZ209" s="46" t="s">
        <v>193</v>
      </c>
      <c r="BB209" s="208">
        <f t="shared" si="148"/>
        <v>0.036480686695279</v>
      </c>
      <c r="BD209" s="202" t="s">
        <v>327</v>
      </c>
      <c r="BE209" s="46" t="str">
        <f t="shared" si="94"/>
        <v>R_ES-SA-SpHeat</v>
      </c>
      <c r="BF209" s="208" t="str">
        <f t="shared" si="95"/>
        <v>WH18_19</v>
      </c>
      <c r="BG209" s="208">
        <f t="shared" si="100"/>
        <v>0.0836909871244635</v>
      </c>
      <c r="BH209" s="208" t="s">
        <v>18</v>
      </c>
      <c r="BI209" s="46" t="s">
        <v>195</v>
      </c>
      <c r="BM209" s="202" t="s">
        <v>327</v>
      </c>
      <c r="BN209" s="46" t="str">
        <f t="shared" si="96"/>
        <v>R_ES-SA-SpHeat</v>
      </c>
      <c r="BO209" s="208" t="str">
        <f t="shared" si="97"/>
        <v>WH18_19</v>
      </c>
      <c r="BP209" s="208">
        <f t="shared" si="101"/>
        <v>0.0901287553648068</v>
      </c>
      <c r="BQ209" s="208" t="s">
        <v>18</v>
      </c>
      <c r="BR209" s="46" t="s">
        <v>192</v>
      </c>
    </row>
    <row r="210" spans="11:70">
      <c r="K210" s="202" t="s">
        <v>327</v>
      </c>
      <c r="L210" s="203" t="str">
        <f t="shared" si="136"/>
        <v>R_ES-SA-SpHeat</v>
      </c>
      <c r="M210" s="202" t="str">
        <f t="shared" ref="M210:N210" si="167">M114</f>
        <v>WH20_21</v>
      </c>
      <c r="N210" s="202">
        <f t="shared" si="167"/>
        <v>0.0879828326180257</v>
      </c>
      <c r="O210" s="202" t="s">
        <v>18</v>
      </c>
      <c r="P210" s="203" t="s">
        <v>196</v>
      </c>
      <c r="T210" s="202" t="s">
        <v>327</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327</v>
      </c>
      <c r="AD210" s="46" t="str">
        <f t="shared" si="88"/>
        <v>R_ES-SA-SpHeat</v>
      </c>
      <c r="AE210" s="208" t="str">
        <f t="shared" si="89"/>
        <v>WH20_21</v>
      </c>
      <c r="AF210" s="46">
        <f t="shared" si="134"/>
        <v>0.0879828326180257</v>
      </c>
      <c r="AG210" s="208" t="s">
        <v>18</v>
      </c>
      <c r="AH210" s="46" t="s">
        <v>197</v>
      </c>
      <c r="AL210" s="202" t="s">
        <v>327</v>
      </c>
      <c r="AM210" s="203" t="str">
        <f t="shared" si="90"/>
        <v>R_ES-SA-SpHeat</v>
      </c>
      <c r="AN210" s="202" t="str">
        <f t="shared" si="91"/>
        <v>WH20_21</v>
      </c>
      <c r="AO210" s="127">
        <f>AS220+AS221</f>
        <v>0.0901287553648068</v>
      </c>
      <c r="AP210" s="202" t="s">
        <v>18</v>
      </c>
      <c r="AQ210" s="203" t="s">
        <v>194</v>
      </c>
      <c r="AS210" s="202">
        <f t="shared" si="147"/>
        <v>0.0386266094420601</v>
      </c>
      <c r="AU210" s="202" t="s">
        <v>327</v>
      </c>
      <c r="AV210" s="46" t="str">
        <f t="shared" si="92"/>
        <v>R_ES-SA-SpHeat</v>
      </c>
      <c r="AW210" s="208" t="str">
        <f t="shared" si="93"/>
        <v>WH20_21</v>
      </c>
      <c r="AX210" s="127">
        <f>BB220+BB221</f>
        <v>0.0965665236051503</v>
      </c>
      <c r="AY210" s="208" t="s">
        <v>18</v>
      </c>
      <c r="AZ210" s="46" t="s">
        <v>193</v>
      </c>
      <c r="BB210" s="208">
        <f t="shared" si="148"/>
        <v>0.0386266094420601</v>
      </c>
      <c r="BD210" s="202" t="s">
        <v>327</v>
      </c>
      <c r="BE210" s="46" t="str">
        <f t="shared" si="94"/>
        <v>R_ES-SA-SpHeat</v>
      </c>
      <c r="BF210" s="208" t="str">
        <f t="shared" si="95"/>
        <v>WH20_21</v>
      </c>
      <c r="BG210" s="208">
        <f t="shared" si="100"/>
        <v>0.0879828326180257</v>
      </c>
      <c r="BH210" s="208" t="s">
        <v>18</v>
      </c>
      <c r="BI210" s="46" t="s">
        <v>195</v>
      </c>
      <c r="BM210" s="202" t="s">
        <v>327</v>
      </c>
      <c r="BN210" s="46" t="str">
        <f t="shared" si="96"/>
        <v>R_ES-SA-SpHeat</v>
      </c>
      <c r="BO210" s="208" t="str">
        <f t="shared" si="97"/>
        <v>WH20_21</v>
      </c>
      <c r="BP210" s="208">
        <f t="shared" si="101"/>
        <v>0.0965665236051503</v>
      </c>
      <c r="BQ210" s="208" t="s">
        <v>18</v>
      </c>
      <c r="BR210" s="46" t="s">
        <v>192</v>
      </c>
    </row>
    <row r="211" spans="11:70">
      <c r="K211" s="202" t="s">
        <v>327</v>
      </c>
      <c r="L211" s="203" t="str">
        <f t="shared" si="136"/>
        <v>R_ES-SA-SpHeat</v>
      </c>
      <c r="M211" s="202" t="str">
        <f t="shared" ref="M211:N211" si="169">M115</f>
        <v>WH22_23</v>
      </c>
      <c r="N211" s="202">
        <f t="shared" si="169"/>
        <v>0.092274678111588</v>
      </c>
      <c r="O211" s="202" t="s">
        <v>18</v>
      </c>
      <c r="P211" s="203" t="s">
        <v>196</v>
      </c>
      <c r="T211" s="202" t="s">
        <v>327</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327</v>
      </c>
      <c r="AD211" s="46" t="str">
        <f t="shared" si="88"/>
        <v>R_ES-SA-SpHeat</v>
      </c>
      <c r="AE211" s="208" t="str">
        <f t="shared" si="89"/>
        <v>WH22_23</v>
      </c>
      <c r="AF211" s="46">
        <f t="shared" si="134"/>
        <v>0.092274678111588</v>
      </c>
      <c r="AG211" s="208" t="s">
        <v>18</v>
      </c>
      <c r="AH211" s="46" t="s">
        <v>197</v>
      </c>
      <c r="AL211" s="202" t="s">
        <v>327</v>
      </c>
      <c r="AM211" s="203" t="str">
        <f t="shared" si="90"/>
        <v>R_ES-SA-SpHeat</v>
      </c>
      <c r="AN211" s="202" t="str">
        <f t="shared" si="91"/>
        <v>WH22_23</v>
      </c>
      <c r="AO211" s="127">
        <f>AS222+AS223</f>
        <v>0.0965665236051503</v>
      </c>
      <c r="AP211" s="202" t="s">
        <v>18</v>
      </c>
      <c r="AQ211" s="203" t="s">
        <v>194</v>
      </c>
      <c r="AS211" s="202">
        <f t="shared" si="147"/>
        <v>0.036480686695279</v>
      </c>
      <c r="AU211" s="202" t="s">
        <v>327</v>
      </c>
      <c r="AV211" s="46" t="str">
        <f t="shared" si="92"/>
        <v>R_ES-SA-SpHeat</v>
      </c>
      <c r="AW211" s="208" t="str">
        <f t="shared" si="93"/>
        <v>WH22_23</v>
      </c>
      <c r="AX211" s="127">
        <f>BB222+BB223</f>
        <v>0.0944206008583692</v>
      </c>
      <c r="AY211" s="208" t="s">
        <v>18</v>
      </c>
      <c r="AZ211" s="46" t="s">
        <v>193</v>
      </c>
      <c r="BB211" s="208">
        <f t="shared" si="148"/>
        <v>0.036480686695279</v>
      </c>
      <c r="BD211" s="202" t="s">
        <v>327</v>
      </c>
      <c r="BE211" s="46" t="str">
        <f t="shared" si="94"/>
        <v>R_ES-SA-SpHeat</v>
      </c>
      <c r="BF211" s="208" t="str">
        <f t="shared" si="95"/>
        <v>WH22_23</v>
      </c>
      <c r="BG211" s="208">
        <f t="shared" si="100"/>
        <v>0.092274678111588</v>
      </c>
      <c r="BH211" s="208" t="s">
        <v>18</v>
      </c>
      <c r="BI211" s="46" t="s">
        <v>195</v>
      </c>
      <c r="BM211" s="202" t="s">
        <v>327</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327</v>
      </c>
      <c r="L224" s="203" t="str">
        <f>C11</f>
        <v>R_ES-AP-SpHeat</v>
      </c>
      <c r="M224" s="202" t="str">
        <f>M128</f>
        <v>RH0_1</v>
      </c>
      <c r="N224" s="202">
        <f>N128</f>
        <v>0</v>
      </c>
      <c r="O224" s="202" t="s">
        <v>18</v>
      </c>
      <c r="P224" s="203" t="s">
        <v>196</v>
      </c>
      <c r="T224" s="202" t="s">
        <v>327</v>
      </c>
      <c r="U224" s="203" t="str">
        <f t="shared" ref="U224:V287" si="183">L224</f>
        <v>R_ES-AP-SpHeat</v>
      </c>
      <c r="V224" s="202" t="str">
        <f t="shared" si="183"/>
        <v>RH0_1</v>
      </c>
      <c r="W224" s="202">
        <f t="shared" si="133"/>
        <v>0</v>
      </c>
      <c r="X224" s="202" t="s">
        <v>18</v>
      </c>
      <c r="Y224" s="203" t="s">
        <v>191</v>
      </c>
      <c r="AC224" s="202" t="s">
        <v>327</v>
      </c>
      <c r="AD224" s="46" t="str">
        <f t="shared" ref="AD224:AD287" si="184">U224</f>
        <v>R_ES-AP-SpHeat</v>
      </c>
      <c r="AE224" s="208" t="str">
        <f t="shared" ref="AE224:AE287" si="185">V224</f>
        <v>RH0_1</v>
      </c>
      <c r="AF224" s="46">
        <f t="shared" si="134"/>
        <v>0</v>
      </c>
      <c r="AG224" s="208" t="s">
        <v>18</v>
      </c>
      <c r="AH224" s="46" t="s">
        <v>197</v>
      </c>
      <c r="AL224" s="202" t="s">
        <v>327</v>
      </c>
      <c r="AM224" s="203" t="str">
        <f t="shared" ref="AM224:AM287" si="186">AD224</f>
        <v>R_ES-AP-SpHeat</v>
      </c>
      <c r="AN224" s="202" t="str">
        <f t="shared" ref="AN224:AN287" si="187">AE224</f>
        <v>RH0_1</v>
      </c>
      <c r="AO224" s="202">
        <f t="shared" si="135"/>
        <v>0</v>
      </c>
      <c r="AP224" s="202" t="s">
        <v>18</v>
      </c>
      <c r="AQ224" s="203" t="s">
        <v>194</v>
      </c>
      <c r="AU224" s="202" t="s">
        <v>327</v>
      </c>
      <c r="AV224" s="46" t="str">
        <f t="shared" ref="AV224:AV287" si="188">AM224</f>
        <v>R_ES-AP-SpHeat</v>
      </c>
      <c r="AW224" s="208" t="str">
        <f t="shared" ref="AW224:AW287" si="189">AN224</f>
        <v>RH0_1</v>
      </c>
      <c r="AX224" s="208">
        <f t="shared" si="99"/>
        <v>0</v>
      </c>
      <c r="AY224" s="208" t="s">
        <v>18</v>
      </c>
      <c r="AZ224" s="46" t="s">
        <v>193</v>
      </c>
      <c r="BD224" s="202" t="s">
        <v>327</v>
      </c>
      <c r="BE224" s="46" t="str">
        <f t="shared" ref="BE224:BE287" si="190">AV224</f>
        <v>R_ES-AP-SpHeat</v>
      </c>
      <c r="BF224" s="208" t="str">
        <f t="shared" ref="BF224:BF287" si="191">AW224</f>
        <v>RH0_1</v>
      </c>
      <c r="BG224" s="208">
        <f t="shared" si="100"/>
        <v>0</v>
      </c>
      <c r="BH224" s="208" t="s">
        <v>18</v>
      </c>
      <c r="BI224" s="46" t="s">
        <v>195</v>
      </c>
      <c r="BM224" s="202" t="s">
        <v>327</v>
      </c>
      <c r="BN224" s="46" t="str">
        <f t="shared" ref="BN224:BN287" si="192">BE224</f>
        <v>R_ES-AP-SpHeat</v>
      </c>
      <c r="BO224" s="208" t="str">
        <f t="shared" ref="BO224:BO287" si="193">BF224</f>
        <v>RH0_1</v>
      </c>
      <c r="BP224" s="208">
        <f t="shared" si="101"/>
        <v>0</v>
      </c>
      <c r="BQ224" s="208" t="s">
        <v>18</v>
      </c>
      <c r="BR224" s="46" t="s">
        <v>192</v>
      </c>
    </row>
    <row r="225" spans="11:70">
      <c r="K225" s="202" t="s">
        <v>327</v>
      </c>
      <c r="L225" s="203" t="str">
        <f t="shared" ref="L225:L288" si="194">L224</f>
        <v>R_ES-AP-SpHeat</v>
      </c>
      <c r="M225" s="202" t="str">
        <f t="shared" ref="M225:N225" si="195">M129</f>
        <v>RH2_3</v>
      </c>
      <c r="N225" s="202">
        <f t="shared" si="195"/>
        <v>0</v>
      </c>
      <c r="O225" s="202" t="s">
        <v>18</v>
      </c>
      <c r="P225" s="203" t="s">
        <v>196</v>
      </c>
      <c r="T225" s="202" t="s">
        <v>327</v>
      </c>
      <c r="U225" s="203" t="str">
        <f t="shared" si="183"/>
        <v>R_ES-AP-SpHeat</v>
      </c>
      <c r="V225" s="202" t="str">
        <f t="shared" si="183"/>
        <v>RH2_3</v>
      </c>
      <c r="W225" s="202">
        <f t="shared" si="133"/>
        <v>0</v>
      </c>
      <c r="X225" s="202" t="s">
        <v>18</v>
      </c>
      <c r="Y225" s="203" t="s">
        <v>191</v>
      </c>
      <c r="AC225" s="202" t="s">
        <v>327</v>
      </c>
      <c r="AD225" s="46" t="str">
        <f t="shared" si="184"/>
        <v>R_ES-AP-SpHeat</v>
      </c>
      <c r="AE225" s="208" t="str">
        <f t="shared" si="185"/>
        <v>RH2_3</v>
      </c>
      <c r="AF225" s="46">
        <f t="shared" si="134"/>
        <v>0</v>
      </c>
      <c r="AG225" s="208" t="s">
        <v>18</v>
      </c>
      <c r="AH225" s="46" t="s">
        <v>197</v>
      </c>
      <c r="AL225" s="202" t="s">
        <v>327</v>
      </c>
      <c r="AM225" s="203" t="str">
        <f t="shared" si="186"/>
        <v>R_ES-AP-SpHeat</v>
      </c>
      <c r="AN225" s="202" t="str">
        <f t="shared" si="187"/>
        <v>RH2_3</v>
      </c>
      <c r="AO225" s="202">
        <f t="shared" si="135"/>
        <v>0</v>
      </c>
      <c r="AP225" s="202" t="s">
        <v>18</v>
      </c>
      <c r="AQ225" s="203" t="s">
        <v>194</v>
      </c>
      <c r="AU225" s="202" t="s">
        <v>327</v>
      </c>
      <c r="AV225" s="46" t="str">
        <f t="shared" si="188"/>
        <v>R_ES-AP-SpHeat</v>
      </c>
      <c r="AW225" s="208" t="str">
        <f t="shared" si="189"/>
        <v>RH2_3</v>
      </c>
      <c r="AX225" s="208">
        <f t="shared" ref="AX225:AX288" si="196">W225</f>
        <v>0</v>
      </c>
      <c r="AY225" s="208" t="s">
        <v>18</v>
      </c>
      <c r="AZ225" s="46" t="s">
        <v>193</v>
      </c>
      <c r="BD225" s="202" t="s">
        <v>327</v>
      </c>
      <c r="BE225" s="46" t="str">
        <f t="shared" si="190"/>
        <v>R_ES-AP-SpHeat</v>
      </c>
      <c r="BF225" s="208" t="str">
        <f t="shared" si="191"/>
        <v>RH2_3</v>
      </c>
      <c r="BG225" s="208">
        <f t="shared" ref="BG225:BG288" si="197">AF225</f>
        <v>0</v>
      </c>
      <c r="BH225" s="208" t="s">
        <v>18</v>
      </c>
      <c r="BI225" s="46" t="s">
        <v>195</v>
      </c>
      <c r="BM225" s="202" t="s">
        <v>327</v>
      </c>
      <c r="BN225" s="46" t="str">
        <f t="shared" si="192"/>
        <v>R_ES-AP-SpHeat</v>
      </c>
      <c r="BO225" s="208" t="str">
        <f t="shared" si="193"/>
        <v>RH2_3</v>
      </c>
      <c r="BP225" s="208">
        <f t="shared" ref="BP225:BP288" si="198">AX225</f>
        <v>0</v>
      </c>
      <c r="BQ225" s="208" t="s">
        <v>18</v>
      </c>
      <c r="BR225" s="46" t="s">
        <v>192</v>
      </c>
    </row>
    <row r="226" spans="11:70">
      <c r="K226" s="202" t="s">
        <v>327</v>
      </c>
      <c r="L226" s="203" t="str">
        <f t="shared" si="194"/>
        <v>R_ES-AP-SpHeat</v>
      </c>
      <c r="M226" s="202" t="str">
        <f t="shared" ref="M226:N226" si="199">M130</f>
        <v>RH4_5</v>
      </c>
      <c r="N226" s="202">
        <f t="shared" si="199"/>
        <v>0</v>
      </c>
      <c r="O226" s="202" t="s">
        <v>18</v>
      </c>
      <c r="P226" s="203" t="s">
        <v>196</v>
      </c>
      <c r="T226" s="202" t="s">
        <v>327</v>
      </c>
      <c r="U226" s="203" t="str">
        <f t="shared" si="183"/>
        <v>R_ES-AP-SpHeat</v>
      </c>
      <c r="V226" s="202" t="str">
        <f t="shared" si="183"/>
        <v>RH4_5</v>
      </c>
      <c r="W226" s="202">
        <f t="shared" si="133"/>
        <v>0</v>
      </c>
      <c r="X226" s="202" t="s">
        <v>18</v>
      </c>
      <c r="Y226" s="203" t="s">
        <v>191</v>
      </c>
      <c r="AC226" s="202" t="s">
        <v>327</v>
      </c>
      <c r="AD226" s="46" t="str">
        <f t="shared" si="184"/>
        <v>R_ES-AP-SpHeat</v>
      </c>
      <c r="AE226" s="208" t="str">
        <f t="shared" si="185"/>
        <v>RH4_5</v>
      </c>
      <c r="AF226" s="46">
        <f t="shared" si="134"/>
        <v>0</v>
      </c>
      <c r="AG226" s="208" t="s">
        <v>18</v>
      </c>
      <c r="AH226" s="46" t="s">
        <v>197</v>
      </c>
      <c r="AL226" s="202" t="s">
        <v>327</v>
      </c>
      <c r="AM226" s="203" t="str">
        <f t="shared" si="186"/>
        <v>R_ES-AP-SpHeat</v>
      </c>
      <c r="AN226" s="202" t="str">
        <f t="shared" si="187"/>
        <v>RH4_5</v>
      </c>
      <c r="AO226" s="202">
        <f t="shared" si="135"/>
        <v>0</v>
      </c>
      <c r="AP226" s="202" t="s">
        <v>18</v>
      </c>
      <c r="AQ226" s="203" t="s">
        <v>194</v>
      </c>
      <c r="AU226" s="202" t="s">
        <v>327</v>
      </c>
      <c r="AV226" s="46" t="str">
        <f t="shared" si="188"/>
        <v>R_ES-AP-SpHeat</v>
      </c>
      <c r="AW226" s="208" t="str">
        <f t="shared" si="189"/>
        <v>RH4_5</v>
      </c>
      <c r="AX226" s="208">
        <f t="shared" si="196"/>
        <v>0</v>
      </c>
      <c r="AY226" s="208" t="s">
        <v>18</v>
      </c>
      <c r="AZ226" s="46" t="s">
        <v>193</v>
      </c>
      <c r="BD226" s="202" t="s">
        <v>327</v>
      </c>
      <c r="BE226" s="46" t="str">
        <f t="shared" si="190"/>
        <v>R_ES-AP-SpHeat</v>
      </c>
      <c r="BF226" s="208" t="str">
        <f t="shared" si="191"/>
        <v>RH4_5</v>
      </c>
      <c r="BG226" s="208">
        <f t="shared" si="197"/>
        <v>0</v>
      </c>
      <c r="BH226" s="208" t="s">
        <v>18</v>
      </c>
      <c r="BI226" s="46" t="s">
        <v>195</v>
      </c>
      <c r="BM226" s="202" t="s">
        <v>327</v>
      </c>
      <c r="BN226" s="46" t="str">
        <f t="shared" si="192"/>
        <v>R_ES-AP-SpHeat</v>
      </c>
      <c r="BO226" s="208" t="str">
        <f t="shared" si="193"/>
        <v>RH4_5</v>
      </c>
      <c r="BP226" s="208">
        <f t="shared" si="198"/>
        <v>0</v>
      </c>
      <c r="BQ226" s="208" t="s">
        <v>18</v>
      </c>
      <c r="BR226" s="46" t="s">
        <v>192</v>
      </c>
    </row>
    <row r="227" spans="11:70">
      <c r="K227" s="202" t="s">
        <v>327</v>
      </c>
      <c r="L227" s="203" t="str">
        <f t="shared" si="194"/>
        <v>R_ES-AP-SpHeat</v>
      </c>
      <c r="M227" s="202" t="str">
        <f t="shared" ref="M227:N227" si="200">M131</f>
        <v>RH6_7</v>
      </c>
      <c r="N227" s="202">
        <f t="shared" si="200"/>
        <v>0</v>
      </c>
      <c r="O227" s="202" t="s">
        <v>18</v>
      </c>
      <c r="P227" s="203" t="s">
        <v>196</v>
      </c>
      <c r="T227" s="202" t="s">
        <v>327</v>
      </c>
      <c r="U227" s="203" t="str">
        <f t="shared" si="183"/>
        <v>R_ES-AP-SpHeat</v>
      </c>
      <c r="V227" s="202" t="str">
        <f t="shared" si="183"/>
        <v>RH6_7</v>
      </c>
      <c r="W227" s="202">
        <f t="shared" si="133"/>
        <v>0</v>
      </c>
      <c r="X227" s="202" t="s">
        <v>18</v>
      </c>
      <c r="Y227" s="203" t="s">
        <v>191</v>
      </c>
      <c r="AC227" s="202" t="s">
        <v>327</v>
      </c>
      <c r="AD227" s="46" t="str">
        <f t="shared" si="184"/>
        <v>R_ES-AP-SpHeat</v>
      </c>
      <c r="AE227" s="208" t="str">
        <f t="shared" si="185"/>
        <v>RH6_7</v>
      </c>
      <c r="AF227" s="46">
        <f t="shared" si="134"/>
        <v>0</v>
      </c>
      <c r="AG227" s="208" t="s">
        <v>18</v>
      </c>
      <c r="AH227" s="46" t="s">
        <v>197</v>
      </c>
      <c r="AL227" s="202" t="s">
        <v>327</v>
      </c>
      <c r="AM227" s="203" t="str">
        <f t="shared" si="186"/>
        <v>R_ES-AP-SpHeat</v>
      </c>
      <c r="AN227" s="202" t="str">
        <f t="shared" si="187"/>
        <v>RH6_7</v>
      </c>
      <c r="AO227" s="202">
        <f t="shared" si="135"/>
        <v>0</v>
      </c>
      <c r="AP227" s="202" t="s">
        <v>18</v>
      </c>
      <c r="AQ227" s="203" t="s">
        <v>194</v>
      </c>
      <c r="AU227" s="202" t="s">
        <v>327</v>
      </c>
      <c r="AV227" s="46" t="str">
        <f t="shared" si="188"/>
        <v>R_ES-AP-SpHeat</v>
      </c>
      <c r="AW227" s="208" t="str">
        <f t="shared" si="189"/>
        <v>RH6_7</v>
      </c>
      <c r="AX227" s="208">
        <f t="shared" si="196"/>
        <v>0</v>
      </c>
      <c r="AY227" s="208" t="s">
        <v>18</v>
      </c>
      <c r="AZ227" s="46" t="s">
        <v>193</v>
      </c>
      <c r="BD227" s="202" t="s">
        <v>327</v>
      </c>
      <c r="BE227" s="46" t="str">
        <f t="shared" si="190"/>
        <v>R_ES-AP-SpHeat</v>
      </c>
      <c r="BF227" s="208" t="str">
        <f t="shared" si="191"/>
        <v>RH6_7</v>
      </c>
      <c r="BG227" s="208">
        <f t="shared" si="197"/>
        <v>0</v>
      </c>
      <c r="BH227" s="208" t="s">
        <v>18</v>
      </c>
      <c r="BI227" s="46" t="s">
        <v>195</v>
      </c>
      <c r="BM227" s="202" t="s">
        <v>327</v>
      </c>
      <c r="BN227" s="46" t="str">
        <f t="shared" si="192"/>
        <v>R_ES-AP-SpHeat</v>
      </c>
      <c r="BO227" s="208" t="str">
        <f t="shared" si="193"/>
        <v>RH6_7</v>
      </c>
      <c r="BP227" s="208">
        <f t="shared" si="198"/>
        <v>0</v>
      </c>
      <c r="BQ227" s="208" t="s">
        <v>18</v>
      </c>
      <c r="BR227" s="46" t="s">
        <v>192</v>
      </c>
    </row>
    <row r="228" spans="11:70">
      <c r="K228" s="202" t="s">
        <v>327</v>
      </c>
      <c r="L228" s="203" t="str">
        <f t="shared" si="194"/>
        <v>R_ES-AP-SpHeat</v>
      </c>
      <c r="M228" s="202" t="str">
        <f t="shared" ref="M228:N228" si="201">M132</f>
        <v>RH8_9</v>
      </c>
      <c r="N228" s="202">
        <f t="shared" si="201"/>
        <v>0</v>
      </c>
      <c r="O228" s="202" t="s">
        <v>18</v>
      </c>
      <c r="P228" s="203" t="s">
        <v>196</v>
      </c>
      <c r="T228" s="202" t="s">
        <v>327</v>
      </c>
      <c r="U228" s="203" t="str">
        <f t="shared" si="183"/>
        <v>R_ES-AP-SpHeat</v>
      </c>
      <c r="V228" s="202" t="str">
        <f t="shared" si="183"/>
        <v>RH8_9</v>
      </c>
      <c r="W228" s="202">
        <f t="shared" si="133"/>
        <v>0</v>
      </c>
      <c r="X228" s="202" t="s">
        <v>18</v>
      </c>
      <c r="Y228" s="203" t="s">
        <v>191</v>
      </c>
      <c r="AC228" s="202" t="s">
        <v>327</v>
      </c>
      <c r="AD228" s="46" t="str">
        <f t="shared" si="184"/>
        <v>R_ES-AP-SpHeat</v>
      </c>
      <c r="AE228" s="208" t="str">
        <f t="shared" si="185"/>
        <v>RH8_9</v>
      </c>
      <c r="AF228" s="46">
        <f t="shared" si="134"/>
        <v>0</v>
      </c>
      <c r="AG228" s="208" t="s">
        <v>18</v>
      </c>
      <c r="AH228" s="46" t="s">
        <v>197</v>
      </c>
      <c r="AL228" s="202" t="s">
        <v>327</v>
      </c>
      <c r="AM228" s="203" t="str">
        <f t="shared" si="186"/>
        <v>R_ES-AP-SpHeat</v>
      </c>
      <c r="AN228" s="202" t="str">
        <f t="shared" si="187"/>
        <v>RH8_9</v>
      </c>
      <c r="AO228" s="202">
        <f t="shared" si="135"/>
        <v>0</v>
      </c>
      <c r="AP228" s="202" t="s">
        <v>18</v>
      </c>
      <c r="AQ228" s="203" t="s">
        <v>194</v>
      </c>
      <c r="AU228" s="202" t="s">
        <v>327</v>
      </c>
      <c r="AV228" s="46" t="str">
        <f t="shared" si="188"/>
        <v>R_ES-AP-SpHeat</v>
      </c>
      <c r="AW228" s="208" t="str">
        <f t="shared" si="189"/>
        <v>RH8_9</v>
      </c>
      <c r="AX228" s="208">
        <f t="shared" si="196"/>
        <v>0</v>
      </c>
      <c r="AY228" s="208" t="s">
        <v>18</v>
      </c>
      <c r="AZ228" s="46" t="s">
        <v>193</v>
      </c>
      <c r="BD228" s="202" t="s">
        <v>327</v>
      </c>
      <c r="BE228" s="46" t="str">
        <f t="shared" si="190"/>
        <v>R_ES-AP-SpHeat</v>
      </c>
      <c r="BF228" s="208" t="str">
        <f t="shared" si="191"/>
        <v>RH8_9</v>
      </c>
      <c r="BG228" s="208">
        <f t="shared" si="197"/>
        <v>0</v>
      </c>
      <c r="BH228" s="208" t="s">
        <v>18</v>
      </c>
      <c r="BI228" s="46" t="s">
        <v>195</v>
      </c>
      <c r="BM228" s="202" t="s">
        <v>327</v>
      </c>
      <c r="BN228" s="46" t="str">
        <f t="shared" si="192"/>
        <v>R_ES-AP-SpHeat</v>
      </c>
      <c r="BO228" s="208" t="str">
        <f t="shared" si="193"/>
        <v>RH8_9</v>
      </c>
      <c r="BP228" s="208">
        <f t="shared" si="198"/>
        <v>0</v>
      </c>
      <c r="BQ228" s="208" t="s">
        <v>18</v>
      </c>
      <c r="BR228" s="46" t="s">
        <v>192</v>
      </c>
    </row>
    <row r="229" spans="11:70">
      <c r="K229" s="202" t="s">
        <v>327</v>
      </c>
      <c r="L229" s="203" t="str">
        <f t="shared" si="194"/>
        <v>R_ES-AP-SpHeat</v>
      </c>
      <c r="M229" s="202" t="str">
        <f t="shared" ref="M229:N229" si="202">M133</f>
        <v>RH10_11</v>
      </c>
      <c r="N229" s="202">
        <f t="shared" si="202"/>
        <v>0</v>
      </c>
      <c r="O229" s="202" t="s">
        <v>18</v>
      </c>
      <c r="P229" s="203" t="s">
        <v>196</v>
      </c>
      <c r="T229" s="202" t="s">
        <v>327</v>
      </c>
      <c r="U229" s="203" t="str">
        <f t="shared" si="183"/>
        <v>R_ES-AP-SpHeat</v>
      </c>
      <c r="V229" s="202" t="str">
        <f t="shared" si="183"/>
        <v>RH10_11</v>
      </c>
      <c r="W229" s="202">
        <f t="shared" si="133"/>
        <v>0</v>
      </c>
      <c r="X229" s="202" t="s">
        <v>18</v>
      </c>
      <c r="Y229" s="203" t="s">
        <v>191</v>
      </c>
      <c r="AC229" s="202" t="s">
        <v>327</v>
      </c>
      <c r="AD229" s="46" t="str">
        <f t="shared" si="184"/>
        <v>R_ES-AP-SpHeat</v>
      </c>
      <c r="AE229" s="208" t="str">
        <f t="shared" si="185"/>
        <v>RH10_11</v>
      </c>
      <c r="AF229" s="46">
        <f t="shared" si="134"/>
        <v>0</v>
      </c>
      <c r="AG229" s="208" t="s">
        <v>18</v>
      </c>
      <c r="AH229" s="46" t="s">
        <v>197</v>
      </c>
      <c r="AL229" s="202" t="s">
        <v>327</v>
      </c>
      <c r="AM229" s="203" t="str">
        <f t="shared" si="186"/>
        <v>R_ES-AP-SpHeat</v>
      </c>
      <c r="AN229" s="202" t="str">
        <f t="shared" si="187"/>
        <v>RH10_11</v>
      </c>
      <c r="AO229" s="202">
        <f t="shared" si="135"/>
        <v>0</v>
      </c>
      <c r="AP229" s="202" t="s">
        <v>18</v>
      </c>
      <c r="AQ229" s="203" t="s">
        <v>194</v>
      </c>
      <c r="AU229" s="202" t="s">
        <v>327</v>
      </c>
      <c r="AV229" s="46" t="str">
        <f t="shared" si="188"/>
        <v>R_ES-AP-SpHeat</v>
      </c>
      <c r="AW229" s="208" t="str">
        <f t="shared" si="189"/>
        <v>RH10_11</v>
      </c>
      <c r="AX229" s="208">
        <f t="shared" si="196"/>
        <v>0</v>
      </c>
      <c r="AY229" s="208" t="s">
        <v>18</v>
      </c>
      <c r="AZ229" s="46" t="s">
        <v>193</v>
      </c>
      <c r="BD229" s="202" t="s">
        <v>327</v>
      </c>
      <c r="BE229" s="46" t="str">
        <f t="shared" si="190"/>
        <v>R_ES-AP-SpHeat</v>
      </c>
      <c r="BF229" s="208" t="str">
        <f t="shared" si="191"/>
        <v>RH10_11</v>
      </c>
      <c r="BG229" s="208">
        <f t="shared" si="197"/>
        <v>0</v>
      </c>
      <c r="BH229" s="208" t="s">
        <v>18</v>
      </c>
      <c r="BI229" s="46" t="s">
        <v>195</v>
      </c>
      <c r="BM229" s="202" t="s">
        <v>327</v>
      </c>
      <c r="BN229" s="46" t="str">
        <f t="shared" si="192"/>
        <v>R_ES-AP-SpHeat</v>
      </c>
      <c r="BO229" s="208" t="str">
        <f t="shared" si="193"/>
        <v>RH10_11</v>
      </c>
      <c r="BP229" s="208">
        <f t="shared" si="198"/>
        <v>0</v>
      </c>
      <c r="BQ229" s="208" t="s">
        <v>18</v>
      </c>
      <c r="BR229" s="46" t="s">
        <v>192</v>
      </c>
    </row>
    <row r="230" spans="11:70">
      <c r="K230" s="202" t="s">
        <v>327</v>
      </c>
      <c r="L230" s="203" t="str">
        <f t="shared" si="194"/>
        <v>R_ES-AP-SpHeat</v>
      </c>
      <c r="M230" s="202" t="str">
        <f t="shared" ref="M230:N230" si="203">M134</f>
        <v>RH12_13</v>
      </c>
      <c r="N230" s="202">
        <f t="shared" si="203"/>
        <v>0</v>
      </c>
      <c r="O230" s="202" t="s">
        <v>18</v>
      </c>
      <c r="P230" s="203" t="s">
        <v>196</v>
      </c>
      <c r="T230" s="202" t="s">
        <v>327</v>
      </c>
      <c r="U230" s="203" t="str">
        <f t="shared" si="183"/>
        <v>R_ES-AP-SpHeat</v>
      </c>
      <c r="V230" s="202" t="str">
        <f t="shared" si="183"/>
        <v>RH12_13</v>
      </c>
      <c r="W230" s="202">
        <f t="shared" si="133"/>
        <v>0</v>
      </c>
      <c r="X230" s="202" t="s">
        <v>18</v>
      </c>
      <c r="Y230" s="203" t="s">
        <v>191</v>
      </c>
      <c r="AC230" s="202" t="s">
        <v>327</v>
      </c>
      <c r="AD230" s="46" t="str">
        <f t="shared" si="184"/>
        <v>R_ES-AP-SpHeat</v>
      </c>
      <c r="AE230" s="208" t="str">
        <f t="shared" si="185"/>
        <v>RH12_13</v>
      </c>
      <c r="AF230" s="46">
        <f t="shared" si="134"/>
        <v>0</v>
      </c>
      <c r="AG230" s="208" t="s">
        <v>18</v>
      </c>
      <c r="AH230" s="46" t="s">
        <v>197</v>
      </c>
      <c r="AL230" s="202" t="s">
        <v>327</v>
      </c>
      <c r="AM230" s="203" t="str">
        <f t="shared" si="186"/>
        <v>R_ES-AP-SpHeat</v>
      </c>
      <c r="AN230" s="202" t="str">
        <f t="shared" si="187"/>
        <v>RH12_13</v>
      </c>
      <c r="AO230" s="202">
        <f t="shared" si="135"/>
        <v>0</v>
      </c>
      <c r="AP230" s="202" t="s">
        <v>18</v>
      </c>
      <c r="AQ230" s="203" t="s">
        <v>194</v>
      </c>
      <c r="AU230" s="202" t="s">
        <v>327</v>
      </c>
      <c r="AV230" s="46" t="str">
        <f t="shared" si="188"/>
        <v>R_ES-AP-SpHeat</v>
      </c>
      <c r="AW230" s="208" t="str">
        <f t="shared" si="189"/>
        <v>RH12_13</v>
      </c>
      <c r="AX230" s="208">
        <f t="shared" si="196"/>
        <v>0</v>
      </c>
      <c r="AY230" s="208" t="s">
        <v>18</v>
      </c>
      <c r="AZ230" s="46" t="s">
        <v>193</v>
      </c>
      <c r="BD230" s="202" t="s">
        <v>327</v>
      </c>
      <c r="BE230" s="46" t="str">
        <f t="shared" si="190"/>
        <v>R_ES-AP-SpHeat</v>
      </c>
      <c r="BF230" s="208" t="str">
        <f t="shared" si="191"/>
        <v>RH12_13</v>
      </c>
      <c r="BG230" s="208">
        <f t="shared" si="197"/>
        <v>0</v>
      </c>
      <c r="BH230" s="208" t="s">
        <v>18</v>
      </c>
      <c r="BI230" s="46" t="s">
        <v>195</v>
      </c>
      <c r="BM230" s="202" t="s">
        <v>327</v>
      </c>
      <c r="BN230" s="46" t="str">
        <f t="shared" si="192"/>
        <v>R_ES-AP-SpHeat</v>
      </c>
      <c r="BO230" s="208" t="str">
        <f t="shared" si="193"/>
        <v>RH12_13</v>
      </c>
      <c r="BP230" s="208">
        <f t="shared" si="198"/>
        <v>0</v>
      </c>
      <c r="BQ230" s="208" t="s">
        <v>18</v>
      </c>
      <c r="BR230" s="46" t="s">
        <v>192</v>
      </c>
    </row>
    <row r="231" spans="11:70">
      <c r="K231" s="202" t="s">
        <v>327</v>
      </c>
      <c r="L231" s="203" t="str">
        <f t="shared" si="194"/>
        <v>R_ES-AP-SpHeat</v>
      </c>
      <c r="M231" s="202" t="str">
        <f t="shared" ref="M231:N231" si="204">M135</f>
        <v>RH14_15</v>
      </c>
      <c r="N231" s="202">
        <f t="shared" si="204"/>
        <v>0</v>
      </c>
      <c r="O231" s="202" t="s">
        <v>18</v>
      </c>
      <c r="P231" s="203" t="s">
        <v>196</v>
      </c>
      <c r="T231" s="202" t="s">
        <v>327</v>
      </c>
      <c r="U231" s="203" t="str">
        <f t="shared" si="183"/>
        <v>R_ES-AP-SpHeat</v>
      </c>
      <c r="V231" s="202" t="str">
        <f t="shared" si="183"/>
        <v>RH14_15</v>
      </c>
      <c r="W231" s="202">
        <f t="shared" si="133"/>
        <v>0</v>
      </c>
      <c r="X231" s="202" t="s">
        <v>18</v>
      </c>
      <c r="Y231" s="203" t="s">
        <v>191</v>
      </c>
      <c r="AC231" s="202" t="s">
        <v>327</v>
      </c>
      <c r="AD231" s="46" t="str">
        <f t="shared" si="184"/>
        <v>R_ES-AP-SpHeat</v>
      </c>
      <c r="AE231" s="208" t="str">
        <f t="shared" si="185"/>
        <v>RH14_15</v>
      </c>
      <c r="AF231" s="46">
        <f t="shared" si="134"/>
        <v>0</v>
      </c>
      <c r="AG231" s="208" t="s">
        <v>18</v>
      </c>
      <c r="AH231" s="46" t="s">
        <v>197</v>
      </c>
      <c r="AL231" s="202" t="s">
        <v>327</v>
      </c>
      <c r="AM231" s="203" t="str">
        <f t="shared" si="186"/>
        <v>R_ES-AP-SpHeat</v>
      </c>
      <c r="AN231" s="202" t="str">
        <f t="shared" si="187"/>
        <v>RH14_15</v>
      </c>
      <c r="AO231" s="202">
        <f t="shared" si="135"/>
        <v>0</v>
      </c>
      <c r="AP231" s="202" t="s">
        <v>18</v>
      </c>
      <c r="AQ231" s="203" t="s">
        <v>194</v>
      </c>
      <c r="AU231" s="202" t="s">
        <v>327</v>
      </c>
      <c r="AV231" s="46" t="str">
        <f t="shared" si="188"/>
        <v>R_ES-AP-SpHeat</v>
      </c>
      <c r="AW231" s="208" t="str">
        <f t="shared" si="189"/>
        <v>RH14_15</v>
      </c>
      <c r="AX231" s="208">
        <f t="shared" si="196"/>
        <v>0</v>
      </c>
      <c r="AY231" s="208" t="s">
        <v>18</v>
      </c>
      <c r="AZ231" s="46" t="s">
        <v>193</v>
      </c>
      <c r="BD231" s="202" t="s">
        <v>327</v>
      </c>
      <c r="BE231" s="46" t="str">
        <f t="shared" si="190"/>
        <v>R_ES-AP-SpHeat</v>
      </c>
      <c r="BF231" s="208" t="str">
        <f t="shared" si="191"/>
        <v>RH14_15</v>
      </c>
      <c r="BG231" s="208">
        <f t="shared" si="197"/>
        <v>0</v>
      </c>
      <c r="BH231" s="208" t="s">
        <v>18</v>
      </c>
      <c r="BI231" s="46" t="s">
        <v>195</v>
      </c>
      <c r="BM231" s="202" t="s">
        <v>327</v>
      </c>
      <c r="BN231" s="46" t="str">
        <f t="shared" si="192"/>
        <v>R_ES-AP-SpHeat</v>
      </c>
      <c r="BO231" s="208" t="str">
        <f t="shared" si="193"/>
        <v>RH14_15</v>
      </c>
      <c r="BP231" s="208">
        <f t="shared" si="198"/>
        <v>0</v>
      </c>
      <c r="BQ231" s="208" t="s">
        <v>18</v>
      </c>
      <c r="BR231" s="46" t="s">
        <v>192</v>
      </c>
    </row>
    <row r="232" spans="11:70">
      <c r="K232" s="202" t="s">
        <v>327</v>
      </c>
      <c r="L232" s="203" t="str">
        <f t="shared" si="194"/>
        <v>R_ES-AP-SpHeat</v>
      </c>
      <c r="M232" s="202" t="str">
        <f t="shared" ref="M232:N232" si="205">M136</f>
        <v>RH16_17</v>
      </c>
      <c r="N232" s="202">
        <f t="shared" si="205"/>
        <v>0</v>
      </c>
      <c r="O232" s="202" t="s">
        <v>18</v>
      </c>
      <c r="P232" s="203" t="s">
        <v>196</v>
      </c>
      <c r="T232" s="202" t="s">
        <v>327</v>
      </c>
      <c r="U232" s="203" t="str">
        <f t="shared" si="183"/>
        <v>R_ES-AP-SpHeat</v>
      </c>
      <c r="V232" s="202" t="str">
        <f t="shared" si="183"/>
        <v>RH16_17</v>
      </c>
      <c r="W232" s="202">
        <f t="shared" si="133"/>
        <v>0</v>
      </c>
      <c r="X232" s="202" t="s">
        <v>18</v>
      </c>
      <c r="Y232" s="203" t="s">
        <v>191</v>
      </c>
      <c r="AC232" s="202" t="s">
        <v>327</v>
      </c>
      <c r="AD232" s="46" t="str">
        <f t="shared" si="184"/>
        <v>R_ES-AP-SpHeat</v>
      </c>
      <c r="AE232" s="208" t="str">
        <f t="shared" si="185"/>
        <v>RH16_17</v>
      </c>
      <c r="AF232" s="46">
        <f t="shared" si="134"/>
        <v>0</v>
      </c>
      <c r="AG232" s="208" t="s">
        <v>18</v>
      </c>
      <c r="AH232" s="46" t="s">
        <v>197</v>
      </c>
      <c r="AL232" s="202" t="s">
        <v>327</v>
      </c>
      <c r="AM232" s="203" t="str">
        <f t="shared" si="186"/>
        <v>R_ES-AP-SpHeat</v>
      </c>
      <c r="AN232" s="202" t="str">
        <f t="shared" si="187"/>
        <v>RH16_17</v>
      </c>
      <c r="AO232" s="202">
        <f t="shared" si="135"/>
        <v>0</v>
      </c>
      <c r="AP232" s="202" t="s">
        <v>18</v>
      </c>
      <c r="AQ232" s="203" t="s">
        <v>194</v>
      </c>
      <c r="AU232" s="202" t="s">
        <v>327</v>
      </c>
      <c r="AV232" s="46" t="str">
        <f t="shared" si="188"/>
        <v>R_ES-AP-SpHeat</v>
      </c>
      <c r="AW232" s="208" t="str">
        <f t="shared" si="189"/>
        <v>RH16_17</v>
      </c>
      <c r="AX232" s="208">
        <f t="shared" si="196"/>
        <v>0</v>
      </c>
      <c r="AY232" s="208" t="s">
        <v>18</v>
      </c>
      <c r="AZ232" s="46" t="s">
        <v>193</v>
      </c>
      <c r="BD232" s="202" t="s">
        <v>327</v>
      </c>
      <c r="BE232" s="46" t="str">
        <f t="shared" si="190"/>
        <v>R_ES-AP-SpHeat</v>
      </c>
      <c r="BF232" s="208" t="str">
        <f t="shared" si="191"/>
        <v>RH16_17</v>
      </c>
      <c r="BG232" s="208">
        <f t="shared" si="197"/>
        <v>0</v>
      </c>
      <c r="BH232" s="208" t="s">
        <v>18</v>
      </c>
      <c r="BI232" s="46" t="s">
        <v>195</v>
      </c>
      <c r="BM232" s="202" t="s">
        <v>327</v>
      </c>
      <c r="BN232" s="46" t="str">
        <f t="shared" si="192"/>
        <v>R_ES-AP-SpHeat</v>
      </c>
      <c r="BO232" s="208" t="str">
        <f t="shared" si="193"/>
        <v>RH16_17</v>
      </c>
      <c r="BP232" s="208">
        <f t="shared" si="198"/>
        <v>0</v>
      </c>
      <c r="BQ232" s="208" t="s">
        <v>18</v>
      </c>
      <c r="BR232" s="46" t="s">
        <v>192</v>
      </c>
    </row>
    <row r="233" spans="11:70">
      <c r="K233" s="202" t="s">
        <v>327</v>
      </c>
      <c r="L233" s="203" t="str">
        <f t="shared" si="194"/>
        <v>R_ES-AP-SpHeat</v>
      </c>
      <c r="M233" s="202" t="str">
        <f t="shared" ref="M233:N233" si="206">M137</f>
        <v>RH18_19</v>
      </c>
      <c r="N233" s="202">
        <f t="shared" si="206"/>
        <v>0</v>
      </c>
      <c r="O233" s="202" t="s">
        <v>18</v>
      </c>
      <c r="P233" s="203" t="s">
        <v>196</v>
      </c>
      <c r="T233" s="202" t="s">
        <v>327</v>
      </c>
      <c r="U233" s="203" t="str">
        <f t="shared" si="183"/>
        <v>R_ES-AP-SpHeat</v>
      </c>
      <c r="V233" s="202" t="str">
        <f t="shared" si="183"/>
        <v>RH18_19</v>
      </c>
      <c r="W233" s="202">
        <f t="shared" si="133"/>
        <v>0</v>
      </c>
      <c r="X233" s="202" t="s">
        <v>18</v>
      </c>
      <c r="Y233" s="203" t="s">
        <v>191</v>
      </c>
      <c r="AC233" s="202" t="s">
        <v>327</v>
      </c>
      <c r="AD233" s="46" t="str">
        <f t="shared" si="184"/>
        <v>R_ES-AP-SpHeat</v>
      </c>
      <c r="AE233" s="208" t="str">
        <f t="shared" si="185"/>
        <v>RH18_19</v>
      </c>
      <c r="AF233" s="46">
        <f t="shared" si="134"/>
        <v>0</v>
      </c>
      <c r="AG233" s="208" t="s">
        <v>18</v>
      </c>
      <c r="AH233" s="46" t="s">
        <v>197</v>
      </c>
      <c r="AL233" s="202" t="s">
        <v>327</v>
      </c>
      <c r="AM233" s="203" t="str">
        <f t="shared" si="186"/>
        <v>R_ES-AP-SpHeat</v>
      </c>
      <c r="AN233" s="202" t="str">
        <f t="shared" si="187"/>
        <v>RH18_19</v>
      </c>
      <c r="AO233" s="202">
        <f t="shared" si="135"/>
        <v>0</v>
      </c>
      <c r="AP233" s="202" t="s">
        <v>18</v>
      </c>
      <c r="AQ233" s="203" t="s">
        <v>194</v>
      </c>
      <c r="AU233" s="202" t="s">
        <v>327</v>
      </c>
      <c r="AV233" s="46" t="str">
        <f t="shared" si="188"/>
        <v>R_ES-AP-SpHeat</v>
      </c>
      <c r="AW233" s="208" t="str">
        <f t="shared" si="189"/>
        <v>RH18_19</v>
      </c>
      <c r="AX233" s="208">
        <f t="shared" si="196"/>
        <v>0</v>
      </c>
      <c r="AY233" s="208" t="s">
        <v>18</v>
      </c>
      <c r="AZ233" s="46" t="s">
        <v>193</v>
      </c>
      <c r="BD233" s="202" t="s">
        <v>327</v>
      </c>
      <c r="BE233" s="46" t="str">
        <f t="shared" si="190"/>
        <v>R_ES-AP-SpHeat</v>
      </c>
      <c r="BF233" s="208" t="str">
        <f t="shared" si="191"/>
        <v>RH18_19</v>
      </c>
      <c r="BG233" s="208">
        <f t="shared" si="197"/>
        <v>0</v>
      </c>
      <c r="BH233" s="208" t="s">
        <v>18</v>
      </c>
      <c r="BI233" s="46" t="s">
        <v>195</v>
      </c>
      <c r="BM233" s="202" t="s">
        <v>327</v>
      </c>
      <c r="BN233" s="46" t="str">
        <f t="shared" si="192"/>
        <v>R_ES-AP-SpHeat</v>
      </c>
      <c r="BO233" s="208" t="str">
        <f t="shared" si="193"/>
        <v>RH18_19</v>
      </c>
      <c r="BP233" s="208">
        <f t="shared" si="198"/>
        <v>0</v>
      </c>
      <c r="BQ233" s="208" t="s">
        <v>18</v>
      </c>
      <c r="BR233" s="46" t="s">
        <v>192</v>
      </c>
    </row>
    <row r="234" spans="11:70">
      <c r="K234" s="202" t="s">
        <v>327</v>
      </c>
      <c r="L234" s="203" t="str">
        <f t="shared" si="194"/>
        <v>R_ES-AP-SpHeat</v>
      </c>
      <c r="M234" s="202" t="str">
        <f t="shared" ref="M234:N234" si="207">M138</f>
        <v>RH20_21</v>
      </c>
      <c r="N234" s="202">
        <f t="shared" si="207"/>
        <v>0</v>
      </c>
      <c r="O234" s="202" t="s">
        <v>18</v>
      </c>
      <c r="P234" s="203" t="s">
        <v>196</v>
      </c>
      <c r="T234" s="202" t="s">
        <v>327</v>
      </c>
      <c r="U234" s="203" t="str">
        <f t="shared" si="183"/>
        <v>R_ES-AP-SpHeat</v>
      </c>
      <c r="V234" s="202" t="str">
        <f t="shared" si="183"/>
        <v>RH20_21</v>
      </c>
      <c r="W234" s="202">
        <f t="shared" si="133"/>
        <v>0</v>
      </c>
      <c r="X234" s="202" t="s">
        <v>18</v>
      </c>
      <c r="Y234" s="203" t="s">
        <v>191</v>
      </c>
      <c r="AC234" s="202" t="s">
        <v>327</v>
      </c>
      <c r="AD234" s="46" t="str">
        <f t="shared" si="184"/>
        <v>R_ES-AP-SpHeat</v>
      </c>
      <c r="AE234" s="208" t="str">
        <f t="shared" si="185"/>
        <v>RH20_21</v>
      </c>
      <c r="AF234" s="46">
        <f t="shared" si="134"/>
        <v>0</v>
      </c>
      <c r="AG234" s="208" t="s">
        <v>18</v>
      </c>
      <c r="AH234" s="46" t="s">
        <v>197</v>
      </c>
      <c r="AL234" s="202" t="s">
        <v>327</v>
      </c>
      <c r="AM234" s="203" t="str">
        <f t="shared" si="186"/>
        <v>R_ES-AP-SpHeat</v>
      </c>
      <c r="AN234" s="202" t="str">
        <f t="shared" si="187"/>
        <v>RH20_21</v>
      </c>
      <c r="AO234" s="202">
        <f t="shared" si="135"/>
        <v>0</v>
      </c>
      <c r="AP234" s="202" t="s">
        <v>18</v>
      </c>
      <c r="AQ234" s="203" t="s">
        <v>194</v>
      </c>
      <c r="AU234" s="202" t="s">
        <v>327</v>
      </c>
      <c r="AV234" s="46" t="str">
        <f t="shared" si="188"/>
        <v>R_ES-AP-SpHeat</v>
      </c>
      <c r="AW234" s="208" t="str">
        <f t="shared" si="189"/>
        <v>RH20_21</v>
      </c>
      <c r="AX234" s="208">
        <f t="shared" si="196"/>
        <v>0</v>
      </c>
      <c r="AY234" s="208" t="s">
        <v>18</v>
      </c>
      <c r="AZ234" s="46" t="s">
        <v>193</v>
      </c>
      <c r="BD234" s="202" t="s">
        <v>327</v>
      </c>
      <c r="BE234" s="46" t="str">
        <f t="shared" si="190"/>
        <v>R_ES-AP-SpHeat</v>
      </c>
      <c r="BF234" s="208" t="str">
        <f t="shared" si="191"/>
        <v>RH20_21</v>
      </c>
      <c r="BG234" s="208">
        <f t="shared" si="197"/>
        <v>0</v>
      </c>
      <c r="BH234" s="208" t="s">
        <v>18</v>
      </c>
      <c r="BI234" s="46" t="s">
        <v>195</v>
      </c>
      <c r="BM234" s="202" t="s">
        <v>327</v>
      </c>
      <c r="BN234" s="46" t="str">
        <f t="shared" si="192"/>
        <v>R_ES-AP-SpHeat</v>
      </c>
      <c r="BO234" s="208" t="str">
        <f t="shared" si="193"/>
        <v>RH20_21</v>
      </c>
      <c r="BP234" s="208">
        <f t="shared" si="198"/>
        <v>0</v>
      </c>
      <c r="BQ234" s="208" t="s">
        <v>18</v>
      </c>
      <c r="BR234" s="46" t="s">
        <v>192</v>
      </c>
    </row>
    <row r="235" spans="11:70">
      <c r="K235" s="202" t="s">
        <v>327</v>
      </c>
      <c r="L235" s="203" t="str">
        <f t="shared" si="194"/>
        <v>R_ES-AP-SpHeat</v>
      </c>
      <c r="M235" s="202" t="str">
        <f t="shared" ref="M235:N235" si="208">M139</f>
        <v>RH22_23</v>
      </c>
      <c r="N235" s="202">
        <f t="shared" si="208"/>
        <v>0</v>
      </c>
      <c r="O235" s="202" t="s">
        <v>18</v>
      </c>
      <c r="P235" s="203" t="s">
        <v>196</v>
      </c>
      <c r="T235" s="202" t="s">
        <v>327</v>
      </c>
      <c r="U235" s="203" t="str">
        <f t="shared" si="183"/>
        <v>R_ES-AP-SpHeat</v>
      </c>
      <c r="V235" s="202" t="str">
        <f t="shared" si="183"/>
        <v>RH22_23</v>
      </c>
      <c r="W235" s="202">
        <f t="shared" si="133"/>
        <v>0</v>
      </c>
      <c r="X235" s="202" t="s">
        <v>18</v>
      </c>
      <c r="Y235" s="203" t="s">
        <v>191</v>
      </c>
      <c r="AC235" s="202" t="s">
        <v>327</v>
      </c>
      <c r="AD235" s="46" t="str">
        <f t="shared" si="184"/>
        <v>R_ES-AP-SpHeat</v>
      </c>
      <c r="AE235" s="208" t="str">
        <f t="shared" si="185"/>
        <v>RH22_23</v>
      </c>
      <c r="AF235" s="46">
        <f t="shared" si="134"/>
        <v>0</v>
      </c>
      <c r="AG235" s="208" t="s">
        <v>18</v>
      </c>
      <c r="AH235" s="46" t="s">
        <v>197</v>
      </c>
      <c r="AL235" s="202" t="s">
        <v>327</v>
      </c>
      <c r="AM235" s="203" t="str">
        <f t="shared" si="186"/>
        <v>R_ES-AP-SpHeat</v>
      </c>
      <c r="AN235" s="202" t="str">
        <f t="shared" si="187"/>
        <v>RH22_23</v>
      </c>
      <c r="AO235" s="202">
        <f t="shared" si="135"/>
        <v>0</v>
      </c>
      <c r="AP235" s="202" t="s">
        <v>18</v>
      </c>
      <c r="AQ235" s="203" t="s">
        <v>194</v>
      </c>
      <c r="AU235" s="202" t="s">
        <v>327</v>
      </c>
      <c r="AV235" s="46" t="str">
        <f t="shared" si="188"/>
        <v>R_ES-AP-SpHeat</v>
      </c>
      <c r="AW235" s="208" t="str">
        <f t="shared" si="189"/>
        <v>RH22_23</v>
      </c>
      <c r="AX235" s="208">
        <f t="shared" si="196"/>
        <v>0</v>
      </c>
      <c r="AY235" s="208" t="s">
        <v>18</v>
      </c>
      <c r="AZ235" s="46" t="s">
        <v>193</v>
      </c>
      <c r="BD235" s="202" t="s">
        <v>327</v>
      </c>
      <c r="BE235" s="46" t="str">
        <f t="shared" si="190"/>
        <v>R_ES-AP-SpHeat</v>
      </c>
      <c r="BF235" s="208" t="str">
        <f t="shared" si="191"/>
        <v>RH22_23</v>
      </c>
      <c r="BG235" s="208">
        <f t="shared" si="197"/>
        <v>0</v>
      </c>
      <c r="BH235" s="208" t="s">
        <v>18</v>
      </c>
      <c r="BI235" s="46" t="s">
        <v>195</v>
      </c>
      <c r="BM235" s="202" t="s">
        <v>327</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327</v>
      </c>
      <c r="L248" s="203" t="str">
        <f t="shared" si="194"/>
        <v>R_ES-AP-SpHeat</v>
      </c>
      <c r="M248" s="202" t="str">
        <f t="shared" ref="M248:N248" si="221">M152</f>
        <v>SH0_1</v>
      </c>
      <c r="N248" s="202">
        <f t="shared" si="221"/>
        <v>0</v>
      </c>
      <c r="O248" s="202" t="s">
        <v>18</v>
      </c>
      <c r="P248" s="203" t="s">
        <v>196</v>
      </c>
      <c r="T248" s="202" t="s">
        <v>327</v>
      </c>
      <c r="U248" s="203" t="str">
        <f t="shared" si="183"/>
        <v>R_ES-AP-SpHeat</v>
      </c>
      <c r="V248" s="202" t="str">
        <f t="shared" si="183"/>
        <v>SH0_1</v>
      </c>
      <c r="W248" s="202">
        <f t="shared" si="133"/>
        <v>0</v>
      </c>
      <c r="X248" s="202" t="s">
        <v>18</v>
      </c>
      <c r="Y248" s="203" t="s">
        <v>191</v>
      </c>
      <c r="AC248" s="202" t="s">
        <v>327</v>
      </c>
      <c r="AD248" s="46" t="str">
        <f t="shared" si="184"/>
        <v>R_ES-AP-SpHeat</v>
      </c>
      <c r="AE248" s="208" t="str">
        <f t="shared" si="185"/>
        <v>SH0_1</v>
      </c>
      <c r="AF248" s="46">
        <f t="shared" si="134"/>
        <v>0</v>
      </c>
      <c r="AG248" s="208" t="s">
        <v>18</v>
      </c>
      <c r="AH248" s="46" t="s">
        <v>197</v>
      </c>
      <c r="AL248" s="202" t="s">
        <v>327</v>
      </c>
      <c r="AM248" s="203" t="str">
        <f t="shared" si="186"/>
        <v>R_ES-AP-SpHeat</v>
      </c>
      <c r="AN248" s="202" t="str">
        <f t="shared" si="187"/>
        <v>SH0_1</v>
      </c>
      <c r="AO248" s="202">
        <f t="shared" si="135"/>
        <v>0</v>
      </c>
      <c r="AP248" s="202" t="s">
        <v>18</v>
      </c>
      <c r="AQ248" s="203" t="s">
        <v>194</v>
      </c>
      <c r="AU248" s="202" t="s">
        <v>327</v>
      </c>
      <c r="AV248" s="46" t="str">
        <f t="shared" si="188"/>
        <v>R_ES-AP-SpHeat</v>
      </c>
      <c r="AW248" s="208" t="str">
        <f t="shared" si="189"/>
        <v>SH0_1</v>
      </c>
      <c r="AX248" s="208">
        <f t="shared" si="196"/>
        <v>0</v>
      </c>
      <c r="AY248" s="208" t="s">
        <v>18</v>
      </c>
      <c r="AZ248" s="46" t="s">
        <v>193</v>
      </c>
      <c r="BD248" s="202" t="s">
        <v>327</v>
      </c>
      <c r="BE248" s="46" t="str">
        <f t="shared" si="190"/>
        <v>R_ES-AP-SpHeat</v>
      </c>
      <c r="BF248" s="208" t="str">
        <f t="shared" si="191"/>
        <v>SH0_1</v>
      </c>
      <c r="BG248" s="208">
        <f t="shared" si="197"/>
        <v>0</v>
      </c>
      <c r="BH248" s="208" t="s">
        <v>18</v>
      </c>
      <c r="BI248" s="46" t="s">
        <v>195</v>
      </c>
      <c r="BM248" s="202" t="s">
        <v>327</v>
      </c>
      <c r="BN248" s="46" t="str">
        <f t="shared" si="192"/>
        <v>R_ES-AP-SpHeat</v>
      </c>
      <c r="BO248" s="208" t="str">
        <f t="shared" si="193"/>
        <v>SH0_1</v>
      </c>
      <c r="BP248" s="208">
        <f t="shared" si="198"/>
        <v>0</v>
      </c>
      <c r="BQ248" s="208" t="s">
        <v>18</v>
      </c>
      <c r="BR248" s="46" t="s">
        <v>192</v>
      </c>
    </row>
    <row r="249" spans="11:70">
      <c r="K249" s="202" t="s">
        <v>327</v>
      </c>
      <c r="L249" s="203" t="str">
        <f t="shared" si="194"/>
        <v>R_ES-AP-SpHeat</v>
      </c>
      <c r="M249" s="202" t="str">
        <f t="shared" ref="M249:N249" si="222">M153</f>
        <v>SH2_3</v>
      </c>
      <c r="N249" s="202">
        <f t="shared" si="222"/>
        <v>0</v>
      </c>
      <c r="O249" s="202" t="s">
        <v>18</v>
      </c>
      <c r="P249" s="203" t="s">
        <v>196</v>
      </c>
      <c r="T249" s="202" t="s">
        <v>327</v>
      </c>
      <c r="U249" s="203" t="str">
        <f t="shared" si="183"/>
        <v>R_ES-AP-SpHeat</v>
      </c>
      <c r="V249" s="202" t="str">
        <f t="shared" si="183"/>
        <v>SH2_3</v>
      </c>
      <c r="W249" s="202">
        <f t="shared" si="133"/>
        <v>0</v>
      </c>
      <c r="X249" s="202" t="s">
        <v>18</v>
      </c>
      <c r="Y249" s="203" t="s">
        <v>191</v>
      </c>
      <c r="AC249" s="202" t="s">
        <v>327</v>
      </c>
      <c r="AD249" s="46" t="str">
        <f t="shared" si="184"/>
        <v>R_ES-AP-SpHeat</v>
      </c>
      <c r="AE249" s="208" t="str">
        <f t="shared" si="185"/>
        <v>SH2_3</v>
      </c>
      <c r="AF249" s="46">
        <f t="shared" si="134"/>
        <v>0</v>
      </c>
      <c r="AG249" s="208" t="s">
        <v>18</v>
      </c>
      <c r="AH249" s="46" t="s">
        <v>197</v>
      </c>
      <c r="AL249" s="202" t="s">
        <v>327</v>
      </c>
      <c r="AM249" s="203" t="str">
        <f t="shared" si="186"/>
        <v>R_ES-AP-SpHeat</v>
      </c>
      <c r="AN249" s="202" t="str">
        <f t="shared" si="187"/>
        <v>SH2_3</v>
      </c>
      <c r="AO249" s="202">
        <f t="shared" si="135"/>
        <v>0</v>
      </c>
      <c r="AP249" s="202" t="s">
        <v>18</v>
      </c>
      <c r="AQ249" s="203" t="s">
        <v>194</v>
      </c>
      <c r="AU249" s="202" t="s">
        <v>327</v>
      </c>
      <c r="AV249" s="46" t="str">
        <f t="shared" si="188"/>
        <v>R_ES-AP-SpHeat</v>
      </c>
      <c r="AW249" s="208" t="str">
        <f t="shared" si="189"/>
        <v>SH2_3</v>
      </c>
      <c r="AX249" s="208">
        <f t="shared" si="196"/>
        <v>0</v>
      </c>
      <c r="AY249" s="208" t="s">
        <v>18</v>
      </c>
      <c r="AZ249" s="46" t="s">
        <v>193</v>
      </c>
      <c r="BD249" s="202" t="s">
        <v>327</v>
      </c>
      <c r="BE249" s="46" t="str">
        <f t="shared" si="190"/>
        <v>R_ES-AP-SpHeat</v>
      </c>
      <c r="BF249" s="208" t="str">
        <f t="shared" si="191"/>
        <v>SH2_3</v>
      </c>
      <c r="BG249" s="208">
        <f t="shared" si="197"/>
        <v>0</v>
      </c>
      <c r="BH249" s="208" t="s">
        <v>18</v>
      </c>
      <c r="BI249" s="46" t="s">
        <v>195</v>
      </c>
      <c r="BM249" s="202" t="s">
        <v>327</v>
      </c>
      <c r="BN249" s="46" t="str">
        <f t="shared" si="192"/>
        <v>R_ES-AP-SpHeat</v>
      </c>
      <c r="BO249" s="208" t="str">
        <f t="shared" si="193"/>
        <v>SH2_3</v>
      </c>
      <c r="BP249" s="208">
        <f t="shared" si="198"/>
        <v>0</v>
      </c>
      <c r="BQ249" s="208" t="s">
        <v>18</v>
      </c>
      <c r="BR249" s="46" t="s">
        <v>192</v>
      </c>
    </row>
    <row r="250" spans="11:70">
      <c r="K250" s="202" t="s">
        <v>327</v>
      </c>
      <c r="L250" s="203" t="str">
        <f t="shared" si="194"/>
        <v>R_ES-AP-SpHeat</v>
      </c>
      <c r="M250" s="202" t="str">
        <f t="shared" ref="M250:N250" si="223">M154</f>
        <v>SH4_5</v>
      </c>
      <c r="N250" s="202">
        <f t="shared" si="223"/>
        <v>0</v>
      </c>
      <c r="O250" s="202" t="s">
        <v>18</v>
      </c>
      <c r="P250" s="203" t="s">
        <v>196</v>
      </c>
      <c r="T250" s="202" t="s">
        <v>327</v>
      </c>
      <c r="U250" s="203" t="str">
        <f t="shared" si="183"/>
        <v>R_ES-AP-SpHeat</v>
      </c>
      <c r="V250" s="202" t="str">
        <f t="shared" si="183"/>
        <v>SH4_5</v>
      </c>
      <c r="W250" s="202">
        <f t="shared" si="133"/>
        <v>0</v>
      </c>
      <c r="X250" s="202" t="s">
        <v>18</v>
      </c>
      <c r="Y250" s="203" t="s">
        <v>191</v>
      </c>
      <c r="AC250" s="202" t="s">
        <v>327</v>
      </c>
      <c r="AD250" s="46" t="str">
        <f t="shared" si="184"/>
        <v>R_ES-AP-SpHeat</v>
      </c>
      <c r="AE250" s="208" t="str">
        <f t="shared" si="185"/>
        <v>SH4_5</v>
      </c>
      <c r="AF250" s="46">
        <f t="shared" si="134"/>
        <v>0</v>
      </c>
      <c r="AG250" s="208" t="s">
        <v>18</v>
      </c>
      <c r="AH250" s="46" t="s">
        <v>197</v>
      </c>
      <c r="AL250" s="202" t="s">
        <v>327</v>
      </c>
      <c r="AM250" s="203" t="str">
        <f t="shared" si="186"/>
        <v>R_ES-AP-SpHeat</v>
      </c>
      <c r="AN250" s="202" t="str">
        <f t="shared" si="187"/>
        <v>SH4_5</v>
      </c>
      <c r="AO250" s="202">
        <f t="shared" si="135"/>
        <v>0</v>
      </c>
      <c r="AP250" s="202" t="s">
        <v>18</v>
      </c>
      <c r="AQ250" s="203" t="s">
        <v>194</v>
      </c>
      <c r="AU250" s="202" t="s">
        <v>327</v>
      </c>
      <c r="AV250" s="46" t="str">
        <f t="shared" si="188"/>
        <v>R_ES-AP-SpHeat</v>
      </c>
      <c r="AW250" s="208" t="str">
        <f t="shared" si="189"/>
        <v>SH4_5</v>
      </c>
      <c r="AX250" s="208">
        <f t="shared" si="196"/>
        <v>0</v>
      </c>
      <c r="AY250" s="208" t="s">
        <v>18</v>
      </c>
      <c r="AZ250" s="46" t="s">
        <v>193</v>
      </c>
      <c r="BD250" s="202" t="s">
        <v>327</v>
      </c>
      <c r="BE250" s="46" t="str">
        <f t="shared" si="190"/>
        <v>R_ES-AP-SpHeat</v>
      </c>
      <c r="BF250" s="208" t="str">
        <f t="shared" si="191"/>
        <v>SH4_5</v>
      </c>
      <c r="BG250" s="208">
        <f t="shared" si="197"/>
        <v>0</v>
      </c>
      <c r="BH250" s="208" t="s">
        <v>18</v>
      </c>
      <c r="BI250" s="46" t="s">
        <v>195</v>
      </c>
      <c r="BM250" s="202" t="s">
        <v>327</v>
      </c>
      <c r="BN250" s="46" t="str">
        <f t="shared" si="192"/>
        <v>R_ES-AP-SpHeat</v>
      </c>
      <c r="BO250" s="208" t="str">
        <f t="shared" si="193"/>
        <v>SH4_5</v>
      </c>
      <c r="BP250" s="208">
        <f t="shared" si="198"/>
        <v>0</v>
      </c>
      <c r="BQ250" s="208" t="s">
        <v>18</v>
      </c>
      <c r="BR250" s="46" t="s">
        <v>192</v>
      </c>
    </row>
    <row r="251" spans="11:70">
      <c r="K251" s="202" t="s">
        <v>327</v>
      </c>
      <c r="L251" s="203" t="str">
        <f t="shared" si="194"/>
        <v>R_ES-AP-SpHeat</v>
      </c>
      <c r="M251" s="202" t="str">
        <f t="shared" ref="M251:N251" si="224">M155</f>
        <v>SH6_7</v>
      </c>
      <c r="N251" s="202">
        <f t="shared" si="224"/>
        <v>0</v>
      </c>
      <c r="O251" s="202" t="s">
        <v>18</v>
      </c>
      <c r="P251" s="203" t="s">
        <v>196</v>
      </c>
      <c r="T251" s="202" t="s">
        <v>327</v>
      </c>
      <c r="U251" s="203" t="str">
        <f t="shared" si="183"/>
        <v>R_ES-AP-SpHeat</v>
      </c>
      <c r="V251" s="202" t="str">
        <f t="shared" si="183"/>
        <v>SH6_7</v>
      </c>
      <c r="W251" s="202">
        <f t="shared" si="133"/>
        <v>0</v>
      </c>
      <c r="X251" s="202" t="s">
        <v>18</v>
      </c>
      <c r="Y251" s="203" t="s">
        <v>191</v>
      </c>
      <c r="AC251" s="202" t="s">
        <v>327</v>
      </c>
      <c r="AD251" s="46" t="str">
        <f t="shared" si="184"/>
        <v>R_ES-AP-SpHeat</v>
      </c>
      <c r="AE251" s="208" t="str">
        <f t="shared" si="185"/>
        <v>SH6_7</v>
      </c>
      <c r="AF251" s="46">
        <f t="shared" si="134"/>
        <v>0</v>
      </c>
      <c r="AG251" s="208" t="s">
        <v>18</v>
      </c>
      <c r="AH251" s="46" t="s">
        <v>197</v>
      </c>
      <c r="AL251" s="202" t="s">
        <v>327</v>
      </c>
      <c r="AM251" s="203" t="str">
        <f t="shared" si="186"/>
        <v>R_ES-AP-SpHeat</v>
      </c>
      <c r="AN251" s="202" t="str">
        <f t="shared" si="187"/>
        <v>SH6_7</v>
      </c>
      <c r="AO251" s="202">
        <f t="shared" si="135"/>
        <v>0</v>
      </c>
      <c r="AP251" s="202" t="s">
        <v>18</v>
      </c>
      <c r="AQ251" s="203" t="s">
        <v>194</v>
      </c>
      <c r="AU251" s="202" t="s">
        <v>327</v>
      </c>
      <c r="AV251" s="46" t="str">
        <f t="shared" si="188"/>
        <v>R_ES-AP-SpHeat</v>
      </c>
      <c r="AW251" s="208" t="str">
        <f t="shared" si="189"/>
        <v>SH6_7</v>
      </c>
      <c r="AX251" s="208">
        <f t="shared" si="196"/>
        <v>0</v>
      </c>
      <c r="AY251" s="208" t="s">
        <v>18</v>
      </c>
      <c r="AZ251" s="46" t="s">
        <v>193</v>
      </c>
      <c r="BD251" s="202" t="s">
        <v>327</v>
      </c>
      <c r="BE251" s="46" t="str">
        <f t="shared" si="190"/>
        <v>R_ES-AP-SpHeat</v>
      </c>
      <c r="BF251" s="208" t="str">
        <f t="shared" si="191"/>
        <v>SH6_7</v>
      </c>
      <c r="BG251" s="208">
        <f t="shared" si="197"/>
        <v>0</v>
      </c>
      <c r="BH251" s="208" t="s">
        <v>18</v>
      </c>
      <c r="BI251" s="46" t="s">
        <v>195</v>
      </c>
      <c r="BM251" s="202" t="s">
        <v>327</v>
      </c>
      <c r="BN251" s="46" t="str">
        <f t="shared" si="192"/>
        <v>R_ES-AP-SpHeat</v>
      </c>
      <c r="BO251" s="208" t="str">
        <f t="shared" si="193"/>
        <v>SH6_7</v>
      </c>
      <c r="BP251" s="208">
        <f t="shared" si="198"/>
        <v>0</v>
      </c>
      <c r="BQ251" s="208" t="s">
        <v>18</v>
      </c>
      <c r="BR251" s="46" t="s">
        <v>192</v>
      </c>
    </row>
    <row r="252" spans="11:70">
      <c r="K252" s="202" t="s">
        <v>327</v>
      </c>
      <c r="L252" s="203" t="str">
        <f t="shared" si="194"/>
        <v>R_ES-AP-SpHeat</v>
      </c>
      <c r="M252" s="202" t="str">
        <f t="shared" ref="M252:N252" si="225">M156</f>
        <v>SH8_9</v>
      </c>
      <c r="N252" s="202">
        <f t="shared" si="225"/>
        <v>0</v>
      </c>
      <c r="O252" s="202" t="s">
        <v>18</v>
      </c>
      <c r="P252" s="203" t="s">
        <v>196</v>
      </c>
      <c r="T252" s="202" t="s">
        <v>327</v>
      </c>
      <c r="U252" s="203" t="str">
        <f t="shared" si="183"/>
        <v>R_ES-AP-SpHeat</v>
      </c>
      <c r="V252" s="202" t="str">
        <f t="shared" si="183"/>
        <v>SH8_9</v>
      </c>
      <c r="W252" s="202">
        <f t="shared" si="133"/>
        <v>0</v>
      </c>
      <c r="X252" s="202" t="s">
        <v>18</v>
      </c>
      <c r="Y252" s="203" t="s">
        <v>191</v>
      </c>
      <c r="AC252" s="202" t="s">
        <v>327</v>
      </c>
      <c r="AD252" s="46" t="str">
        <f t="shared" si="184"/>
        <v>R_ES-AP-SpHeat</v>
      </c>
      <c r="AE252" s="208" t="str">
        <f t="shared" si="185"/>
        <v>SH8_9</v>
      </c>
      <c r="AF252" s="46">
        <f t="shared" si="134"/>
        <v>0</v>
      </c>
      <c r="AG252" s="208" t="s">
        <v>18</v>
      </c>
      <c r="AH252" s="46" t="s">
        <v>197</v>
      </c>
      <c r="AL252" s="202" t="s">
        <v>327</v>
      </c>
      <c r="AM252" s="203" t="str">
        <f t="shared" si="186"/>
        <v>R_ES-AP-SpHeat</v>
      </c>
      <c r="AN252" s="202" t="str">
        <f t="shared" si="187"/>
        <v>SH8_9</v>
      </c>
      <c r="AO252" s="202">
        <f t="shared" si="135"/>
        <v>0</v>
      </c>
      <c r="AP252" s="202" t="s">
        <v>18</v>
      </c>
      <c r="AQ252" s="203" t="s">
        <v>194</v>
      </c>
      <c r="AU252" s="202" t="s">
        <v>327</v>
      </c>
      <c r="AV252" s="46" t="str">
        <f t="shared" si="188"/>
        <v>R_ES-AP-SpHeat</v>
      </c>
      <c r="AW252" s="208" t="str">
        <f t="shared" si="189"/>
        <v>SH8_9</v>
      </c>
      <c r="AX252" s="208">
        <f t="shared" si="196"/>
        <v>0</v>
      </c>
      <c r="AY252" s="208" t="s">
        <v>18</v>
      </c>
      <c r="AZ252" s="46" t="s">
        <v>193</v>
      </c>
      <c r="BD252" s="202" t="s">
        <v>327</v>
      </c>
      <c r="BE252" s="46" t="str">
        <f t="shared" si="190"/>
        <v>R_ES-AP-SpHeat</v>
      </c>
      <c r="BF252" s="208" t="str">
        <f t="shared" si="191"/>
        <v>SH8_9</v>
      </c>
      <c r="BG252" s="208">
        <f t="shared" si="197"/>
        <v>0</v>
      </c>
      <c r="BH252" s="208" t="s">
        <v>18</v>
      </c>
      <c r="BI252" s="46" t="s">
        <v>195</v>
      </c>
      <c r="BM252" s="202" t="s">
        <v>327</v>
      </c>
      <c r="BN252" s="46" t="str">
        <f t="shared" si="192"/>
        <v>R_ES-AP-SpHeat</v>
      </c>
      <c r="BO252" s="208" t="str">
        <f t="shared" si="193"/>
        <v>SH8_9</v>
      </c>
      <c r="BP252" s="208">
        <f t="shared" si="198"/>
        <v>0</v>
      </c>
      <c r="BQ252" s="208" t="s">
        <v>18</v>
      </c>
      <c r="BR252" s="46" t="s">
        <v>192</v>
      </c>
    </row>
    <row r="253" spans="11:70">
      <c r="K253" s="202" t="s">
        <v>327</v>
      </c>
      <c r="L253" s="203" t="str">
        <f t="shared" si="194"/>
        <v>R_ES-AP-SpHeat</v>
      </c>
      <c r="M253" s="202" t="str">
        <f t="shared" ref="M253:N253" si="226">M157</f>
        <v>SH10_11</v>
      </c>
      <c r="N253" s="202">
        <f t="shared" si="226"/>
        <v>0</v>
      </c>
      <c r="O253" s="202" t="s">
        <v>18</v>
      </c>
      <c r="P253" s="203" t="s">
        <v>196</v>
      </c>
      <c r="T253" s="202" t="s">
        <v>327</v>
      </c>
      <c r="U253" s="203" t="str">
        <f t="shared" si="183"/>
        <v>R_ES-AP-SpHeat</v>
      </c>
      <c r="V253" s="202" t="str">
        <f t="shared" si="183"/>
        <v>SH10_11</v>
      </c>
      <c r="W253" s="202">
        <f t="shared" si="133"/>
        <v>0</v>
      </c>
      <c r="X253" s="202" t="s">
        <v>18</v>
      </c>
      <c r="Y253" s="203" t="s">
        <v>191</v>
      </c>
      <c r="AC253" s="202" t="s">
        <v>327</v>
      </c>
      <c r="AD253" s="46" t="str">
        <f t="shared" si="184"/>
        <v>R_ES-AP-SpHeat</v>
      </c>
      <c r="AE253" s="208" t="str">
        <f t="shared" si="185"/>
        <v>SH10_11</v>
      </c>
      <c r="AF253" s="46">
        <f t="shared" si="134"/>
        <v>0</v>
      </c>
      <c r="AG253" s="208" t="s">
        <v>18</v>
      </c>
      <c r="AH253" s="46" t="s">
        <v>197</v>
      </c>
      <c r="AL253" s="202" t="s">
        <v>327</v>
      </c>
      <c r="AM253" s="203" t="str">
        <f t="shared" si="186"/>
        <v>R_ES-AP-SpHeat</v>
      </c>
      <c r="AN253" s="202" t="str">
        <f t="shared" si="187"/>
        <v>SH10_11</v>
      </c>
      <c r="AO253" s="202">
        <f t="shared" si="135"/>
        <v>0</v>
      </c>
      <c r="AP253" s="202" t="s">
        <v>18</v>
      </c>
      <c r="AQ253" s="203" t="s">
        <v>194</v>
      </c>
      <c r="AU253" s="202" t="s">
        <v>327</v>
      </c>
      <c r="AV253" s="46" t="str">
        <f t="shared" si="188"/>
        <v>R_ES-AP-SpHeat</v>
      </c>
      <c r="AW253" s="208" t="str">
        <f t="shared" si="189"/>
        <v>SH10_11</v>
      </c>
      <c r="AX253" s="208">
        <f t="shared" si="196"/>
        <v>0</v>
      </c>
      <c r="AY253" s="208" t="s">
        <v>18</v>
      </c>
      <c r="AZ253" s="46" t="s">
        <v>193</v>
      </c>
      <c r="BD253" s="202" t="s">
        <v>327</v>
      </c>
      <c r="BE253" s="46" t="str">
        <f t="shared" si="190"/>
        <v>R_ES-AP-SpHeat</v>
      </c>
      <c r="BF253" s="208" t="str">
        <f t="shared" si="191"/>
        <v>SH10_11</v>
      </c>
      <c r="BG253" s="208">
        <f t="shared" si="197"/>
        <v>0</v>
      </c>
      <c r="BH253" s="208" t="s">
        <v>18</v>
      </c>
      <c r="BI253" s="46" t="s">
        <v>195</v>
      </c>
      <c r="BM253" s="202" t="s">
        <v>327</v>
      </c>
      <c r="BN253" s="46" t="str">
        <f t="shared" si="192"/>
        <v>R_ES-AP-SpHeat</v>
      </c>
      <c r="BO253" s="208" t="str">
        <f t="shared" si="193"/>
        <v>SH10_11</v>
      </c>
      <c r="BP253" s="208">
        <f t="shared" si="198"/>
        <v>0</v>
      </c>
      <c r="BQ253" s="208" t="s">
        <v>18</v>
      </c>
      <c r="BR253" s="46" t="s">
        <v>192</v>
      </c>
    </row>
    <row r="254" spans="11:70">
      <c r="K254" s="202" t="s">
        <v>327</v>
      </c>
      <c r="L254" s="203" t="str">
        <f t="shared" si="194"/>
        <v>R_ES-AP-SpHeat</v>
      </c>
      <c r="M254" s="202" t="str">
        <f t="shared" ref="M254:N254" si="227">M158</f>
        <v>SH12_13</v>
      </c>
      <c r="N254" s="202">
        <f t="shared" si="227"/>
        <v>0</v>
      </c>
      <c r="O254" s="202" t="s">
        <v>18</v>
      </c>
      <c r="P254" s="203" t="s">
        <v>196</v>
      </c>
      <c r="T254" s="202" t="s">
        <v>327</v>
      </c>
      <c r="U254" s="203" t="str">
        <f t="shared" si="183"/>
        <v>R_ES-AP-SpHeat</v>
      </c>
      <c r="V254" s="202" t="str">
        <f t="shared" si="183"/>
        <v>SH12_13</v>
      </c>
      <c r="W254" s="202">
        <f t="shared" si="133"/>
        <v>0</v>
      </c>
      <c r="X254" s="202" t="s">
        <v>18</v>
      </c>
      <c r="Y254" s="203" t="s">
        <v>191</v>
      </c>
      <c r="AC254" s="202" t="s">
        <v>327</v>
      </c>
      <c r="AD254" s="46" t="str">
        <f t="shared" si="184"/>
        <v>R_ES-AP-SpHeat</v>
      </c>
      <c r="AE254" s="208" t="str">
        <f t="shared" si="185"/>
        <v>SH12_13</v>
      </c>
      <c r="AF254" s="46">
        <f t="shared" si="134"/>
        <v>0</v>
      </c>
      <c r="AG254" s="208" t="s">
        <v>18</v>
      </c>
      <c r="AH254" s="46" t="s">
        <v>197</v>
      </c>
      <c r="AL254" s="202" t="s">
        <v>327</v>
      </c>
      <c r="AM254" s="203" t="str">
        <f t="shared" si="186"/>
        <v>R_ES-AP-SpHeat</v>
      </c>
      <c r="AN254" s="202" t="str">
        <f t="shared" si="187"/>
        <v>SH12_13</v>
      </c>
      <c r="AO254" s="202">
        <f t="shared" si="135"/>
        <v>0</v>
      </c>
      <c r="AP254" s="202" t="s">
        <v>18</v>
      </c>
      <c r="AQ254" s="203" t="s">
        <v>194</v>
      </c>
      <c r="AU254" s="202" t="s">
        <v>327</v>
      </c>
      <c r="AV254" s="46" t="str">
        <f t="shared" si="188"/>
        <v>R_ES-AP-SpHeat</v>
      </c>
      <c r="AW254" s="208" t="str">
        <f t="shared" si="189"/>
        <v>SH12_13</v>
      </c>
      <c r="AX254" s="208">
        <f t="shared" si="196"/>
        <v>0</v>
      </c>
      <c r="AY254" s="208" t="s">
        <v>18</v>
      </c>
      <c r="AZ254" s="46" t="s">
        <v>193</v>
      </c>
      <c r="BD254" s="202" t="s">
        <v>327</v>
      </c>
      <c r="BE254" s="46" t="str">
        <f t="shared" si="190"/>
        <v>R_ES-AP-SpHeat</v>
      </c>
      <c r="BF254" s="208" t="str">
        <f t="shared" si="191"/>
        <v>SH12_13</v>
      </c>
      <c r="BG254" s="208">
        <f t="shared" si="197"/>
        <v>0</v>
      </c>
      <c r="BH254" s="208" t="s">
        <v>18</v>
      </c>
      <c r="BI254" s="46" t="s">
        <v>195</v>
      </c>
      <c r="BM254" s="202" t="s">
        <v>327</v>
      </c>
      <c r="BN254" s="46" t="str">
        <f t="shared" si="192"/>
        <v>R_ES-AP-SpHeat</v>
      </c>
      <c r="BO254" s="208" t="str">
        <f t="shared" si="193"/>
        <v>SH12_13</v>
      </c>
      <c r="BP254" s="208">
        <f t="shared" si="198"/>
        <v>0</v>
      </c>
      <c r="BQ254" s="208" t="s">
        <v>18</v>
      </c>
      <c r="BR254" s="46" t="s">
        <v>192</v>
      </c>
    </row>
    <row r="255" spans="11:70">
      <c r="K255" s="202" t="s">
        <v>327</v>
      </c>
      <c r="L255" s="203" t="str">
        <f t="shared" si="194"/>
        <v>R_ES-AP-SpHeat</v>
      </c>
      <c r="M255" s="202" t="str">
        <f t="shared" ref="M255:N255" si="228">M159</f>
        <v>SH14_15</v>
      </c>
      <c r="N255" s="202">
        <f t="shared" si="228"/>
        <v>0</v>
      </c>
      <c r="O255" s="202" t="s">
        <v>18</v>
      </c>
      <c r="P255" s="203" t="s">
        <v>196</v>
      </c>
      <c r="T255" s="202" t="s">
        <v>327</v>
      </c>
      <c r="U255" s="203" t="str">
        <f t="shared" si="183"/>
        <v>R_ES-AP-SpHeat</v>
      </c>
      <c r="V255" s="202" t="str">
        <f t="shared" si="183"/>
        <v>SH14_15</v>
      </c>
      <c r="W255" s="202">
        <f t="shared" si="133"/>
        <v>0</v>
      </c>
      <c r="X255" s="202" t="s">
        <v>18</v>
      </c>
      <c r="Y255" s="203" t="s">
        <v>191</v>
      </c>
      <c r="AC255" s="202" t="s">
        <v>327</v>
      </c>
      <c r="AD255" s="46" t="str">
        <f t="shared" si="184"/>
        <v>R_ES-AP-SpHeat</v>
      </c>
      <c r="AE255" s="208" t="str">
        <f t="shared" si="185"/>
        <v>SH14_15</v>
      </c>
      <c r="AF255" s="46">
        <f t="shared" si="134"/>
        <v>0</v>
      </c>
      <c r="AG255" s="208" t="s">
        <v>18</v>
      </c>
      <c r="AH255" s="46" t="s">
        <v>197</v>
      </c>
      <c r="AL255" s="202" t="s">
        <v>327</v>
      </c>
      <c r="AM255" s="203" t="str">
        <f t="shared" si="186"/>
        <v>R_ES-AP-SpHeat</v>
      </c>
      <c r="AN255" s="202" t="str">
        <f t="shared" si="187"/>
        <v>SH14_15</v>
      </c>
      <c r="AO255" s="202">
        <f t="shared" si="135"/>
        <v>0</v>
      </c>
      <c r="AP255" s="202" t="s">
        <v>18</v>
      </c>
      <c r="AQ255" s="203" t="s">
        <v>194</v>
      </c>
      <c r="AU255" s="202" t="s">
        <v>327</v>
      </c>
      <c r="AV255" s="46" t="str">
        <f t="shared" si="188"/>
        <v>R_ES-AP-SpHeat</v>
      </c>
      <c r="AW255" s="208" t="str">
        <f t="shared" si="189"/>
        <v>SH14_15</v>
      </c>
      <c r="AX255" s="208">
        <f t="shared" si="196"/>
        <v>0</v>
      </c>
      <c r="AY255" s="208" t="s">
        <v>18</v>
      </c>
      <c r="AZ255" s="46" t="s">
        <v>193</v>
      </c>
      <c r="BD255" s="202" t="s">
        <v>327</v>
      </c>
      <c r="BE255" s="46" t="str">
        <f t="shared" si="190"/>
        <v>R_ES-AP-SpHeat</v>
      </c>
      <c r="BF255" s="208" t="str">
        <f t="shared" si="191"/>
        <v>SH14_15</v>
      </c>
      <c r="BG255" s="208">
        <f t="shared" si="197"/>
        <v>0</v>
      </c>
      <c r="BH255" s="208" t="s">
        <v>18</v>
      </c>
      <c r="BI255" s="46" t="s">
        <v>195</v>
      </c>
      <c r="BM255" s="202" t="s">
        <v>327</v>
      </c>
      <c r="BN255" s="46" t="str">
        <f t="shared" si="192"/>
        <v>R_ES-AP-SpHeat</v>
      </c>
      <c r="BO255" s="208" t="str">
        <f t="shared" si="193"/>
        <v>SH14_15</v>
      </c>
      <c r="BP255" s="208">
        <f t="shared" si="198"/>
        <v>0</v>
      </c>
      <c r="BQ255" s="208" t="s">
        <v>18</v>
      </c>
      <c r="BR255" s="46" t="s">
        <v>192</v>
      </c>
    </row>
    <row r="256" spans="11:70">
      <c r="K256" s="202" t="s">
        <v>327</v>
      </c>
      <c r="L256" s="203" t="str">
        <f t="shared" si="194"/>
        <v>R_ES-AP-SpHeat</v>
      </c>
      <c r="M256" s="202" t="str">
        <f t="shared" ref="M256:N256" si="229">M160</f>
        <v>SH16_17</v>
      </c>
      <c r="N256" s="202">
        <f t="shared" si="229"/>
        <v>0</v>
      </c>
      <c r="O256" s="202" t="s">
        <v>18</v>
      </c>
      <c r="P256" s="203" t="s">
        <v>196</v>
      </c>
      <c r="T256" s="202" t="s">
        <v>327</v>
      </c>
      <c r="U256" s="203" t="str">
        <f t="shared" si="183"/>
        <v>R_ES-AP-SpHeat</v>
      </c>
      <c r="V256" s="202" t="str">
        <f t="shared" si="183"/>
        <v>SH16_17</v>
      </c>
      <c r="W256" s="202">
        <f t="shared" ref="W256:W307" si="230">W160</f>
        <v>0</v>
      </c>
      <c r="X256" s="202" t="s">
        <v>18</v>
      </c>
      <c r="Y256" s="203" t="s">
        <v>191</v>
      </c>
      <c r="AC256" s="202" t="s">
        <v>327</v>
      </c>
      <c r="AD256" s="46" t="str">
        <f t="shared" si="184"/>
        <v>R_ES-AP-SpHeat</v>
      </c>
      <c r="AE256" s="208" t="str">
        <f t="shared" si="185"/>
        <v>SH16_17</v>
      </c>
      <c r="AF256" s="46">
        <f t="shared" ref="AF256:AF319" si="231">N256</f>
        <v>0</v>
      </c>
      <c r="AG256" s="208" t="s">
        <v>18</v>
      </c>
      <c r="AH256" s="46" t="s">
        <v>197</v>
      </c>
      <c r="AL256" s="202" t="s">
        <v>327</v>
      </c>
      <c r="AM256" s="203" t="str">
        <f t="shared" si="186"/>
        <v>R_ES-AP-SpHeat</v>
      </c>
      <c r="AN256" s="202" t="str">
        <f t="shared" si="187"/>
        <v>SH16_17</v>
      </c>
      <c r="AO256" s="202">
        <f t="shared" ref="AO256:AO295" si="232">AO160</f>
        <v>0</v>
      </c>
      <c r="AP256" s="202" t="s">
        <v>18</v>
      </c>
      <c r="AQ256" s="203" t="s">
        <v>194</v>
      </c>
      <c r="AU256" s="202" t="s">
        <v>327</v>
      </c>
      <c r="AV256" s="46" t="str">
        <f t="shared" si="188"/>
        <v>R_ES-AP-SpHeat</v>
      </c>
      <c r="AW256" s="208" t="str">
        <f t="shared" si="189"/>
        <v>SH16_17</v>
      </c>
      <c r="AX256" s="208">
        <f t="shared" si="196"/>
        <v>0</v>
      </c>
      <c r="AY256" s="208" t="s">
        <v>18</v>
      </c>
      <c r="AZ256" s="46" t="s">
        <v>193</v>
      </c>
      <c r="BD256" s="202" t="s">
        <v>327</v>
      </c>
      <c r="BE256" s="46" t="str">
        <f t="shared" si="190"/>
        <v>R_ES-AP-SpHeat</v>
      </c>
      <c r="BF256" s="208" t="str">
        <f t="shared" si="191"/>
        <v>SH16_17</v>
      </c>
      <c r="BG256" s="208">
        <f t="shared" si="197"/>
        <v>0</v>
      </c>
      <c r="BH256" s="208" t="s">
        <v>18</v>
      </c>
      <c r="BI256" s="46" t="s">
        <v>195</v>
      </c>
      <c r="BM256" s="202" t="s">
        <v>327</v>
      </c>
      <c r="BN256" s="46" t="str">
        <f t="shared" si="192"/>
        <v>R_ES-AP-SpHeat</v>
      </c>
      <c r="BO256" s="208" t="str">
        <f t="shared" si="193"/>
        <v>SH16_17</v>
      </c>
      <c r="BP256" s="208">
        <f t="shared" si="198"/>
        <v>0</v>
      </c>
      <c r="BQ256" s="208" t="s">
        <v>18</v>
      </c>
      <c r="BR256" s="46" t="s">
        <v>192</v>
      </c>
    </row>
    <row r="257" spans="11:70">
      <c r="K257" s="202" t="s">
        <v>327</v>
      </c>
      <c r="L257" s="203" t="str">
        <f t="shared" si="194"/>
        <v>R_ES-AP-SpHeat</v>
      </c>
      <c r="M257" s="202" t="str">
        <f t="shared" ref="M257:N257" si="233">M161</f>
        <v>SH18_19</v>
      </c>
      <c r="N257" s="202">
        <f t="shared" si="233"/>
        <v>0</v>
      </c>
      <c r="O257" s="202" t="s">
        <v>18</v>
      </c>
      <c r="P257" s="203" t="s">
        <v>196</v>
      </c>
      <c r="T257" s="202" t="s">
        <v>327</v>
      </c>
      <c r="U257" s="203" t="str">
        <f t="shared" si="183"/>
        <v>R_ES-AP-SpHeat</v>
      </c>
      <c r="V257" s="202" t="str">
        <f t="shared" si="183"/>
        <v>SH18_19</v>
      </c>
      <c r="W257" s="202">
        <f t="shared" si="230"/>
        <v>0</v>
      </c>
      <c r="X257" s="202" t="s">
        <v>18</v>
      </c>
      <c r="Y257" s="203" t="s">
        <v>191</v>
      </c>
      <c r="AC257" s="202" t="s">
        <v>327</v>
      </c>
      <c r="AD257" s="46" t="str">
        <f t="shared" si="184"/>
        <v>R_ES-AP-SpHeat</v>
      </c>
      <c r="AE257" s="208" t="str">
        <f t="shared" si="185"/>
        <v>SH18_19</v>
      </c>
      <c r="AF257" s="46">
        <f t="shared" si="231"/>
        <v>0</v>
      </c>
      <c r="AG257" s="208" t="s">
        <v>18</v>
      </c>
      <c r="AH257" s="46" t="s">
        <v>197</v>
      </c>
      <c r="AL257" s="202" t="s">
        <v>327</v>
      </c>
      <c r="AM257" s="203" t="str">
        <f t="shared" si="186"/>
        <v>R_ES-AP-SpHeat</v>
      </c>
      <c r="AN257" s="202" t="str">
        <f t="shared" si="187"/>
        <v>SH18_19</v>
      </c>
      <c r="AO257" s="202">
        <f t="shared" si="232"/>
        <v>0</v>
      </c>
      <c r="AP257" s="202" t="s">
        <v>18</v>
      </c>
      <c r="AQ257" s="203" t="s">
        <v>194</v>
      </c>
      <c r="AU257" s="202" t="s">
        <v>327</v>
      </c>
      <c r="AV257" s="46" t="str">
        <f t="shared" si="188"/>
        <v>R_ES-AP-SpHeat</v>
      </c>
      <c r="AW257" s="208" t="str">
        <f t="shared" si="189"/>
        <v>SH18_19</v>
      </c>
      <c r="AX257" s="208">
        <f t="shared" si="196"/>
        <v>0</v>
      </c>
      <c r="AY257" s="208" t="s">
        <v>18</v>
      </c>
      <c r="AZ257" s="46" t="s">
        <v>193</v>
      </c>
      <c r="BD257" s="202" t="s">
        <v>327</v>
      </c>
      <c r="BE257" s="46" t="str">
        <f t="shared" si="190"/>
        <v>R_ES-AP-SpHeat</v>
      </c>
      <c r="BF257" s="208" t="str">
        <f t="shared" si="191"/>
        <v>SH18_19</v>
      </c>
      <c r="BG257" s="208">
        <f t="shared" si="197"/>
        <v>0</v>
      </c>
      <c r="BH257" s="208" t="s">
        <v>18</v>
      </c>
      <c r="BI257" s="46" t="s">
        <v>195</v>
      </c>
      <c r="BM257" s="202" t="s">
        <v>327</v>
      </c>
      <c r="BN257" s="46" t="str">
        <f t="shared" si="192"/>
        <v>R_ES-AP-SpHeat</v>
      </c>
      <c r="BO257" s="208" t="str">
        <f t="shared" si="193"/>
        <v>SH18_19</v>
      </c>
      <c r="BP257" s="208">
        <f t="shared" si="198"/>
        <v>0</v>
      </c>
      <c r="BQ257" s="208" t="s">
        <v>18</v>
      </c>
      <c r="BR257" s="46" t="s">
        <v>192</v>
      </c>
    </row>
    <row r="258" spans="11:70">
      <c r="K258" s="202" t="s">
        <v>327</v>
      </c>
      <c r="L258" s="203" t="str">
        <f t="shared" si="194"/>
        <v>R_ES-AP-SpHeat</v>
      </c>
      <c r="M258" s="202" t="str">
        <f t="shared" ref="M258:N258" si="234">M162</f>
        <v>SH20_21</v>
      </c>
      <c r="N258" s="202">
        <f t="shared" si="234"/>
        <v>0</v>
      </c>
      <c r="O258" s="202" t="s">
        <v>18</v>
      </c>
      <c r="P258" s="203" t="s">
        <v>196</v>
      </c>
      <c r="T258" s="202" t="s">
        <v>327</v>
      </c>
      <c r="U258" s="203" t="str">
        <f t="shared" si="183"/>
        <v>R_ES-AP-SpHeat</v>
      </c>
      <c r="V258" s="202" t="str">
        <f t="shared" si="183"/>
        <v>SH20_21</v>
      </c>
      <c r="W258" s="202">
        <f t="shared" si="230"/>
        <v>0</v>
      </c>
      <c r="X258" s="202" t="s">
        <v>18</v>
      </c>
      <c r="Y258" s="203" t="s">
        <v>191</v>
      </c>
      <c r="AC258" s="202" t="s">
        <v>327</v>
      </c>
      <c r="AD258" s="46" t="str">
        <f t="shared" si="184"/>
        <v>R_ES-AP-SpHeat</v>
      </c>
      <c r="AE258" s="208" t="str">
        <f t="shared" si="185"/>
        <v>SH20_21</v>
      </c>
      <c r="AF258" s="46">
        <f t="shared" si="231"/>
        <v>0</v>
      </c>
      <c r="AG258" s="208" t="s">
        <v>18</v>
      </c>
      <c r="AH258" s="46" t="s">
        <v>197</v>
      </c>
      <c r="AL258" s="202" t="s">
        <v>327</v>
      </c>
      <c r="AM258" s="203" t="str">
        <f t="shared" si="186"/>
        <v>R_ES-AP-SpHeat</v>
      </c>
      <c r="AN258" s="202" t="str">
        <f t="shared" si="187"/>
        <v>SH20_21</v>
      </c>
      <c r="AO258" s="202">
        <f t="shared" si="232"/>
        <v>0</v>
      </c>
      <c r="AP258" s="202" t="s">
        <v>18</v>
      </c>
      <c r="AQ258" s="203" t="s">
        <v>194</v>
      </c>
      <c r="AU258" s="202" t="s">
        <v>327</v>
      </c>
      <c r="AV258" s="46" t="str">
        <f t="shared" si="188"/>
        <v>R_ES-AP-SpHeat</v>
      </c>
      <c r="AW258" s="208" t="str">
        <f t="shared" si="189"/>
        <v>SH20_21</v>
      </c>
      <c r="AX258" s="208">
        <f t="shared" si="196"/>
        <v>0</v>
      </c>
      <c r="AY258" s="208" t="s">
        <v>18</v>
      </c>
      <c r="AZ258" s="46" t="s">
        <v>193</v>
      </c>
      <c r="BD258" s="202" t="s">
        <v>327</v>
      </c>
      <c r="BE258" s="46" t="str">
        <f t="shared" si="190"/>
        <v>R_ES-AP-SpHeat</v>
      </c>
      <c r="BF258" s="208" t="str">
        <f t="shared" si="191"/>
        <v>SH20_21</v>
      </c>
      <c r="BG258" s="208">
        <f t="shared" si="197"/>
        <v>0</v>
      </c>
      <c r="BH258" s="208" t="s">
        <v>18</v>
      </c>
      <c r="BI258" s="46" t="s">
        <v>195</v>
      </c>
      <c r="BM258" s="202" t="s">
        <v>327</v>
      </c>
      <c r="BN258" s="46" t="str">
        <f t="shared" si="192"/>
        <v>R_ES-AP-SpHeat</v>
      </c>
      <c r="BO258" s="208" t="str">
        <f t="shared" si="193"/>
        <v>SH20_21</v>
      </c>
      <c r="BP258" s="208">
        <f t="shared" si="198"/>
        <v>0</v>
      </c>
      <c r="BQ258" s="208" t="s">
        <v>18</v>
      </c>
      <c r="BR258" s="46" t="s">
        <v>192</v>
      </c>
    </row>
    <row r="259" spans="11:70">
      <c r="K259" s="202" t="s">
        <v>327</v>
      </c>
      <c r="L259" s="203" t="str">
        <f t="shared" si="194"/>
        <v>R_ES-AP-SpHeat</v>
      </c>
      <c r="M259" s="202" t="str">
        <f t="shared" ref="M259:N259" si="235">M163</f>
        <v>SH22_23</v>
      </c>
      <c r="N259" s="202">
        <f t="shared" si="235"/>
        <v>0</v>
      </c>
      <c r="O259" s="202" t="s">
        <v>18</v>
      </c>
      <c r="P259" s="203" t="s">
        <v>196</v>
      </c>
      <c r="T259" s="202" t="s">
        <v>327</v>
      </c>
      <c r="U259" s="203" t="str">
        <f t="shared" si="183"/>
        <v>R_ES-AP-SpHeat</v>
      </c>
      <c r="V259" s="202" t="str">
        <f t="shared" si="183"/>
        <v>SH22_23</v>
      </c>
      <c r="W259" s="202">
        <f t="shared" si="230"/>
        <v>0</v>
      </c>
      <c r="X259" s="202" t="s">
        <v>18</v>
      </c>
      <c r="Y259" s="203" t="s">
        <v>191</v>
      </c>
      <c r="AC259" s="202" t="s">
        <v>327</v>
      </c>
      <c r="AD259" s="46" t="str">
        <f t="shared" si="184"/>
        <v>R_ES-AP-SpHeat</v>
      </c>
      <c r="AE259" s="208" t="str">
        <f t="shared" si="185"/>
        <v>SH22_23</v>
      </c>
      <c r="AF259" s="46">
        <f t="shared" si="231"/>
        <v>0</v>
      </c>
      <c r="AG259" s="208" t="s">
        <v>18</v>
      </c>
      <c r="AH259" s="46" t="s">
        <v>197</v>
      </c>
      <c r="AL259" s="202" t="s">
        <v>327</v>
      </c>
      <c r="AM259" s="203" t="str">
        <f t="shared" si="186"/>
        <v>R_ES-AP-SpHeat</v>
      </c>
      <c r="AN259" s="202" t="str">
        <f t="shared" si="187"/>
        <v>SH22_23</v>
      </c>
      <c r="AO259" s="202">
        <f t="shared" si="232"/>
        <v>0</v>
      </c>
      <c r="AP259" s="202" t="s">
        <v>18</v>
      </c>
      <c r="AQ259" s="203" t="s">
        <v>194</v>
      </c>
      <c r="AU259" s="202" t="s">
        <v>327</v>
      </c>
      <c r="AV259" s="46" t="str">
        <f t="shared" si="188"/>
        <v>R_ES-AP-SpHeat</v>
      </c>
      <c r="AW259" s="208" t="str">
        <f t="shared" si="189"/>
        <v>SH22_23</v>
      </c>
      <c r="AX259" s="208">
        <f t="shared" si="196"/>
        <v>0</v>
      </c>
      <c r="AY259" s="208" t="s">
        <v>18</v>
      </c>
      <c r="AZ259" s="46" t="s">
        <v>193</v>
      </c>
      <c r="BD259" s="202" t="s">
        <v>327</v>
      </c>
      <c r="BE259" s="46" t="str">
        <f t="shared" si="190"/>
        <v>R_ES-AP-SpHeat</v>
      </c>
      <c r="BF259" s="208" t="str">
        <f t="shared" si="191"/>
        <v>SH22_23</v>
      </c>
      <c r="BG259" s="208">
        <f t="shared" si="197"/>
        <v>0</v>
      </c>
      <c r="BH259" s="208" t="s">
        <v>18</v>
      </c>
      <c r="BI259" s="46" t="s">
        <v>195</v>
      </c>
      <c r="BM259" s="202" t="s">
        <v>327</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327</v>
      </c>
      <c r="L272" s="203" t="str">
        <f t="shared" si="194"/>
        <v>R_ES-AP-SpHeat</v>
      </c>
      <c r="M272" s="202" t="str">
        <f t="shared" ref="M272:N272" si="248">M176</f>
        <v>FH0_1</v>
      </c>
      <c r="N272" s="202">
        <f t="shared" si="248"/>
        <v>0</v>
      </c>
      <c r="O272" s="202" t="s">
        <v>18</v>
      </c>
      <c r="P272" s="203" t="s">
        <v>196</v>
      </c>
      <c r="T272" s="202" t="s">
        <v>327</v>
      </c>
      <c r="U272" s="203" t="str">
        <f t="shared" si="183"/>
        <v>R_ES-AP-SpHeat</v>
      </c>
      <c r="V272" s="202" t="str">
        <f t="shared" si="183"/>
        <v>FH0_1</v>
      </c>
      <c r="W272" s="202">
        <f t="shared" si="230"/>
        <v>0</v>
      </c>
      <c r="X272" s="202" t="s">
        <v>18</v>
      </c>
      <c r="Y272" s="203" t="s">
        <v>191</v>
      </c>
      <c r="AC272" s="202" t="s">
        <v>327</v>
      </c>
      <c r="AD272" s="46" t="str">
        <f t="shared" si="184"/>
        <v>R_ES-AP-SpHeat</v>
      </c>
      <c r="AE272" s="208" t="str">
        <f t="shared" si="185"/>
        <v>FH0_1</v>
      </c>
      <c r="AF272" s="46">
        <f t="shared" si="231"/>
        <v>0</v>
      </c>
      <c r="AG272" s="208" t="s">
        <v>18</v>
      </c>
      <c r="AH272" s="46" t="s">
        <v>197</v>
      </c>
      <c r="AL272" s="202" t="s">
        <v>327</v>
      </c>
      <c r="AM272" s="203" t="str">
        <f t="shared" si="186"/>
        <v>R_ES-AP-SpHeat</v>
      </c>
      <c r="AN272" s="202" t="str">
        <f t="shared" si="187"/>
        <v>FH0_1</v>
      </c>
      <c r="AO272" s="202">
        <f t="shared" si="232"/>
        <v>0</v>
      </c>
      <c r="AP272" s="202" t="s">
        <v>18</v>
      </c>
      <c r="AQ272" s="203" t="s">
        <v>194</v>
      </c>
      <c r="AU272" s="202" t="s">
        <v>327</v>
      </c>
      <c r="AV272" s="46" t="str">
        <f t="shared" si="188"/>
        <v>R_ES-AP-SpHeat</v>
      </c>
      <c r="AW272" s="208" t="str">
        <f t="shared" si="189"/>
        <v>FH0_1</v>
      </c>
      <c r="AX272" s="208">
        <f t="shared" si="196"/>
        <v>0</v>
      </c>
      <c r="AY272" s="208" t="s">
        <v>18</v>
      </c>
      <c r="AZ272" s="46" t="s">
        <v>193</v>
      </c>
      <c r="BD272" s="202" t="s">
        <v>327</v>
      </c>
      <c r="BE272" s="46" t="str">
        <f t="shared" si="190"/>
        <v>R_ES-AP-SpHeat</v>
      </c>
      <c r="BF272" s="208" t="str">
        <f t="shared" si="191"/>
        <v>FH0_1</v>
      </c>
      <c r="BG272" s="208">
        <f t="shared" si="197"/>
        <v>0</v>
      </c>
      <c r="BH272" s="208" t="s">
        <v>18</v>
      </c>
      <c r="BI272" s="46" t="s">
        <v>195</v>
      </c>
      <c r="BM272" s="202" t="s">
        <v>327</v>
      </c>
      <c r="BN272" s="46" t="str">
        <f t="shared" si="192"/>
        <v>R_ES-AP-SpHeat</v>
      </c>
      <c r="BO272" s="208" t="str">
        <f t="shared" si="193"/>
        <v>FH0_1</v>
      </c>
      <c r="BP272" s="208">
        <f t="shared" si="198"/>
        <v>0</v>
      </c>
      <c r="BQ272" s="208" t="s">
        <v>18</v>
      </c>
      <c r="BR272" s="46" t="s">
        <v>192</v>
      </c>
    </row>
    <row r="273" spans="11:70">
      <c r="K273" s="202" t="s">
        <v>327</v>
      </c>
      <c r="L273" s="203" t="str">
        <f t="shared" si="194"/>
        <v>R_ES-AP-SpHeat</v>
      </c>
      <c r="M273" s="202" t="str">
        <f t="shared" ref="M273:N273" si="249">M177</f>
        <v>FH2_3</v>
      </c>
      <c r="N273" s="202">
        <f t="shared" si="249"/>
        <v>0</v>
      </c>
      <c r="O273" s="202" t="s">
        <v>18</v>
      </c>
      <c r="P273" s="203" t="s">
        <v>196</v>
      </c>
      <c r="T273" s="202" t="s">
        <v>327</v>
      </c>
      <c r="U273" s="203" t="str">
        <f t="shared" si="183"/>
        <v>R_ES-AP-SpHeat</v>
      </c>
      <c r="V273" s="202" t="str">
        <f t="shared" si="183"/>
        <v>FH2_3</v>
      </c>
      <c r="W273" s="202">
        <f t="shared" si="230"/>
        <v>0</v>
      </c>
      <c r="X273" s="202" t="s">
        <v>18</v>
      </c>
      <c r="Y273" s="203" t="s">
        <v>191</v>
      </c>
      <c r="AC273" s="202" t="s">
        <v>327</v>
      </c>
      <c r="AD273" s="46" t="str">
        <f t="shared" si="184"/>
        <v>R_ES-AP-SpHeat</v>
      </c>
      <c r="AE273" s="208" t="str">
        <f t="shared" si="185"/>
        <v>FH2_3</v>
      </c>
      <c r="AF273" s="46">
        <f t="shared" si="231"/>
        <v>0</v>
      </c>
      <c r="AG273" s="208" t="s">
        <v>18</v>
      </c>
      <c r="AH273" s="46" t="s">
        <v>197</v>
      </c>
      <c r="AL273" s="202" t="s">
        <v>327</v>
      </c>
      <c r="AM273" s="203" t="str">
        <f t="shared" si="186"/>
        <v>R_ES-AP-SpHeat</v>
      </c>
      <c r="AN273" s="202" t="str">
        <f t="shared" si="187"/>
        <v>FH2_3</v>
      </c>
      <c r="AO273" s="202">
        <f t="shared" si="232"/>
        <v>0</v>
      </c>
      <c r="AP273" s="202" t="s">
        <v>18</v>
      </c>
      <c r="AQ273" s="203" t="s">
        <v>194</v>
      </c>
      <c r="AU273" s="202" t="s">
        <v>327</v>
      </c>
      <c r="AV273" s="46" t="str">
        <f t="shared" si="188"/>
        <v>R_ES-AP-SpHeat</v>
      </c>
      <c r="AW273" s="208" t="str">
        <f t="shared" si="189"/>
        <v>FH2_3</v>
      </c>
      <c r="AX273" s="208">
        <f t="shared" si="196"/>
        <v>0</v>
      </c>
      <c r="AY273" s="208" t="s">
        <v>18</v>
      </c>
      <c r="AZ273" s="46" t="s">
        <v>193</v>
      </c>
      <c r="BD273" s="202" t="s">
        <v>327</v>
      </c>
      <c r="BE273" s="46" t="str">
        <f t="shared" si="190"/>
        <v>R_ES-AP-SpHeat</v>
      </c>
      <c r="BF273" s="208" t="str">
        <f t="shared" si="191"/>
        <v>FH2_3</v>
      </c>
      <c r="BG273" s="208">
        <f t="shared" si="197"/>
        <v>0</v>
      </c>
      <c r="BH273" s="208" t="s">
        <v>18</v>
      </c>
      <c r="BI273" s="46" t="s">
        <v>195</v>
      </c>
      <c r="BM273" s="202" t="s">
        <v>327</v>
      </c>
      <c r="BN273" s="46" t="str">
        <f t="shared" si="192"/>
        <v>R_ES-AP-SpHeat</v>
      </c>
      <c r="BO273" s="208" t="str">
        <f t="shared" si="193"/>
        <v>FH2_3</v>
      </c>
      <c r="BP273" s="208">
        <f t="shared" si="198"/>
        <v>0</v>
      </c>
      <c r="BQ273" s="208" t="s">
        <v>18</v>
      </c>
      <c r="BR273" s="46" t="s">
        <v>192</v>
      </c>
    </row>
    <row r="274" spans="11:70">
      <c r="K274" s="202" t="s">
        <v>327</v>
      </c>
      <c r="L274" s="203" t="str">
        <f t="shared" si="194"/>
        <v>R_ES-AP-SpHeat</v>
      </c>
      <c r="M274" s="202" t="str">
        <f t="shared" ref="M274:N274" si="250">M178</f>
        <v>FH4_5</v>
      </c>
      <c r="N274" s="202">
        <f t="shared" si="250"/>
        <v>0</v>
      </c>
      <c r="O274" s="202" t="s">
        <v>18</v>
      </c>
      <c r="P274" s="203" t="s">
        <v>196</v>
      </c>
      <c r="T274" s="202" t="s">
        <v>327</v>
      </c>
      <c r="U274" s="203" t="str">
        <f t="shared" si="183"/>
        <v>R_ES-AP-SpHeat</v>
      </c>
      <c r="V274" s="202" t="str">
        <f t="shared" si="183"/>
        <v>FH4_5</v>
      </c>
      <c r="W274" s="202">
        <f t="shared" si="230"/>
        <v>0</v>
      </c>
      <c r="X274" s="202" t="s">
        <v>18</v>
      </c>
      <c r="Y274" s="203" t="s">
        <v>191</v>
      </c>
      <c r="AC274" s="202" t="s">
        <v>327</v>
      </c>
      <c r="AD274" s="46" t="str">
        <f t="shared" si="184"/>
        <v>R_ES-AP-SpHeat</v>
      </c>
      <c r="AE274" s="208" t="str">
        <f t="shared" si="185"/>
        <v>FH4_5</v>
      </c>
      <c r="AF274" s="46">
        <f t="shared" si="231"/>
        <v>0</v>
      </c>
      <c r="AG274" s="208" t="s">
        <v>18</v>
      </c>
      <c r="AH274" s="46" t="s">
        <v>197</v>
      </c>
      <c r="AL274" s="202" t="s">
        <v>327</v>
      </c>
      <c r="AM274" s="203" t="str">
        <f t="shared" si="186"/>
        <v>R_ES-AP-SpHeat</v>
      </c>
      <c r="AN274" s="202" t="str">
        <f t="shared" si="187"/>
        <v>FH4_5</v>
      </c>
      <c r="AO274" s="202">
        <f t="shared" si="232"/>
        <v>0</v>
      </c>
      <c r="AP274" s="202" t="s">
        <v>18</v>
      </c>
      <c r="AQ274" s="203" t="s">
        <v>194</v>
      </c>
      <c r="AU274" s="202" t="s">
        <v>327</v>
      </c>
      <c r="AV274" s="46" t="str">
        <f t="shared" si="188"/>
        <v>R_ES-AP-SpHeat</v>
      </c>
      <c r="AW274" s="208" t="str">
        <f t="shared" si="189"/>
        <v>FH4_5</v>
      </c>
      <c r="AX274" s="208">
        <f t="shared" si="196"/>
        <v>0</v>
      </c>
      <c r="AY274" s="208" t="s">
        <v>18</v>
      </c>
      <c r="AZ274" s="46" t="s">
        <v>193</v>
      </c>
      <c r="BD274" s="202" t="s">
        <v>327</v>
      </c>
      <c r="BE274" s="46" t="str">
        <f t="shared" si="190"/>
        <v>R_ES-AP-SpHeat</v>
      </c>
      <c r="BF274" s="208" t="str">
        <f t="shared" si="191"/>
        <v>FH4_5</v>
      </c>
      <c r="BG274" s="208">
        <f t="shared" si="197"/>
        <v>0</v>
      </c>
      <c r="BH274" s="208" t="s">
        <v>18</v>
      </c>
      <c r="BI274" s="46" t="s">
        <v>195</v>
      </c>
      <c r="BM274" s="202" t="s">
        <v>327</v>
      </c>
      <c r="BN274" s="46" t="str">
        <f t="shared" si="192"/>
        <v>R_ES-AP-SpHeat</v>
      </c>
      <c r="BO274" s="208" t="str">
        <f t="shared" si="193"/>
        <v>FH4_5</v>
      </c>
      <c r="BP274" s="208">
        <f t="shared" si="198"/>
        <v>0</v>
      </c>
      <c r="BQ274" s="208" t="s">
        <v>18</v>
      </c>
      <c r="BR274" s="46" t="s">
        <v>192</v>
      </c>
    </row>
    <row r="275" spans="11:70">
      <c r="K275" s="202" t="s">
        <v>327</v>
      </c>
      <c r="L275" s="203" t="str">
        <f t="shared" si="194"/>
        <v>R_ES-AP-SpHeat</v>
      </c>
      <c r="M275" s="202" t="str">
        <f t="shared" ref="M275:N275" si="251">M179</f>
        <v>FH6_7</v>
      </c>
      <c r="N275" s="202">
        <f t="shared" si="251"/>
        <v>0</v>
      </c>
      <c r="O275" s="202" t="s">
        <v>18</v>
      </c>
      <c r="P275" s="203" t="s">
        <v>196</v>
      </c>
      <c r="T275" s="202" t="s">
        <v>327</v>
      </c>
      <c r="U275" s="203" t="str">
        <f t="shared" si="183"/>
        <v>R_ES-AP-SpHeat</v>
      </c>
      <c r="V275" s="202" t="str">
        <f t="shared" si="183"/>
        <v>FH6_7</v>
      </c>
      <c r="W275" s="202">
        <f t="shared" si="230"/>
        <v>0</v>
      </c>
      <c r="X275" s="202" t="s">
        <v>18</v>
      </c>
      <c r="Y275" s="203" t="s">
        <v>191</v>
      </c>
      <c r="AC275" s="202" t="s">
        <v>327</v>
      </c>
      <c r="AD275" s="46" t="str">
        <f t="shared" si="184"/>
        <v>R_ES-AP-SpHeat</v>
      </c>
      <c r="AE275" s="208" t="str">
        <f t="shared" si="185"/>
        <v>FH6_7</v>
      </c>
      <c r="AF275" s="46">
        <f t="shared" si="231"/>
        <v>0</v>
      </c>
      <c r="AG275" s="208" t="s">
        <v>18</v>
      </c>
      <c r="AH275" s="46" t="s">
        <v>197</v>
      </c>
      <c r="AL275" s="202" t="s">
        <v>327</v>
      </c>
      <c r="AM275" s="203" t="str">
        <f t="shared" si="186"/>
        <v>R_ES-AP-SpHeat</v>
      </c>
      <c r="AN275" s="202" t="str">
        <f t="shared" si="187"/>
        <v>FH6_7</v>
      </c>
      <c r="AO275" s="202">
        <f t="shared" si="232"/>
        <v>0</v>
      </c>
      <c r="AP275" s="202" t="s">
        <v>18</v>
      </c>
      <c r="AQ275" s="203" t="s">
        <v>194</v>
      </c>
      <c r="AU275" s="202" t="s">
        <v>327</v>
      </c>
      <c r="AV275" s="46" t="str">
        <f t="shared" si="188"/>
        <v>R_ES-AP-SpHeat</v>
      </c>
      <c r="AW275" s="208" t="str">
        <f t="shared" si="189"/>
        <v>FH6_7</v>
      </c>
      <c r="AX275" s="208">
        <f t="shared" si="196"/>
        <v>0</v>
      </c>
      <c r="AY275" s="208" t="s">
        <v>18</v>
      </c>
      <c r="AZ275" s="46" t="s">
        <v>193</v>
      </c>
      <c r="BD275" s="202" t="s">
        <v>327</v>
      </c>
      <c r="BE275" s="46" t="str">
        <f t="shared" si="190"/>
        <v>R_ES-AP-SpHeat</v>
      </c>
      <c r="BF275" s="208" t="str">
        <f t="shared" si="191"/>
        <v>FH6_7</v>
      </c>
      <c r="BG275" s="208">
        <f t="shared" si="197"/>
        <v>0</v>
      </c>
      <c r="BH275" s="208" t="s">
        <v>18</v>
      </c>
      <c r="BI275" s="46" t="s">
        <v>195</v>
      </c>
      <c r="BM275" s="202" t="s">
        <v>327</v>
      </c>
      <c r="BN275" s="46" t="str">
        <f t="shared" si="192"/>
        <v>R_ES-AP-SpHeat</v>
      </c>
      <c r="BO275" s="208" t="str">
        <f t="shared" si="193"/>
        <v>FH6_7</v>
      </c>
      <c r="BP275" s="208">
        <f t="shared" si="198"/>
        <v>0</v>
      </c>
      <c r="BQ275" s="208" t="s">
        <v>18</v>
      </c>
      <c r="BR275" s="46" t="s">
        <v>192</v>
      </c>
    </row>
    <row r="276" spans="11:70">
      <c r="K276" s="202" t="s">
        <v>327</v>
      </c>
      <c r="L276" s="203" t="str">
        <f t="shared" si="194"/>
        <v>R_ES-AP-SpHeat</v>
      </c>
      <c r="M276" s="202" t="str">
        <f t="shared" ref="M276:N276" si="252">M180</f>
        <v>FH8_9</v>
      </c>
      <c r="N276" s="202">
        <f t="shared" si="252"/>
        <v>0</v>
      </c>
      <c r="O276" s="202" t="s">
        <v>18</v>
      </c>
      <c r="P276" s="203" t="s">
        <v>196</v>
      </c>
      <c r="T276" s="202" t="s">
        <v>327</v>
      </c>
      <c r="U276" s="203" t="str">
        <f t="shared" si="183"/>
        <v>R_ES-AP-SpHeat</v>
      </c>
      <c r="V276" s="202" t="str">
        <f t="shared" si="183"/>
        <v>FH8_9</v>
      </c>
      <c r="W276" s="202">
        <f t="shared" si="230"/>
        <v>0</v>
      </c>
      <c r="X276" s="202" t="s">
        <v>18</v>
      </c>
      <c r="Y276" s="203" t="s">
        <v>191</v>
      </c>
      <c r="AC276" s="202" t="s">
        <v>327</v>
      </c>
      <c r="AD276" s="46" t="str">
        <f t="shared" si="184"/>
        <v>R_ES-AP-SpHeat</v>
      </c>
      <c r="AE276" s="208" t="str">
        <f t="shared" si="185"/>
        <v>FH8_9</v>
      </c>
      <c r="AF276" s="46">
        <f t="shared" si="231"/>
        <v>0</v>
      </c>
      <c r="AG276" s="208" t="s">
        <v>18</v>
      </c>
      <c r="AH276" s="46" t="s">
        <v>197</v>
      </c>
      <c r="AL276" s="202" t="s">
        <v>327</v>
      </c>
      <c r="AM276" s="203" t="str">
        <f t="shared" si="186"/>
        <v>R_ES-AP-SpHeat</v>
      </c>
      <c r="AN276" s="202" t="str">
        <f t="shared" si="187"/>
        <v>FH8_9</v>
      </c>
      <c r="AO276" s="202">
        <f t="shared" si="232"/>
        <v>0</v>
      </c>
      <c r="AP276" s="202" t="s">
        <v>18</v>
      </c>
      <c r="AQ276" s="203" t="s">
        <v>194</v>
      </c>
      <c r="AU276" s="202" t="s">
        <v>327</v>
      </c>
      <c r="AV276" s="46" t="str">
        <f t="shared" si="188"/>
        <v>R_ES-AP-SpHeat</v>
      </c>
      <c r="AW276" s="208" t="str">
        <f t="shared" si="189"/>
        <v>FH8_9</v>
      </c>
      <c r="AX276" s="208">
        <f t="shared" si="196"/>
        <v>0</v>
      </c>
      <c r="AY276" s="208" t="s">
        <v>18</v>
      </c>
      <c r="AZ276" s="46" t="s">
        <v>193</v>
      </c>
      <c r="BD276" s="202" t="s">
        <v>327</v>
      </c>
      <c r="BE276" s="46" t="str">
        <f t="shared" si="190"/>
        <v>R_ES-AP-SpHeat</v>
      </c>
      <c r="BF276" s="208" t="str">
        <f t="shared" si="191"/>
        <v>FH8_9</v>
      </c>
      <c r="BG276" s="208">
        <f t="shared" si="197"/>
        <v>0</v>
      </c>
      <c r="BH276" s="208" t="s">
        <v>18</v>
      </c>
      <c r="BI276" s="46" t="s">
        <v>195</v>
      </c>
      <c r="BM276" s="202" t="s">
        <v>327</v>
      </c>
      <c r="BN276" s="46" t="str">
        <f t="shared" si="192"/>
        <v>R_ES-AP-SpHeat</v>
      </c>
      <c r="BO276" s="208" t="str">
        <f t="shared" si="193"/>
        <v>FH8_9</v>
      </c>
      <c r="BP276" s="208">
        <f t="shared" si="198"/>
        <v>0</v>
      </c>
      <c r="BQ276" s="208" t="s">
        <v>18</v>
      </c>
      <c r="BR276" s="46" t="s">
        <v>192</v>
      </c>
    </row>
    <row r="277" spans="11:70">
      <c r="K277" s="202" t="s">
        <v>327</v>
      </c>
      <c r="L277" s="203" t="str">
        <f t="shared" si="194"/>
        <v>R_ES-AP-SpHeat</v>
      </c>
      <c r="M277" s="202" t="str">
        <f t="shared" ref="M277:N277" si="253">M181</f>
        <v>FH10_11</v>
      </c>
      <c r="N277" s="202">
        <f t="shared" si="253"/>
        <v>0</v>
      </c>
      <c r="O277" s="202" t="s">
        <v>18</v>
      </c>
      <c r="P277" s="203" t="s">
        <v>196</v>
      </c>
      <c r="T277" s="202" t="s">
        <v>327</v>
      </c>
      <c r="U277" s="203" t="str">
        <f t="shared" si="183"/>
        <v>R_ES-AP-SpHeat</v>
      </c>
      <c r="V277" s="202" t="str">
        <f t="shared" si="183"/>
        <v>FH10_11</v>
      </c>
      <c r="W277" s="202">
        <f t="shared" si="230"/>
        <v>0</v>
      </c>
      <c r="X277" s="202" t="s">
        <v>18</v>
      </c>
      <c r="Y277" s="203" t="s">
        <v>191</v>
      </c>
      <c r="AC277" s="202" t="s">
        <v>327</v>
      </c>
      <c r="AD277" s="46" t="str">
        <f t="shared" si="184"/>
        <v>R_ES-AP-SpHeat</v>
      </c>
      <c r="AE277" s="208" t="str">
        <f t="shared" si="185"/>
        <v>FH10_11</v>
      </c>
      <c r="AF277" s="46">
        <f t="shared" si="231"/>
        <v>0</v>
      </c>
      <c r="AG277" s="208" t="s">
        <v>18</v>
      </c>
      <c r="AH277" s="46" t="s">
        <v>197</v>
      </c>
      <c r="AL277" s="202" t="s">
        <v>327</v>
      </c>
      <c r="AM277" s="203" t="str">
        <f t="shared" si="186"/>
        <v>R_ES-AP-SpHeat</v>
      </c>
      <c r="AN277" s="202" t="str">
        <f t="shared" si="187"/>
        <v>FH10_11</v>
      </c>
      <c r="AO277" s="202">
        <f t="shared" si="232"/>
        <v>0</v>
      </c>
      <c r="AP277" s="202" t="s">
        <v>18</v>
      </c>
      <c r="AQ277" s="203" t="s">
        <v>194</v>
      </c>
      <c r="AU277" s="202" t="s">
        <v>327</v>
      </c>
      <c r="AV277" s="46" t="str">
        <f t="shared" si="188"/>
        <v>R_ES-AP-SpHeat</v>
      </c>
      <c r="AW277" s="208" t="str">
        <f t="shared" si="189"/>
        <v>FH10_11</v>
      </c>
      <c r="AX277" s="208">
        <f t="shared" si="196"/>
        <v>0</v>
      </c>
      <c r="AY277" s="208" t="s">
        <v>18</v>
      </c>
      <c r="AZ277" s="46" t="s">
        <v>193</v>
      </c>
      <c r="BD277" s="202" t="s">
        <v>327</v>
      </c>
      <c r="BE277" s="46" t="str">
        <f t="shared" si="190"/>
        <v>R_ES-AP-SpHeat</v>
      </c>
      <c r="BF277" s="208" t="str">
        <f t="shared" si="191"/>
        <v>FH10_11</v>
      </c>
      <c r="BG277" s="208">
        <f t="shared" si="197"/>
        <v>0</v>
      </c>
      <c r="BH277" s="208" t="s">
        <v>18</v>
      </c>
      <c r="BI277" s="46" t="s">
        <v>195</v>
      </c>
      <c r="BM277" s="202" t="s">
        <v>327</v>
      </c>
      <c r="BN277" s="46" t="str">
        <f t="shared" si="192"/>
        <v>R_ES-AP-SpHeat</v>
      </c>
      <c r="BO277" s="208" t="str">
        <f t="shared" si="193"/>
        <v>FH10_11</v>
      </c>
      <c r="BP277" s="208">
        <f t="shared" si="198"/>
        <v>0</v>
      </c>
      <c r="BQ277" s="208" t="s">
        <v>18</v>
      </c>
      <c r="BR277" s="46" t="s">
        <v>192</v>
      </c>
    </row>
    <row r="278" spans="11:70">
      <c r="K278" s="202" t="s">
        <v>327</v>
      </c>
      <c r="L278" s="203" t="str">
        <f t="shared" si="194"/>
        <v>R_ES-AP-SpHeat</v>
      </c>
      <c r="M278" s="202" t="str">
        <f t="shared" ref="M278:N278" si="254">M182</f>
        <v>FH12_13</v>
      </c>
      <c r="N278" s="202">
        <f t="shared" si="254"/>
        <v>0</v>
      </c>
      <c r="O278" s="202" t="s">
        <v>18</v>
      </c>
      <c r="P278" s="203" t="s">
        <v>196</v>
      </c>
      <c r="T278" s="202" t="s">
        <v>327</v>
      </c>
      <c r="U278" s="203" t="str">
        <f t="shared" si="183"/>
        <v>R_ES-AP-SpHeat</v>
      </c>
      <c r="V278" s="202" t="str">
        <f t="shared" si="183"/>
        <v>FH12_13</v>
      </c>
      <c r="W278" s="202">
        <f t="shared" si="230"/>
        <v>0</v>
      </c>
      <c r="X278" s="202" t="s">
        <v>18</v>
      </c>
      <c r="Y278" s="203" t="s">
        <v>191</v>
      </c>
      <c r="AC278" s="202" t="s">
        <v>327</v>
      </c>
      <c r="AD278" s="46" t="str">
        <f t="shared" si="184"/>
        <v>R_ES-AP-SpHeat</v>
      </c>
      <c r="AE278" s="208" t="str">
        <f t="shared" si="185"/>
        <v>FH12_13</v>
      </c>
      <c r="AF278" s="46">
        <f t="shared" si="231"/>
        <v>0</v>
      </c>
      <c r="AG278" s="208" t="s">
        <v>18</v>
      </c>
      <c r="AH278" s="46" t="s">
        <v>197</v>
      </c>
      <c r="AL278" s="202" t="s">
        <v>327</v>
      </c>
      <c r="AM278" s="203" t="str">
        <f t="shared" si="186"/>
        <v>R_ES-AP-SpHeat</v>
      </c>
      <c r="AN278" s="202" t="str">
        <f t="shared" si="187"/>
        <v>FH12_13</v>
      </c>
      <c r="AO278" s="202">
        <f t="shared" si="232"/>
        <v>0</v>
      </c>
      <c r="AP278" s="202" t="s">
        <v>18</v>
      </c>
      <c r="AQ278" s="203" t="s">
        <v>194</v>
      </c>
      <c r="AU278" s="202" t="s">
        <v>327</v>
      </c>
      <c r="AV278" s="46" t="str">
        <f t="shared" si="188"/>
        <v>R_ES-AP-SpHeat</v>
      </c>
      <c r="AW278" s="208" t="str">
        <f t="shared" si="189"/>
        <v>FH12_13</v>
      </c>
      <c r="AX278" s="208">
        <f t="shared" si="196"/>
        <v>0</v>
      </c>
      <c r="AY278" s="208" t="s">
        <v>18</v>
      </c>
      <c r="AZ278" s="46" t="s">
        <v>193</v>
      </c>
      <c r="BD278" s="202" t="s">
        <v>327</v>
      </c>
      <c r="BE278" s="46" t="str">
        <f t="shared" si="190"/>
        <v>R_ES-AP-SpHeat</v>
      </c>
      <c r="BF278" s="208" t="str">
        <f t="shared" si="191"/>
        <v>FH12_13</v>
      </c>
      <c r="BG278" s="208">
        <f t="shared" si="197"/>
        <v>0</v>
      </c>
      <c r="BH278" s="208" t="s">
        <v>18</v>
      </c>
      <c r="BI278" s="46" t="s">
        <v>195</v>
      </c>
      <c r="BM278" s="202" t="s">
        <v>327</v>
      </c>
      <c r="BN278" s="46" t="str">
        <f t="shared" si="192"/>
        <v>R_ES-AP-SpHeat</v>
      </c>
      <c r="BO278" s="208" t="str">
        <f t="shared" si="193"/>
        <v>FH12_13</v>
      </c>
      <c r="BP278" s="208">
        <f t="shared" si="198"/>
        <v>0</v>
      </c>
      <c r="BQ278" s="208" t="s">
        <v>18</v>
      </c>
      <c r="BR278" s="46" t="s">
        <v>192</v>
      </c>
    </row>
    <row r="279" spans="11:70">
      <c r="K279" s="202" t="s">
        <v>327</v>
      </c>
      <c r="L279" s="203" t="str">
        <f t="shared" si="194"/>
        <v>R_ES-AP-SpHeat</v>
      </c>
      <c r="M279" s="202" t="str">
        <f t="shared" ref="M279:N279" si="255">M183</f>
        <v>FH14_15</v>
      </c>
      <c r="N279" s="202">
        <f t="shared" si="255"/>
        <v>0</v>
      </c>
      <c r="O279" s="202" t="s">
        <v>18</v>
      </c>
      <c r="P279" s="203" t="s">
        <v>196</v>
      </c>
      <c r="T279" s="202" t="s">
        <v>327</v>
      </c>
      <c r="U279" s="203" t="str">
        <f t="shared" si="183"/>
        <v>R_ES-AP-SpHeat</v>
      </c>
      <c r="V279" s="202" t="str">
        <f t="shared" si="183"/>
        <v>FH14_15</v>
      </c>
      <c r="W279" s="202">
        <f t="shared" si="230"/>
        <v>0</v>
      </c>
      <c r="X279" s="202" t="s">
        <v>18</v>
      </c>
      <c r="Y279" s="203" t="s">
        <v>191</v>
      </c>
      <c r="AC279" s="202" t="s">
        <v>327</v>
      </c>
      <c r="AD279" s="46" t="str">
        <f t="shared" si="184"/>
        <v>R_ES-AP-SpHeat</v>
      </c>
      <c r="AE279" s="208" t="str">
        <f t="shared" si="185"/>
        <v>FH14_15</v>
      </c>
      <c r="AF279" s="46">
        <f t="shared" si="231"/>
        <v>0</v>
      </c>
      <c r="AG279" s="208" t="s">
        <v>18</v>
      </c>
      <c r="AH279" s="46" t="s">
        <v>197</v>
      </c>
      <c r="AL279" s="202" t="s">
        <v>327</v>
      </c>
      <c r="AM279" s="203" t="str">
        <f t="shared" si="186"/>
        <v>R_ES-AP-SpHeat</v>
      </c>
      <c r="AN279" s="202" t="str">
        <f t="shared" si="187"/>
        <v>FH14_15</v>
      </c>
      <c r="AO279" s="202">
        <f t="shared" si="232"/>
        <v>0</v>
      </c>
      <c r="AP279" s="202" t="s">
        <v>18</v>
      </c>
      <c r="AQ279" s="203" t="s">
        <v>194</v>
      </c>
      <c r="AU279" s="202" t="s">
        <v>327</v>
      </c>
      <c r="AV279" s="46" t="str">
        <f t="shared" si="188"/>
        <v>R_ES-AP-SpHeat</v>
      </c>
      <c r="AW279" s="208" t="str">
        <f t="shared" si="189"/>
        <v>FH14_15</v>
      </c>
      <c r="AX279" s="208">
        <f t="shared" si="196"/>
        <v>0</v>
      </c>
      <c r="AY279" s="208" t="s">
        <v>18</v>
      </c>
      <c r="AZ279" s="46" t="s">
        <v>193</v>
      </c>
      <c r="BD279" s="202" t="s">
        <v>327</v>
      </c>
      <c r="BE279" s="46" t="str">
        <f t="shared" si="190"/>
        <v>R_ES-AP-SpHeat</v>
      </c>
      <c r="BF279" s="208" t="str">
        <f t="shared" si="191"/>
        <v>FH14_15</v>
      </c>
      <c r="BG279" s="208">
        <f t="shared" si="197"/>
        <v>0</v>
      </c>
      <c r="BH279" s="208" t="s">
        <v>18</v>
      </c>
      <c r="BI279" s="46" t="s">
        <v>195</v>
      </c>
      <c r="BM279" s="202" t="s">
        <v>327</v>
      </c>
      <c r="BN279" s="46" t="str">
        <f t="shared" si="192"/>
        <v>R_ES-AP-SpHeat</v>
      </c>
      <c r="BO279" s="208" t="str">
        <f t="shared" si="193"/>
        <v>FH14_15</v>
      </c>
      <c r="BP279" s="208">
        <f t="shared" si="198"/>
        <v>0</v>
      </c>
      <c r="BQ279" s="208" t="s">
        <v>18</v>
      </c>
      <c r="BR279" s="46" t="s">
        <v>192</v>
      </c>
    </row>
    <row r="280" spans="11:70">
      <c r="K280" s="202" t="s">
        <v>327</v>
      </c>
      <c r="L280" s="203" t="str">
        <f t="shared" si="194"/>
        <v>R_ES-AP-SpHeat</v>
      </c>
      <c r="M280" s="202" t="str">
        <f t="shared" ref="M280:N280" si="256">M184</f>
        <v>FH16_17</v>
      </c>
      <c r="N280" s="202">
        <f t="shared" si="256"/>
        <v>0</v>
      </c>
      <c r="O280" s="202" t="s">
        <v>18</v>
      </c>
      <c r="P280" s="203" t="s">
        <v>196</v>
      </c>
      <c r="T280" s="202" t="s">
        <v>327</v>
      </c>
      <c r="U280" s="203" t="str">
        <f t="shared" si="183"/>
        <v>R_ES-AP-SpHeat</v>
      </c>
      <c r="V280" s="202" t="str">
        <f t="shared" si="183"/>
        <v>FH16_17</v>
      </c>
      <c r="W280" s="202">
        <f t="shared" si="230"/>
        <v>0</v>
      </c>
      <c r="X280" s="202" t="s">
        <v>18</v>
      </c>
      <c r="Y280" s="203" t="s">
        <v>191</v>
      </c>
      <c r="AC280" s="202" t="s">
        <v>327</v>
      </c>
      <c r="AD280" s="46" t="str">
        <f t="shared" si="184"/>
        <v>R_ES-AP-SpHeat</v>
      </c>
      <c r="AE280" s="208" t="str">
        <f t="shared" si="185"/>
        <v>FH16_17</v>
      </c>
      <c r="AF280" s="46">
        <f t="shared" si="231"/>
        <v>0</v>
      </c>
      <c r="AG280" s="208" t="s">
        <v>18</v>
      </c>
      <c r="AH280" s="46" t="s">
        <v>197</v>
      </c>
      <c r="AL280" s="202" t="s">
        <v>327</v>
      </c>
      <c r="AM280" s="203" t="str">
        <f t="shared" si="186"/>
        <v>R_ES-AP-SpHeat</v>
      </c>
      <c r="AN280" s="202" t="str">
        <f t="shared" si="187"/>
        <v>FH16_17</v>
      </c>
      <c r="AO280" s="202">
        <f t="shared" si="232"/>
        <v>0</v>
      </c>
      <c r="AP280" s="202" t="s">
        <v>18</v>
      </c>
      <c r="AQ280" s="203" t="s">
        <v>194</v>
      </c>
      <c r="AU280" s="202" t="s">
        <v>327</v>
      </c>
      <c r="AV280" s="46" t="str">
        <f t="shared" si="188"/>
        <v>R_ES-AP-SpHeat</v>
      </c>
      <c r="AW280" s="208" t="str">
        <f t="shared" si="189"/>
        <v>FH16_17</v>
      </c>
      <c r="AX280" s="208">
        <f t="shared" si="196"/>
        <v>0</v>
      </c>
      <c r="AY280" s="208" t="s">
        <v>18</v>
      </c>
      <c r="AZ280" s="46" t="s">
        <v>193</v>
      </c>
      <c r="BD280" s="202" t="s">
        <v>327</v>
      </c>
      <c r="BE280" s="46" t="str">
        <f t="shared" si="190"/>
        <v>R_ES-AP-SpHeat</v>
      </c>
      <c r="BF280" s="208" t="str">
        <f t="shared" si="191"/>
        <v>FH16_17</v>
      </c>
      <c r="BG280" s="208">
        <f t="shared" si="197"/>
        <v>0</v>
      </c>
      <c r="BH280" s="208" t="s">
        <v>18</v>
      </c>
      <c r="BI280" s="46" t="s">
        <v>195</v>
      </c>
      <c r="BM280" s="202" t="s">
        <v>327</v>
      </c>
      <c r="BN280" s="46" t="str">
        <f t="shared" si="192"/>
        <v>R_ES-AP-SpHeat</v>
      </c>
      <c r="BO280" s="208" t="str">
        <f t="shared" si="193"/>
        <v>FH16_17</v>
      </c>
      <c r="BP280" s="208">
        <f t="shared" si="198"/>
        <v>0</v>
      </c>
      <c r="BQ280" s="208" t="s">
        <v>18</v>
      </c>
      <c r="BR280" s="46" t="s">
        <v>192</v>
      </c>
    </row>
    <row r="281" spans="11:70">
      <c r="K281" s="202" t="s">
        <v>327</v>
      </c>
      <c r="L281" s="203" t="str">
        <f t="shared" si="194"/>
        <v>R_ES-AP-SpHeat</v>
      </c>
      <c r="M281" s="202" t="str">
        <f t="shared" ref="M281:N281" si="257">M185</f>
        <v>FH18_19</v>
      </c>
      <c r="N281" s="202">
        <f t="shared" si="257"/>
        <v>0</v>
      </c>
      <c r="O281" s="202" t="s">
        <v>18</v>
      </c>
      <c r="P281" s="203" t="s">
        <v>196</v>
      </c>
      <c r="T281" s="202" t="s">
        <v>327</v>
      </c>
      <c r="U281" s="203" t="str">
        <f t="shared" si="183"/>
        <v>R_ES-AP-SpHeat</v>
      </c>
      <c r="V281" s="202" t="str">
        <f t="shared" si="183"/>
        <v>FH18_19</v>
      </c>
      <c r="W281" s="202">
        <f t="shared" si="230"/>
        <v>0</v>
      </c>
      <c r="X281" s="202" t="s">
        <v>18</v>
      </c>
      <c r="Y281" s="203" t="s">
        <v>191</v>
      </c>
      <c r="AC281" s="202" t="s">
        <v>327</v>
      </c>
      <c r="AD281" s="46" t="str">
        <f t="shared" si="184"/>
        <v>R_ES-AP-SpHeat</v>
      </c>
      <c r="AE281" s="208" t="str">
        <f t="shared" si="185"/>
        <v>FH18_19</v>
      </c>
      <c r="AF281" s="46">
        <f t="shared" si="231"/>
        <v>0</v>
      </c>
      <c r="AG281" s="208" t="s">
        <v>18</v>
      </c>
      <c r="AH281" s="46" t="s">
        <v>197</v>
      </c>
      <c r="AL281" s="202" t="s">
        <v>327</v>
      </c>
      <c r="AM281" s="203" t="str">
        <f t="shared" si="186"/>
        <v>R_ES-AP-SpHeat</v>
      </c>
      <c r="AN281" s="202" t="str">
        <f t="shared" si="187"/>
        <v>FH18_19</v>
      </c>
      <c r="AO281" s="202">
        <f t="shared" si="232"/>
        <v>0</v>
      </c>
      <c r="AP281" s="202" t="s">
        <v>18</v>
      </c>
      <c r="AQ281" s="203" t="s">
        <v>194</v>
      </c>
      <c r="AU281" s="202" t="s">
        <v>327</v>
      </c>
      <c r="AV281" s="46" t="str">
        <f t="shared" si="188"/>
        <v>R_ES-AP-SpHeat</v>
      </c>
      <c r="AW281" s="208" t="str">
        <f t="shared" si="189"/>
        <v>FH18_19</v>
      </c>
      <c r="AX281" s="208">
        <f t="shared" si="196"/>
        <v>0</v>
      </c>
      <c r="AY281" s="208" t="s">
        <v>18</v>
      </c>
      <c r="AZ281" s="46" t="s">
        <v>193</v>
      </c>
      <c r="BD281" s="202" t="s">
        <v>327</v>
      </c>
      <c r="BE281" s="46" t="str">
        <f t="shared" si="190"/>
        <v>R_ES-AP-SpHeat</v>
      </c>
      <c r="BF281" s="208" t="str">
        <f t="shared" si="191"/>
        <v>FH18_19</v>
      </c>
      <c r="BG281" s="208">
        <f t="shared" si="197"/>
        <v>0</v>
      </c>
      <c r="BH281" s="208" t="s">
        <v>18</v>
      </c>
      <c r="BI281" s="46" t="s">
        <v>195</v>
      </c>
      <c r="BM281" s="202" t="s">
        <v>327</v>
      </c>
      <c r="BN281" s="46" t="str">
        <f t="shared" si="192"/>
        <v>R_ES-AP-SpHeat</v>
      </c>
      <c r="BO281" s="208" t="str">
        <f t="shared" si="193"/>
        <v>FH18_19</v>
      </c>
      <c r="BP281" s="208">
        <f t="shared" si="198"/>
        <v>0</v>
      </c>
      <c r="BQ281" s="208" t="s">
        <v>18</v>
      </c>
      <c r="BR281" s="46" t="s">
        <v>192</v>
      </c>
    </row>
    <row r="282" spans="11:70">
      <c r="K282" s="202" t="s">
        <v>327</v>
      </c>
      <c r="L282" s="203" t="str">
        <f t="shared" si="194"/>
        <v>R_ES-AP-SpHeat</v>
      </c>
      <c r="M282" s="202" t="str">
        <f t="shared" ref="M282:N282" si="258">M186</f>
        <v>FH20_21</v>
      </c>
      <c r="N282" s="202">
        <f t="shared" si="258"/>
        <v>0</v>
      </c>
      <c r="O282" s="202" t="s">
        <v>18</v>
      </c>
      <c r="P282" s="203" t="s">
        <v>196</v>
      </c>
      <c r="T282" s="202" t="s">
        <v>327</v>
      </c>
      <c r="U282" s="203" t="str">
        <f t="shared" si="183"/>
        <v>R_ES-AP-SpHeat</v>
      </c>
      <c r="V282" s="202" t="str">
        <f t="shared" si="183"/>
        <v>FH20_21</v>
      </c>
      <c r="W282" s="202">
        <f t="shared" si="230"/>
        <v>0</v>
      </c>
      <c r="X282" s="202" t="s">
        <v>18</v>
      </c>
      <c r="Y282" s="203" t="s">
        <v>191</v>
      </c>
      <c r="AC282" s="202" t="s">
        <v>327</v>
      </c>
      <c r="AD282" s="46" t="str">
        <f t="shared" si="184"/>
        <v>R_ES-AP-SpHeat</v>
      </c>
      <c r="AE282" s="208" t="str">
        <f t="shared" si="185"/>
        <v>FH20_21</v>
      </c>
      <c r="AF282" s="46">
        <f t="shared" si="231"/>
        <v>0</v>
      </c>
      <c r="AG282" s="208" t="s">
        <v>18</v>
      </c>
      <c r="AH282" s="46" t="s">
        <v>197</v>
      </c>
      <c r="AL282" s="202" t="s">
        <v>327</v>
      </c>
      <c r="AM282" s="203" t="str">
        <f t="shared" si="186"/>
        <v>R_ES-AP-SpHeat</v>
      </c>
      <c r="AN282" s="202" t="str">
        <f t="shared" si="187"/>
        <v>FH20_21</v>
      </c>
      <c r="AO282" s="202">
        <f t="shared" si="232"/>
        <v>0</v>
      </c>
      <c r="AP282" s="202" t="s">
        <v>18</v>
      </c>
      <c r="AQ282" s="203" t="s">
        <v>194</v>
      </c>
      <c r="AU282" s="202" t="s">
        <v>327</v>
      </c>
      <c r="AV282" s="46" t="str">
        <f t="shared" si="188"/>
        <v>R_ES-AP-SpHeat</v>
      </c>
      <c r="AW282" s="208" t="str">
        <f t="shared" si="189"/>
        <v>FH20_21</v>
      </c>
      <c r="AX282" s="208">
        <f t="shared" si="196"/>
        <v>0</v>
      </c>
      <c r="AY282" s="208" t="s">
        <v>18</v>
      </c>
      <c r="AZ282" s="46" t="s">
        <v>193</v>
      </c>
      <c r="BD282" s="202" t="s">
        <v>327</v>
      </c>
      <c r="BE282" s="46" t="str">
        <f t="shared" si="190"/>
        <v>R_ES-AP-SpHeat</v>
      </c>
      <c r="BF282" s="208" t="str">
        <f t="shared" si="191"/>
        <v>FH20_21</v>
      </c>
      <c r="BG282" s="208">
        <f t="shared" si="197"/>
        <v>0</v>
      </c>
      <c r="BH282" s="208" t="s">
        <v>18</v>
      </c>
      <c r="BI282" s="46" t="s">
        <v>195</v>
      </c>
      <c r="BM282" s="202" t="s">
        <v>327</v>
      </c>
      <c r="BN282" s="46" t="str">
        <f t="shared" si="192"/>
        <v>R_ES-AP-SpHeat</v>
      </c>
      <c r="BO282" s="208" t="str">
        <f t="shared" si="193"/>
        <v>FH20_21</v>
      </c>
      <c r="BP282" s="208">
        <f t="shared" si="198"/>
        <v>0</v>
      </c>
      <c r="BQ282" s="208" t="s">
        <v>18</v>
      </c>
      <c r="BR282" s="46" t="s">
        <v>192</v>
      </c>
    </row>
    <row r="283" spans="11:70">
      <c r="K283" s="202" t="s">
        <v>327</v>
      </c>
      <c r="L283" s="203" t="str">
        <f t="shared" si="194"/>
        <v>R_ES-AP-SpHeat</v>
      </c>
      <c r="M283" s="202" t="str">
        <f t="shared" ref="M283:N283" si="259">M187</f>
        <v>FH22_23</v>
      </c>
      <c r="N283" s="202">
        <f t="shared" si="259"/>
        <v>0</v>
      </c>
      <c r="O283" s="202" t="s">
        <v>18</v>
      </c>
      <c r="P283" s="203" t="s">
        <v>196</v>
      </c>
      <c r="T283" s="202" t="s">
        <v>327</v>
      </c>
      <c r="U283" s="203" t="str">
        <f t="shared" si="183"/>
        <v>R_ES-AP-SpHeat</v>
      </c>
      <c r="V283" s="202" t="str">
        <f t="shared" si="183"/>
        <v>FH22_23</v>
      </c>
      <c r="W283" s="202">
        <f t="shared" si="230"/>
        <v>0</v>
      </c>
      <c r="X283" s="202" t="s">
        <v>18</v>
      </c>
      <c r="Y283" s="203" t="s">
        <v>191</v>
      </c>
      <c r="AC283" s="202" t="s">
        <v>327</v>
      </c>
      <c r="AD283" s="46" t="str">
        <f t="shared" si="184"/>
        <v>R_ES-AP-SpHeat</v>
      </c>
      <c r="AE283" s="208" t="str">
        <f t="shared" si="185"/>
        <v>FH22_23</v>
      </c>
      <c r="AF283" s="46">
        <f t="shared" si="231"/>
        <v>0</v>
      </c>
      <c r="AG283" s="208" t="s">
        <v>18</v>
      </c>
      <c r="AH283" s="46" t="s">
        <v>197</v>
      </c>
      <c r="AL283" s="202" t="s">
        <v>327</v>
      </c>
      <c r="AM283" s="203" t="str">
        <f t="shared" si="186"/>
        <v>R_ES-AP-SpHeat</v>
      </c>
      <c r="AN283" s="202" t="str">
        <f t="shared" si="187"/>
        <v>FH22_23</v>
      </c>
      <c r="AO283" s="202">
        <f t="shared" si="232"/>
        <v>0</v>
      </c>
      <c r="AP283" s="202" t="s">
        <v>18</v>
      </c>
      <c r="AQ283" s="203" t="s">
        <v>194</v>
      </c>
      <c r="AU283" s="202" t="s">
        <v>327</v>
      </c>
      <c r="AV283" s="46" t="str">
        <f t="shared" si="188"/>
        <v>R_ES-AP-SpHeat</v>
      </c>
      <c r="AW283" s="208" t="str">
        <f t="shared" si="189"/>
        <v>FH22_23</v>
      </c>
      <c r="AX283" s="208">
        <f t="shared" si="196"/>
        <v>0</v>
      </c>
      <c r="AY283" s="208" t="s">
        <v>18</v>
      </c>
      <c r="AZ283" s="46" t="s">
        <v>193</v>
      </c>
      <c r="BD283" s="202" t="s">
        <v>327</v>
      </c>
      <c r="BE283" s="46" t="str">
        <f t="shared" si="190"/>
        <v>R_ES-AP-SpHeat</v>
      </c>
      <c r="BF283" s="208" t="str">
        <f t="shared" si="191"/>
        <v>FH22_23</v>
      </c>
      <c r="BG283" s="208">
        <f t="shared" si="197"/>
        <v>0</v>
      </c>
      <c r="BH283" s="208" t="s">
        <v>18</v>
      </c>
      <c r="BI283" s="46" t="s">
        <v>195</v>
      </c>
      <c r="BM283" s="202" t="s">
        <v>327</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327</v>
      </c>
      <c r="L296" s="203" t="str">
        <f t="shared" si="276"/>
        <v>R_ES-AP-SpHeat</v>
      </c>
      <c r="M296" s="202" t="str">
        <f t="shared" ref="M296:N296" si="287">M200</f>
        <v>WH0_1</v>
      </c>
      <c r="N296" s="202">
        <f t="shared" si="287"/>
        <v>0.0965665236051503</v>
      </c>
      <c r="O296" s="202" t="s">
        <v>18</v>
      </c>
      <c r="P296" s="203" t="s">
        <v>196</v>
      </c>
      <c r="T296" s="202" t="s">
        <v>327</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327</v>
      </c>
      <c r="AD296" s="46" t="str">
        <f t="shared" si="266"/>
        <v>R_ES-AP-SpHeat</v>
      </c>
      <c r="AE296" s="208" t="str">
        <f t="shared" si="267"/>
        <v>WH0_1</v>
      </c>
      <c r="AF296" s="46">
        <f t="shared" si="231"/>
        <v>0.0965665236051503</v>
      </c>
      <c r="AG296" s="208" t="s">
        <v>18</v>
      </c>
      <c r="AH296" s="46" t="s">
        <v>197</v>
      </c>
      <c r="AL296" s="202" t="s">
        <v>327</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327</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327</v>
      </c>
      <c r="BE296" s="46" t="str">
        <f t="shared" si="272"/>
        <v>R_ES-AP-SpHeat</v>
      </c>
      <c r="BF296" s="208" t="str">
        <f t="shared" si="273"/>
        <v>WH0_1</v>
      </c>
      <c r="BG296" s="208">
        <f t="shared" si="279"/>
        <v>0.0965665236051503</v>
      </c>
      <c r="BH296" s="208" t="s">
        <v>18</v>
      </c>
      <c r="BI296" s="46" t="s">
        <v>195</v>
      </c>
      <c r="BM296" s="202" t="s">
        <v>327</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327</v>
      </c>
      <c r="L297" s="203" t="str">
        <f t="shared" si="276"/>
        <v>R_ES-AP-SpHeat</v>
      </c>
      <c r="M297" s="202" t="str">
        <f t="shared" ref="M297:N297" si="292">M201</f>
        <v>WH2_3</v>
      </c>
      <c r="N297" s="202">
        <f t="shared" si="292"/>
        <v>0.0965665236051503</v>
      </c>
      <c r="O297" s="202" t="s">
        <v>18</v>
      </c>
      <c r="P297" s="203" t="s">
        <v>196</v>
      </c>
      <c r="T297" s="202" t="s">
        <v>327</v>
      </c>
      <c r="U297" s="203" t="str">
        <f t="shared" si="265"/>
        <v>R_ES-AP-SpHeat</v>
      </c>
      <c r="V297" s="202" t="str">
        <f t="shared" si="265"/>
        <v>WH2_3</v>
      </c>
      <c r="W297" s="202">
        <f t="shared" si="230"/>
        <v>0.0793991416309013</v>
      </c>
      <c r="X297" s="202" t="s">
        <v>18</v>
      </c>
      <c r="Y297" s="203" t="s">
        <v>191</v>
      </c>
      <c r="AA297" s="202">
        <f t="shared" si="288"/>
        <v>0.0472103004291846</v>
      </c>
      <c r="AC297" s="202" t="s">
        <v>327</v>
      </c>
      <c r="AD297" s="46" t="str">
        <f t="shared" si="266"/>
        <v>R_ES-AP-SpHeat</v>
      </c>
      <c r="AE297" s="208" t="str">
        <f t="shared" si="267"/>
        <v>WH2_3</v>
      </c>
      <c r="AF297" s="46">
        <f t="shared" si="231"/>
        <v>0.0965665236051503</v>
      </c>
      <c r="AG297" s="208" t="s">
        <v>18</v>
      </c>
      <c r="AH297" s="46" t="s">
        <v>197</v>
      </c>
      <c r="AL297" s="202" t="s">
        <v>327</v>
      </c>
      <c r="AM297" s="203" t="str">
        <f t="shared" si="268"/>
        <v>R_ES-AP-SpHeat</v>
      </c>
      <c r="AN297" s="202" t="str">
        <f t="shared" si="269"/>
        <v>WH2_3</v>
      </c>
      <c r="AO297" s="127">
        <f>AS298+AS299</f>
        <v>0.0965665236051503</v>
      </c>
      <c r="AP297" s="202" t="s">
        <v>18</v>
      </c>
      <c r="AQ297" s="203" t="s">
        <v>194</v>
      </c>
      <c r="AS297" s="202">
        <f t="shared" si="289"/>
        <v>0.0472103004291846</v>
      </c>
      <c r="AU297" s="202" t="s">
        <v>327</v>
      </c>
      <c r="AV297" s="46" t="str">
        <f t="shared" si="270"/>
        <v>R_ES-AP-SpHeat</v>
      </c>
      <c r="AW297" s="208" t="str">
        <f t="shared" si="271"/>
        <v>WH2_3</v>
      </c>
      <c r="AX297" s="127">
        <f>BB298+BB299</f>
        <v>0.0793991416309013</v>
      </c>
      <c r="AY297" s="208" t="s">
        <v>18</v>
      </c>
      <c r="AZ297" s="46" t="s">
        <v>193</v>
      </c>
      <c r="BB297" s="208">
        <f t="shared" si="290"/>
        <v>0.0472103004291846</v>
      </c>
      <c r="BD297" s="202" t="s">
        <v>327</v>
      </c>
      <c r="BE297" s="46" t="str">
        <f t="shared" si="272"/>
        <v>R_ES-AP-SpHeat</v>
      </c>
      <c r="BF297" s="208" t="str">
        <f t="shared" si="273"/>
        <v>WH2_3</v>
      </c>
      <c r="BG297" s="208">
        <f t="shared" si="279"/>
        <v>0.0965665236051503</v>
      </c>
      <c r="BH297" s="208" t="s">
        <v>18</v>
      </c>
      <c r="BI297" s="46" t="s">
        <v>195</v>
      </c>
      <c r="BM297" s="202" t="s">
        <v>327</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327</v>
      </c>
      <c r="L298" s="203" t="str">
        <f t="shared" si="276"/>
        <v>R_ES-AP-SpHeat</v>
      </c>
      <c r="M298" s="202" t="str">
        <f t="shared" ref="M298:N298" si="294">M202</f>
        <v>WH4_5</v>
      </c>
      <c r="N298" s="202">
        <f t="shared" si="294"/>
        <v>0.0879828326180258</v>
      </c>
      <c r="O298" s="202" t="s">
        <v>18</v>
      </c>
      <c r="P298" s="203" t="s">
        <v>196</v>
      </c>
      <c r="T298" s="202" t="s">
        <v>327</v>
      </c>
      <c r="U298" s="203" t="str">
        <f t="shared" si="265"/>
        <v>R_ES-AP-SpHeat</v>
      </c>
      <c r="V298" s="202" t="str">
        <f t="shared" si="265"/>
        <v>WH4_5</v>
      </c>
      <c r="W298" s="202">
        <f t="shared" si="230"/>
        <v>0.0751072961373391</v>
      </c>
      <c r="X298" s="202" t="s">
        <v>18</v>
      </c>
      <c r="Y298" s="203" t="s">
        <v>191</v>
      </c>
      <c r="AA298" s="202">
        <f t="shared" si="288"/>
        <v>0.0407725321888412</v>
      </c>
      <c r="AC298" s="202" t="s">
        <v>327</v>
      </c>
      <c r="AD298" s="46" t="str">
        <f t="shared" si="266"/>
        <v>R_ES-AP-SpHeat</v>
      </c>
      <c r="AE298" s="208" t="str">
        <f t="shared" si="267"/>
        <v>WH4_5</v>
      </c>
      <c r="AF298" s="46">
        <f t="shared" si="231"/>
        <v>0.0879828326180258</v>
      </c>
      <c r="AG298" s="208" t="s">
        <v>18</v>
      </c>
      <c r="AH298" s="46" t="s">
        <v>197</v>
      </c>
      <c r="AL298" s="202" t="s">
        <v>327</v>
      </c>
      <c r="AM298" s="203" t="str">
        <f t="shared" si="268"/>
        <v>R_ES-AP-SpHeat</v>
      </c>
      <c r="AN298" s="202" t="str">
        <f t="shared" si="269"/>
        <v>WH4_5</v>
      </c>
      <c r="AO298" s="127">
        <f>AS300+AS301</f>
        <v>0.0793991416309013</v>
      </c>
      <c r="AP298" s="202" t="s">
        <v>18</v>
      </c>
      <c r="AQ298" s="203" t="s">
        <v>194</v>
      </c>
      <c r="AS298" s="202">
        <f t="shared" si="289"/>
        <v>0.0493562231759657</v>
      </c>
      <c r="AU298" s="202" t="s">
        <v>327</v>
      </c>
      <c r="AV298" s="46" t="str">
        <f t="shared" si="270"/>
        <v>R_ES-AP-SpHeat</v>
      </c>
      <c r="AW298" s="208" t="str">
        <f t="shared" si="271"/>
        <v>WH4_5</v>
      </c>
      <c r="AX298" s="127">
        <f>BB300+BB301</f>
        <v>0.0751072961373391</v>
      </c>
      <c r="AY298" s="208" t="s">
        <v>18</v>
      </c>
      <c r="AZ298" s="46" t="s">
        <v>193</v>
      </c>
      <c r="BB298" s="208">
        <f t="shared" si="290"/>
        <v>0.0407725321888412</v>
      </c>
      <c r="BD298" s="202" t="s">
        <v>327</v>
      </c>
      <c r="BE298" s="46" t="str">
        <f t="shared" si="272"/>
        <v>R_ES-AP-SpHeat</v>
      </c>
      <c r="BF298" s="208" t="str">
        <f t="shared" si="273"/>
        <v>WH4_5</v>
      </c>
      <c r="BG298" s="208">
        <f t="shared" si="279"/>
        <v>0.0879828326180258</v>
      </c>
      <c r="BH298" s="208" t="s">
        <v>18</v>
      </c>
      <c r="BI298" s="46" t="s">
        <v>195</v>
      </c>
      <c r="BM298" s="202" t="s">
        <v>327</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327</v>
      </c>
      <c r="L299" s="203" t="str">
        <f t="shared" si="276"/>
        <v>R_ES-AP-SpHeat</v>
      </c>
      <c r="M299" s="202" t="str">
        <f t="shared" ref="M299:N299" si="295">M203</f>
        <v>WH6_7</v>
      </c>
      <c r="N299" s="202">
        <f t="shared" si="295"/>
        <v>0.0772532188841202</v>
      </c>
      <c r="O299" s="202" t="s">
        <v>18</v>
      </c>
      <c r="P299" s="203" t="s">
        <v>196</v>
      </c>
      <c r="T299" s="202" t="s">
        <v>327</v>
      </c>
      <c r="U299" s="203" t="str">
        <f t="shared" si="265"/>
        <v>R_ES-AP-SpHeat</v>
      </c>
      <c r="V299" s="202" t="str">
        <f t="shared" si="265"/>
        <v>WH6_7</v>
      </c>
      <c r="W299" s="202">
        <f t="shared" si="230"/>
        <v>0.0708154506437769</v>
      </c>
      <c r="X299" s="202" t="s">
        <v>18</v>
      </c>
      <c r="Y299" s="203" t="s">
        <v>191</v>
      </c>
      <c r="AA299" s="202">
        <f t="shared" si="288"/>
        <v>0.0386266094420601</v>
      </c>
      <c r="AC299" s="202" t="s">
        <v>327</v>
      </c>
      <c r="AD299" s="46" t="str">
        <f t="shared" si="266"/>
        <v>R_ES-AP-SpHeat</v>
      </c>
      <c r="AE299" s="208" t="str">
        <f t="shared" si="267"/>
        <v>WH6_7</v>
      </c>
      <c r="AF299" s="46">
        <f t="shared" si="231"/>
        <v>0.0772532188841202</v>
      </c>
      <c r="AG299" s="208" t="s">
        <v>18</v>
      </c>
      <c r="AH299" s="46" t="s">
        <v>197</v>
      </c>
      <c r="AL299" s="202" t="s">
        <v>327</v>
      </c>
      <c r="AM299" s="203" t="str">
        <f t="shared" si="268"/>
        <v>R_ES-AP-SpHeat</v>
      </c>
      <c r="AN299" s="202" t="str">
        <f t="shared" si="269"/>
        <v>WH6_7</v>
      </c>
      <c r="AO299" s="127">
        <f>AS302+AS303</f>
        <v>0.0751072961373391</v>
      </c>
      <c r="AP299" s="202" t="s">
        <v>18</v>
      </c>
      <c r="AQ299" s="203" t="s">
        <v>194</v>
      </c>
      <c r="AS299" s="202">
        <f t="shared" si="289"/>
        <v>0.0472103004291846</v>
      </c>
      <c r="AU299" s="202" t="s">
        <v>327</v>
      </c>
      <c r="AV299" s="46" t="str">
        <f t="shared" si="270"/>
        <v>R_ES-AP-SpHeat</v>
      </c>
      <c r="AW299" s="208" t="str">
        <f t="shared" si="271"/>
        <v>WH6_7</v>
      </c>
      <c r="AX299" s="127">
        <f>BB302+BB303</f>
        <v>0.0708154506437769</v>
      </c>
      <c r="AY299" s="208" t="s">
        <v>18</v>
      </c>
      <c r="AZ299" s="46" t="s">
        <v>193</v>
      </c>
      <c r="BB299" s="208">
        <f t="shared" si="290"/>
        <v>0.0386266094420601</v>
      </c>
      <c r="BD299" s="202" t="s">
        <v>327</v>
      </c>
      <c r="BE299" s="46" t="str">
        <f t="shared" si="272"/>
        <v>R_ES-AP-SpHeat</v>
      </c>
      <c r="BF299" s="208" t="str">
        <f t="shared" si="273"/>
        <v>WH6_7</v>
      </c>
      <c r="BG299" s="208">
        <f t="shared" si="279"/>
        <v>0.0772532188841202</v>
      </c>
      <c r="BH299" s="208" t="s">
        <v>18</v>
      </c>
      <c r="BI299" s="46" t="s">
        <v>195</v>
      </c>
      <c r="BM299" s="202" t="s">
        <v>327</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327</v>
      </c>
      <c r="L300" s="203" t="str">
        <f t="shared" si="276"/>
        <v>R_ES-AP-SpHeat</v>
      </c>
      <c r="M300" s="202" t="str">
        <f t="shared" ref="M300:N300" si="296">M204</f>
        <v>WH8_9</v>
      </c>
      <c r="N300" s="202">
        <f t="shared" si="296"/>
        <v>0.0708154506437769</v>
      </c>
      <c r="O300" s="202" t="s">
        <v>18</v>
      </c>
      <c r="P300" s="203" t="s">
        <v>196</v>
      </c>
      <c r="T300" s="202" t="s">
        <v>327</v>
      </c>
      <c r="U300" s="203" t="str">
        <f t="shared" si="265"/>
        <v>R_ES-AP-SpHeat</v>
      </c>
      <c r="V300" s="202" t="str">
        <f t="shared" si="265"/>
        <v>WH8_9</v>
      </c>
      <c r="W300" s="202">
        <f t="shared" si="230"/>
        <v>0.0751072961373391</v>
      </c>
      <c r="X300" s="202" t="s">
        <v>18</v>
      </c>
      <c r="Y300" s="203" t="s">
        <v>191</v>
      </c>
      <c r="AA300" s="202">
        <f t="shared" si="288"/>
        <v>0.0386266094420601</v>
      </c>
      <c r="AC300" s="202" t="s">
        <v>327</v>
      </c>
      <c r="AD300" s="46" t="str">
        <f t="shared" si="266"/>
        <v>R_ES-AP-SpHeat</v>
      </c>
      <c r="AE300" s="208" t="str">
        <f t="shared" si="267"/>
        <v>WH8_9</v>
      </c>
      <c r="AF300" s="46">
        <f t="shared" si="231"/>
        <v>0.0708154506437769</v>
      </c>
      <c r="AG300" s="208" t="s">
        <v>18</v>
      </c>
      <c r="AH300" s="46" t="s">
        <v>197</v>
      </c>
      <c r="AL300" s="202" t="s">
        <v>327</v>
      </c>
      <c r="AM300" s="203" t="str">
        <f t="shared" si="268"/>
        <v>R_ES-AP-SpHeat</v>
      </c>
      <c r="AN300" s="202" t="str">
        <f t="shared" si="269"/>
        <v>WH8_9</v>
      </c>
      <c r="AO300" s="127">
        <f>AS304+AS305</f>
        <v>0.0708154506437769</v>
      </c>
      <c r="AP300" s="202" t="s">
        <v>18</v>
      </c>
      <c r="AQ300" s="203" t="s">
        <v>194</v>
      </c>
      <c r="AS300" s="202">
        <f t="shared" si="289"/>
        <v>0.0407725321888412</v>
      </c>
      <c r="AU300" s="202" t="s">
        <v>327</v>
      </c>
      <c r="AV300" s="46" t="str">
        <f t="shared" si="270"/>
        <v>R_ES-AP-SpHeat</v>
      </c>
      <c r="AW300" s="208" t="str">
        <f t="shared" si="271"/>
        <v>WH8_9</v>
      </c>
      <c r="AX300" s="127">
        <f>BB304+BB305</f>
        <v>0.0751072961373391</v>
      </c>
      <c r="AY300" s="208" t="s">
        <v>18</v>
      </c>
      <c r="AZ300" s="46" t="s">
        <v>193</v>
      </c>
      <c r="BB300" s="208">
        <f t="shared" si="290"/>
        <v>0.0386266094420601</v>
      </c>
      <c r="BD300" s="202" t="s">
        <v>327</v>
      </c>
      <c r="BE300" s="46" t="str">
        <f t="shared" si="272"/>
        <v>R_ES-AP-SpHeat</v>
      </c>
      <c r="BF300" s="208" t="str">
        <f t="shared" si="273"/>
        <v>WH8_9</v>
      </c>
      <c r="BG300" s="208">
        <f t="shared" si="279"/>
        <v>0.0708154506437769</v>
      </c>
      <c r="BH300" s="208" t="s">
        <v>18</v>
      </c>
      <c r="BI300" s="46" t="s">
        <v>195</v>
      </c>
      <c r="BM300" s="202" t="s">
        <v>327</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327</v>
      </c>
      <c r="L301" s="203" t="str">
        <f t="shared" si="276"/>
        <v>R_ES-AP-SpHeat</v>
      </c>
      <c r="M301" s="202" t="str">
        <f t="shared" ref="M301:N301" si="297">M205</f>
        <v>WH10_11</v>
      </c>
      <c r="N301" s="202">
        <f t="shared" si="297"/>
        <v>0.0751072961373391</v>
      </c>
      <c r="O301" s="202" t="s">
        <v>18</v>
      </c>
      <c r="P301" s="203" t="s">
        <v>196</v>
      </c>
      <c r="T301" s="202" t="s">
        <v>327</v>
      </c>
      <c r="U301" s="203" t="str">
        <f t="shared" si="265"/>
        <v>R_ES-AP-SpHeat</v>
      </c>
      <c r="V301" s="202" t="str">
        <f t="shared" si="265"/>
        <v>WH10_11</v>
      </c>
      <c r="W301" s="202">
        <f t="shared" si="230"/>
        <v>0.0751072961373391</v>
      </c>
      <c r="X301" s="202" t="s">
        <v>18</v>
      </c>
      <c r="Y301" s="203" t="s">
        <v>191</v>
      </c>
      <c r="AA301" s="202">
        <f t="shared" si="288"/>
        <v>0.036480686695279</v>
      </c>
      <c r="AC301" s="202" t="s">
        <v>327</v>
      </c>
      <c r="AD301" s="46" t="str">
        <f t="shared" si="266"/>
        <v>R_ES-AP-SpHeat</v>
      </c>
      <c r="AE301" s="208" t="str">
        <f t="shared" si="267"/>
        <v>WH10_11</v>
      </c>
      <c r="AF301" s="46">
        <f t="shared" si="231"/>
        <v>0.0751072961373391</v>
      </c>
      <c r="AG301" s="208" t="s">
        <v>18</v>
      </c>
      <c r="AH301" s="46" t="s">
        <v>197</v>
      </c>
      <c r="AL301" s="202" t="s">
        <v>327</v>
      </c>
      <c r="AM301" s="203" t="str">
        <f t="shared" si="268"/>
        <v>R_ES-AP-SpHeat</v>
      </c>
      <c r="AN301" s="202" t="str">
        <f t="shared" si="269"/>
        <v>WH10_11</v>
      </c>
      <c r="AO301" s="127">
        <f>AS306+AS307</f>
        <v>0.0751072961373391</v>
      </c>
      <c r="AP301" s="202" t="s">
        <v>18</v>
      </c>
      <c r="AQ301" s="203" t="s">
        <v>194</v>
      </c>
      <c r="AS301" s="202">
        <f t="shared" si="289"/>
        <v>0.0386266094420601</v>
      </c>
      <c r="AU301" s="202" t="s">
        <v>327</v>
      </c>
      <c r="AV301" s="46" t="str">
        <f t="shared" si="270"/>
        <v>R_ES-AP-SpHeat</v>
      </c>
      <c r="AW301" s="208" t="str">
        <f t="shared" si="271"/>
        <v>WH10_11</v>
      </c>
      <c r="AX301" s="127">
        <f>BB306+BB307</f>
        <v>0.0751072961373391</v>
      </c>
      <c r="AY301" s="208" t="s">
        <v>18</v>
      </c>
      <c r="AZ301" s="46" t="s">
        <v>193</v>
      </c>
      <c r="BB301" s="208">
        <f t="shared" si="290"/>
        <v>0.036480686695279</v>
      </c>
      <c r="BD301" s="202" t="s">
        <v>327</v>
      </c>
      <c r="BE301" s="46" t="str">
        <f t="shared" si="272"/>
        <v>R_ES-AP-SpHeat</v>
      </c>
      <c r="BF301" s="208" t="str">
        <f t="shared" si="273"/>
        <v>WH10_11</v>
      </c>
      <c r="BG301" s="208">
        <f t="shared" si="279"/>
        <v>0.0751072961373391</v>
      </c>
      <c r="BH301" s="208" t="s">
        <v>18</v>
      </c>
      <c r="BI301" s="46" t="s">
        <v>195</v>
      </c>
      <c r="BM301" s="202" t="s">
        <v>327</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327</v>
      </c>
      <c r="L302" s="203" t="str">
        <f t="shared" si="276"/>
        <v>R_ES-AP-SpHeat</v>
      </c>
      <c r="M302" s="202" t="str">
        <f t="shared" ref="M302:N302" si="298">M206</f>
        <v>WH12_13</v>
      </c>
      <c r="N302" s="202">
        <f t="shared" si="298"/>
        <v>0.0751072961373391</v>
      </c>
      <c r="O302" s="202" t="s">
        <v>18</v>
      </c>
      <c r="P302" s="203" t="s">
        <v>196</v>
      </c>
      <c r="T302" s="202" t="s">
        <v>327</v>
      </c>
      <c r="U302" s="203" t="str">
        <f t="shared" si="265"/>
        <v>R_ES-AP-SpHeat</v>
      </c>
      <c r="V302" s="202" t="str">
        <f t="shared" si="265"/>
        <v>WH12_13</v>
      </c>
      <c r="W302" s="202">
        <f t="shared" si="230"/>
        <v>0.0793991416309013</v>
      </c>
      <c r="X302" s="202" t="s">
        <v>18</v>
      </c>
      <c r="Y302" s="203" t="s">
        <v>191</v>
      </c>
      <c r="AA302" s="202">
        <f t="shared" si="288"/>
        <v>0.0343347639484979</v>
      </c>
      <c r="AC302" s="202" t="s">
        <v>327</v>
      </c>
      <c r="AD302" s="46" t="str">
        <f t="shared" si="266"/>
        <v>R_ES-AP-SpHeat</v>
      </c>
      <c r="AE302" s="208" t="str">
        <f t="shared" si="267"/>
        <v>WH12_13</v>
      </c>
      <c r="AF302" s="46">
        <f t="shared" si="231"/>
        <v>0.0751072961373391</v>
      </c>
      <c r="AG302" s="208" t="s">
        <v>18</v>
      </c>
      <c r="AH302" s="46" t="s">
        <v>197</v>
      </c>
      <c r="AL302" s="202" t="s">
        <v>327</v>
      </c>
      <c r="AM302" s="203" t="str">
        <f t="shared" si="268"/>
        <v>R_ES-AP-SpHeat</v>
      </c>
      <c r="AN302" s="202" t="str">
        <f t="shared" si="269"/>
        <v>WH12_13</v>
      </c>
      <c r="AO302" s="127">
        <f>AS308+AS309</f>
        <v>0.0751072961373391</v>
      </c>
      <c r="AP302" s="202" t="s">
        <v>18</v>
      </c>
      <c r="AQ302" s="203" t="s">
        <v>194</v>
      </c>
      <c r="AS302" s="202">
        <f t="shared" si="289"/>
        <v>0.0386266094420601</v>
      </c>
      <c r="AU302" s="202" t="s">
        <v>327</v>
      </c>
      <c r="AV302" s="46" t="str">
        <f t="shared" si="270"/>
        <v>R_ES-AP-SpHeat</v>
      </c>
      <c r="AW302" s="208" t="str">
        <f t="shared" si="271"/>
        <v>WH12_13</v>
      </c>
      <c r="AX302" s="127">
        <f>BB308+BB309</f>
        <v>0.0793991416309013</v>
      </c>
      <c r="AY302" s="208" t="s">
        <v>18</v>
      </c>
      <c r="AZ302" s="46" t="s">
        <v>193</v>
      </c>
      <c r="BB302" s="208">
        <f t="shared" si="290"/>
        <v>0.0343347639484979</v>
      </c>
      <c r="BD302" s="202" t="s">
        <v>327</v>
      </c>
      <c r="BE302" s="46" t="str">
        <f t="shared" si="272"/>
        <v>R_ES-AP-SpHeat</v>
      </c>
      <c r="BF302" s="208" t="str">
        <f t="shared" si="273"/>
        <v>WH12_13</v>
      </c>
      <c r="BG302" s="208">
        <f t="shared" si="279"/>
        <v>0.0751072961373391</v>
      </c>
      <c r="BH302" s="208" t="s">
        <v>18</v>
      </c>
      <c r="BI302" s="46" t="s">
        <v>195</v>
      </c>
      <c r="BM302" s="202" t="s">
        <v>327</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327</v>
      </c>
      <c r="L303" s="203" t="str">
        <f t="shared" si="276"/>
        <v>R_ES-AP-SpHeat</v>
      </c>
      <c r="M303" s="202" t="str">
        <f t="shared" ref="M303:N303" si="299">M207</f>
        <v>WH14_15</v>
      </c>
      <c r="N303" s="202">
        <f t="shared" si="299"/>
        <v>0.0751072961373391</v>
      </c>
      <c r="O303" s="202" t="s">
        <v>18</v>
      </c>
      <c r="P303" s="203" t="s">
        <v>196</v>
      </c>
      <c r="T303" s="202" t="s">
        <v>327</v>
      </c>
      <c r="U303" s="203" t="str">
        <f t="shared" si="265"/>
        <v>R_ES-AP-SpHeat</v>
      </c>
      <c r="V303" s="202" t="str">
        <f t="shared" si="265"/>
        <v>WH14_15</v>
      </c>
      <c r="W303" s="202">
        <f t="shared" si="230"/>
        <v>0.0815450643776824</v>
      </c>
      <c r="X303" s="202" t="s">
        <v>18</v>
      </c>
      <c r="Y303" s="203" t="s">
        <v>191</v>
      </c>
      <c r="AA303" s="202">
        <f t="shared" si="288"/>
        <v>0.036480686695279</v>
      </c>
      <c r="AC303" s="202" t="s">
        <v>327</v>
      </c>
      <c r="AD303" s="46" t="str">
        <f t="shared" si="266"/>
        <v>R_ES-AP-SpHeat</v>
      </c>
      <c r="AE303" s="208" t="str">
        <f t="shared" si="267"/>
        <v>WH14_15</v>
      </c>
      <c r="AF303" s="46">
        <f t="shared" si="231"/>
        <v>0.0751072961373391</v>
      </c>
      <c r="AG303" s="208" t="s">
        <v>18</v>
      </c>
      <c r="AH303" s="46" t="s">
        <v>197</v>
      </c>
      <c r="AL303" s="202" t="s">
        <v>327</v>
      </c>
      <c r="AM303" s="203" t="str">
        <f t="shared" si="268"/>
        <v>R_ES-AP-SpHeat</v>
      </c>
      <c r="AN303" s="202" t="str">
        <f t="shared" si="269"/>
        <v>WH14_15</v>
      </c>
      <c r="AO303" s="127">
        <f>AS310+AS311</f>
        <v>0.0793991416309013</v>
      </c>
      <c r="AP303" s="202" t="s">
        <v>18</v>
      </c>
      <c r="AQ303" s="203" t="s">
        <v>194</v>
      </c>
      <c r="AS303" s="202">
        <f t="shared" si="289"/>
        <v>0.036480686695279</v>
      </c>
      <c r="AU303" s="202" t="s">
        <v>327</v>
      </c>
      <c r="AV303" s="46" t="str">
        <f t="shared" si="270"/>
        <v>R_ES-AP-SpHeat</v>
      </c>
      <c r="AW303" s="208" t="str">
        <f t="shared" si="271"/>
        <v>WH14_15</v>
      </c>
      <c r="AX303" s="127">
        <f>BB310+BB311</f>
        <v>0.0815450643776824</v>
      </c>
      <c r="AY303" s="208" t="s">
        <v>18</v>
      </c>
      <c r="AZ303" s="46" t="s">
        <v>193</v>
      </c>
      <c r="BB303" s="208">
        <f t="shared" si="290"/>
        <v>0.036480686695279</v>
      </c>
      <c r="BD303" s="202" t="s">
        <v>327</v>
      </c>
      <c r="BE303" s="46" t="str">
        <f t="shared" si="272"/>
        <v>R_ES-AP-SpHeat</v>
      </c>
      <c r="BF303" s="208" t="str">
        <f t="shared" si="273"/>
        <v>WH14_15</v>
      </c>
      <c r="BG303" s="208">
        <f t="shared" si="279"/>
        <v>0.0751072961373391</v>
      </c>
      <c r="BH303" s="208" t="s">
        <v>18</v>
      </c>
      <c r="BI303" s="46" t="s">
        <v>195</v>
      </c>
      <c r="BM303" s="202" t="s">
        <v>327</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327</v>
      </c>
      <c r="L304" s="203" t="str">
        <f t="shared" si="276"/>
        <v>R_ES-AP-SpHeat</v>
      </c>
      <c r="M304" s="202" t="str">
        <f t="shared" ref="M304:N304" si="300">M208</f>
        <v>WH16_17</v>
      </c>
      <c r="N304" s="202">
        <f t="shared" si="300"/>
        <v>0.0815450643776824</v>
      </c>
      <c r="O304" s="202" t="s">
        <v>18</v>
      </c>
      <c r="P304" s="203" t="s">
        <v>196</v>
      </c>
      <c r="T304" s="202" t="s">
        <v>327</v>
      </c>
      <c r="U304" s="203" t="str">
        <f t="shared" si="265"/>
        <v>R_ES-AP-SpHeat</v>
      </c>
      <c r="V304" s="202" t="str">
        <f t="shared" si="265"/>
        <v>WH16_17</v>
      </c>
      <c r="W304" s="202">
        <f t="shared" si="230"/>
        <v>0.0858369098712446</v>
      </c>
      <c r="X304" s="202" t="s">
        <v>18</v>
      </c>
      <c r="Y304" s="203" t="s">
        <v>191</v>
      </c>
      <c r="AA304" s="202">
        <f t="shared" si="288"/>
        <v>0.0386266094420601</v>
      </c>
      <c r="AC304" s="202" t="s">
        <v>327</v>
      </c>
      <c r="AD304" s="46" t="str">
        <f t="shared" si="266"/>
        <v>R_ES-AP-SpHeat</v>
      </c>
      <c r="AE304" s="208" t="str">
        <f t="shared" si="267"/>
        <v>WH16_17</v>
      </c>
      <c r="AF304" s="46">
        <f t="shared" si="231"/>
        <v>0.0815450643776824</v>
      </c>
      <c r="AG304" s="208" t="s">
        <v>18</v>
      </c>
      <c r="AH304" s="46" t="s">
        <v>197</v>
      </c>
      <c r="AL304" s="202" t="s">
        <v>327</v>
      </c>
      <c r="AM304" s="203" t="str">
        <f t="shared" si="268"/>
        <v>R_ES-AP-SpHeat</v>
      </c>
      <c r="AN304" s="202" t="str">
        <f t="shared" si="269"/>
        <v>WH16_17</v>
      </c>
      <c r="AO304" s="127">
        <f>AS312+AS313</f>
        <v>0.0815450643776824</v>
      </c>
      <c r="AP304" s="202" t="s">
        <v>18</v>
      </c>
      <c r="AQ304" s="203" t="s">
        <v>194</v>
      </c>
      <c r="AS304" s="202">
        <f t="shared" si="289"/>
        <v>0.0343347639484979</v>
      </c>
      <c r="AU304" s="202" t="s">
        <v>327</v>
      </c>
      <c r="AV304" s="46" t="str">
        <f t="shared" si="270"/>
        <v>R_ES-AP-SpHeat</v>
      </c>
      <c r="AW304" s="208" t="str">
        <f t="shared" si="271"/>
        <v>WH16_17</v>
      </c>
      <c r="AX304" s="127">
        <f>BB312+BB313</f>
        <v>0.0858369098712446</v>
      </c>
      <c r="AY304" s="208" t="s">
        <v>18</v>
      </c>
      <c r="AZ304" s="46" t="s">
        <v>193</v>
      </c>
      <c r="BB304" s="208">
        <f t="shared" si="290"/>
        <v>0.0386266094420601</v>
      </c>
      <c r="BD304" s="202" t="s">
        <v>327</v>
      </c>
      <c r="BE304" s="46" t="str">
        <f t="shared" si="272"/>
        <v>R_ES-AP-SpHeat</v>
      </c>
      <c r="BF304" s="208" t="str">
        <f t="shared" si="273"/>
        <v>WH16_17</v>
      </c>
      <c r="BG304" s="208">
        <f t="shared" si="279"/>
        <v>0.0815450643776824</v>
      </c>
      <c r="BH304" s="208" t="s">
        <v>18</v>
      </c>
      <c r="BI304" s="46" t="s">
        <v>195</v>
      </c>
      <c r="BM304" s="202" t="s">
        <v>327</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327</v>
      </c>
      <c r="L305" s="203" t="str">
        <f t="shared" si="276"/>
        <v>R_ES-AP-SpHeat</v>
      </c>
      <c r="M305" s="202" t="str">
        <f t="shared" ref="M305:N305" si="301">M209</f>
        <v>WH18_19</v>
      </c>
      <c r="N305" s="202">
        <f t="shared" si="301"/>
        <v>0.0836909871244635</v>
      </c>
      <c r="O305" s="202" t="s">
        <v>18</v>
      </c>
      <c r="P305" s="203" t="s">
        <v>196</v>
      </c>
      <c r="T305" s="202" t="s">
        <v>327</v>
      </c>
      <c r="U305" s="203" t="str">
        <f t="shared" si="265"/>
        <v>R_ES-AP-SpHeat</v>
      </c>
      <c r="V305" s="202" t="str">
        <f t="shared" si="265"/>
        <v>WH18_19</v>
      </c>
      <c r="W305" s="202">
        <f t="shared" si="230"/>
        <v>0.0901287553648068</v>
      </c>
      <c r="X305" s="202" t="s">
        <v>18</v>
      </c>
      <c r="Y305" s="203" t="s">
        <v>191</v>
      </c>
      <c r="AA305" s="202">
        <f t="shared" si="288"/>
        <v>0.036480686695279</v>
      </c>
      <c r="AC305" s="202" t="s">
        <v>327</v>
      </c>
      <c r="AD305" s="46" t="str">
        <f t="shared" si="266"/>
        <v>R_ES-AP-SpHeat</v>
      </c>
      <c r="AE305" s="208" t="str">
        <f t="shared" si="267"/>
        <v>WH18_19</v>
      </c>
      <c r="AF305" s="46">
        <f t="shared" si="231"/>
        <v>0.0836909871244635</v>
      </c>
      <c r="AG305" s="208" t="s">
        <v>18</v>
      </c>
      <c r="AH305" s="46" t="s">
        <v>197</v>
      </c>
      <c r="AL305" s="202" t="s">
        <v>327</v>
      </c>
      <c r="AM305" s="203" t="str">
        <f t="shared" si="268"/>
        <v>R_ES-AP-SpHeat</v>
      </c>
      <c r="AN305" s="202" t="str">
        <f t="shared" si="269"/>
        <v>WH18_19</v>
      </c>
      <c r="AO305" s="127">
        <f>AS314+AS315</f>
        <v>0.0858369098712446</v>
      </c>
      <c r="AP305" s="202" t="s">
        <v>18</v>
      </c>
      <c r="AQ305" s="203" t="s">
        <v>194</v>
      </c>
      <c r="AS305" s="202">
        <f t="shared" si="289"/>
        <v>0.036480686695279</v>
      </c>
      <c r="AU305" s="202" t="s">
        <v>327</v>
      </c>
      <c r="AV305" s="46" t="str">
        <f t="shared" si="270"/>
        <v>R_ES-AP-SpHeat</v>
      </c>
      <c r="AW305" s="208" t="str">
        <f t="shared" si="271"/>
        <v>WH18_19</v>
      </c>
      <c r="AX305" s="127">
        <f>BB314+BB315</f>
        <v>0.0901287553648068</v>
      </c>
      <c r="AY305" s="208" t="s">
        <v>18</v>
      </c>
      <c r="AZ305" s="46" t="s">
        <v>193</v>
      </c>
      <c r="BB305" s="208">
        <f t="shared" si="290"/>
        <v>0.036480686695279</v>
      </c>
      <c r="BD305" s="202" t="s">
        <v>327</v>
      </c>
      <c r="BE305" s="46" t="str">
        <f t="shared" si="272"/>
        <v>R_ES-AP-SpHeat</v>
      </c>
      <c r="BF305" s="208" t="str">
        <f t="shared" si="273"/>
        <v>WH18_19</v>
      </c>
      <c r="BG305" s="208">
        <f t="shared" si="279"/>
        <v>0.0836909871244635</v>
      </c>
      <c r="BH305" s="208" t="s">
        <v>18</v>
      </c>
      <c r="BI305" s="46" t="s">
        <v>195</v>
      </c>
      <c r="BM305" s="202" t="s">
        <v>327</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327</v>
      </c>
      <c r="L306" s="203" t="str">
        <f t="shared" si="276"/>
        <v>R_ES-AP-SpHeat</v>
      </c>
      <c r="M306" s="202" t="str">
        <f t="shared" ref="M306:N306" si="302">M210</f>
        <v>WH20_21</v>
      </c>
      <c r="N306" s="202">
        <f t="shared" si="302"/>
        <v>0.0879828326180257</v>
      </c>
      <c r="O306" s="202" t="s">
        <v>18</v>
      </c>
      <c r="P306" s="203" t="s">
        <v>196</v>
      </c>
      <c r="T306" s="202" t="s">
        <v>327</v>
      </c>
      <c r="U306" s="203" t="str">
        <f t="shared" si="265"/>
        <v>R_ES-AP-SpHeat</v>
      </c>
      <c r="V306" s="202" t="str">
        <f t="shared" si="265"/>
        <v>WH20_21</v>
      </c>
      <c r="W306" s="202">
        <f t="shared" si="230"/>
        <v>0.0965665236051503</v>
      </c>
      <c r="X306" s="202" t="s">
        <v>18</v>
      </c>
      <c r="Y306" s="203" t="s">
        <v>191</v>
      </c>
      <c r="AA306" s="202">
        <f t="shared" si="288"/>
        <v>0.0386266094420601</v>
      </c>
      <c r="AC306" s="202" t="s">
        <v>327</v>
      </c>
      <c r="AD306" s="46" t="str">
        <f t="shared" si="266"/>
        <v>R_ES-AP-SpHeat</v>
      </c>
      <c r="AE306" s="208" t="str">
        <f t="shared" si="267"/>
        <v>WH20_21</v>
      </c>
      <c r="AF306" s="46">
        <f t="shared" si="231"/>
        <v>0.0879828326180257</v>
      </c>
      <c r="AG306" s="208" t="s">
        <v>18</v>
      </c>
      <c r="AH306" s="46" t="s">
        <v>197</v>
      </c>
      <c r="AL306" s="202" t="s">
        <v>327</v>
      </c>
      <c r="AM306" s="203" t="str">
        <f t="shared" si="268"/>
        <v>R_ES-AP-SpHeat</v>
      </c>
      <c r="AN306" s="202" t="str">
        <f t="shared" si="269"/>
        <v>WH20_21</v>
      </c>
      <c r="AO306" s="127">
        <f>AS316+AS317</f>
        <v>0.0901287553648068</v>
      </c>
      <c r="AP306" s="202" t="s">
        <v>18</v>
      </c>
      <c r="AQ306" s="203" t="s">
        <v>194</v>
      </c>
      <c r="AS306" s="202">
        <f t="shared" si="289"/>
        <v>0.0386266094420601</v>
      </c>
      <c r="AU306" s="202" t="s">
        <v>327</v>
      </c>
      <c r="AV306" s="46" t="str">
        <f t="shared" si="270"/>
        <v>R_ES-AP-SpHeat</v>
      </c>
      <c r="AW306" s="208" t="str">
        <f t="shared" si="271"/>
        <v>WH20_21</v>
      </c>
      <c r="AX306" s="127">
        <f>BB316+BB317</f>
        <v>0.0965665236051503</v>
      </c>
      <c r="AY306" s="208" t="s">
        <v>18</v>
      </c>
      <c r="AZ306" s="46" t="s">
        <v>193</v>
      </c>
      <c r="BB306" s="208">
        <f t="shared" si="290"/>
        <v>0.0386266094420601</v>
      </c>
      <c r="BD306" s="202" t="s">
        <v>327</v>
      </c>
      <c r="BE306" s="46" t="str">
        <f t="shared" si="272"/>
        <v>R_ES-AP-SpHeat</v>
      </c>
      <c r="BF306" s="208" t="str">
        <f t="shared" si="273"/>
        <v>WH20_21</v>
      </c>
      <c r="BG306" s="208">
        <f t="shared" si="279"/>
        <v>0.0879828326180257</v>
      </c>
      <c r="BH306" s="208" t="s">
        <v>18</v>
      </c>
      <c r="BI306" s="46" t="s">
        <v>195</v>
      </c>
      <c r="BM306" s="202" t="s">
        <v>327</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327</v>
      </c>
      <c r="L307" s="203" t="str">
        <f t="shared" si="276"/>
        <v>R_ES-AP-SpHeat</v>
      </c>
      <c r="M307" s="202" t="str">
        <f t="shared" ref="M307:N307" si="303">M211</f>
        <v>WH22_23</v>
      </c>
      <c r="N307" s="202">
        <f t="shared" si="303"/>
        <v>0.092274678111588</v>
      </c>
      <c r="O307" s="202" t="s">
        <v>18</v>
      </c>
      <c r="P307" s="203" t="s">
        <v>196</v>
      </c>
      <c r="T307" s="202" t="s">
        <v>327</v>
      </c>
      <c r="U307" s="203" t="str">
        <f t="shared" si="265"/>
        <v>R_ES-AP-SpHeat</v>
      </c>
      <c r="V307" s="202" t="str">
        <f t="shared" si="265"/>
        <v>WH22_23</v>
      </c>
      <c r="W307" s="202">
        <f t="shared" si="230"/>
        <v>0.0944206008583692</v>
      </c>
      <c r="X307" s="202" t="s">
        <v>18</v>
      </c>
      <c r="Y307" s="203" t="s">
        <v>191</v>
      </c>
      <c r="AA307" s="202">
        <f t="shared" si="288"/>
        <v>0.036480686695279</v>
      </c>
      <c r="AC307" s="202" t="s">
        <v>327</v>
      </c>
      <c r="AD307" s="46" t="str">
        <f t="shared" si="266"/>
        <v>R_ES-AP-SpHeat</v>
      </c>
      <c r="AE307" s="208" t="str">
        <f t="shared" si="267"/>
        <v>WH22_23</v>
      </c>
      <c r="AF307" s="46">
        <f t="shared" si="231"/>
        <v>0.092274678111588</v>
      </c>
      <c r="AG307" s="208" t="s">
        <v>18</v>
      </c>
      <c r="AH307" s="46" t="s">
        <v>197</v>
      </c>
      <c r="AL307" s="202" t="s">
        <v>327</v>
      </c>
      <c r="AM307" s="203" t="str">
        <f t="shared" si="268"/>
        <v>R_ES-AP-SpHeat</v>
      </c>
      <c r="AN307" s="202" t="str">
        <f t="shared" si="269"/>
        <v>WH22_23</v>
      </c>
      <c r="AO307" s="127">
        <f>AS318+AS319</f>
        <v>0.0965665236051503</v>
      </c>
      <c r="AP307" s="202" t="s">
        <v>18</v>
      </c>
      <c r="AQ307" s="203" t="s">
        <v>194</v>
      </c>
      <c r="AS307" s="202">
        <f t="shared" si="289"/>
        <v>0.036480686695279</v>
      </c>
      <c r="AU307" s="202" t="s">
        <v>327</v>
      </c>
      <c r="AV307" s="46" t="str">
        <f t="shared" si="270"/>
        <v>R_ES-AP-SpHeat</v>
      </c>
      <c r="AW307" s="208" t="str">
        <f t="shared" si="271"/>
        <v>WH22_23</v>
      </c>
      <c r="AX307" s="127">
        <f>BB318+BB319</f>
        <v>0.0944206008583692</v>
      </c>
      <c r="AY307" s="208" t="s">
        <v>18</v>
      </c>
      <c r="AZ307" s="46" t="s">
        <v>193</v>
      </c>
      <c r="BB307" s="208">
        <f t="shared" si="290"/>
        <v>0.036480686695279</v>
      </c>
      <c r="BD307" s="202" t="s">
        <v>327</v>
      </c>
      <c r="BE307" s="46" t="str">
        <f t="shared" si="272"/>
        <v>R_ES-AP-SpHeat</v>
      </c>
      <c r="BF307" s="208" t="str">
        <f t="shared" si="273"/>
        <v>WH22_23</v>
      </c>
      <c r="BG307" s="208">
        <f t="shared" si="279"/>
        <v>0.092274678111588</v>
      </c>
      <c r="BH307" s="208" t="s">
        <v>18</v>
      </c>
      <c r="BI307" s="46" t="s">
        <v>195</v>
      </c>
      <c r="BM307" s="202" t="s">
        <v>327</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327</v>
      </c>
      <c r="L320" s="203" t="str">
        <f>C12</f>
        <v>R_ES-MOB-SpHeat</v>
      </c>
      <c r="M320" s="202" t="str">
        <f>M224</f>
        <v>RH0_1</v>
      </c>
      <c r="N320" s="202">
        <f>N224</f>
        <v>0</v>
      </c>
      <c r="O320" s="202" t="s">
        <v>18</v>
      </c>
      <c r="P320" s="203" t="s">
        <v>196</v>
      </c>
      <c r="T320" s="202" t="s">
        <v>327</v>
      </c>
      <c r="U320" s="203" t="str">
        <f t="shared" si="265"/>
        <v>R_ES-MOB-SpHeat</v>
      </c>
      <c r="V320" s="202" t="str">
        <f t="shared" si="265"/>
        <v>RH0_1</v>
      </c>
      <c r="W320" s="202">
        <f t="shared" ref="W320:W383" si="316">W224</f>
        <v>0</v>
      </c>
      <c r="X320" s="202" t="s">
        <v>18</v>
      </c>
      <c r="Y320" s="203" t="s">
        <v>191</v>
      </c>
      <c r="AC320" s="202" t="s">
        <v>327</v>
      </c>
      <c r="AD320" s="46" t="str">
        <f t="shared" si="266"/>
        <v>R_ES-MOB-SpHeat</v>
      </c>
      <c r="AE320" s="208" t="str">
        <f t="shared" si="267"/>
        <v>RH0_1</v>
      </c>
      <c r="AF320" s="46">
        <f t="shared" ref="AF320:AF383" si="317">N320</f>
        <v>0</v>
      </c>
      <c r="AG320" s="208" t="s">
        <v>18</v>
      </c>
      <c r="AH320" s="46" t="s">
        <v>197</v>
      </c>
      <c r="AL320" s="202" t="s">
        <v>327</v>
      </c>
      <c r="AM320" s="203" t="str">
        <f t="shared" si="268"/>
        <v>R_ES-MOB-SpHeat</v>
      </c>
      <c r="AN320" s="202" t="str">
        <f t="shared" si="269"/>
        <v>RH0_1</v>
      </c>
      <c r="AO320" s="202">
        <f t="shared" ref="AO320:AO383" si="318">AO224</f>
        <v>0</v>
      </c>
      <c r="AP320" s="202" t="s">
        <v>18</v>
      </c>
      <c r="AQ320" s="203" t="s">
        <v>194</v>
      </c>
      <c r="AU320" s="202" t="s">
        <v>327</v>
      </c>
      <c r="AV320" s="46" t="str">
        <f t="shared" si="270"/>
        <v>R_ES-MOB-SpHeat</v>
      </c>
      <c r="AW320" s="208" t="str">
        <f t="shared" si="271"/>
        <v>RH0_1</v>
      </c>
      <c r="AX320" s="208">
        <f t="shared" si="278"/>
        <v>0</v>
      </c>
      <c r="AY320" s="208" t="s">
        <v>18</v>
      </c>
      <c r="AZ320" s="46" t="s">
        <v>193</v>
      </c>
      <c r="BD320" s="202" t="s">
        <v>327</v>
      </c>
      <c r="BE320" s="46" t="str">
        <f t="shared" si="272"/>
        <v>R_ES-MOB-SpHeat</v>
      </c>
      <c r="BF320" s="208" t="str">
        <f t="shared" si="273"/>
        <v>RH0_1</v>
      </c>
      <c r="BG320" s="208">
        <f t="shared" si="279"/>
        <v>0</v>
      </c>
      <c r="BH320" s="208" t="s">
        <v>18</v>
      </c>
      <c r="BI320" s="46" t="s">
        <v>195</v>
      </c>
      <c r="BM320" s="202" t="s">
        <v>327</v>
      </c>
      <c r="BN320" s="46" t="str">
        <f t="shared" si="274"/>
        <v>R_ES-MOB-SpHeat</v>
      </c>
      <c r="BO320" s="208" t="str">
        <f t="shared" si="275"/>
        <v>RH0_1</v>
      </c>
      <c r="BP320" s="208">
        <f t="shared" si="280"/>
        <v>0</v>
      </c>
      <c r="BQ320" s="208" t="s">
        <v>18</v>
      </c>
      <c r="BR320" s="46" t="s">
        <v>192</v>
      </c>
    </row>
    <row r="321" spans="11:70">
      <c r="K321" s="202" t="s">
        <v>327</v>
      </c>
      <c r="L321" s="203" t="str">
        <f t="shared" ref="L321:L384" si="319">L320</f>
        <v>R_ES-MOB-SpHeat</v>
      </c>
      <c r="M321" s="202" t="str">
        <f t="shared" ref="M321:N321" si="320">M225</f>
        <v>RH2_3</v>
      </c>
      <c r="N321" s="202">
        <f t="shared" si="320"/>
        <v>0</v>
      </c>
      <c r="O321" s="202" t="s">
        <v>18</v>
      </c>
      <c r="P321" s="203" t="s">
        <v>196</v>
      </c>
      <c r="T321" s="202" t="s">
        <v>327</v>
      </c>
      <c r="U321" s="203" t="str">
        <f t="shared" si="265"/>
        <v>R_ES-MOB-SpHeat</v>
      </c>
      <c r="V321" s="202" t="str">
        <f t="shared" si="265"/>
        <v>RH2_3</v>
      </c>
      <c r="W321" s="202">
        <f t="shared" si="316"/>
        <v>0</v>
      </c>
      <c r="X321" s="202" t="s">
        <v>18</v>
      </c>
      <c r="Y321" s="203" t="s">
        <v>191</v>
      </c>
      <c r="AC321" s="202" t="s">
        <v>327</v>
      </c>
      <c r="AD321" s="46" t="str">
        <f t="shared" si="266"/>
        <v>R_ES-MOB-SpHeat</v>
      </c>
      <c r="AE321" s="208" t="str">
        <f t="shared" si="267"/>
        <v>RH2_3</v>
      </c>
      <c r="AF321" s="46">
        <f t="shared" si="317"/>
        <v>0</v>
      </c>
      <c r="AG321" s="208" t="s">
        <v>18</v>
      </c>
      <c r="AH321" s="46" t="s">
        <v>197</v>
      </c>
      <c r="AL321" s="202" t="s">
        <v>327</v>
      </c>
      <c r="AM321" s="203" t="str">
        <f t="shared" si="268"/>
        <v>R_ES-MOB-SpHeat</v>
      </c>
      <c r="AN321" s="202" t="str">
        <f t="shared" si="269"/>
        <v>RH2_3</v>
      </c>
      <c r="AO321" s="202">
        <f t="shared" si="318"/>
        <v>0</v>
      </c>
      <c r="AP321" s="202" t="s">
        <v>18</v>
      </c>
      <c r="AQ321" s="203" t="s">
        <v>194</v>
      </c>
      <c r="AU321" s="202" t="s">
        <v>327</v>
      </c>
      <c r="AV321" s="46" t="str">
        <f t="shared" si="270"/>
        <v>R_ES-MOB-SpHeat</v>
      </c>
      <c r="AW321" s="208" t="str">
        <f t="shared" si="271"/>
        <v>RH2_3</v>
      </c>
      <c r="AX321" s="208">
        <f t="shared" si="278"/>
        <v>0</v>
      </c>
      <c r="AY321" s="208" t="s">
        <v>18</v>
      </c>
      <c r="AZ321" s="46" t="s">
        <v>193</v>
      </c>
      <c r="BD321" s="202" t="s">
        <v>327</v>
      </c>
      <c r="BE321" s="46" t="str">
        <f t="shared" si="272"/>
        <v>R_ES-MOB-SpHeat</v>
      </c>
      <c r="BF321" s="208" t="str">
        <f t="shared" si="273"/>
        <v>RH2_3</v>
      </c>
      <c r="BG321" s="208">
        <f t="shared" si="279"/>
        <v>0</v>
      </c>
      <c r="BH321" s="208" t="s">
        <v>18</v>
      </c>
      <c r="BI321" s="46" t="s">
        <v>195</v>
      </c>
      <c r="BM321" s="202" t="s">
        <v>327</v>
      </c>
      <c r="BN321" s="46" t="str">
        <f t="shared" si="274"/>
        <v>R_ES-MOB-SpHeat</v>
      </c>
      <c r="BO321" s="208" t="str">
        <f t="shared" si="275"/>
        <v>RH2_3</v>
      </c>
      <c r="BP321" s="208">
        <f t="shared" si="280"/>
        <v>0</v>
      </c>
      <c r="BQ321" s="208" t="s">
        <v>18</v>
      </c>
      <c r="BR321" s="46" t="s">
        <v>192</v>
      </c>
    </row>
    <row r="322" spans="11:70">
      <c r="K322" s="202" t="s">
        <v>327</v>
      </c>
      <c r="L322" s="203" t="str">
        <f t="shared" si="319"/>
        <v>R_ES-MOB-SpHeat</v>
      </c>
      <c r="M322" s="202" t="str">
        <f t="shared" ref="M322:N322" si="321">M226</f>
        <v>RH4_5</v>
      </c>
      <c r="N322" s="202">
        <f t="shared" si="321"/>
        <v>0</v>
      </c>
      <c r="O322" s="202" t="s">
        <v>18</v>
      </c>
      <c r="P322" s="203" t="s">
        <v>196</v>
      </c>
      <c r="T322" s="202" t="s">
        <v>327</v>
      </c>
      <c r="U322" s="203" t="str">
        <f t="shared" si="265"/>
        <v>R_ES-MOB-SpHeat</v>
      </c>
      <c r="V322" s="202" t="str">
        <f t="shared" si="265"/>
        <v>RH4_5</v>
      </c>
      <c r="W322" s="202">
        <f t="shared" si="316"/>
        <v>0</v>
      </c>
      <c r="X322" s="202" t="s">
        <v>18</v>
      </c>
      <c r="Y322" s="203" t="s">
        <v>191</v>
      </c>
      <c r="AC322" s="202" t="s">
        <v>327</v>
      </c>
      <c r="AD322" s="46" t="str">
        <f t="shared" si="266"/>
        <v>R_ES-MOB-SpHeat</v>
      </c>
      <c r="AE322" s="208" t="str">
        <f t="shared" si="267"/>
        <v>RH4_5</v>
      </c>
      <c r="AF322" s="46">
        <f t="shared" si="317"/>
        <v>0</v>
      </c>
      <c r="AG322" s="208" t="s">
        <v>18</v>
      </c>
      <c r="AH322" s="46" t="s">
        <v>197</v>
      </c>
      <c r="AL322" s="202" t="s">
        <v>327</v>
      </c>
      <c r="AM322" s="203" t="str">
        <f t="shared" si="268"/>
        <v>R_ES-MOB-SpHeat</v>
      </c>
      <c r="AN322" s="202" t="str">
        <f t="shared" si="269"/>
        <v>RH4_5</v>
      </c>
      <c r="AO322" s="202">
        <f t="shared" si="318"/>
        <v>0</v>
      </c>
      <c r="AP322" s="202" t="s">
        <v>18</v>
      </c>
      <c r="AQ322" s="203" t="s">
        <v>194</v>
      </c>
      <c r="AU322" s="202" t="s">
        <v>327</v>
      </c>
      <c r="AV322" s="46" t="str">
        <f t="shared" si="270"/>
        <v>R_ES-MOB-SpHeat</v>
      </c>
      <c r="AW322" s="208" t="str">
        <f t="shared" si="271"/>
        <v>RH4_5</v>
      </c>
      <c r="AX322" s="208">
        <f t="shared" si="278"/>
        <v>0</v>
      </c>
      <c r="AY322" s="208" t="s">
        <v>18</v>
      </c>
      <c r="AZ322" s="46" t="s">
        <v>193</v>
      </c>
      <c r="BD322" s="202" t="s">
        <v>327</v>
      </c>
      <c r="BE322" s="46" t="str">
        <f t="shared" si="272"/>
        <v>R_ES-MOB-SpHeat</v>
      </c>
      <c r="BF322" s="208" t="str">
        <f t="shared" si="273"/>
        <v>RH4_5</v>
      </c>
      <c r="BG322" s="208">
        <f t="shared" si="279"/>
        <v>0</v>
      </c>
      <c r="BH322" s="208" t="s">
        <v>18</v>
      </c>
      <c r="BI322" s="46" t="s">
        <v>195</v>
      </c>
      <c r="BM322" s="202" t="s">
        <v>327</v>
      </c>
      <c r="BN322" s="46" t="str">
        <f t="shared" si="274"/>
        <v>R_ES-MOB-SpHeat</v>
      </c>
      <c r="BO322" s="208" t="str">
        <f t="shared" si="275"/>
        <v>RH4_5</v>
      </c>
      <c r="BP322" s="208">
        <f t="shared" si="280"/>
        <v>0</v>
      </c>
      <c r="BQ322" s="208" t="s">
        <v>18</v>
      </c>
      <c r="BR322" s="46" t="s">
        <v>192</v>
      </c>
    </row>
    <row r="323" spans="11:70">
      <c r="K323" s="202" t="s">
        <v>327</v>
      </c>
      <c r="L323" s="203" t="str">
        <f t="shared" si="319"/>
        <v>R_ES-MOB-SpHeat</v>
      </c>
      <c r="M323" s="202" t="str">
        <f t="shared" ref="M323:N323" si="322">M227</f>
        <v>RH6_7</v>
      </c>
      <c r="N323" s="202">
        <f t="shared" si="322"/>
        <v>0</v>
      </c>
      <c r="O323" s="202" t="s">
        <v>18</v>
      </c>
      <c r="P323" s="203" t="s">
        <v>196</v>
      </c>
      <c r="T323" s="202" t="s">
        <v>327</v>
      </c>
      <c r="U323" s="203" t="str">
        <f t="shared" si="265"/>
        <v>R_ES-MOB-SpHeat</v>
      </c>
      <c r="V323" s="202" t="str">
        <f t="shared" si="265"/>
        <v>RH6_7</v>
      </c>
      <c r="W323" s="202">
        <f t="shared" si="316"/>
        <v>0</v>
      </c>
      <c r="X323" s="202" t="s">
        <v>18</v>
      </c>
      <c r="Y323" s="203" t="s">
        <v>191</v>
      </c>
      <c r="AC323" s="202" t="s">
        <v>327</v>
      </c>
      <c r="AD323" s="46" t="str">
        <f t="shared" si="266"/>
        <v>R_ES-MOB-SpHeat</v>
      </c>
      <c r="AE323" s="208" t="str">
        <f t="shared" si="267"/>
        <v>RH6_7</v>
      </c>
      <c r="AF323" s="46">
        <f t="shared" si="317"/>
        <v>0</v>
      </c>
      <c r="AG323" s="208" t="s">
        <v>18</v>
      </c>
      <c r="AH323" s="46" t="s">
        <v>197</v>
      </c>
      <c r="AL323" s="202" t="s">
        <v>327</v>
      </c>
      <c r="AM323" s="203" t="str">
        <f t="shared" si="268"/>
        <v>R_ES-MOB-SpHeat</v>
      </c>
      <c r="AN323" s="202" t="str">
        <f t="shared" si="269"/>
        <v>RH6_7</v>
      </c>
      <c r="AO323" s="202">
        <f t="shared" si="318"/>
        <v>0</v>
      </c>
      <c r="AP323" s="202" t="s">
        <v>18</v>
      </c>
      <c r="AQ323" s="203" t="s">
        <v>194</v>
      </c>
      <c r="AU323" s="202" t="s">
        <v>327</v>
      </c>
      <c r="AV323" s="46" t="str">
        <f t="shared" si="270"/>
        <v>R_ES-MOB-SpHeat</v>
      </c>
      <c r="AW323" s="208" t="str">
        <f t="shared" si="271"/>
        <v>RH6_7</v>
      </c>
      <c r="AX323" s="208">
        <f t="shared" si="278"/>
        <v>0</v>
      </c>
      <c r="AY323" s="208" t="s">
        <v>18</v>
      </c>
      <c r="AZ323" s="46" t="s">
        <v>193</v>
      </c>
      <c r="BD323" s="202" t="s">
        <v>327</v>
      </c>
      <c r="BE323" s="46" t="str">
        <f t="shared" si="272"/>
        <v>R_ES-MOB-SpHeat</v>
      </c>
      <c r="BF323" s="208" t="str">
        <f t="shared" si="273"/>
        <v>RH6_7</v>
      </c>
      <c r="BG323" s="208">
        <f t="shared" si="279"/>
        <v>0</v>
      </c>
      <c r="BH323" s="208" t="s">
        <v>18</v>
      </c>
      <c r="BI323" s="46" t="s">
        <v>195</v>
      </c>
      <c r="BM323" s="202" t="s">
        <v>327</v>
      </c>
      <c r="BN323" s="46" t="str">
        <f t="shared" si="274"/>
        <v>R_ES-MOB-SpHeat</v>
      </c>
      <c r="BO323" s="208" t="str">
        <f t="shared" si="275"/>
        <v>RH6_7</v>
      </c>
      <c r="BP323" s="208">
        <f t="shared" si="280"/>
        <v>0</v>
      </c>
      <c r="BQ323" s="208" t="s">
        <v>18</v>
      </c>
      <c r="BR323" s="46" t="s">
        <v>192</v>
      </c>
    </row>
    <row r="324" spans="11:70">
      <c r="K324" s="202" t="s">
        <v>327</v>
      </c>
      <c r="L324" s="203" t="str">
        <f t="shared" si="319"/>
        <v>R_ES-MOB-SpHeat</v>
      </c>
      <c r="M324" s="202" t="str">
        <f t="shared" ref="M324:N324" si="323">M228</f>
        <v>RH8_9</v>
      </c>
      <c r="N324" s="202">
        <f t="shared" si="323"/>
        <v>0</v>
      </c>
      <c r="O324" s="202" t="s">
        <v>18</v>
      </c>
      <c r="P324" s="203" t="s">
        <v>196</v>
      </c>
      <c r="T324" s="202" t="s">
        <v>327</v>
      </c>
      <c r="U324" s="203" t="str">
        <f t="shared" si="265"/>
        <v>R_ES-MOB-SpHeat</v>
      </c>
      <c r="V324" s="202" t="str">
        <f t="shared" si="265"/>
        <v>RH8_9</v>
      </c>
      <c r="W324" s="202">
        <f t="shared" si="316"/>
        <v>0</v>
      </c>
      <c r="X324" s="202" t="s">
        <v>18</v>
      </c>
      <c r="Y324" s="203" t="s">
        <v>191</v>
      </c>
      <c r="AC324" s="202" t="s">
        <v>327</v>
      </c>
      <c r="AD324" s="46" t="str">
        <f t="shared" si="266"/>
        <v>R_ES-MOB-SpHeat</v>
      </c>
      <c r="AE324" s="208" t="str">
        <f t="shared" si="267"/>
        <v>RH8_9</v>
      </c>
      <c r="AF324" s="46">
        <f t="shared" si="317"/>
        <v>0</v>
      </c>
      <c r="AG324" s="208" t="s">
        <v>18</v>
      </c>
      <c r="AH324" s="46" t="s">
        <v>197</v>
      </c>
      <c r="AL324" s="202" t="s">
        <v>327</v>
      </c>
      <c r="AM324" s="203" t="str">
        <f t="shared" si="268"/>
        <v>R_ES-MOB-SpHeat</v>
      </c>
      <c r="AN324" s="202" t="str">
        <f t="shared" si="269"/>
        <v>RH8_9</v>
      </c>
      <c r="AO324" s="202">
        <f t="shared" si="318"/>
        <v>0</v>
      </c>
      <c r="AP324" s="202" t="s">
        <v>18</v>
      </c>
      <c r="AQ324" s="203" t="s">
        <v>194</v>
      </c>
      <c r="AU324" s="202" t="s">
        <v>327</v>
      </c>
      <c r="AV324" s="46" t="str">
        <f t="shared" si="270"/>
        <v>R_ES-MOB-SpHeat</v>
      </c>
      <c r="AW324" s="208" t="str">
        <f t="shared" si="271"/>
        <v>RH8_9</v>
      </c>
      <c r="AX324" s="208">
        <f t="shared" si="278"/>
        <v>0</v>
      </c>
      <c r="AY324" s="208" t="s">
        <v>18</v>
      </c>
      <c r="AZ324" s="46" t="s">
        <v>193</v>
      </c>
      <c r="BD324" s="202" t="s">
        <v>327</v>
      </c>
      <c r="BE324" s="46" t="str">
        <f t="shared" si="272"/>
        <v>R_ES-MOB-SpHeat</v>
      </c>
      <c r="BF324" s="208" t="str">
        <f t="shared" si="273"/>
        <v>RH8_9</v>
      </c>
      <c r="BG324" s="208">
        <f t="shared" si="279"/>
        <v>0</v>
      </c>
      <c r="BH324" s="208" t="s">
        <v>18</v>
      </c>
      <c r="BI324" s="46" t="s">
        <v>195</v>
      </c>
      <c r="BM324" s="202" t="s">
        <v>327</v>
      </c>
      <c r="BN324" s="46" t="str">
        <f t="shared" si="274"/>
        <v>R_ES-MOB-SpHeat</v>
      </c>
      <c r="BO324" s="208" t="str">
        <f t="shared" si="275"/>
        <v>RH8_9</v>
      </c>
      <c r="BP324" s="208">
        <f t="shared" si="280"/>
        <v>0</v>
      </c>
      <c r="BQ324" s="208" t="s">
        <v>18</v>
      </c>
      <c r="BR324" s="46" t="s">
        <v>192</v>
      </c>
    </row>
    <row r="325" spans="11:70">
      <c r="K325" s="202" t="s">
        <v>327</v>
      </c>
      <c r="L325" s="203" t="str">
        <f t="shared" si="319"/>
        <v>R_ES-MOB-SpHeat</v>
      </c>
      <c r="M325" s="202" t="str">
        <f t="shared" ref="M325:N325" si="324">M229</f>
        <v>RH10_11</v>
      </c>
      <c r="N325" s="202">
        <f t="shared" si="324"/>
        <v>0</v>
      </c>
      <c r="O325" s="202" t="s">
        <v>18</v>
      </c>
      <c r="P325" s="203" t="s">
        <v>196</v>
      </c>
      <c r="T325" s="202" t="s">
        <v>327</v>
      </c>
      <c r="U325" s="203" t="str">
        <f t="shared" si="265"/>
        <v>R_ES-MOB-SpHeat</v>
      </c>
      <c r="V325" s="202" t="str">
        <f t="shared" si="265"/>
        <v>RH10_11</v>
      </c>
      <c r="W325" s="202">
        <f t="shared" si="316"/>
        <v>0</v>
      </c>
      <c r="X325" s="202" t="s">
        <v>18</v>
      </c>
      <c r="Y325" s="203" t="s">
        <v>191</v>
      </c>
      <c r="AC325" s="202" t="s">
        <v>327</v>
      </c>
      <c r="AD325" s="46" t="str">
        <f t="shared" si="266"/>
        <v>R_ES-MOB-SpHeat</v>
      </c>
      <c r="AE325" s="208" t="str">
        <f t="shared" si="267"/>
        <v>RH10_11</v>
      </c>
      <c r="AF325" s="46">
        <f t="shared" si="317"/>
        <v>0</v>
      </c>
      <c r="AG325" s="208" t="s">
        <v>18</v>
      </c>
      <c r="AH325" s="46" t="s">
        <v>197</v>
      </c>
      <c r="AL325" s="202" t="s">
        <v>327</v>
      </c>
      <c r="AM325" s="203" t="str">
        <f t="shared" si="268"/>
        <v>R_ES-MOB-SpHeat</v>
      </c>
      <c r="AN325" s="202" t="str">
        <f t="shared" si="269"/>
        <v>RH10_11</v>
      </c>
      <c r="AO325" s="202">
        <f t="shared" si="318"/>
        <v>0</v>
      </c>
      <c r="AP325" s="202" t="s">
        <v>18</v>
      </c>
      <c r="AQ325" s="203" t="s">
        <v>194</v>
      </c>
      <c r="AU325" s="202" t="s">
        <v>327</v>
      </c>
      <c r="AV325" s="46" t="str">
        <f t="shared" si="270"/>
        <v>R_ES-MOB-SpHeat</v>
      </c>
      <c r="AW325" s="208" t="str">
        <f t="shared" si="271"/>
        <v>RH10_11</v>
      </c>
      <c r="AX325" s="208">
        <f t="shared" si="278"/>
        <v>0</v>
      </c>
      <c r="AY325" s="208" t="s">
        <v>18</v>
      </c>
      <c r="AZ325" s="46" t="s">
        <v>193</v>
      </c>
      <c r="BD325" s="202" t="s">
        <v>327</v>
      </c>
      <c r="BE325" s="46" t="str">
        <f t="shared" si="272"/>
        <v>R_ES-MOB-SpHeat</v>
      </c>
      <c r="BF325" s="208" t="str">
        <f t="shared" si="273"/>
        <v>RH10_11</v>
      </c>
      <c r="BG325" s="208">
        <f t="shared" si="279"/>
        <v>0</v>
      </c>
      <c r="BH325" s="208" t="s">
        <v>18</v>
      </c>
      <c r="BI325" s="46" t="s">
        <v>195</v>
      </c>
      <c r="BM325" s="202" t="s">
        <v>327</v>
      </c>
      <c r="BN325" s="46" t="str">
        <f t="shared" si="274"/>
        <v>R_ES-MOB-SpHeat</v>
      </c>
      <c r="BO325" s="208" t="str">
        <f t="shared" si="275"/>
        <v>RH10_11</v>
      </c>
      <c r="BP325" s="208">
        <f t="shared" si="280"/>
        <v>0</v>
      </c>
      <c r="BQ325" s="208" t="s">
        <v>18</v>
      </c>
      <c r="BR325" s="46" t="s">
        <v>192</v>
      </c>
    </row>
    <row r="326" spans="11:70">
      <c r="K326" s="202" t="s">
        <v>327</v>
      </c>
      <c r="L326" s="203" t="str">
        <f t="shared" si="319"/>
        <v>R_ES-MOB-SpHeat</v>
      </c>
      <c r="M326" s="202" t="str">
        <f t="shared" ref="M326:N326" si="325">M230</f>
        <v>RH12_13</v>
      </c>
      <c r="N326" s="202">
        <f t="shared" si="325"/>
        <v>0</v>
      </c>
      <c r="O326" s="202" t="s">
        <v>18</v>
      </c>
      <c r="P326" s="203" t="s">
        <v>196</v>
      </c>
      <c r="T326" s="202" t="s">
        <v>327</v>
      </c>
      <c r="U326" s="203" t="str">
        <f t="shared" si="265"/>
        <v>R_ES-MOB-SpHeat</v>
      </c>
      <c r="V326" s="202" t="str">
        <f t="shared" si="265"/>
        <v>RH12_13</v>
      </c>
      <c r="W326" s="202">
        <f t="shared" si="316"/>
        <v>0</v>
      </c>
      <c r="X326" s="202" t="s">
        <v>18</v>
      </c>
      <c r="Y326" s="203" t="s">
        <v>191</v>
      </c>
      <c r="AC326" s="202" t="s">
        <v>327</v>
      </c>
      <c r="AD326" s="46" t="str">
        <f t="shared" si="266"/>
        <v>R_ES-MOB-SpHeat</v>
      </c>
      <c r="AE326" s="208" t="str">
        <f t="shared" si="267"/>
        <v>RH12_13</v>
      </c>
      <c r="AF326" s="46">
        <f t="shared" si="317"/>
        <v>0</v>
      </c>
      <c r="AG326" s="208" t="s">
        <v>18</v>
      </c>
      <c r="AH326" s="46" t="s">
        <v>197</v>
      </c>
      <c r="AL326" s="202" t="s">
        <v>327</v>
      </c>
      <c r="AM326" s="203" t="str">
        <f t="shared" si="268"/>
        <v>R_ES-MOB-SpHeat</v>
      </c>
      <c r="AN326" s="202" t="str">
        <f t="shared" si="269"/>
        <v>RH12_13</v>
      </c>
      <c r="AO326" s="202">
        <f t="shared" si="318"/>
        <v>0</v>
      </c>
      <c r="AP326" s="202" t="s">
        <v>18</v>
      </c>
      <c r="AQ326" s="203" t="s">
        <v>194</v>
      </c>
      <c r="AU326" s="202" t="s">
        <v>327</v>
      </c>
      <c r="AV326" s="46" t="str">
        <f t="shared" si="270"/>
        <v>R_ES-MOB-SpHeat</v>
      </c>
      <c r="AW326" s="208" t="str">
        <f t="shared" si="271"/>
        <v>RH12_13</v>
      </c>
      <c r="AX326" s="208">
        <f t="shared" si="278"/>
        <v>0</v>
      </c>
      <c r="AY326" s="208" t="s">
        <v>18</v>
      </c>
      <c r="AZ326" s="46" t="s">
        <v>193</v>
      </c>
      <c r="BD326" s="202" t="s">
        <v>327</v>
      </c>
      <c r="BE326" s="46" t="str">
        <f t="shared" si="272"/>
        <v>R_ES-MOB-SpHeat</v>
      </c>
      <c r="BF326" s="208" t="str">
        <f t="shared" si="273"/>
        <v>RH12_13</v>
      </c>
      <c r="BG326" s="208">
        <f t="shared" si="279"/>
        <v>0</v>
      </c>
      <c r="BH326" s="208" t="s">
        <v>18</v>
      </c>
      <c r="BI326" s="46" t="s">
        <v>195</v>
      </c>
      <c r="BM326" s="202" t="s">
        <v>327</v>
      </c>
      <c r="BN326" s="46" t="str">
        <f t="shared" si="274"/>
        <v>R_ES-MOB-SpHeat</v>
      </c>
      <c r="BO326" s="208" t="str">
        <f t="shared" si="275"/>
        <v>RH12_13</v>
      </c>
      <c r="BP326" s="208">
        <f t="shared" si="280"/>
        <v>0</v>
      </c>
      <c r="BQ326" s="208" t="s">
        <v>18</v>
      </c>
      <c r="BR326" s="46" t="s">
        <v>192</v>
      </c>
    </row>
    <row r="327" spans="11:70">
      <c r="K327" s="202" t="s">
        <v>327</v>
      </c>
      <c r="L327" s="203" t="str">
        <f t="shared" si="319"/>
        <v>R_ES-MOB-SpHeat</v>
      </c>
      <c r="M327" s="202" t="str">
        <f t="shared" ref="M327:N327" si="326">M231</f>
        <v>RH14_15</v>
      </c>
      <c r="N327" s="202">
        <f t="shared" si="326"/>
        <v>0</v>
      </c>
      <c r="O327" s="202" t="s">
        <v>18</v>
      </c>
      <c r="P327" s="203" t="s">
        <v>196</v>
      </c>
      <c r="T327" s="202" t="s">
        <v>327</v>
      </c>
      <c r="U327" s="203" t="str">
        <f t="shared" si="265"/>
        <v>R_ES-MOB-SpHeat</v>
      </c>
      <c r="V327" s="202" t="str">
        <f t="shared" si="265"/>
        <v>RH14_15</v>
      </c>
      <c r="W327" s="202">
        <f t="shared" si="316"/>
        <v>0</v>
      </c>
      <c r="X327" s="202" t="s">
        <v>18</v>
      </c>
      <c r="Y327" s="203" t="s">
        <v>191</v>
      </c>
      <c r="AC327" s="202" t="s">
        <v>327</v>
      </c>
      <c r="AD327" s="46" t="str">
        <f t="shared" si="266"/>
        <v>R_ES-MOB-SpHeat</v>
      </c>
      <c r="AE327" s="208" t="str">
        <f t="shared" si="267"/>
        <v>RH14_15</v>
      </c>
      <c r="AF327" s="46">
        <f t="shared" si="317"/>
        <v>0</v>
      </c>
      <c r="AG327" s="208" t="s">
        <v>18</v>
      </c>
      <c r="AH327" s="46" t="s">
        <v>197</v>
      </c>
      <c r="AL327" s="202" t="s">
        <v>327</v>
      </c>
      <c r="AM327" s="203" t="str">
        <f t="shared" si="268"/>
        <v>R_ES-MOB-SpHeat</v>
      </c>
      <c r="AN327" s="202" t="str">
        <f t="shared" si="269"/>
        <v>RH14_15</v>
      </c>
      <c r="AO327" s="202">
        <f t="shared" si="318"/>
        <v>0</v>
      </c>
      <c r="AP327" s="202" t="s">
        <v>18</v>
      </c>
      <c r="AQ327" s="203" t="s">
        <v>194</v>
      </c>
      <c r="AU327" s="202" t="s">
        <v>327</v>
      </c>
      <c r="AV327" s="46" t="str">
        <f t="shared" si="270"/>
        <v>R_ES-MOB-SpHeat</v>
      </c>
      <c r="AW327" s="208" t="str">
        <f t="shared" si="271"/>
        <v>RH14_15</v>
      </c>
      <c r="AX327" s="208">
        <f t="shared" si="278"/>
        <v>0</v>
      </c>
      <c r="AY327" s="208" t="s">
        <v>18</v>
      </c>
      <c r="AZ327" s="46" t="s">
        <v>193</v>
      </c>
      <c r="BD327" s="202" t="s">
        <v>327</v>
      </c>
      <c r="BE327" s="46" t="str">
        <f t="shared" si="272"/>
        <v>R_ES-MOB-SpHeat</v>
      </c>
      <c r="BF327" s="208" t="str">
        <f t="shared" si="273"/>
        <v>RH14_15</v>
      </c>
      <c r="BG327" s="208">
        <f t="shared" si="279"/>
        <v>0</v>
      </c>
      <c r="BH327" s="208" t="s">
        <v>18</v>
      </c>
      <c r="BI327" s="46" t="s">
        <v>195</v>
      </c>
      <c r="BM327" s="202" t="s">
        <v>327</v>
      </c>
      <c r="BN327" s="46" t="str">
        <f t="shared" si="274"/>
        <v>R_ES-MOB-SpHeat</v>
      </c>
      <c r="BO327" s="208" t="str">
        <f t="shared" si="275"/>
        <v>RH14_15</v>
      </c>
      <c r="BP327" s="208">
        <f t="shared" si="280"/>
        <v>0</v>
      </c>
      <c r="BQ327" s="208" t="s">
        <v>18</v>
      </c>
      <c r="BR327" s="46" t="s">
        <v>192</v>
      </c>
    </row>
    <row r="328" spans="11:70">
      <c r="K328" s="202" t="s">
        <v>327</v>
      </c>
      <c r="L328" s="203" t="str">
        <f t="shared" si="319"/>
        <v>R_ES-MOB-SpHeat</v>
      </c>
      <c r="M328" s="202" t="str">
        <f t="shared" ref="M328:N328" si="327">M232</f>
        <v>RH16_17</v>
      </c>
      <c r="N328" s="202">
        <f t="shared" si="327"/>
        <v>0</v>
      </c>
      <c r="O328" s="202" t="s">
        <v>18</v>
      </c>
      <c r="P328" s="203" t="s">
        <v>196</v>
      </c>
      <c r="T328" s="202" t="s">
        <v>327</v>
      </c>
      <c r="U328" s="203" t="str">
        <f t="shared" si="265"/>
        <v>R_ES-MOB-SpHeat</v>
      </c>
      <c r="V328" s="202" t="str">
        <f t="shared" si="265"/>
        <v>RH16_17</v>
      </c>
      <c r="W328" s="202">
        <f t="shared" si="316"/>
        <v>0</v>
      </c>
      <c r="X328" s="202" t="s">
        <v>18</v>
      </c>
      <c r="Y328" s="203" t="s">
        <v>191</v>
      </c>
      <c r="AC328" s="202" t="s">
        <v>327</v>
      </c>
      <c r="AD328" s="46" t="str">
        <f t="shared" si="266"/>
        <v>R_ES-MOB-SpHeat</v>
      </c>
      <c r="AE328" s="208" t="str">
        <f t="shared" si="267"/>
        <v>RH16_17</v>
      </c>
      <c r="AF328" s="46">
        <f t="shared" si="317"/>
        <v>0</v>
      </c>
      <c r="AG328" s="208" t="s">
        <v>18</v>
      </c>
      <c r="AH328" s="46" t="s">
        <v>197</v>
      </c>
      <c r="AL328" s="202" t="s">
        <v>327</v>
      </c>
      <c r="AM328" s="203" t="str">
        <f t="shared" si="268"/>
        <v>R_ES-MOB-SpHeat</v>
      </c>
      <c r="AN328" s="202" t="str">
        <f t="shared" si="269"/>
        <v>RH16_17</v>
      </c>
      <c r="AO328" s="202">
        <f t="shared" si="318"/>
        <v>0</v>
      </c>
      <c r="AP328" s="202" t="s">
        <v>18</v>
      </c>
      <c r="AQ328" s="203" t="s">
        <v>194</v>
      </c>
      <c r="AU328" s="202" t="s">
        <v>327</v>
      </c>
      <c r="AV328" s="46" t="str">
        <f t="shared" si="270"/>
        <v>R_ES-MOB-SpHeat</v>
      </c>
      <c r="AW328" s="208" t="str">
        <f t="shared" si="271"/>
        <v>RH16_17</v>
      </c>
      <c r="AX328" s="208">
        <f t="shared" si="278"/>
        <v>0</v>
      </c>
      <c r="AY328" s="208" t="s">
        <v>18</v>
      </c>
      <c r="AZ328" s="46" t="s">
        <v>193</v>
      </c>
      <c r="BD328" s="202" t="s">
        <v>327</v>
      </c>
      <c r="BE328" s="46" t="str">
        <f t="shared" si="272"/>
        <v>R_ES-MOB-SpHeat</v>
      </c>
      <c r="BF328" s="208" t="str">
        <f t="shared" si="273"/>
        <v>RH16_17</v>
      </c>
      <c r="BG328" s="208">
        <f t="shared" si="279"/>
        <v>0</v>
      </c>
      <c r="BH328" s="208" t="s">
        <v>18</v>
      </c>
      <c r="BI328" s="46" t="s">
        <v>195</v>
      </c>
      <c r="BM328" s="202" t="s">
        <v>327</v>
      </c>
      <c r="BN328" s="46" t="str">
        <f t="shared" si="274"/>
        <v>R_ES-MOB-SpHeat</v>
      </c>
      <c r="BO328" s="208" t="str">
        <f t="shared" si="275"/>
        <v>RH16_17</v>
      </c>
      <c r="BP328" s="208">
        <f t="shared" si="280"/>
        <v>0</v>
      </c>
      <c r="BQ328" s="208" t="s">
        <v>18</v>
      </c>
      <c r="BR328" s="46" t="s">
        <v>192</v>
      </c>
    </row>
    <row r="329" spans="11:70">
      <c r="K329" s="202" t="s">
        <v>327</v>
      </c>
      <c r="L329" s="203" t="str">
        <f t="shared" si="319"/>
        <v>R_ES-MOB-SpHeat</v>
      </c>
      <c r="M329" s="202" t="str">
        <f t="shared" ref="M329:N329" si="328">M233</f>
        <v>RH18_19</v>
      </c>
      <c r="N329" s="202">
        <f t="shared" si="328"/>
        <v>0</v>
      </c>
      <c r="O329" s="202" t="s">
        <v>18</v>
      </c>
      <c r="P329" s="203" t="s">
        <v>196</v>
      </c>
      <c r="T329" s="202" t="s">
        <v>327</v>
      </c>
      <c r="U329" s="203" t="str">
        <f t="shared" si="265"/>
        <v>R_ES-MOB-SpHeat</v>
      </c>
      <c r="V329" s="202" t="str">
        <f t="shared" si="265"/>
        <v>RH18_19</v>
      </c>
      <c r="W329" s="202">
        <f t="shared" si="316"/>
        <v>0</v>
      </c>
      <c r="X329" s="202" t="s">
        <v>18</v>
      </c>
      <c r="Y329" s="203" t="s">
        <v>191</v>
      </c>
      <c r="AC329" s="202" t="s">
        <v>327</v>
      </c>
      <c r="AD329" s="46" t="str">
        <f t="shared" si="266"/>
        <v>R_ES-MOB-SpHeat</v>
      </c>
      <c r="AE329" s="208" t="str">
        <f t="shared" si="267"/>
        <v>RH18_19</v>
      </c>
      <c r="AF329" s="46">
        <f t="shared" si="317"/>
        <v>0</v>
      </c>
      <c r="AG329" s="208" t="s">
        <v>18</v>
      </c>
      <c r="AH329" s="46" t="s">
        <v>197</v>
      </c>
      <c r="AL329" s="202" t="s">
        <v>327</v>
      </c>
      <c r="AM329" s="203" t="str">
        <f t="shared" si="268"/>
        <v>R_ES-MOB-SpHeat</v>
      </c>
      <c r="AN329" s="202" t="str">
        <f t="shared" si="269"/>
        <v>RH18_19</v>
      </c>
      <c r="AO329" s="202">
        <f t="shared" si="318"/>
        <v>0</v>
      </c>
      <c r="AP329" s="202" t="s">
        <v>18</v>
      </c>
      <c r="AQ329" s="203" t="s">
        <v>194</v>
      </c>
      <c r="AU329" s="202" t="s">
        <v>327</v>
      </c>
      <c r="AV329" s="46" t="str">
        <f t="shared" si="270"/>
        <v>R_ES-MOB-SpHeat</v>
      </c>
      <c r="AW329" s="208" t="str">
        <f t="shared" si="271"/>
        <v>RH18_19</v>
      </c>
      <c r="AX329" s="208">
        <f t="shared" si="278"/>
        <v>0</v>
      </c>
      <c r="AY329" s="208" t="s">
        <v>18</v>
      </c>
      <c r="AZ329" s="46" t="s">
        <v>193</v>
      </c>
      <c r="BD329" s="202" t="s">
        <v>327</v>
      </c>
      <c r="BE329" s="46" t="str">
        <f t="shared" si="272"/>
        <v>R_ES-MOB-SpHeat</v>
      </c>
      <c r="BF329" s="208" t="str">
        <f t="shared" si="273"/>
        <v>RH18_19</v>
      </c>
      <c r="BG329" s="208">
        <f t="shared" si="279"/>
        <v>0</v>
      </c>
      <c r="BH329" s="208" t="s">
        <v>18</v>
      </c>
      <c r="BI329" s="46" t="s">
        <v>195</v>
      </c>
      <c r="BM329" s="202" t="s">
        <v>327</v>
      </c>
      <c r="BN329" s="46" t="str">
        <f t="shared" si="274"/>
        <v>R_ES-MOB-SpHeat</v>
      </c>
      <c r="BO329" s="208" t="str">
        <f t="shared" si="275"/>
        <v>RH18_19</v>
      </c>
      <c r="BP329" s="208">
        <f t="shared" si="280"/>
        <v>0</v>
      </c>
      <c r="BQ329" s="208" t="s">
        <v>18</v>
      </c>
      <c r="BR329" s="46" t="s">
        <v>192</v>
      </c>
    </row>
    <row r="330" spans="11:70">
      <c r="K330" s="202" t="s">
        <v>327</v>
      </c>
      <c r="L330" s="203" t="str">
        <f t="shared" si="319"/>
        <v>R_ES-MOB-SpHeat</v>
      </c>
      <c r="M330" s="202" t="str">
        <f t="shared" ref="M330:N330" si="329">M234</f>
        <v>RH20_21</v>
      </c>
      <c r="N330" s="202">
        <f t="shared" si="329"/>
        <v>0</v>
      </c>
      <c r="O330" s="202" t="s">
        <v>18</v>
      </c>
      <c r="P330" s="203" t="s">
        <v>196</v>
      </c>
      <c r="T330" s="202" t="s">
        <v>327</v>
      </c>
      <c r="U330" s="203" t="str">
        <f t="shared" si="265"/>
        <v>R_ES-MOB-SpHeat</v>
      </c>
      <c r="V330" s="202" t="str">
        <f t="shared" si="265"/>
        <v>RH20_21</v>
      </c>
      <c r="W330" s="202">
        <f t="shared" si="316"/>
        <v>0</v>
      </c>
      <c r="X330" s="202" t="s">
        <v>18</v>
      </c>
      <c r="Y330" s="203" t="s">
        <v>191</v>
      </c>
      <c r="AC330" s="202" t="s">
        <v>327</v>
      </c>
      <c r="AD330" s="46" t="str">
        <f t="shared" si="266"/>
        <v>R_ES-MOB-SpHeat</v>
      </c>
      <c r="AE330" s="208" t="str">
        <f t="shared" si="267"/>
        <v>RH20_21</v>
      </c>
      <c r="AF330" s="46">
        <f t="shared" si="317"/>
        <v>0</v>
      </c>
      <c r="AG330" s="208" t="s">
        <v>18</v>
      </c>
      <c r="AH330" s="46" t="s">
        <v>197</v>
      </c>
      <c r="AL330" s="202" t="s">
        <v>327</v>
      </c>
      <c r="AM330" s="203" t="str">
        <f t="shared" si="268"/>
        <v>R_ES-MOB-SpHeat</v>
      </c>
      <c r="AN330" s="202" t="str">
        <f t="shared" si="269"/>
        <v>RH20_21</v>
      </c>
      <c r="AO330" s="202">
        <f t="shared" si="318"/>
        <v>0</v>
      </c>
      <c r="AP330" s="202" t="s">
        <v>18</v>
      </c>
      <c r="AQ330" s="203" t="s">
        <v>194</v>
      </c>
      <c r="AU330" s="202" t="s">
        <v>327</v>
      </c>
      <c r="AV330" s="46" t="str">
        <f t="shared" si="270"/>
        <v>R_ES-MOB-SpHeat</v>
      </c>
      <c r="AW330" s="208" t="str">
        <f t="shared" si="271"/>
        <v>RH20_21</v>
      </c>
      <c r="AX330" s="208">
        <f t="shared" si="278"/>
        <v>0</v>
      </c>
      <c r="AY330" s="208" t="s">
        <v>18</v>
      </c>
      <c r="AZ330" s="46" t="s">
        <v>193</v>
      </c>
      <c r="BD330" s="202" t="s">
        <v>327</v>
      </c>
      <c r="BE330" s="46" t="str">
        <f t="shared" si="272"/>
        <v>R_ES-MOB-SpHeat</v>
      </c>
      <c r="BF330" s="208" t="str">
        <f t="shared" si="273"/>
        <v>RH20_21</v>
      </c>
      <c r="BG330" s="208">
        <f t="shared" si="279"/>
        <v>0</v>
      </c>
      <c r="BH330" s="208" t="s">
        <v>18</v>
      </c>
      <c r="BI330" s="46" t="s">
        <v>195</v>
      </c>
      <c r="BM330" s="202" t="s">
        <v>327</v>
      </c>
      <c r="BN330" s="46" t="str">
        <f t="shared" si="274"/>
        <v>R_ES-MOB-SpHeat</v>
      </c>
      <c r="BO330" s="208" t="str">
        <f t="shared" si="275"/>
        <v>RH20_21</v>
      </c>
      <c r="BP330" s="208">
        <f t="shared" si="280"/>
        <v>0</v>
      </c>
      <c r="BQ330" s="208" t="s">
        <v>18</v>
      </c>
      <c r="BR330" s="46" t="s">
        <v>192</v>
      </c>
    </row>
    <row r="331" spans="11:70">
      <c r="K331" s="202" t="s">
        <v>327</v>
      </c>
      <c r="L331" s="203" t="str">
        <f t="shared" si="319"/>
        <v>R_ES-MOB-SpHeat</v>
      </c>
      <c r="M331" s="202" t="str">
        <f t="shared" ref="M331:N331" si="330">M235</f>
        <v>RH22_23</v>
      </c>
      <c r="N331" s="202">
        <f t="shared" si="330"/>
        <v>0</v>
      </c>
      <c r="O331" s="202" t="s">
        <v>18</v>
      </c>
      <c r="P331" s="203" t="s">
        <v>196</v>
      </c>
      <c r="T331" s="202" t="s">
        <v>327</v>
      </c>
      <c r="U331" s="203" t="str">
        <f t="shared" si="265"/>
        <v>R_ES-MOB-SpHeat</v>
      </c>
      <c r="V331" s="202" t="str">
        <f t="shared" si="265"/>
        <v>RH22_23</v>
      </c>
      <c r="W331" s="202">
        <f t="shared" si="316"/>
        <v>0</v>
      </c>
      <c r="X331" s="202" t="s">
        <v>18</v>
      </c>
      <c r="Y331" s="203" t="s">
        <v>191</v>
      </c>
      <c r="AC331" s="202" t="s">
        <v>327</v>
      </c>
      <c r="AD331" s="46" t="str">
        <f t="shared" si="266"/>
        <v>R_ES-MOB-SpHeat</v>
      </c>
      <c r="AE331" s="208" t="str">
        <f t="shared" si="267"/>
        <v>RH22_23</v>
      </c>
      <c r="AF331" s="46">
        <f t="shared" si="317"/>
        <v>0</v>
      </c>
      <c r="AG331" s="208" t="s">
        <v>18</v>
      </c>
      <c r="AH331" s="46" t="s">
        <v>197</v>
      </c>
      <c r="AL331" s="202" t="s">
        <v>327</v>
      </c>
      <c r="AM331" s="203" t="str">
        <f t="shared" si="268"/>
        <v>R_ES-MOB-SpHeat</v>
      </c>
      <c r="AN331" s="202" t="str">
        <f t="shared" si="269"/>
        <v>RH22_23</v>
      </c>
      <c r="AO331" s="202">
        <f t="shared" si="318"/>
        <v>0</v>
      </c>
      <c r="AP331" s="202" t="s">
        <v>18</v>
      </c>
      <c r="AQ331" s="203" t="s">
        <v>194</v>
      </c>
      <c r="AU331" s="202" t="s">
        <v>327</v>
      </c>
      <c r="AV331" s="46" t="str">
        <f t="shared" si="270"/>
        <v>R_ES-MOB-SpHeat</v>
      </c>
      <c r="AW331" s="208" t="str">
        <f t="shared" si="271"/>
        <v>RH22_23</v>
      </c>
      <c r="AX331" s="208">
        <f t="shared" si="278"/>
        <v>0</v>
      </c>
      <c r="AY331" s="208" t="s">
        <v>18</v>
      </c>
      <c r="AZ331" s="46" t="s">
        <v>193</v>
      </c>
      <c r="BD331" s="202" t="s">
        <v>327</v>
      </c>
      <c r="BE331" s="46" t="str">
        <f t="shared" si="272"/>
        <v>R_ES-MOB-SpHeat</v>
      </c>
      <c r="BF331" s="208" t="str">
        <f t="shared" si="273"/>
        <v>RH22_23</v>
      </c>
      <c r="BG331" s="208">
        <f t="shared" si="279"/>
        <v>0</v>
      </c>
      <c r="BH331" s="208" t="s">
        <v>18</v>
      </c>
      <c r="BI331" s="46" t="s">
        <v>195</v>
      </c>
      <c r="BM331" s="202" t="s">
        <v>327</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327</v>
      </c>
      <c r="L344" s="203" t="str">
        <f t="shared" si="319"/>
        <v>R_ES-MOB-SpHeat</v>
      </c>
      <c r="M344" s="202" t="str">
        <f t="shared" ref="M344:N344" si="343">M248</f>
        <v>SH0_1</v>
      </c>
      <c r="N344" s="202">
        <f t="shared" si="343"/>
        <v>0</v>
      </c>
      <c r="O344" s="202" t="s">
        <v>18</v>
      </c>
      <c r="P344" s="203" t="s">
        <v>196</v>
      </c>
      <c r="T344" s="202" t="s">
        <v>327</v>
      </c>
      <c r="U344" s="203" t="str">
        <f t="shared" si="265"/>
        <v>R_ES-MOB-SpHeat</v>
      </c>
      <c r="V344" s="202" t="str">
        <f t="shared" si="265"/>
        <v>SH0_1</v>
      </c>
      <c r="W344" s="202">
        <f t="shared" si="316"/>
        <v>0</v>
      </c>
      <c r="X344" s="202" t="s">
        <v>18</v>
      </c>
      <c r="Y344" s="203" t="s">
        <v>191</v>
      </c>
      <c r="AC344" s="202" t="s">
        <v>327</v>
      </c>
      <c r="AD344" s="46" t="str">
        <f t="shared" si="266"/>
        <v>R_ES-MOB-SpHeat</v>
      </c>
      <c r="AE344" s="208" t="str">
        <f t="shared" si="267"/>
        <v>SH0_1</v>
      </c>
      <c r="AF344" s="46">
        <f t="shared" si="317"/>
        <v>0</v>
      </c>
      <c r="AG344" s="208" t="s">
        <v>18</v>
      </c>
      <c r="AH344" s="46" t="s">
        <v>197</v>
      </c>
      <c r="AL344" s="202" t="s">
        <v>327</v>
      </c>
      <c r="AM344" s="203" t="str">
        <f t="shared" si="268"/>
        <v>R_ES-MOB-SpHeat</v>
      </c>
      <c r="AN344" s="202" t="str">
        <f t="shared" si="269"/>
        <v>SH0_1</v>
      </c>
      <c r="AO344" s="202">
        <f t="shared" si="318"/>
        <v>0</v>
      </c>
      <c r="AP344" s="202" t="s">
        <v>18</v>
      </c>
      <c r="AQ344" s="203" t="s">
        <v>194</v>
      </c>
      <c r="AU344" s="202" t="s">
        <v>327</v>
      </c>
      <c r="AV344" s="46" t="str">
        <f t="shared" si="270"/>
        <v>R_ES-MOB-SpHeat</v>
      </c>
      <c r="AW344" s="208" t="str">
        <f t="shared" si="271"/>
        <v>SH0_1</v>
      </c>
      <c r="AX344" s="208">
        <f t="shared" si="278"/>
        <v>0</v>
      </c>
      <c r="AY344" s="208" t="s">
        <v>18</v>
      </c>
      <c r="AZ344" s="46" t="s">
        <v>193</v>
      </c>
      <c r="BD344" s="202" t="s">
        <v>327</v>
      </c>
      <c r="BE344" s="46" t="str">
        <f t="shared" si="272"/>
        <v>R_ES-MOB-SpHeat</v>
      </c>
      <c r="BF344" s="208" t="str">
        <f t="shared" si="273"/>
        <v>SH0_1</v>
      </c>
      <c r="BG344" s="208">
        <f t="shared" si="279"/>
        <v>0</v>
      </c>
      <c r="BH344" s="208" t="s">
        <v>18</v>
      </c>
      <c r="BI344" s="46" t="s">
        <v>195</v>
      </c>
      <c r="BM344" s="202" t="s">
        <v>327</v>
      </c>
      <c r="BN344" s="46" t="str">
        <f t="shared" si="274"/>
        <v>R_ES-MOB-SpHeat</v>
      </c>
      <c r="BO344" s="208" t="str">
        <f t="shared" si="275"/>
        <v>SH0_1</v>
      </c>
      <c r="BP344" s="208">
        <f t="shared" si="280"/>
        <v>0</v>
      </c>
      <c r="BQ344" s="208" t="s">
        <v>18</v>
      </c>
      <c r="BR344" s="46" t="s">
        <v>192</v>
      </c>
    </row>
    <row r="345" spans="11:70">
      <c r="K345" s="202" t="s">
        <v>327</v>
      </c>
      <c r="L345" s="203" t="str">
        <f t="shared" si="319"/>
        <v>R_ES-MOB-SpHeat</v>
      </c>
      <c r="M345" s="202" t="str">
        <f t="shared" ref="M345:N345" si="344">M249</f>
        <v>SH2_3</v>
      </c>
      <c r="N345" s="202">
        <f t="shared" si="344"/>
        <v>0</v>
      </c>
      <c r="O345" s="202" t="s">
        <v>18</v>
      </c>
      <c r="P345" s="203" t="s">
        <v>196</v>
      </c>
      <c r="T345" s="202" t="s">
        <v>327</v>
      </c>
      <c r="U345" s="203" t="str">
        <f t="shared" si="265"/>
        <v>R_ES-MOB-SpHeat</v>
      </c>
      <c r="V345" s="202" t="str">
        <f t="shared" si="265"/>
        <v>SH2_3</v>
      </c>
      <c r="W345" s="202">
        <f t="shared" si="316"/>
        <v>0</v>
      </c>
      <c r="X345" s="202" t="s">
        <v>18</v>
      </c>
      <c r="Y345" s="203" t="s">
        <v>191</v>
      </c>
      <c r="AC345" s="202" t="s">
        <v>327</v>
      </c>
      <c r="AD345" s="46" t="str">
        <f t="shared" si="266"/>
        <v>R_ES-MOB-SpHeat</v>
      </c>
      <c r="AE345" s="208" t="str">
        <f t="shared" si="267"/>
        <v>SH2_3</v>
      </c>
      <c r="AF345" s="46">
        <f t="shared" si="317"/>
        <v>0</v>
      </c>
      <c r="AG345" s="208" t="s">
        <v>18</v>
      </c>
      <c r="AH345" s="46" t="s">
        <v>197</v>
      </c>
      <c r="AL345" s="202" t="s">
        <v>327</v>
      </c>
      <c r="AM345" s="203" t="str">
        <f t="shared" si="268"/>
        <v>R_ES-MOB-SpHeat</v>
      </c>
      <c r="AN345" s="202" t="str">
        <f t="shared" si="269"/>
        <v>SH2_3</v>
      </c>
      <c r="AO345" s="202">
        <f t="shared" si="318"/>
        <v>0</v>
      </c>
      <c r="AP345" s="202" t="s">
        <v>18</v>
      </c>
      <c r="AQ345" s="203" t="s">
        <v>194</v>
      </c>
      <c r="AU345" s="202" t="s">
        <v>327</v>
      </c>
      <c r="AV345" s="46" t="str">
        <f t="shared" si="270"/>
        <v>R_ES-MOB-SpHeat</v>
      </c>
      <c r="AW345" s="208" t="str">
        <f t="shared" si="271"/>
        <v>SH2_3</v>
      </c>
      <c r="AX345" s="208">
        <f t="shared" si="278"/>
        <v>0</v>
      </c>
      <c r="AY345" s="208" t="s">
        <v>18</v>
      </c>
      <c r="AZ345" s="46" t="s">
        <v>193</v>
      </c>
      <c r="BD345" s="202" t="s">
        <v>327</v>
      </c>
      <c r="BE345" s="46" t="str">
        <f t="shared" si="272"/>
        <v>R_ES-MOB-SpHeat</v>
      </c>
      <c r="BF345" s="208" t="str">
        <f t="shared" si="273"/>
        <v>SH2_3</v>
      </c>
      <c r="BG345" s="208">
        <f t="shared" si="279"/>
        <v>0</v>
      </c>
      <c r="BH345" s="208" t="s">
        <v>18</v>
      </c>
      <c r="BI345" s="46" t="s">
        <v>195</v>
      </c>
      <c r="BM345" s="202" t="s">
        <v>327</v>
      </c>
      <c r="BN345" s="46" t="str">
        <f t="shared" si="274"/>
        <v>R_ES-MOB-SpHeat</v>
      </c>
      <c r="BO345" s="208" t="str">
        <f t="shared" si="275"/>
        <v>SH2_3</v>
      </c>
      <c r="BP345" s="208">
        <f t="shared" si="280"/>
        <v>0</v>
      </c>
      <c r="BQ345" s="208" t="s">
        <v>18</v>
      </c>
      <c r="BR345" s="46" t="s">
        <v>192</v>
      </c>
    </row>
    <row r="346" spans="11:70">
      <c r="K346" s="202" t="s">
        <v>327</v>
      </c>
      <c r="L346" s="203" t="str">
        <f t="shared" si="319"/>
        <v>R_ES-MOB-SpHeat</v>
      </c>
      <c r="M346" s="202" t="str">
        <f t="shared" ref="M346:N346" si="345">M250</f>
        <v>SH4_5</v>
      </c>
      <c r="N346" s="202">
        <f t="shared" si="345"/>
        <v>0</v>
      </c>
      <c r="O346" s="202" t="s">
        <v>18</v>
      </c>
      <c r="P346" s="203" t="s">
        <v>196</v>
      </c>
      <c r="T346" s="202" t="s">
        <v>327</v>
      </c>
      <c r="U346" s="203" t="str">
        <f t="shared" si="265"/>
        <v>R_ES-MOB-SpHeat</v>
      </c>
      <c r="V346" s="202" t="str">
        <f t="shared" si="265"/>
        <v>SH4_5</v>
      </c>
      <c r="W346" s="202">
        <f t="shared" si="316"/>
        <v>0</v>
      </c>
      <c r="X346" s="202" t="s">
        <v>18</v>
      </c>
      <c r="Y346" s="203" t="s">
        <v>191</v>
      </c>
      <c r="AC346" s="202" t="s">
        <v>327</v>
      </c>
      <c r="AD346" s="46" t="str">
        <f t="shared" si="266"/>
        <v>R_ES-MOB-SpHeat</v>
      </c>
      <c r="AE346" s="208" t="str">
        <f t="shared" si="267"/>
        <v>SH4_5</v>
      </c>
      <c r="AF346" s="46">
        <f t="shared" si="317"/>
        <v>0</v>
      </c>
      <c r="AG346" s="208" t="s">
        <v>18</v>
      </c>
      <c r="AH346" s="46" t="s">
        <v>197</v>
      </c>
      <c r="AL346" s="202" t="s">
        <v>327</v>
      </c>
      <c r="AM346" s="203" t="str">
        <f t="shared" si="268"/>
        <v>R_ES-MOB-SpHeat</v>
      </c>
      <c r="AN346" s="202" t="str">
        <f t="shared" si="269"/>
        <v>SH4_5</v>
      </c>
      <c r="AO346" s="202">
        <f t="shared" si="318"/>
        <v>0</v>
      </c>
      <c r="AP346" s="202" t="s">
        <v>18</v>
      </c>
      <c r="AQ346" s="203" t="s">
        <v>194</v>
      </c>
      <c r="AU346" s="202" t="s">
        <v>327</v>
      </c>
      <c r="AV346" s="46" t="str">
        <f t="shared" si="270"/>
        <v>R_ES-MOB-SpHeat</v>
      </c>
      <c r="AW346" s="208" t="str">
        <f t="shared" si="271"/>
        <v>SH4_5</v>
      </c>
      <c r="AX346" s="208">
        <f t="shared" si="278"/>
        <v>0</v>
      </c>
      <c r="AY346" s="208" t="s">
        <v>18</v>
      </c>
      <c r="AZ346" s="46" t="s">
        <v>193</v>
      </c>
      <c r="BD346" s="202" t="s">
        <v>327</v>
      </c>
      <c r="BE346" s="46" t="str">
        <f t="shared" si="272"/>
        <v>R_ES-MOB-SpHeat</v>
      </c>
      <c r="BF346" s="208" t="str">
        <f t="shared" si="273"/>
        <v>SH4_5</v>
      </c>
      <c r="BG346" s="208">
        <f t="shared" si="279"/>
        <v>0</v>
      </c>
      <c r="BH346" s="208" t="s">
        <v>18</v>
      </c>
      <c r="BI346" s="46" t="s">
        <v>195</v>
      </c>
      <c r="BM346" s="202" t="s">
        <v>327</v>
      </c>
      <c r="BN346" s="46" t="str">
        <f t="shared" si="274"/>
        <v>R_ES-MOB-SpHeat</v>
      </c>
      <c r="BO346" s="208" t="str">
        <f t="shared" si="275"/>
        <v>SH4_5</v>
      </c>
      <c r="BP346" s="208">
        <f t="shared" si="280"/>
        <v>0</v>
      </c>
      <c r="BQ346" s="208" t="s">
        <v>18</v>
      </c>
      <c r="BR346" s="46" t="s">
        <v>192</v>
      </c>
    </row>
    <row r="347" spans="11:70">
      <c r="K347" s="202" t="s">
        <v>327</v>
      </c>
      <c r="L347" s="203" t="str">
        <f t="shared" si="319"/>
        <v>R_ES-MOB-SpHeat</v>
      </c>
      <c r="M347" s="202" t="str">
        <f t="shared" ref="M347:N347" si="346">M251</f>
        <v>SH6_7</v>
      </c>
      <c r="N347" s="202">
        <f t="shared" si="346"/>
        <v>0</v>
      </c>
      <c r="O347" s="202" t="s">
        <v>18</v>
      </c>
      <c r="P347" s="203" t="s">
        <v>196</v>
      </c>
      <c r="T347" s="202" t="s">
        <v>327</v>
      </c>
      <c r="U347" s="203" t="str">
        <f t="shared" si="265"/>
        <v>R_ES-MOB-SpHeat</v>
      </c>
      <c r="V347" s="202" t="str">
        <f t="shared" si="265"/>
        <v>SH6_7</v>
      </c>
      <c r="W347" s="202">
        <f t="shared" si="316"/>
        <v>0</v>
      </c>
      <c r="X347" s="202" t="s">
        <v>18</v>
      </c>
      <c r="Y347" s="203" t="s">
        <v>191</v>
      </c>
      <c r="AC347" s="202" t="s">
        <v>327</v>
      </c>
      <c r="AD347" s="46" t="str">
        <f t="shared" si="266"/>
        <v>R_ES-MOB-SpHeat</v>
      </c>
      <c r="AE347" s="208" t="str">
        <f t="shared" si="267"/>
        <v>SH6_7</v>
      </c>
      <c r="AF347" s="46">
        <f t="shared" si="317"/>
        <v>0</v>
      </c>
      <c r="AG347" s="208" t="s">
        <v>18</v>
      </c>
      <c r="AH347" s="46" t="s">
        <v>197</v>
      </c>
      <c r="AL347" s="202" t="s">
        <v>327</v>
      </c>
      <c r="AM347" s="203" t="str">
        <f t="shared" si="268"/>
        <v>R_ES-MOB-SpHeat</v>
      </c>
      <c r="AN347" s="202" t="str">
        <f t="shared" si="269"/>
        <v>SH6_7</v>
      </c>
      <c r="AO347" s="202">
        <f t="shared" si="318"/>
        <v>0</v>
      </c>
      <c r="AP347" s="202" t="s">
        <v>18</v>
      </c>
      <c r="AQ347" s="203" t="s">
        <v>194</v>
      </c>
      <c r="AU347" s="202" t="s">
        <v>327</v>
      </c>
      <c r="AV347" s="46" t="str">
        <f t="shared" si="270"/>
        <v>R_ES-MOB-SpHeat</v>
      </c>
      <c r="AW347" s="208" t="str">
        <f t="shared" si="271"/>
        <v>SH6_7</v>
      </c>
      <c r="AX347" s="208">
        <f t="shared" si="278"/>
        <v>0</v>
      </c>
      <c r="AY347" s="208" t="s">
        <v>18</v>
      </c>
      <c r="AZ347" s="46" t="s">
        <v>193</v>
      </c>
      <c r="BD347" s="202" t="s">
        <v>327</v>
      </c>
      <c r="BE347" s="46" t="str">
        <f t="shared" si="272"/>
        <v>R_ES-MOB-SpHeat</v>
      </c>
      <c r="BF347" s="208" t="str">
        <f t="shared" si="273"/>
        <v>SH6_7</v>
      </c>
      <c r="BG347" s="208">
        <f t="shared" si="279"/>
        <v>0</v>
      </c>
      <c r="BH347" s="208" t="s">
        <v>18</v>
      </c>
      <c r="BI347" s="46" t="s">
        <v>195</v>
      </c>
      <c r="BM347" s="202" t="s">
        <v>327</v>
      </c>
      <c r="BN347" s="46" t="str">
        <f t="shared" si="274"/>
        <v>R_ES-MOB-SpHeat</v>
      </c>
      <c r="BO347" s="208" t="str">
        <f t="shared" si="275"/>
        <v>SH6_7</v>
      </c>
      <c r="BP347" s="208">
        <f t="shared" si="280"/>
        <v>0</v>
      </c>
      <c r="BQ347" s="208" t="s">
        <v>18</v>
      </c>
      <c r="BR347" s="46" t="s">
        <v>192</v>
      </c>
    </row>
    <row r="348" spans="11:70">
      <c r="K348" s="202" t="s">
        <v>327</v>
      </c>
      <c r="L348" s="203" t="str">
        <f t="shared" si="319"/>
        <v>R_ES-MOB-SpHeat</v>
      </c>
      <c r="M348" s="202" t="str">
        <f t="shared" ref="M348:N348" si="347">M252</f>
        <v>SH8_9</v>
      </c>
      <c r="N348" s="202">
        <f t="shared" si="347"/>
        <v>0</v>
      </c>
      <c r="O348" s="202" t="s">
        <v>18</v>
      </c>
      <c r="P348" s="203" t="s">
        <v>196</v>
      </c>
      <c r="T348" s="202" t="s">
        <v>327</v>
      </c>
      <c r="U348" s="203" t="str">
        <f t="shared" si="265"/>
        <v>R_ES-MOB-SpHeat</v>
      </c>
      <c r="V348" s="202" t="str">
        <f t="shared" si="265"/>
        <v>SH8_9</v>
      </c>
      <c r="W348" s="202">
        <f t="shared" si="316"/>
        <v>0</v>
      </c>
      <c r="X348" s="202" t="s">
        <v>18</v>
      </c>
      <c r="Y348" s="203" t="s">
        <v>191</v>
      </c>
      <c r="AC348" s="202" t="s">
        <v>327</v>
      </c>
      <c r="AD348" s="46" t="str">
        <f t="shared" si="266"/>
        <v>R_ES-MOB-SpHeat</v>
      </c>
      <c r="AE348" s="208" t="str">
        <f t="shared" si="267"/>
        <v>SH8_9</v>
      </c>
      <c r="AF348" s="46">
        <f t="shared" si="317"/>
        <v>0</v>
      </c>
      <c r="AG348" s="208" t="s">
        <v>18</v>
      </c>
      <c r="AH348" s="46" t="s">
        <v>197</v>
      </c>
      <c r="AL348" s="202" t="s">
        <v>327</v>
      </c>
      <c r="AM348" s="203" t="str">
        <f t="shared" si="268"/>
        <v>R_ES-MOB-SpHeat</v>
      </c>
      <c r="AN348" s="202" t="str">
        <f t="shared" si="269"/>
        <v>SH8_9</v>
      </c>
      <c r="AO348" s="202">
        <f t="shared" si="318"/>
        <v>0</v>
      </c>
      <c r="AP348" s="202" t="s">
        <v>18</v>
      </c>
      <c r="AQ348" s="203" t="s">
        <v>194</v>
      </c>
      <c r="AU348" s="202" t="s">
        <v>327</v>
      </c>
      <c r="AV348" s="46" t="str">
        <f t="shared" si="270"/>
        <v>R_ES-MOB-SpHeat</v>
      </c>
      <c r="AW348" s="208" t="str">
        <f t="shared" si="271"/>
        <v>SH8_9</v>
      </c>
      <c r="AX348" s="208">
        <f t="shared" si="278"/>
        <v>0</v>
      </c>
      <c r="AY348" s="208" t="s">
        <v>18</v>
      </c>
      <c r="AZ348" s="46" t="s">
        <v>193</v>
      </c>
      <c r="BD348" s="202" t="s">
        <v>327</v>
      </c>
      <c r="BE348" s="46" t="str">
        <f t="shared" si="272"/>
        <v>R_ES-MOB-SpHeat</v>
      </c>
      <c r="BF348" s="208" t="str">
        <f t="shared" si="273"/>
        <v>SH8_9</v>
      </c>
      <c r="BG348" s="208">
        <f t="shared" si="279"/>
        <v>0</v>
      </c>
      <c r="BH348" s="208" t="s">
        <v>18</v>
      </c>
      <c r="BI348" s="46" t="s">
        <v>195</v>
      </c>
      <c r="BM348" s="202" t="s">
        <v>327</v>
      </c>
      <c r="BN348" s="46" t="str">
        <f t="shared" si="274"/>
        <v>R_ES-MOB-SpHeat</v>
      </c>
      <c r="BO348" s="208" t="str">
        <f t="shared" si="275"/>
        <v>SH8_9</v>
      </c>
      <c r="BP348" s="208">
        <f t="shared" si="280"/>
        <v>0</v>
      </c>
      <c r="BQ348" s="208" t="s">
        <v>18</v>
      </c>
      <c r="BR348" s="46" t="s">
        <v>192</v>
      </c>
    </row>
    <row r="349" spans="11:70">
      <c r="K349" s="202" t="s">
        <v>327</v>
      </c>
      <c r="L349" s="203" t="str">
        <f t="shared" si="319"/>
        <v>R_ES-MOB-SpHeat</v>
      </c>
      <c r="M349" s="202" t="str">
        <f t="shared" ref="M349:N349" si="348">M253</f>
        <v>SH10_11</v>
      </c>
      <c r="N349" s="202">
        <f t="shared" si="348"/>
        <v>0</v>
      </c>
      <c r="O349" s="202" t="s">
        <v>18</v>
      </c>
      <c r="P349" s="203" t="s">
        <v>196</v>
      </c>
      <c r="T349" s="202" t="s">
        <v>327</v>
      </c>
      <c r="U349" s="203" t="str">
        <f t="shared" si="265"/>
        <v>R_ES-MOB-SpHeat</v>
      </c>
      <c r="V349" s="202" t="str">
        <f t="shared" si="265"/>
        <v>SH10_11</v>
      </c>
      <c r="W349" s="202">
        <f t="shared" si="316"/>
        <v>0</v>
      </c>
      <c r="X349" s="202" t="s">
        <v>18</v>
      </c>
      <c r="Y349" s="203" t="s">
        <v>191</v>
      </c>
      <c r="AC349" s="202" t="s">
        <v>327</v>
      </c>
      <c r="AD349" s="46" t="str">
        <f t="shared" si="266"/>
        <v>R_ES-MOB-SpHeat</v>
      </c>
      <c r="AE349" s="208" t="str">
        <f t="shared" si="267"/>
        <v>SH10_11</v>
      </c>
      <c r="AF349" s="46">
        <f t="shared" si="317"/>
        <v>0</v>
      </c>
      <c r="AG349" s="208" t="s">
        <v>18</v>
      </c>
      <c r="AH349" s="46" t="s">
        <v>197</v>
      </c>
      <c r="AL349" s="202" t="s">
        <v>327</v>
      </c>
      <c r="AM349" s="203" t="str">
        <f t="shared" si="268"/>
        <v>R_ES-MOB-SpHeat</v>
      </c>
      <c r="AN349" s="202" t="str">
        <f t="shared" si="269"/>
        <v>SH10_11</v>
      </c>
      <c r="AO349" s="202">
        <f t="shared" si="318"/>
        <v>0</v>
      </c>
      <c r="AP349" s="202" t="s">
        <v>18</v>
      </c>
      <c r="AQ349" s="203" t="s">
        <v>194</v>
      </c>
      <c r="AU349" s="202" t="s">
        <v>327</v>
      </c>
      <c r="AV349" s="46" t="str">
        <f t="shared" si="270"/>
        <v>R_ES-MOB-SpHeat</v>
      </c>
      <c r="AW349" s="208" t="str">
        <f t="shared" si="271"/>
        <v>SH10_11</v>
      </c>
      <c r="AX349" s="208">
        <f t="shared" si="278"/>
        <v>0</v>
      </c>
      <c r="AY349" s="208" t="s">
        <v>18</v>
      </c>
      <c r="AZ349" s="46" t="s">
        <v>193</v>
      </c>
      <c r="BD349" s="202" t="s">
        <v>327</v>
      </c>
      <c r="BE349" s="46" t="str">
        <f t="shared" si="272"/>
        <v>R_ES-MOB-SpHeat</v>
      </c>
      <c r="BF349" s="208" t="str">
        <f t="shared" si="273"/>
        <v>SH10_11</v>
      </c>
      <c r="BG349" s="208">
        <f t="shared" si="279"/>
        <v>0</v>
      </c>
      <c r="BH349" s="208" t="s">
        <v>18</v>
      </c>
      <c r="BI349" s="46" t="s">
        <v>195</v>
      </c>
      <c r="BM349" s="202" t="s">
        <v>327</v>
      </c>
      <c r="BN349" s="46" t="str">
        <f t="shared" si="274"/>
        <v>R_ES-MOB-SpHeat</v>
      </c>
      <c r="BO349" s="208" t="str">
        <f t="shared" si="275"/>
        <v>SH10_11</v>
      </c>
      <c r="BP349" s="208">
        <f t="shared" si="280"/>
        <v>0</v>
      </c>
      <c r="BQ349" s="208" t="s">
        <v>18</v>
      </c>
      <c r="BR349" s="46" t="s">
        <v>192</v>
      </c>
    </row>
    <row r="350" spans="11:70">
      <c r="K350" s="202" t="s">
        <v>327</v>
      </c>
      <c r="L350" s="203" t="str">
        <f t="shared" si="319"/>
        <v>R_ES-MOB-SpHeat</v>
      </c>
      <c r="M350" s="202" t="str">
        <f t="shared" ref="M350:N350" si="349">M254</f>
        <v>SH12_13</v>
      </c>
      <c r="N350" s="202">
        <f t="shared" si="349"/>
        <v>0</v>
      </c>
      <c r="O350" s="202" t="s">
        <v>18</v>
      </c>
      <c r="P350" s="203" t="s">
        <v>196</v>
      </c>
      <c r="T350" s="202" t="s">
        <v>327</v>
      </c>
      <c r="U350" s="203" t="str">
        <f t="shared" si="265"/>
        <v>R_ES-MOB-SpHeat</v>
      </c>
      <c r="V350" s="202" t="str">
        <f t="shared" si="265"/>
        <v>SH12_13</v>
      </c>
      <c r="W350" s="202">
        <f t="shared" si="316"/>
        <v>0</v>
      </c>
      <c r="X350" s="202" t="s">
        <v>18</v>
      </c>
      <c r="Y350" s="203" t="s">
        <v>191</v>
      </c>
      <c r="AC350" s="202" t="s">
        <v>327</v>
      </c>
      <c r="AD350" s="46" t="str">
        <f t="shared" si="266"/>
        <v>R_ES-MOB-SpHeat</v>
      </c>
      <c r="AE350" s="208" t="str">
        <f t="shared" si="267"/>
        <v>SH12_13</v>
      </c>
      <c r="AF350" s="46">
        <f t="shared" si="317"/>
        <v>0</v>
      </c>
      <c r="AG350" s="208" t="s">
        <v>18</v>
      </c>
      <c r="AH350" s="46" t="s">
        <v>197</v>
      </c>
      <c r="AL350" s="202" t="s">
        <v>327</v>
      </c>
      <c r="AM350" s="203" t="str">
        <f t="shared" si="268"/>
        <v>R_ES-MOB-SpHeat</v>
      </c>
      <c r="AN350" s="202" t="str">
        <f t="shared" si="269"/>
        <v>SH12_13</v>
      </c>
      <c r="AO350" s="202">
        <f t="shared" si="318"/>
        <v>0</v>
      </c>
      <c r="AP350" s="202" t="s">
        <v>18</v>
      </c>
      <c r="AQ350" s="203" t="s">
        <v>194</v>
      </c>
      <c r="AU350" s="202" t="s">
        <v>327</v>
      </c>
      <c r="AV350" s="46" t="str">
        <f t="shared" si="270"/>
        <v>R_ES-MOB-SpHeat</v>
      </c>
      <c r="AW350" s="208" t="str">
        <f t="shared" si="271"/>
        <v>SH12_13</v>
      </c>
      <c r="AX350" s="208">
        <f t="shared" si="278"/>
        <v>0</v>
      </c>
      <c r="AY350" s="208" t="s">
        <v>18</v>
      </c>
      <c r="AZ350" s="46" t="s">
        <v>193</v>
      </c>
      <c r="BD350" s="202" t="s">
        <v>327</v>
      </c>
      <c r="BE350" s="46" t="str">
        <f t="shared" si="272"/>
        <v>R_ES-MOB-SpHeat</v>
      </c>
      <c r="BF350" s="208" t="str">
        <f t="shared" si="273"/>
        <v>SH12_13</v>
      </c>
      <c r="BG350" s="208">
        <f t="shared" si="279"/>
        <v>0</v>
      </c>
      <c r="BH350" s="208" t="s">
        <v>18</v>
      </c>
      <c r="BI350" s="46" t="s">
        <v>195</v>
      </c>
      <c r="BM350" s="202" t="s">
        <v>327</v>
      </c>
      <c r="BN350" s="46" t="str">
        <f t="shared" si="274"/>
        <v>R_ES-MOB-SpHeat</v>
      </c>
      <c r="BO350" s="208" t="str">
        <f t="shared" si="275"/>
        <v>SH12_13</v>
      </c>
      <c r="BP350" s="208">
        <f t="shared" si="280"/>
        <v>0</v>
      </c>
      <c r="BQ350" s="208" t="s">
        <v>18</v>
      </c>
      <c r="BR350" s="46" t="s">
        <v>192</v>
      </c>
    </row>
    <row r="351" spans="11:70">
      <c r="K351" s="202" t="s">
        <v>327</v>
      </c>
      <c r="L351" s="203" t="str">
        <f t="shared" si="319"/>
        <v>R_ES-MOB-SpHeat</v>
      </c>
      <c r="M351" s="202" t="str">
        <f t="shared" ref="M351:N351" si="350">M255</f>
        <v>SH14_15</v>
      </c>
      <c r="N351" s="202">
        <f t="shared" si="350"/>
        <v>0</v>
      </c>
      <c r="O351" s="202" t="s">
        <v>18</v>
      </c>
      <c r="P351" s="203" t="s">
        <v>196</v>
      </c>
      <c r="T351" s="202" t="s">
        <v>327</v>
      </c>
      <c r="U351" s="203" t="str">
        <f t="shared" si="265"/>
        <v>R_ES-MOB-SpHeat</v>
      </c>
      <c r="V351" s="202" t="str">
        <f t="shared" si="265"/>
        <v>SH14_15</v>
      </c>
      <c r="W351" s="202">
        <f t="shared" si="316"/>
        <v>0</v>
      </c>
      <c r="X351" s="202" t="s">
        <v>18</v>
      </c>
      <c r="Y351" s="203" t="s">
        <v>191</v>
      </c>
      <c r="AC351" s="202" t="s">
        <v>327</v>
      </c>
      <c r="AD351" s="46" t="str">
        <f t="shared" si="266"/>
        <v>R_ES-MOB-SpHeat</v>
      </c>
      <c r="AE351" s="208" t="str">
        <f t="shared" si="267"/>
        <v>SH14_15</v>
      </c>
      <c r="AF351" s="46">
        <f t="shared" si="317"/>
        <v>0</v>
      </c>
      <c r="AG351" s="208" t="s">
        <v>18</v>
      </c>
      <c r="AH351" s="46" t="s">
        <v>197</v>
      </c>
      <c r="AL351" s="202" t="s">
        <v>327</v>
      </c>
      <c r="AM351" s="203" t="str">
        <f t="shared" si="268"/>
        <v>R_ES-MOB-SpHeat</v>
      </c>
      <c r="AN351" s="202" t="str">
        <f t="shared" si="269"/>
        <v>SH14_15</v>
      </c>
      <c r="AO351" s="202">
        <f t="shared" si="318"/>
        <v>0</v>
      </c>
      <c r="AP351" s="202" t="s">
        <v>18</v>
      </c>
      <c r="AQ351" s="203" t="s">
        <v>194</v>
      </c>
      <c r="AU351" s="202" t="s">
        <v>327</v>
      </c>
      <c r="AV351" s="46" t="str">
        <f t="shared" si="270"/>
        <v>R_ES-MOB-SpHeat</v>
      </c>
      <c r="AW351" s="208" t="str">
        <f t="shared" si="271"/>
        <v>SH14_15</v>
      </c>
      <c r="AX351" s="208">
        <f t="shared" si="278"/>
        <v>0</v>
      </c>
      <c r="AY351" s="208" t="s">
        <v>18</v>
      </c>
      <c r="AZ351" s="46" t="s">
        <v>193</v>
      </c>
      <c r="BD351" s="202" t="s">
        <v>327</v>
      </c>
      <c r="BE351" s="46" t="str">
        <f t="shared" si="272"/>
        <v>R_ES-MOB-SpHeat</v>
      </c>
      <c r="BF351" s="208" t="str">
        <f t="shared" si="273"/>
        <v>SH14_15</v>
      </c>
      <c r="BG351" s="208">
        <f t="shared" si="279"/>
        <v>0</v>
      </c>
      <c r="BH351" s="208" t="s">
        <v>18</v>
      </c>
      <c r="BI351" s="46" t="s">
        <v>195</v>
      </c>
      <c r="BM351" s="202" t="s">
        <v>327</v>
      </c>
      <c r="BN351" s="46" t="str">
        <f t="shared" si="274"/>
        <v>R_ES-MOB-SpHeat</v>
      </c>
      <c r="BO351" s="208" t="str">
        <f t="shared" si="275"/>
        <v>SH14_15</v>
      </c>
      <c r="BP351" s="208">
        <f t="shared" si="280"/>
        <v>0</v>
      </c>
      <c r="BQ351" s="208" t="s">
        <v>18</v>
      </c>
      <c r="BR351" s="46" t="s">
        <v>192</v>
      </c>
    </row>
    <row r="352" spans="11:70">
      <c r="K352" s="202" t="s">
        <v>327</v>
      </c>
      <c r="L352" s="203" t="str">
        <f t="shared" si="319"/>
        <v>R_ES-MOB-SpHeat</v>
      </c>
      <c r="M352" s="202" t="str">
        <f t="shared" ref="M352:N352" si="351">M256</f>
        <v>SH16_17</v>
      </c>
      <c r="N352" s="202">
        <f t="shared" si="351"/>
        <v>0</v>
      </c>
      <c r="O352" s="202" t="s">
        <v>18</v>
      </c>
      <c r="P352" s="203" t="s">
        <v>196</v>
      </c>
      <c r="T352" s="202" t="s">
        <v>327</v>
      </c>
      <c r="U352" s="203" t="str">
        <f t="shared" ref="U352:V415" si="352">L352</f>
        <v>R_ES-MOB-SpHeat</v>
      </c>
      <c r="V352" s="202" t="str">
        <f t="shared" si="352"/>
        <v>SH16_17</v>
      </c>
      <c r="W352" s="202">
        <f t="shared" si="316"/>
        <v>0</v>
      </c>
      <c r="X352" s="202" t="s">
        <v>18</v>
      </c>
      <c r="Y352" s="203" t="s">
        <v>191</v>
      </c>
      <c r="AC352" s="202" t="s">
        <v>327</v>
      </c>
      <c r="AD352" s="46" t="str">
        <f t="shared" ref="AD352:AD415" si="353">U352</f>
        <v>R_ES-MOB-SpHeat</v>
      </c>
      <c r="AE352" s="208" t="str">
        <f t="shared" ref="AE352:AE415" si="354">V352</f>
        <v>SH16_17</v>
      </c>
      <c r="AF352" s="46">
        <f t="shared" si="317"/>
        <v>0</v>
      </c>
      <c r="AG352" s="208" t="s">
        <v>18</v>
      </c>
      <c r="AH352" s="46" t="s">
        <v>197</v>
      </c>
      <c r="AL352" s="202" t="s">
        <v>327</v>
      </c>
      <c r="AM352" s="203" t="str">
        <f t="shared" ref="AM352:AM415" si="355">AD352</f>
        <v>R_ES-MOB-SpHeat</v>
      </c>
      <c r="AN352" s="202" t="str">
        <f t="shared" ref="AN352:AN415" si="356">AE352</f>
        <v>SH16_17</v>
      </c>
      <c r="AO352" s="202">
        <f t="shared" si="318"/>
        <v>0</v>
      </c>
      <c r="AP352" s="202" t="s">
        <v>18</v>
      </c>
      <c r="AQ352" s="203" t="s">
        <v>194</v>
      </c>
      <c r="AU352" s="202" t="s">
        <v>327</v>
      </c>
      <c r="AV352" s="46" t="str">
        <f t="shared" ref="AV352:AV415" si="357">AM352</f>
        <v>R_ES-MOB-SpHeat</v>
      </c>
      <c r="AW352" s="208" t="str">
        <f t="shared" ref="AW352:AW415" si="358">AN352</f>
        <v>SH16_17</v>
      </c>
      <c r="AX352" s="208">
        <f t="shared" si="278"/>
        <v>0</v>
      </c>
      <c r="AY352" s="208" t="s">
        <v>18</v>
      </c>
      <c r="AZ352" s="46" t="s">
        <v>193</v>
      </c>
      <c r="BD352" s="202" t="s">
        <v>327</v>
      </c>
      <c r="BE352" s="46" t="str">
        <f t="shared" ref="BE352:BE415" si="359">AV352</f>
        <v>R_ES-MOB-SpHeat</v>
      </c>
      <c r="BF352" s="208" t="str">
        <f t="shared" ref="BF352:BF415" si="360">AW352</f>
        <v>SH16_17</v>
      </c>
      <c r="BG352" s="208">
        <f t="shared" si="279"/>
        <v>0</v>
      </c>
      <c r="BH352" s="208" t="s">
        <v>18</v>
      </c>
      <c r="BI352" s="46" t="s">
        <v>195</v>
      </c>
      <c r="BM352" s="202" t="s">
        <v>327</v>
      </c>
      <c r="BN352" s="46" t="str">
        <f t="shared" ref="BN352:BN415" si="361">BE352</f>
        <v>R_ES-MOB-SpHeat</v>
      </c>
      <c r="BO352" s="208" t="str">
        <f t="shared" ref="BO352:BO415" si="362">BF352</f>
        <v>SH16_17</v>
      </c>
      <c r="BP352" s="208">
        <f t="shared" si="280"/>
        <v>0</v>
      </c>
      <c r="BQ352" s="208" t="s">
        <v>18</v>
      </c>
      <c r="BR352" s="46" t="s">
        <v>192</v>
      </c>
    </row>
    <row r="353" spans="11:70">
      <c r="K353" s="202" t="s">
        <v>327</v>
      </c>
      <c r="L353" s="203" t="str">
        <f t="shared" si="319"/>
        <v>R_ES-MOB-SpHeat</v>
      </c>
      <c r="M353" s="202" t="str">
        <f t="shared" ref="M353:N353" si="363">M257</f>
        <v>SH18_19</v>
      </c>
      <c r="N353" s="202">
        <f t="shared" si="363"/>
        <v>0</v>
      </c>
      <c r="O353" s="202" t="s">
        <v>18</v>
      </c>
      <c r="P353" s="203" t="s">
        <v>196</v>
      </c>
      <c r="T353" s="202" t="s">
        <v>327</v>
      </c>
      <c r="U353" s="203" t="str">
        <f t="shared" si="352"/>
        <v>R_ES-MOB-SpHeat</v>
      </c>
      <c r="V353" s="202" t="str">
        <f t="shared" si="352"/>
        <v>SH18_19</v>
      </c>
      <c r="W353" s="202">
        <f t="shared" si="316"/>
        <v>0</v>
      </c>
      <c r="X353" s="202" t="s">
        <v>18</v>
      </c>
      <c r="Y353" s="203" t="s">
        <v>191</v>
      </c>
      <c r="AC353" s="202" t="s">
        <v>327</v>
      </c>
      <c r="AD353" s="46" t="str">
        <f t="shared" si="353"/>
        <v>R_ES-MOB-SpHeat</v>
      </c>
      <c r="AE353" s="208" t="str">
        <f t="shared" si="354"/>
        <v>SH18_19</v>
      </c>
      <c r="AF353" s="46">
        <f t="shared" si="317"/>
        <v>0</v>
      </c>
      <c r="AG353" s="208" t="s">
        <v>18</v>
      </c>
      <c r="AH353" s="46" t="s">
        <v>197</v>
      </c>
      <c r="AL353" s="202" t="s">
        <v>327</v>
      </c>
      <c r="AM353" s="203" t="str">
        <f t="shared" si="355"/>
        <v>R_ES-MOB-SpHeat</v>
      </c>
      <c r="AN353" s="202" t="str">
        <f t="shared" si="356"/>
        <v>SH18_19</v>
      </c>
      <c r="AO353" s="202">
        <f t="shared" si="318"/>
        <v>0</v>
      </c>
      <c r="AP353" s="202" t="s">
        <v>18</v>
      </c>
      <c r="AQ353" s="203" t="s">
        <v>194</v>
      </c>
      <c r="AU353" s="202" t="s">
        <v>327</v>
      </c>
      <c r="AV353" s="46" t="str">
        <f t="shared" si="357"/>
        <v>R_ES-MOB-SpHeat</v>
      </c>
      <c r="AW353" s="208" t="str">
        <f t="shared" si="358"/>
        <v>SH18_19</v>
      </c>
      <c r="AX353" s="208">
        <f t="shared" ref="AX353:AX416" si="364">W353</f>
        <v>0</v>
      </c>
      <c r="AY353" s="208" t="s">
        <v>18</v>
      </c>
      <c r="AZ353" s="46" t="s">
        <v>193</v>
      </c>
      <c r="BD353" s="202" t="s">
        <v>327</v>
      </c>
      <c r="BE353" s="46" t="str">
        <f t="shared" si="359"/>
        <v>R_ES-MOB-SpHeat</v>
      </c>
      <c r="BF353" s="208" t="str">
        <f t="shared" si="360"/>
        <v>SH18_19</v>
      </c>
      <c r="BG353" s="208">
        <f t="shared" ref="BG353:BG416" si="365">AF353</f>
        <v>0</v>
      </c>
      <c r="BH353" s="208" t="s">
        <v>18</v>
      </c>
      <c r="BI353" s="46" t="s">
        <v>195</v>
      </c>
      <c r="BM353" s="202" t="s">
        <v>327</v>
      </c>
      <c r="BN353" s="46" t="str">
        <f t="shared" si="361"/>
        <v>R_ES-MOB-SpHeat</v>
      </c>
      <c r="BO353" s="208" t="str">
        <f t="shared" si="362"/>
        <v>SH18_19</v>
      </c>
      <c r="BP353" s="208">
        <f t="shared" ref="BP353:BP416" si="366">AX353</f>
        <v>0</v>
      </c>
      <c r="BQ353" s="208" t="s">
        <v>18</v>
      </c>
      <c r="BR353" s="46" t="s">
        <v>192</v>
      </c>
    </row>
    <row r="354" spans="11:70">
      <c r="K354" s="202" t="s">
        <v>327</v>
      </c>
      <c r="L354" s="203" t="str">
        <f t="shared" si="319"/>
        <v>R_ES-MOB-SpHeat</v>
      </c>
      <c r="M354" s="202" t="str">
        <f t="shared" ref="M354:N354" si="367">M258</f>
        <v>SH20_21</v>
      </c>
      <c r="N354" s="202">
        <f t="shared" si="367"/>
        <v>0</v>
      </c>
      <c r="O354" s="202" t="s">
        <v>18</v>
      </c>
      <c r="P354" s="203" t="s">
        <v>196</v>
      </c>
      <c r="T354" s="202" t="s">
        <v>327</v>
      </c>
      <c r="U354" s="203" t="str">
        <f t="shared" si="352"/>
        <v>R_ES-MOB-SpHeat</v>
      </c>
      <c r="V354" s="202" t="str">
        <f t="shared" si="352"/>
        <v>SH20_21</v>
      </c>
      <c r="W354" s="202">
        <f t="shared" si="316"/>
        <v>0</v>
      </c>
      <c r="X354" s="202" t="s">
        <v>18</v>
      </c>
      <c r="Y354" s="203" t="s">
        <v>191</v>
      </c>
      <c r="AC354" s="202" t="s">
        <v>327</v>
      </c>
      <c r="AD354" s="46" t="str">
        <f t="shared" si="353"/>
        <v>R_ES-MOB-SpHeat</v>
      </c>
      <c r="AE354" s="208" t="str">
        <f t="shared" si="354"/>
        <v>SH20_21</v>
      </c>
      <c r="AF354" s="46">
        <f t="shared" si="317"/>
        <v>0</v>
      </c>
      <c r="AG354" s="208" t="s">
        <v>18</v>
      </c>
      <c r="AH354" s="46" t="s">
        <v>197</v>
      </c>
      <c r="AL354" s="202" t="s">
        <v>327</v>
      </c>
      <c r="AM354" s="203" t="str">
        <f t="shared" si="355"/>
        <v>R_ES-MOB-SpHeat</v>
      </c>
      <c r="AN354" s="202" t="str">
        <f t="shared" si="356"/>
        <v>SH20_21</v>
      </c>
      <c r="AO354" s="202">
        <f t="shared" si="318"/>
        <v>0</v>
      </c>
      <c r="AP354" s="202" t="s">
        <v>18</v>
      </c>
      <c r="AQ354" s="203" t="s">
        <v>194</v>
      </c>
      <c r="AU354" s="202" t="s">
        <v>327</v>
      </c>
      <c r="AV354" s="46" t="str">
        <f t="shared" si="357"/>
        <v>R_ES-MOB-SpHeat</v>
      </c>
      <c r="AW354" s="208" t="str">
        <f t="shared" si="358"/>
        <v>SH20_21</v>
      </c>
      <c r="AX354" s="208">
        <f t="shared" si="364"/>
        <v>0</v>
      </c>
      <c r="AY354" s="208" t="s">
        <v>18</v>
      </c>
      <c r="AZ354" s="46" t="s">
        <v>193</v>
      </c>
      <c r="BD354" s="202" t="s">
        <v>327</v>
      </c>
      <c r="BE354" s="46" t="str">
        <f t="shared" si="359"/>
        <v>R_ES-MOB-SpHeat</v>
      </c>
      <c r="BF354" s="208" t="str">
        <f t="shared" si="360"/>
        <v>SH20_21</v>
      </c>
      <c r="BG354" s="208">
        <f t="shared" si="365"/>
        <v>0</v>
      </c>
      <c r="BH354" s="208" t="s">
        <v>18</v>
      </c>
      <c r="BI354" s="46" t="s">
        <v>195</v>
      </c>
      <c r="BM354" s="202" t="s">
        <v>327</v>
      </c>
      <c r="BN354" s="46" t="str">
        <f t="shared" si="361"/>
        <v>R_ES-MOB-SpHeat</v>
      </c>
      <c r="BO354" s="208" t="str">
        <f t="shared" si="362"/>
        <v>SH20_21</v>
      </c>
      <c r="BP354" s="208">
        <f t="shared" si="366"/>
        <v>0</v>
      </c>
      <c r="BQ354" s="208" t="s">
        <v>18</v>
      </c>
      <c r="BR354" s="46" t="s">
        <v>192</v>
      </c>
    </row>
    <row r="355" spans="11:70">
      <c r="K355" s="202" t="s">
        <v>327</v>
      </c>
      <c r="L355" s="203" t="str">
        <f t="shared" si="319"/>
        <v>R_ES-MOB-SpHeat</v>
      </c>
      <c r="M355" s="202" t="str">
        <f t="shared" ref="M355:N355" si="368">M259</f>
        <v>SH22_23</v>
      </c>
      <c r="N355" s="202">
        <f t="shared" si="368"/>
        <v>0</v>
      </c>
      <c r="O355" s="202" t="s">
        <v>18</v>
      </c>
      <c r="P355" s="203" t="s">
        <v>196</v>
      </c>
      <c r="T355" s="202" t="s">
        <v>327</v>
      </c>
      <c r="U355" s="203" t="str">
        <f t="shared" si="352"/>
        <v>R_ES-MOB-SpHeat</v>
      </c>
      <c r="V355" s="202" t="str">
        <f t="shared" si="352"/>
        <v>SH22_23</v>
      </c>
      <c r="W355" s="202">
        <f t="shared" si="316"/>
        <v>0</v>
      </c>
      <c r="X355" s="202" t="s">
        <v>18</v>
      </c>
      <c r="Y355" s="203" t="s">
        <v>191</v>
      </c>
      <c r="AC355" s="202" t="s">
        <v>327</v>
      </c>
      <c r="AD355" s="46" t="str">
        <f t="shared" si="353"/>
        <v>R_ES-MOB-SpHeat</v>
      </c>
      <c r="AE355" s="208" t="str">
        <f t="shared" si="354"/>
        <v>SH22_23</v>
      </c>
      <c r="AF355" s="46">
        <f t="shared" si="317"/>
        <v>0</v>
      </c>
      <c r="AG355" s="208" t="s">
        <v>18</v>
      </c>
      <c r="AH355" s="46" t="s">
        <v>197</v>
      </c>
      <c r="AL355" s="202" t="s">
        <v>327</v>
      </c>
      <c r="AM355" s="203" t="str">
        <f t="shared" si="355"/>
        <v>R_ES-MOB-SpHeat</v>
      </c>
      <c r="AN355" s="202" t="str">
        <f t="shared" si="356"/>
        <v>SH22_23</v>
      </c>
      <c r="AO355" s="202">
        <f t="shared" si="318"/>
        <v>0</v>
      </c>
      <c r="AP355" s="202" t="s">
        <v>18</v>
      </c>
      <c r="AQ355" s="203" t="s">
        <v>194</v>
      </c>
      <c r="AU355" s="202" t="s">
        <v>327</v>
      </c>
      <c r="AV355" s="46" t="str">
        <f t="shared" si="357"/>
        <v>R_ES-MOB-SpHeat</v>
      </c>
      <c r="AW355" s="208" t="str">
        <f t="shared" si="358"/>
        <v>SH22_23</v>
      </c>
      <c r="AX355" s="208">
        <f t="shared" si="364"/>
        <v>0</v>
      </c>
      <c r="AY355" s="208" t="s">
        <v>18</v>
      </c>
      <c r="AZ355" s="46" t="s">
        <v>193</v>
      </c>
      <c r="BD355" s="202" t="s">
        <v>327</v>
      </c>
      <c r="BE355" s="46" t="str">
        <f t="shared" si="359"/>
        <v>R_ES-MOB-SpHeat</v>
      </c>
      <c r="BF355" s="208" t="str">
        <f t="shared" si="360"/>
        <v>SH22_23</v>
      </c>
      <c r="BG355" s="208">
        <f t="shared" si="365"/>
        <v>0</v>
      </c>
      <c r="BH355" s="208" t="s">
        <v>18</v>
      </c>
      <c r="BI355" s="46" t="s">
        <v>195</v>
      </c>
      <c r="BM355" s="202" t="s">
        <v>327</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327</v>
      </c>
      <c r="L368" s="203" t="str">
        <f t="shared" si="319"/>
        <v>R_ES-MOB-SpHeat</v>
      </c>
      <c r="M368" s="202" t="str">
        <f t="shared" ref="M368:N368" si="381">M272</f>
        <v>FH0_1</v>
      </c>
      <c r="N368" s="202">
        <f t="shared" si="381"/>
        <v>0</v>
      </c>
      <c r="O368" s="202" t="s">
        <v>18</v>
      </c>
      <c r="P368" s="203" t="s">
        <v>196</v>
      </c>
      <c r="T368" s="202" t="s">
        <v>327</v>
      </c>
      <c r="U368" s="203" t="str">
        <f t="shared" si="352"/>
        <v>R_ES-MOB-SpHeat</v>
      </c>
      <c r="V368" s="202" t="str">
        <f t="shared" si="352"/>
        <v>FH0_1</v>
      </c>
      <c r="W368" s="202">
        <f t="shared" si="316"/>
        <v>0</v>
      </c>
      <c r="X368" s="202" t="s">
        <v>18</v>
      </c>
      <c r="Y368" s="203" t="s">
        <v>191</v>
      </c>
      <c r="AC368" s="202" t="s">
        <v>327</v>
      </c>
      <c r="AD368" s="46" t="str">
        <f t="shared" si="353"/>
        <v>R_ES-MOB-SpHeat</v>
      </c>
      <c r="AE368" s="208" t="str">
        <f t="shared" si="354"/>
        <v>FH0_1</v>
      </c>
      <c r="AF368" s="46">
        <f t="shared" si="317"/>
        <v>0</v>
      </c>
      <c r="AG368" s="208" t="s">
        <v>18</v>
      </c>
      <c r="AH368" s="46" t="s">
        <v>197</v>
      </c>
      <c r="AL368" s="202" t="s">
        <v>327</v>
      </c>
      <c r="AM368" s="203" t="str">
        <f t="shared" si="355"/>
        <v>R_ES-MOB-SpHeat</v>
      </c>
      <c r="AN368" s="202" t="str">
        <f t="shared" si="356"/>
        <v>FH0_1</v>
      </c>
      <c r="AO368" s="202">
        <f t="shared" si="318"/>
        <v>0</v>
      </c>
      <c r="AP368" s="202" t="s">
        <v>18</v>
      </c>
      <c r="AQ368" s="203" t="s">
        <v>194</v>
      </c>
      <c r="AU368" s="202" t="s">
        <v>327</v>
      </c>
      <c r="AV368" s="46" t="str">
        <f t="shared" si="357"/>
        <v>R_ES-MOB-SpHeat</v>
      </c>
      <c r="AW368" s="208" t="str">
        <f t="shared" si="358"/>
        <v>FH0_1</v>
      </c>
      <c r="AX368" s="208">
        <f t="shared" si="364"/>
        <v>0</v>
      </c>
      <c r="AY368" s="208" t="s">
        <v>18</v>
      </c>
      <c r="AZ368" s="46" t="s">
        <v>193</v>
      </c>
      <c r="BD368" s="202" t="s">
        <v>327</v>
      </c>
      <c r="BE368" s="46" t="str">
        <f t="shared" si="359"/>
        <v>R_ES-MOB-SpHeat</v>
      </c>
      <c r="BF368" s="208" t="str">
        <f t="shared" si="360"/>
        <v>FH0_1</v>
      </c>
      <c r="BG368" s="208">
        <f t="shared" si="365"/>
        <v>0</v>
      </c>
      <c r="BH368" s="208" t="s">
        <v>18</v>
      </c>
      <c r="BI368" s="46" t="s">
        <v>195</v>
      </c>
      <c r="BM368" s="202" t="s">
        <v>327</v>
      </c>
      <c r="BN368" s="46" t="str">
        <f t="shared" si="361"/>
        <v>R_ES-MOB-SpHeat</v>
      </c>
      <c r="BO368" s="208" t="str">
        <f t="shared" si="362"/>
        <v>FH0_1</v>
      </c>
      <c r="BP368" s="208">
        <f t="shared" si="366"/>
        <v>0</v>
      </c>
      <c r="BQ368" s="208" t="s">
        <v>18</v>
      </c>
      <c r="BR368" s="46" t="s">
        <v>192</v>
      </c>
    </row>
    <row r="369" spans="11:70">
      <c r="K369" s="202" t="s">
        <v>327</v>
      </c>
      <c r="L369" s="203" t="str">
        <f t="shared" si="319"/>
        <v>R_ES-MOB-SpHeat</v>
      </c>
      <c r="M369" s="202" t="str">
        <f t="shared" ref="M369:N369" si="382">M273</f>
        <v>FH2_3</v>
      </c>
      <c r="N369" s="202">
        <f t="shared" si="382"/>
        <v>0</v>
      </c>
      <c r="O369" s="202" t="s">
        <v>18</v>
      </c>
      <c r="P369" s="203" t="s">
        <v>196</v>
      </c>
      <c r="T369" s="202" t="s">
        <v>327</v>
      </c>
      <c r="U369" s="203" t="str">
        <f t="shared" si="352"/>
        <v>R_ES-MOB-SpHeat</v>
      </c>
      <c r="V369" s="202" t="str">
        <f t="shared" si="352"/>
        <v>FH2_3</v>
      </c>
      <c r="W369" s="202">
        <f t="shared" si="316"/>
        <v>0</v>
      </c>
      <c r="X369" s="202" t="s">
        <v>18</v>
      </c>
      <c r="Y369" s="203" t="s">
        <v>191</v>
      </c>
      <c r="AC369" s="202" t="s">
        <v>327</v>
      </c>
      <c r="AD369" s="46" t="str">
        <f t="shared" si="353"/>
        <v>R_ES-MOB-SpHeat</v>
      </c>
      <c r="AE369" s="208" t="str">
        <f t="shared" si="354"/>
        <v>FH2_3</v>
      </c>
      <c r="AF369" s="46">
        <f t="shared" si="317"/>
        <v>0</v>
      </c>
      <c r="AG369" s="208" t="s">
        <v>18</v>
      </c>
      <c r="AH369" s="46" t="s">
        <v>197</v>
      </c>
      <c r="AL369" s="202" t="s">
        <v>327</v>
      </c>
      <c r="AM369" s="203" t="str">
        <f t="shared" si="355"/>
        <v>R_ES-MOB-SpHeat</v>
      </c>
      <c r="AN369" s="202" t="str">
        <f t="shared" si="356"/>
        <v>FH2_3</v>
      </c>
      <c r="AO369" s="202">
        <f t="shared" si="318"/>
        <v>0</v>
      </c>
      <c r="AP369" s="202" t="s">
        <v>18</v>
      </c>
      <c r="AQ369" s="203" t="s">
        <v>194</v>
      </c>
      <c r="AU369" s="202" t="s">
        <v>327</v>
      </c>
      <c r="AV369" s="46" t="str">
        <f t="shared" si="357"/>
        <v>R_ES-MOB-SpHeat</v>
      </c>
      <c r="AW369" s="208" t="str">
        <f t="shared" si="358"/>
        <v>FH2_3</v>
      </c>
      <c r="AX369" s="208">
        <f t="shared" si="364"/>
        <v>0</v>
      </c>
      <c r="AY369" s="208" t="s">
        <v>18</v>
      </c>
      <c r="AZ369" s="46" t="s">
        <v>193</v>
      </c>
      <c r="BD369" s="202" t="s">
        <v>327</v>
      </c>
      <c r="BE369" s="46" t="str">
        <f t="shared" si="359"/>
        <v>R_ES-MOB-SpHeat</v>
      </c>
      <c r="BF369" s="208" t="str">
        <f t="shared" si="360"/>
        <v>FH2_3</v>
      </c>
      <c r="BG369" s="208">
        <f t="shared" si="365"/>
        <v>0</v>
      </c>
      <c r="BH369" s="208" t="s">
        <v>18</v>
      </c>
      <c r="BI369" s="46" t="s">
        <v>195</v>
      </c>
      <c r="BM369" s="202" t="s">
        <v>327</v>
      </c>
      <c r="BN369" s="46" t="str">
        <f t="shared" si="361"/>
        <v>R_ES-MOB-SpHeat</v>
      </c>
      <c r="BO369" s="208" t="str">
        <f t="shared" si="362"/>
        <v>FH2_3</v>
      </c>
      <c r="BP369" s="208">
        <f t="shared" si="366"/>
        <v>0</v>
      </c>
      <c r="BQ369" s="208" t="s">
        <v>18</v>
      </c>
      <c r="BR369" s="46" t="s">
        <v>192</v>
      </c>
    </row>
    <row r="370" spans="11:70">
      <c r="K370" s="202" t="s">
        <v>327</v>
      </c>
      <c r="L370" s="203" t="str">
        <f t="shared" si="319"/>
        <v>R_ES-MOB-SpHeat</v>
      </c>
      <c r="M370" s="202" t="str">
        <f t="shared" ref="M370:N370" si="383">M274</f>
        <v>FH4_5</v>
      </c>
      <c r="N370" s="202">
        <f t="shared" si="383"/>
        <v>0</v>
      </c>
      <c r="O370" s="202" t="s">
        <v>18</v>
      </c>
      <c r="P370" s="203" t="s">
        <v>196</v>
      </c>
      <c r="T370" s="202" t="s">
        <v>327</v>
      </c>
      <c r="U370" s="203" t="str">
        <f t="shared" si="352"/>
        <v>R_ES-MOB-SpHeat</v>
      </c>
      <c r="V370" s="202" t="str">
        <f t="shared" si="352"/>
        <v>FH4_5</v>
      </c>
      <c r="W370" s="202">
        <f t="shared" si="316"/>
        <v>0</v>
      </c>
      <c r="X370" s="202" t="s">
        <v>18</v>
      </c>
      <c r="Y370" s="203" t="s">
        <v>191</v>
      </c>
      <c r="AC370" s="202" t="s">
        <v>327</v>
      </c>
      <c r="AD370" s="46" t="str">
        <f t="shared" si="353"/>
        <v>R_ES-MOB-SpHeat</v>
      </c>
      <c r="AE370" s="208" t="str">
        <f t="shared" si="354"/>
        <v>FH4_5</v>
      </c>
      <c r="AF370" s="46">
        <f t="shared" si="317"/>
        <v>0</v>
      </c>
      <c r="AG370" s="208" t="s">
        <v>18</v>
      </c>
      <c r="AH370" s="46" t="s">
        <v>197</v>
      </c>
      <c r="AL370" s="202" t="s">
        <v>327</v>
      </c>
      <c r="AM370" s="203" t="str">
        <f t="shared" si="355"/>
        <v>R_ES-MOB-SpHeat</v>
      </c>
      <c r="AN370" s="202" t="str">
        <f t="shared" si="356"/>
        <v>FH4_5</v>
      </c>
      <c r="AO370" s="202">
        <f t="shared" si="318"/>
        <v>0</v>
      </c>
      <c r="AP370" s="202" t="s">
        <v>18</v>
      </c>
      <c r="AQ370" s="203" t="s">
        <v>194</v>
      </c>
      <c r="AU370" s="202" t="s">
        <v>327</v>
      </c>
      <c r="AV370" s="46" t="str">
        <f t="shared" si="357"/>
        <v>R_ES-MOB-SpHeat</v>
      </c>
      <c r="AW370" s="208" t="str">
        <f t="shared" si="358"/>
        <v>FH4_5</v>
      </c>
      <c r="AX370" s="208">
        <f t="shared" si="364"/>
        <v>0</v>
      </c>
      <c r="AY370" s="208" t="s">
        <v>18</v>
      </c>
      <c r="AZ370" s="46" t="s">
        <v>193</v>
      </c>
      <c r="BD370" s="202" t="s">
        <v>327</v>
      </c>
      <c r="BE370" s="46" t="str">
        <f t="shared" si="359"/>
        <v>R_ES-MOB-SpHeat</v>
      </c>
      <c r="BF370" s="208" t="str">
        <f t="shared" si="360"/>
        <v>FH4_5</v>
      </c>
      <c r="BG370" s="208">
        <f t="shared" si="365"/>
        <v>0</v>
      </c>
      <c r="BH370" s="208" t="s">
        <v>18</v>
      </c>
      <c r="BI370" s="46" t="s">
        <v>195</v>
      </c>
      <c r="BM370" s="202" t="s">
        <v>327</v>
      </c>
      <c r="BN370" s="46" t="str">
        <f t="shared" si="361"/>
        <v>R_ES-MOB-SpHeat</v>
      </c>
      <c r="BO370" s="208" t="str">
        <f t="shared" si="362"/>
        <v>FH4_5</v>
      </c>
      <c r="BP370" s="208">
        <f t="shared" si="366"/>
        <v>0</v>
      </c>
      <c r="BQ370" s="208" t="s">
        <v>18</v>
      </c>
      <c r="BR370" s="46" t="s">
        <v>192</v>
      </c>
    </row>
    <row r="371" spans="11:70">
      <c r="K371" s="202" t="s">
        <v>327</v>
      </c>
      <c r="L371" s="203" t="str">
        <f t="shared" si="319"/>
        <v>R_ES-MOB-SpHeat</v>
      </c>
      <c r="M371" s="202" t="str">
        <f t="shared" ref="M371:N371" si="384">M275</f>
        <v>FH6_7</v>
      </c>
      <c r="N371" s="202">
        <f t="shared" si="384"/>
        <v>0</v>
      </c>
      <c r="O371" s="202" t="s">
        <v>18</v>
      </c>
      <c r="P371" s="203" t="s">
        <v>196</v>
      </c>
      <c r="T371" s="202" t="s">
        <v>327</v>
      </c>
      <c r="U371" s="203" t="str">
        <f t="shared" si="352"/>
        <v>R_ES-MOB-SpHeat</v>
      </c>
      <c r="V371" s="202" t="str">
        <f t="shared" si="352"/>
        <v>FH6_7</v>
      </c>
      <c r="W371" s="202">
        <f t="shared" si="316"/>
        <v>0</v>
      </c>
      <c r="X371" s="202" t="s">
        <v>18</v>
      </c>
      <c r="Y371" s="203" t="s">
        <v>191</v>
      </c>
      <c r="AC371" s="202" t="s">
        <v>327</v>
      </c>
      <c r="AD371" s="46" t="str">
        <f t="shared" si="353"/>
        <v>R_ES-MOB-SpHeat</v>
      </c>
      <c r="AE371" s="208" t="str">
        <f t="shared" si="354"/>
        <v>FH6_7</v>
      </c>
      <c r="AF371" s="46">
        <f t="shared" si="317"/>
        <v>0</v>
      </c>
      <c r="AG371" s="208" t="s">
        <v>18</v>
      </c>
      <c r="AH371" s="46" t="s">
        <v>197</v>
      </c>
      <c r="AL371" s="202" t="s">
        <v>327</v>
      </c>
      <c r="AM371" s="203" t="str">
        <f t="shared" si="355"/>
        <v>R_ES-MOB-SpHeat</v>
      </c>
      <c r="AN371" s="202" t="str">
        <f t="shared" si="356"/>
        <v>FH6_7</v>
      </c>
      <c r="AO371" s="202">
        <f t="shared" si="318"/>
        <v>0</v>
      </c>
      <c r="AP371" s="202" t="s">
        <v>18</v>
      </c>
      <c r="AQ371" s="203" t="s">
        <v>194</v>
      </c>
      <c r="AU371" s="202" t="s">
        <v>327</v>
      </c>
      <c r="AV371" s="46" t="str">
        <f t="shared" si="357"/>
        <v>R_ES-MOB-SpHeat</v>
      </c>
      <c r="AW371" s="208" t="str">
        <f t="shared" si="358"/>
        <v>FH6_7</v>
      </c>
      <c r="AX371" s="208">
        <f t="shared" si="364"/>
        <v>0</v>
      </c>
      <c r="AY371" s="208" t="s">
        <v>18</v>
      </c>
      <c r="AZ371" s="46" t="s">
        <v>193</v>
      </c>
      <c r="BD371" s="202" t="s">
        <v>327</v>
      </c>
      <c r="BE371" s="46" t="str">
        <f t="shared" si="359"/>
        <v>R_ES-MOB-SpHeat</v>
      </c>
      <c r="BF371" s="208" t="str">
        <f t="shared" si="360"/>
        <v>FH6_7</v>
      </c>
      <c r="BG371" s="208">
        <f t="shared" si="365"/>
        <v>0</v>
      </c>
      <c r="BH371" s="208" t="s">
        <v>18</v>
      </c>
      <c r="BI371" s="46" t="s">
        <v>195</v>
      </c>
      <c r="BM371" s="202" t="s">
        <v>327</v>
      </c>
      <c r="BN371" s="46" t="str">
        <f t="shared" si="361"/>
        <v>R_ES-MOB-SpHeat</v>
      </c>
      <c r="BO371" s="208" t="str">
        <f t="shared" si="362"/>
        <v>FH6_7</v>
      </c>
      <c r="BP371" s="208">
        <f t="shared" si="366"/>
        <v>0</v>
      </c>
      <c r="BQ371" s="208" t="s">
        <v>18</v>
      </c>
      <c r="BR371" s="46" t="s">
        <v>192</v>
      </c>
    </row>
    <row r="372" spans="11:70">
      <c r="K372" s="202" t="s">
        <v>327</v>
      </c>
      <c r="L372" s="203" t="str">
        <f t="shared" si="319"/>
        <v>R_ES-MOB-SpHeat</v>
      </c>
      <c r="M372" s="202" t="str">
        <f t="shared" ref="M372:N372" si="385">M276</f>
        <v>FH8_9</v>
      </c>
      <c r="N372" s="202">
        <f t="shared" si="385"/>
        <v>0</v>
      </c>
      <c r="O372" s="202" t="s">
        <v>18</v>
      </c>
      <c r="P372" s="203" t="s">
        <v>196</v>
      </c>
      <c r="T372" s="202" t="s">
        <v>327</v>
      </c>
      <c r="U372" s="203" t="str">
        <f t="shared" si="352"/>
        <v>R_ES-MOB-SpHeat</v>
      </c>
      <c r="V372" s="202" t="str">
        <f t="shared" si="352"/>
        <v>FH8_9</v>
      </c>
      <c r="W372" s="202">
        <f t="shared" si="316"/>
        <v>0</v>
      </c>
      <c r="X372" s="202" t="s">
        <v>18</v>
      </c>
      <c r="Y372" s="203" t="s">
        <v>191</v>
      </c>
      <c r="AC372" s="202" t="s">
        <v>327</v>
      </c>
      <c r="AD372" s="46" t="str">
        <f t="shared" si="353"/>
        <v>R_ES-MOB-SpHeat</v>
      </c>
      <c r="AE372" s="208" t="str">
        <f t="shared" si="354"/>
        <v>FH8_9</v>
      </c>
      <c r="AF372" s="46">
        <f t="shared" si="317"/>
        <v>0</v>
      </c>
      <c r="AG372" s="208" t="s">
        <v>18</v>
      </c>
      <c r="AH372" s="46" t="s">
        <v>197</v>
      </c>
      <c r="AL372" s="202" t="s">
        <v>327</v>
      </c>
      <c r="AM372" s="203" t="str">
        <f t="shared" si="355"/>
        <v>R_ES-MOB-SpHeat</v>
      </c>
      <c r="AN372" s="202" t="str">
        <f t="shared" si="356"/>
        <v>FH8_9</v>
      </c>
      <c r="AO372" s="202">
        <f t="shared" si="318"/>
        <v>0</v>
      </c>
      <c r="AP372" s="202" t="s">
        <v>18</v>
      </c>
      <c r="AQ372" s="203" t="s">
        <v>194</v>
      </c>
      <c r="AU372" s="202" t="s">
        <v>327</v>
      </c>
      <c r="AV372" s="46" t="str">
        <f t="shared" si="357"/>
        <v>R_ES-MOB-SpHeat</v>
      </c>
      <c r="AW372" s="208" t="str">
        <f t="shared" si="358"/>
        <v>FH8_9</v>
      </c>
      <c r="AX372" s="208">
        <f t="shared" si="364"/>
        <v>0</v>
      </c>
      <c r="AY372" s="208" t="s">
        <v>18</v>
      </c>
      <c r="AZ372" s="46" t="s">
        <v>193</v>
      </c>
      <c r="BD372" s="202" t="s">
        <v>327</v>
      </c>
      <c r="BE372" s="46" t="str">
        <f t="shared" si="359"/>
        <v>R_ES-MOB-SpHeat</v>
      </c>
      <c r="BF372" s="208" t="str">
        <f t="shared" si="360"/>
        <v>FH8_9</v>
      </c>
      <c r="BG372" s="208">
        <f t="shared" si="365"/>
        <v>0</v>
      </c>
      <c r="BH372" s="208" t="s">
        <v>18</v>
      </c>
      <c r="BI372" s="46" t="s">
        <v>195</v>
      </c>
      <c r="BM372" s="202" t="s">
        <v>327</v>
      </c>
      <c r="BN372" s="46" t="str">
        <f t="shared" si="361"/>
        <v>R_ES-MOB-SpHeat</v>
      </c>
      <c r="BO372" s="208" t="str">
        <f t="shared" si="362"/>
        <v>FH8_9</v>
      </c>
      <c r="BP372" s="208">
        <f t="shared" si="366"/>
        <v>0</v>
      </c>
      <c r="BQ372" s="208" t="s">
        <v>18</v>
      </c>
      <c r="BR372" s="46" t="s">
        <v>192</v>
      </c>
    </row>
    <row r="373" spans="11:70">
      <c r="K373" s="202" t="s">
        <v>327</v>
      </c>
      <c r="L373" s="203" t="str">
        <f t="shared" si="319"/>
        <v>R_ES-MOB-SpHeat</v>
      </c>
      <c r="M373" s="202" t="str">
        <f t="shared" ref="M373:N373" si="386">M277</f>
        <v>FH10_11</v>
      </c>
      <c r="N373" s="202">
        <f t="shared" si="386"/>
        <v>0</v>
      </c>
      <c r="O373" s="202" t="s">
        <v>18</v>
      </c>
      <c r="P373" s="203" t="s">
        <v>196</v>
      </c>
      <c r="T373" s="202" t="s">
        <v>327</v>
      </c>
      <c r="U373" s="203" t="str">
        <f t="shared" si="352"/>
        <v>R_ES-MOB-SpHeat</v>
      </c>
      <c r="V373" s="202" t="str">
        <f t="shared" si="352"/>
        <v>FH10_11</v>
      </c>
      <c r="W373" s="202">
        <f t="shared" si="316"/>
        <v>0</v>
      </c>
      <c r="X373" s="202" t="s">
        <v>18</v>
      </c>
      <c r="Y373" s="203" t="s">
        <v>191</v>
      </c>
      <c r="AC373" s="202" t="s">
        <v>327</v>
      </c>
      <c r="AD373" s="46" t="str">
        <f t="shared" si="353"/>
        <v>R_ES-MOB-SpHeat</v>
      </c>
      <c r="AE373" s="208" t="str">
        <f t="shared" si="354"/>
        <v>FH10_11</v>
      </c>
      <c r="AF373" s="46">
        <f t="shared" si="317"/>
        <v>0</v>
      </c>
      <c r="AG373" s="208" t="s">
        <v>18</v>
      </c>
      <c r="AH373" s="46" t="s">
        <v>197</v>
      </c>
      <c r="AL373" s="202" t="s">
        <v>327</v>
      </c>
      <c r="AM373" s="203" t="str">
        <f t="shared" si="355"/>
        <v>R_ES-MOB-SpHeat</v>
      </c>
      <c r="AN373" s="202" t="str">
        <f t="shared" si="356"/>
        <v>FH10_11</v>
      </c>
      <c r="AO373" s="202">
        <f t="shared" si="318"/>
        <v>0</v>
      </c>
      <c r="AP373" s="202" t="s">
        <v>18</v>
      </c>
      <c r="AQ373" s="203" t="s">
        <v>194</v>
      </c>
      <c r="AU373" s="202" t="s">
        <v>327</v>
      </c>
      <c r="AV373" s="46" t="str">
        <f t="shared" si="357"/>
        <v>R_ES-MOB-SpHeat</v>
      </c>
      <c r="AW373" s="208" t="str">
        <f t="shared" si="358"/>
        <v>FH10_11</v>
      </c>
      <c r="AX373" s="208">
        <f t="shared" si="364"/>
        <v>0</v>
      </c>
      <c r="AY373" s="208" t="s">
        <v>18</v>
      </c>
      <c r="AZ373" s="46" t="s">
        <v>193</v>
      </c>
      <c r="BD373" s="202" t="s">
        <v>327</v>
      </c>
      <c r="BE373" s="46" t="str">
        <f t="shared" si="359"/>
        <v>R_ES-MOB-SpHeat</v>
      </c>
      <c r="BF373" s="208" t="str">
        <f t="shared" si="360"/>
        <v>FH10_11</v>
      </c>
      <c r="BG373" s="208">
        <f t="shared" si="365"/>
        <v>0</v>
      </c>
      <c r="BH373" s="208" t="s">
        <v>18</v>
      </c>
      <c r="BI373" s="46" t="s">
        <v>195</v>
      </c>
      <c r="BM373" s="202" t="s">
        <v>327</v>
      </c>
      <c r="BN373" s="46" t="str">
        <f t="shared" si="361"/>
        <v>R_ES-MOB-SpHeat</v>
      </c>
      <c r="BO373" s="208" t="str">
        <f t="shared" si="362"/>
        <v>FH10_11</v>
      </c>
      <c r="BP373" s="208">
        <f t="shared" si="366"/>
        <v>0</v>
      </c>
      <c r="BQ373" s="208" t="s">
        <v>18</v>
      </c>
      <c r="BR373" s="46" t="s">
        <v>192</v>
      </c>
    </row>
    <row r="374" spans="11:70">
      <c r="K374" s="202" t="s">
        <v>327</v>
      </c>
      <c r="L374" s="203" t="str">
        <f t="shared" si="319"/>
        <v>R_ES-MOB-SpHeat</v>
      </c>
      <c r="M374" s="202" t="str">
        <f t="shared" ref="M374:N374" si="387">M278</f>
        <v>FH12_13</v>
      </c>
      <c r="N374" s="202">
        <f t="shared" si="387"/>
        <v>0</v>
      </c>
      <c r="O374" s="202" t="s">
        <v>18</v>
      </c>
      <c r="P374" s="203" t="s">
        <v>196</v>
      </c>
      <c r="T374" s="202" t="s">
        <v>327</v>
      </c>
      <c r="U374" s="203" t="str">
        <f t="shared" si="352"/>
        <v>R_ES-MOB-SpHeat</v>
      </c>
      <c r="V374" s="202" t="str">
        <f t="shared" si="352"/>
        <v>FH12_13</v>
      </c>
      <c r="W374" s="202">
        <f t="shared" si="316"/>
        <v>0</v>
      </c>
      <c r="X374" s="202" t="s">
        <v>18</v>
      </c>
      <c r="Y374" s="203" t="s">
        <v>191</v>
      </c>
      <c r="AC374" s="202" t="s">
        <v>327</v>
      </c>
      <c r="AD374" s="46" t="str">
        <f t="shared" si="353"/>
        <v>R_ES-MOB-SpHeat</v>
      </c>
      <c r="AE374" s="208" t="str">
        <f t="shared" si="354"/>
        <v>FH12_13</v>
      </c>
      <c r="AF374" s="46">
        <f t="shared" si="317"/>
        <v>0</v>
      </c>
      <c r="AG374" s="208" t="s">
        <v>18</v>
      </c>
      <c r="AH374" s="46" t="s">
        <v>197</v>
      </c>
      <c r="AL374" s="202" t="s">
        <v>327</v>
      </c>
      <c r="AM374" s="203" t="str">
        <f t="shared" si="355"/>
        <v>R_ES-MOB-SpHeat</v>
      </c>
      <c r="AN374" s="202" t="str">
        <f t="shared" si="356"/>
        <v>FH12_13</v>
      </c>
      <c r="AO374" s="202">
        <f t="shared" si="318"/>
        <v>0</v>
      </c>
      <c r="AP374" s="202" t="s">
        <v>18</v>
      </c>
      <c r="AQ374" s="203" t="s">
        <v>194</v>
      </c>
      <c r="AU374" s="202" t="s">
        <v>327</v>
      </c>
      <c r="AV374" s="46" t="str">
        <f t="shared" si="357"/>
        <v>R_ES-MOB-SpHeat</v>
      </c>
      <c r="AW374" s="208" t="str">
        <f t="shared" si="358"/>
        <v>FH12_13</v>
      </c>
      <c r="AX374" s="208">
        <f t="shared" si="364"/>
        <v>0</v>
      </c>
      <c r="AY374" s="208" t="s">
        <v>18</v>
      </c>
      <c r="AZ374" s="46" t="s">
        <v>193</v>
      </c>
      <c r="BD374" s="202" t="s">
        <v>327</v>
      </c>
      <c r="BE374" s="46" t="str">
        <f t="shared" si="359"/>
        <v>R_ES-MOB-SpHeat</v>
      </c>
      <c r="BF374" s="208" t="str">
        <f t="shared" si="360"/>
        <v>FH12_13</v>
      </c>
      <c r="BG374" s="208">
        <f t="shared" si="365"/>
        <v>0</v>
      </c>
      <c r="BH374" s="208" t="s">
        <v>18</v>
      </c>
      <c r="BI374" s="46" t="s">
        <v>195</v>
      </c>
      <c r="BM374" s="202" t="s">
        <v>327</v>
      </c>
      <c r="BN374" s="46" t="str">
        <f t="shared" si="361"/>
        <v>R_ES-MOB-SpHeat</v>
      </c>
      <c r="BO374" s="208" t="str">
        <f t="shared" si="362"/>
        <v>FH12_13</v>
      </c>
      <c r="BP374" s="208">
        <f t="shared" si="366"/>
        <v>0</v>
      </c>
      <c r="BQ374" s="208" t="s">
        <v>18</v>
      </c>
      <c r="BR374" s="46" t="s">
        <v>192</v>
      </c>
    </row>
    <row r="375" spans="11:70">
      <c r="K375" s="202" t="s">
        <v>327</v>
      </c>
      <c r="L375" s="203" t="str">
        <f t="shared" si="319"/>
        <v>R_ES-MOB-SpHeat</v>
      </c>
      <c r="M375" s="202" t="str">
        <f t="shared" ref="M375:N375" si="388">M279</f>
        <v>FH14_15</v>
      </c>
      <c r="N375" s="202">
        <f t="shared" si="388"/>
        <v>0</v>
      </c>
      <c r="O375" s="202" t="s">
        <v>18</v>
      </c>
      <c r="P375" s="203" t="s">
        <v>196</v>
      </c>
      <c r="T375" s="202" t="s">
        <v>327</v>
      </c>
      <c r="U375" s="203" t="str">
        <f t="shared" si="352"/>
        <v>R_ES-MOB-SpHeat</v>
      </c>
      <c r="V375" s="202" t="str">
        <f t="shared" si="352"/>
        <v>FH14_15</v>
      </c>
      <c r="W375" s="202">
        <f t="shared" si="316"/>
        <v>0</v>
      </c>
      <c r="X375" s="202" t="s">
        <v>18</v>
      </c>
      <c r="Y375" s="203" t="s">
        <v>191</v>
      </c>
      <c r="AC375" s="202" t="s">
        <v>327</v>
      </c>
      <c r="AD375" s="46" t="str">
        <f t="shared" si="353"/>
        <v>R_ES-MOB-SpHeat</v>
      </c>
      <c r="AE375" s="208" t="str">
        <f t="shared" si="354"/>
        <v>FH14_15</v>
      </c>
      <c r="AF375" s="46">
        <f t="shared" si="317"/>
        <v>0</v>
      </c>
      <c r="AG375" s="208" t="s">
        <v>18</v>
      </c>
      <c r="AH375" s="46" t="s">
        <v>197</v>
      </c>
      <c r="AL375" s="202" t="s">
        <v>327</v>
      </c>
      <c r="AM375" s="203" t="str">
        <f t="shared" si="355"/>
        <v>R_ES-MOB-SpHeat</v>
      </c>
      <c r="AN375" s="202" t="str">
        <f t="shared" si="356"/>
        <v>FH14_15</v>
      </c>
      <c r="AO375" s="202">
        <f t="shared" si="318"/>
        <v>0</v>
      </c>
      <c r="AP375" s="202" t="s">
        <v>18</v>
      </c>
      <c r="AQ375" s="203" t="s">
        <v>194</v>
      </c>
      <c r="AU375" s="202" t="s">
        <v>327</v>
      </c>
      <c r="AV375" s="46" t="str">
        <f t="shared" si="357"/>
        <v>R_ES-MOB-SpHeat</v>
      </c>
      <c r="AW375" s="208" t="str">
        <f t="shared" si="358"/>
        <v>FH14_15</v>
      </c>
      <c r="AX375" s="208">
        <f t="shared" si="364"/>
        <v>0</v>
      </c>
      <c r="AY375" s="208" t="s">
        <v>18</v>
      </c>
      <c r="AZ375" s="46" t="s">
        <v>193</v>
      </c>
      <c r="BD375" s="202" t="s">
        <v>327</v>
      </c>
      <c r="BE375" s="46" t="str">
        <f t="shared" si="359"/>
        <v>R_ES-MOB-SpHeat</v>
      </c>
      <c r="BF375" s="208" t="str">
        <f t="shared" si="360"/>
        <v>FH14_15</v>
      </c>
      <c r="BG375" s="208">
        <f t="shared" si="365"/>
        <v>0</v>
      </c>
      <c r="BH375" s="208" t="s">
        <v>18</v>
      </c>
      <c r="BI375" s="46" t="s">
        <v>195</v>
      </c>
      <c r="BM375" s="202" t="s">
        <v>327</v>
      </c>
      <c r="BN375" s="46" t="str">
        <f t="shared" si="361"/>
        <v>R_ES-MOB-SpHeat</v>
      </c>
      <c r="BO375" s="208" t="str">
        <f t="shared" si="362"/>
        <v>FH14_15</v>
      </c>
      <c r="BP375" s="208">
        <f t="shared" si="366"/>
        <v>0</v>
      </c>
      <c r="BQ375" s="208" t="s">
        <v>18</v>
      </c>
      <c r="BR375" s="46" t="s">
        <v>192</v>
      </c>
    </row>
    <row r="376" spans="11:70">
      <c r="K376" s="202" t="s">
        <v>327</v>
      </c>
      <c r="L376" s="203" t="str">
        <f t="shared" si="319"/>
        <v>R_ES-MOB-SpHeat</v>
      </c>
      <c r="M376" s="202" t="str">
        <f t="shared" ref="M376:N376" si="389">M280</f>
        <v>FH16_17</v>
      </c>
      <c r="N376" s="202">
        <f t="shared" si="389"/>
        <v>0</v>
      </c>
      <c r="O376" s="202" t="s">
        <v>18</v>
      </c>
      <c r="P376" s="203" t="s">
        <v>196</v>
      </c>
      <c r="T376" s="202" t="s">
        <v>327</v>
      </c>
      <c r="U376" s="203" t="str">
        <f t="shared" si="352"/>
        <v>R_ES-MOB-SpHeat</v>
      </c>
      <c r="V376" s="202" t="str">
        <f t="shared" si="352"/>
        <v>FH16_17</v>
      </c>
      <c r="W376" s="202">
        <f t="shared" si="316"/>
        <v>0</v>
      </c>
      <c r="X376" s="202" t="s">
        <v>18</v>
      </c>
      <c r="Y376" s="203" t="s">
        <v>191</v>
      </c>
      <c r="AC376" s="202" t="s">
        <v>327</v>
      </c>
      <c r="AD376" s="46" t="str">
        <f t="shared" si="353"/>
        <v>R_ES-MOB-SpHeat</v>
      </c>
      <c r="AE376" s="208" t="str">
        <f t="shared" si="354"/>
        <v>FH16_17</v>
      </c>
      <c r="AF376" s="46">
        <f t="shared" si="317"/>
        <v>0</v>
      </c>
      <c r="AG376" s="208" t="s">
        <v>18</v>
      </c>
      <c r="AH376" s="46" t="s">
        <v>197</v>
      </c>
      <c r="AL376" s="202" t="s">
        <v>327</v>
      </c>
      <c r="AM376" s="203" t="str">
        <f t="shared" si="355"/>
        <v>R_ES-MOB-SpHeat</v>
      </c>
      <c r="AN376" s="202" t="str">
        <f t="shared" si="356"/>
        <v>FH16_17</v>
      </c>
      <c r="AO376" s="202">
        <f t="shared" si="318"/>
        <v>0</v>
      </c>
      <c r="AP376" s="202" t="s">
        <v>18</v>
      </c>
      <c r="AQ376" s="203" t="s">
        <v>194</v>
      </c>
      <c r="AU376" s="202" t="s">
        <v>327</v>
      </c>
      <c r="AV376" s="46" t="str">
        <f t="shared" si="357"/>
        <v>R_ES-MOB-SpHeat</v>
      </c>
      <c r="AW376" s="208" t="str">
        <f t="shared" si="358"/>
        <v>FH16_17</v>
      </c>
      <c r="AX376" s="208">
        <f t="shared" si="364"/>
        <v>0</v>
      </c>
      <c r="AY376" s="208" t="s">
        <v>18</v>
      </c>
      <c r="AZ376" s="46" t="s">
        <v>193</v>
      </c>
      <c r="BD376" s="202" t="s">
        <v>327</v>
      </c>
      <c r="BE376" s="46" t="str">
        <f t="shared" si="359"/>
        <v>R_ES-MOB-SpHeat</v>
      </c>
      <c r="BF376" s="208" t="str">
        <f t="shared" si="360"/>
        <v>FH16_17</v>
      </c>
      <c r="BG376" s="208">
        <f t="shared" si="365"/>
        <v>0</v>
      </c>
      <c r="BH376" s="208" t="s">
        <v>18</v>
      </c>
      <c r="BI376" s="46" t="s">
        <v>195</v>
      </c>
      <c r="BM376" s="202" t="s">
        <v>327</v>
      </c>
      <c r="BN376" s="46" t="str">
        <f t="shared" si="361"/>
        <v>R_ES-MOB-SpHeat</v>
      </c>
      <c r="BO376" s="208" t="str">
        <f t="shared" si="362"/>
        <v>FH16_17</v>
      </c>
      <c r="BP376" s="208">
        <f t="shared" si="366"/>
        <v>0</v>
      </c>
      <c r="BQ376" s="208" t="s">
        <v>18</v>
      </c>
      <c r="BR376" s="46" t="s">
        <v>192</v>
      </c>
    </row>
    <row r="377" spans="11:70">
      <c r="K377" s="202" t="s">
        <v>327</v>
      </c>
      <c r="L377" s="203" t="str">
        <f t="shared" si="319"/>
        <v>R_ES-MOB-SpHeat</v>
      </c>
      <c r="M377" s="202" t="str">
        <f t="shared" ref="M377:N377" si="390">M281</f>
        <v>FH18_19</v>
      </c>
      <c r="N377" s="202">
        <f t="shared" si="390"/>
        <v>0</v>
      </c>
      <c r="O377" s="202" t="s">
        <v>18</v>
      </c>
      <c r="P377" s="203" t="s">
        <v>196</v>
      </c>
      <c r="T377" s="202" t="s">
        <v>327</v>
      </c>
      <c r="U377" s="203" t="str">
        <f t="shared" si="352"/>
        <v>R_ES-MOB-SpHeat</v>
      </c>
      <c r="V377" s="202" t="str">
        <f t="shared" si="352"/>
        <v>FH18_19</v>
      </c>
      <c r="W377" s="202">
        <f t="shared" si="316"/>
        <v>0</v>
      </c>
      <c r="X377" s="202" t="s">
        <v>18</v>
      </c>
      <c r="Y377" s="203" t="s">
        <v>191</v>
      </c>
      <c r="AC377" s="202" t="s">
        <v>327</v>
      </c>
      <c r="AD377" s="46" t="str">
        <f t="shared" si="353"/>
        <v>R_ES-MOB-SpHeat</v>
      </c>
      <c r="AE377" s="208" t="str">
        <f t="shared" si="354"/>
        <v>FH18_19</v>
      </c>
      <c r="AF377" s="46">
        <f t="shared" si="317"/>
        <v>0</v>
      </c>
      <c r="AG377" s="208" t="s">
        <v>18</v>
      </c>
      <c r="AH377" s="46" t="s">
        <v>197</v>
      </c>
      <c r="AL377" s="202" t="s">
        <v>327</v>
      </c>
      <c r="AM377" s="203" t="str">
        <f t="shared" si="355"/>
        <v>R_ES-MOB-SpHeat</v>
      </c>
      <c r="AN377" s="202" t="str">
        <f t="shared" si="356"/>
        <v>FH18_19</v>
      </c>
      <c r="AO377" s="202">
        <f t="shared" si="318"/>
        <v>0</v>
      </c>
      <c r="AP377" s="202" t="s">
        <v>18</v>
      </c>
      <c r="AQ377" s="203" t="s">
        <v>194</v>
      </c>
      <c r="AU377" s="202" t="s">
        <v>327</v>
      </c>
      <c r="AV377" s="46" t="str">
        <f t="shared" si="357"/>
        <v>R_ES-MOB-SpHeat</v>
      </c>
      <c r="AW377" s="208" t="str">
        <f t="shared" si="358"/>
        <v>FH18_19</v>
      </c>
      <c r="AX377" s="208">
        <f t="shared" si="364"/>
        <v>0</v>
      </c>
      <c r="AY377" s="208" t="s">
        <v>18</v>
      </c>
      <c r="AZ377" s="46" t="s">
        <v>193</v>
      </c>
      <c r="BD377" s="202" t="s">
        <v>327</v>
      </c>
      <c r="BE377" s="46" t="str">
        <f t="shared" si="359"/>
        <v>R_ES-MOB-SpHeat</v>
      </c>
      <c r="BF377" s="208" t="str">
        <f t="shared" si="360"/>
        <v>FH18_19</v>
      </c>
      <c r="BG377" s="208">
        <f t="shared" si="365"/>
        <v>0</v>
      </c>
      <c r="BH377" s="208" t="s">
        <v>18</v>
      </c>
      <c r="BI377" s="46" t="s">
        <v>195</v>
      </c>
      <c r="BM377" s="202" t="s">
        <v>327</v>
      </c>
      <c r="BN377" s="46" t="str">
        <f t="shared" si="361"/>
        <v>R_ES-MOB-SpHeat</v>
      </c>
      <c r="BO377" s="208" t="str">
        <f t="shared" si="362"/>
        <v>FH18_19</v>
      </c>
      <c r="BP377" s="208">
        <f t="shared" si="366"/>
        <v>0</v>
      </c>
      <c r="BQ377" s="208" t="s">
        <v>18</v>
      </c>
      <c r="BR377" s="46" t="s">
        <v>192</v>
      </c>
    </row>
    <row r="378" spans="11:70">
      <c r="K378" s="202" t="s">
        <v>327</v>
      </c>
      <c r="L378" s="203" t="str">
        <f t="shared" si="319"/>
        <v>R_ES-MOB-SpHeat</v>
      </c>
      <c r="M378" s="202" t="str">
        <f t="shared" ref="M378:N378" si="391">M282</f>
        <v>FH20_21</v>
      </c>
      <c r="N378" s="202">
        <f t="shared" si="391"/>
        <v>0</v>
      </c>
      <c r="O378" s="202" t="s">
        <v>18</v>
      </c>
      <c r="P378" s="203" t="s">
        <v>196</v>
      </c>
      <c r="T378" s="202" t="s">
        <v>327</v>
      </c>
      <c r="U378" s="203" t="str">
        <f t="shared" si="352"/>
        <v>R_ES-MOB-SpHeat</v>
      </c>
      <c r="V378" s="202" t="str">
        <f t="shared" si="352"/>
        <v>FH20_21</v>
      </c>
      <c r="W378" s="202">
        <f t="shared" si="316"/>
        <v>0</v>
      </c>
      <c r="X378" s="202" t="s">
        <v>18</v>
      </c>
      <c r="Y378" s="203" t="s">
        <v>191</v>
      </c>
      <c r="AC378" s="202" t="s">
        <v>327</v>
      </c>
      <c r="AD378" s="46" t="str">
        <f t="shared" si="353"/>
        <v>R_ES-MOB-SpHeat</v>
      </c>
      <c r="AE378" s="208" t="str">
        <f t="shared" si="354"/>
        <v>FH20_21</v>
      </c>
      <c r="AF378" s="46">
        <f t="shared" si="317"/>
        <v>0</v>
      </c>
      <c r="AG378" s="208" t="s">
        <v>18</v>
      </c>
      <c r="AH378" s="46" t="s">
        <v>197</v>
      </c>
      <c r="AL378" s="202" t="s">
        <v>327</v>
      </c>
      <c r="AM378" s="203" t="str">
        <f t="shared" si="355"/>
        <v>R_ES-MOB-SpHeat</v>
      </c>
      <c r="AN378" s="202" t="str">
        <f t="shared" si="356"/>
        <v>FH20_21</v>
      </c>
      <c r="AO378" s="202">
        <f t="shared" si="318"/>
        <v>0</v>
      </c>
      <c r="AP378" s="202" t="s">
        <v>18</v>
      </c>
      <c r="AQ378" s="203" t="s">
        <v>194</v>
      </c>
      <c r="AU378" s="202" t="s">
        <v>327</v>
      </c>
      <c r="AV378" s="46" t="str">
        <f t="shared" si="357"/>
        <v>R_ES-MOB-SpHeat</v>
      </c>
      <c r="AW378" s="208" t="str">
        <f t="shared" si="358"/>
        <v>FH20_21</v>
      </c>
      <c r="AX378" s="208">
        <f t="shared" si="364"/>
        <v>0</v>
      </c>
      <c r="AY378" s="208" t="s">
        <v>18</v>
      </c>
      <c r="AZ378" s="46" t="s">
        <v>193</v>
      </c>
      <c r="BD378" s="202" t="s">
        <v>327</v>
      </c>
      <c r="BE378" s="46" t="str">
        <f t="shared" si="359"/>
        <v>R_ES-MOB-SpHeat</v>
      </c>
      <c r="BF378" s="208" t="str">
        <f t="shared" si="360"/>
        <v>FH20_21</v>
      </c>
      <c r="BG378" s="208">
        <f t="shared" si="365"/>
        <v>0</v>
      </c>
      <c r="BH378" s="208" t="s">
        <v>18</v>
      </c>
      <c r="BI378" s="46" t="s">
        <v>195</v>
      </c>
      <c r="BM378" s="202" t="s">
        <v>327</v>
      </c>
      <c r="BN378" s="46" t="str">
        <f t="shared" si="361"/>
        <v>R_ES-MOB-SpHeat</v>
      </c>
      <c r="BO378" s="208" t="str">
        <f t="shared" si="362"/>
        <v>FH20_21</v>
      </c>
      <c r="BP378" s="208">
        <f t="shared" si="366"/>
        <v>0</v>
      </c>
      <c r="BQ378" s="208" t="s">
        <v>18</v>
      </c>
      <c r="BR378" s="46" t="s">
        <v>192</v>
      </c>
    </row>
    <row r="379" spans="11:70">
      <c r="K379" s="202" t="s">
        <v>327</v>
      </c>
      <c r="L379" s="203" t="str">
        <f t="shared" si="319"/>
        <v>R_ES-MOB-SpHeat</v>
      </c>
      <c r="M379" s="202" t="str">
        <f t="shared" ref="M379:N379" si="392">M283</f>
        <v>FH22_23</v>
      </c>
      <c r="N379" s="202">
        <f t="shared" si="392"/>
        <v>0</v>
      </c>
      <c r="O379" s="202" t="s">
        <v>18</v>
      </c>
      <c r="P379" s="203" t="s">
        <v>196</v>
      </c>
      <c r="T379" s="202" t="s">
        <v>327</v>
      </c>
      <c r="U379" s="203" t="str">
        <f t="shared" si="352"/>
        <v>R_ES-MOB-SpHeat</v>
      </c>
      <c r="V379" s="202" t="str">
        <f t="shared" si="352"/>
        <v>FH22_23</v>
      </c>
      <c r="W379" s="202">
        <f t="shared" si="316"/>
        <v>0</v>
      </c>
      <c r="X379" s="202" t="s">
        <v>18</v>
      </c>
      <c r="Y379" s="203" t="s">
        <v>191</v>
      </c>
      <c r="AC379" s="202" t="s">
        <v>327</v>
      </c>
      <c r="AD379" s="46" t="str">
        <f t="shared" si="353"/>
        <v>R_ES-MOB-SpHeat</v>
      </c>
      <c r="AE379" s="208" t="str">
        <f t="shared" si="354"/>
        <v>FH22_23</v>
      </c>
      <c r="AF379" s="46">
        <f t="shared" si="317"/>
        <v>0</v>
      </c>
      <c r="AG379" s="208" t="s">
        <v>18</v>
      </c>
      <c r="AH379" s="46" t="s">
        <v>197</v>
      </c>
      <c r="AL379" s="202" t="s">
        <v>327</v>
      </c>
      <c r="AM379" s="203" t="str">
        <f t="shared" si="355"/>
        <v>R_ES-MOB-SpHeat</v>
      </c>
      <c r="AN379" s="202" t="str">
        <f t="shared" si="356"/>
        <v>FH22_23</v>
      </c>
      <c r="AO379" s="202">
        <f t="shared" si="318"/>
        <v>0</v>
      </c>
      <c r="AP379" s="202" t="s">
        <v>18</v>
      </c>
      <c r="AQ379" s="203" t="s">
        <v>194</v>
      </c>
      <c r="AU379" s="202" t="s">
        <v>327</v>
      </c>
      <c r="AV379" s="46" t="str">
        <f t="shared" si="357"/>
        <v>R_ES-MOB-SpHeat</v>
      </c>
      <c r="AW379" s="208" t="str">
        <f t="shared" si="358"/>
        <v>FH22_23</v>
      </c>
      <c r="AX379" s="208">
        <f t="shared" si="364"/>
        <v>0</v>
      </c>
      <c r="AY379" s="208" t="s">
        <v>18</v>
      </c>
      <c r="AZ379" s="46" t="s">
        <v>193</v>
      </c>
      <c r="BD379" s="202" t="s">
        <v>327</v>
      </c>
      <c r="BE379" s="46" t="str">
        <f t="shared" si="359"/>
        <v>R_ES-MOB-SpHeat</v>
      </c>
      <c r="BF379" s="208" t="str">
        <f t="shared" si="360"/>
        <v>FH22_23</v>
      </c>
      <c r="BG379" s="208">
        <f t="shared" si="365"/>
        <v>0</v>
      </c>
      <c r="BH379" s="208" t="s">
        <v>18</v>
      </c>
      <c r="BI379" s="46" t="s">
        <v>195</v>
      </c>
      <c r="BM379" s="202" t="s">
        <v>327</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327</v>
      </c>
      <c r="L392" s="203" t="str">
        <f t="shared" si="401"/>
        <v>R_ES-MOB-SpHeat</v>
      </c>
      <c r="M392" s="202" t="str">
        <f t="shared" ref="M392:N392" si="409">M296</f>
        <v>WH0_1</v>
      </c>
      <c r="N392" s="202">
        <f t="shared" si="409"/>
        <v>0.0965665236051503</v>
      </c>
      <c r="O392" s="202" t="s">
        <v>18</v>
      </c>
      <c r="P392" s="203" t="s">
        <v>196</v>
      </c>
      <c r="T392" s="202" t="s">
        <v>327</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327</v>
      </c>
      <c r="AD392" s="46" t="str">
        <f t="shared" si="353"/>
        <v>R_ES-MOB-SpHeat</v>
      </c>
      <c r="AE392" s="208" t="str">
        <f t="shared" si="354"/>
        <v>WH0_1</v>
      </c>
      <c r="AF392" s="46">
        <f t="shared" si="399"/>
        <v>0.0965665236051503</v>
      </c>
      <c r="AG392" s="208" t="s">
        <v>18</v>
      </c>
      <c r="AH392" s="46" t="s">
        <v>197</v>
      </c>
      <c r="AL392" s="202" t="s">
        <v>327</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327</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327</v>
      </c>
      <c r="BE392" s="46" t="str">
        <f t="shared" si="359"/>
        <v>R_ES-MOB-SpHeat</v>
      </c>
      <c r="BF392" s="208" t="str">
        <f t="shared" si="360"/>
        <v>WH0_1</v>
      </c>
      <c r="BG392" s="208">
        <f t="shared" si="365"/>
        <v>0.0965665236051503</v>
      </c>
      <c r="BH392" s="208" t="s">
        <v>18</v>
      </c>
      <c r="BI392" s="46" t="s">
        <v>195</v>
      </c>
      <c r="BM392" s="202" t="s">
        <v>327</v>
      </c>
      <c r="BN392" s="46" t="str">
        <f t="shared" si="361"/>
        <v>R_ES-MOB-SpHeat</v>
      </c>
      <c r="BO392" s="208" t="str">
        <f t="shared" si="362"/>
        <v>WH0_1</v>
      </c>
      <c r="BP392" s="208">
        <f t="shared" si="366"/>
        <v>0.0965665236051503</v>
      </c>
      <c r="BQ392" s="208" t="s">
        <v>18</v>
      </c>
      <c r="BR392" s="46" t="s">
        <v>192</v>
      </c>
    </row>
    <row r="393" spans="11:70">
      <c r="K393" s="202" t="s">
        <v>327</v>
      </c>
      <c r="L393" s="203" t="str">
        <f t="shared" si="401"/>
        <v>R_ES-MOB-SpHeat</v>
      </c>
      <c r="M393" s="202" t="str">
        <f t="shared" ref="M393:N393" si="415">M297</f>
        <v>WH2_3</v>
      </c>
      <c r="N393" s="202">
        <f t="shared" si="415"/>
        <v>0.0965665236051503</v>
      </c>
      <c r="O393" s="202" t="s">
        <v>18</v>
      </c>
      <c r="P393" s="203" t="s">
        <v>196</v>
      </c>
      <c r="T393" s="202" t="s">
        <v>327</v>
      </c>
      <c r="U393" s="203" t="str">
        <f t="shared" si="352"/>
        <v>R_ES-MOB-SpHeat</v>
      </c>
      <c r="V393" s="202" t="str">
        <f t="shared" si="352"/>
        <v>WH2_3</v>
      </c>
      <c r="W393" s="202">
        <f t="shared" si="398"/>
        <v>0.0793991416309013</v>
      </c>
      <c r="X393" s="202" t="s">
        <v>18</v>
      </c>
      <c r="Y393" s="203" t="s">
        <v>191</v>
      </c>
      <c r="AA393" s="202">
        <f t="shared" si="410"/>
        <v>0.0472103004291846</v>
      </c>
      <c r="AC393" s="202" t="s">
        <v>327</v>
      </c>
      <c r="AD393" s="46" t="str">
        <f t="shared" si="353"/>
        <v>R_ES-MOB-SpHeat</v>
      </c>
      <c r="AE393" s="208" t="str">
        <f t="shared" si="354"/>
        <v>WH2_3</v>
      </c>
      <c r="AF393" s="46">
        <f t="shared" si="399"/>
        <v>0.0965665236051503</v>
      </c>
      <c r="AG393" s="208" t="s">
        <v>18</v>
      </c>
      <c r="AH393" s="46" t="s">
        <v>197</v>
      </c>
      <c r="AL393" s="202" t="s">
        <v>327</v>
      </c>
      <c r="AM393" s="203" t="str">
        <f t="shared" si="355"/>
        <v>R_ES-MOB-SpHeat</v>
      </c>
      <c r="AN393" s="202" t="str">
        <f t="shared" si="356"/>
        <v>WH2_3</v>
      </c>
      <c r="AO393" s="46">
        <f t="shared" si="411"/>
        <v>0.0793991416309013</v>
      </c>
      <c r="AP393" s="202" t="s">
        <v>18</v>
      </c>
      <c r="AQ393" s="203" t="s">
        <v>194</v>
      </c>
      <c r="AS393" s="202">
        <f t="shared" si="412"/>
        <v>0.0472103004291846</v>
      </c>
      <c r="AU393" s="202" t="s">
        <v>327</v>
      </c>
      <c r="AV393" s="46" t="str">
        <f t="shared" si="357"/>
        <v>R_ES-MOB-SpHeat</v>
      </c>
      <c r="AW393" s="208" t="str">
        <f t="shared" si="358"/>
        <v>WH2_3</v>
      </c>
      <c r="AX393" s="46">
        <f t="shared" si="413"/>
        <v>0.0965665236051503</v>
      </c>
      <c r="AY393" s="208" t="s">
        <v>18</v>
      </c>
      <c r="AZ393" s="46" t="s">
        <v>193</v>
      </c>
      <c r="BB393" s="208">
        <f t="shared" si="414"/>
        <v>0.0472103004291846</v>
      </c>
      <c r="BD393" s="202" t="s">
        <v>327</v>
      </c>
      <c r="BE393" s="46" t="str">
        <f t="shared" si="359"/>
        <v>R_ES-MOB-SpHeat</v>
      </c>
      <c r="BF393" s="208" t="str">
        <f t="shared" si="360"/>
        <v>WH2_3</v>
      </c>
      <c r="BG393" s="208">
        <f t="shared" si="365"/>
        <v>0.0965665236051503</v>
      </c>
      <c r="BH393" s="208" t="s">
        <v>18</v>
      </c>
      <c r="BI393" s="46" t="s">
        <v>195</v>
      </c>
      <c r="BM393" s="202" t="s">
        <v>327</v>
      </c>
      <c r="BN393" s="46" t="str">
        <f t="shared" si="361"/>
        <v>R_ES-MOB-SpHeat</v>
      </c>
      <c r="BO393" s="208" t="str">
        <f t="shared" si="362"/>
        <v>WH2_3</v>
      </c>
      <c r="BP393" s="208">
        <f t="shared" si="366"/>
        <v>0.0965665236051503</v>
      </c>
      <c r="BQ393" s="208" t="s">
        <v>18</v>
      </c>
      <c r="BR393" s="46" t="s">
        <v>192</v>
      </c>
    </row>
    <row r="394" spans="11:70">
      <c r="K394" s="202" t="s">
        <v>327</v>
      </c>
      <c r="L394" s="203" t="str">
        <f t="shared" si="401"/>
        <v>R_ES-MOB-SpHeat</v>
      </c>
      <c r="M394" s="202" t="str">
        <f t="shared" ref="M394:N394" si="416">M298</f>
        <v>WH4_5</v>
      </c>
      <c r="N394" s="202">
        <f t="shared" si="416"/>
        <v>0.0879828326180258</v>
      </c>
      <c r="O394" s="202" t="s">
        <v>18</v>
      </c>
      <c r="P394" s="203" t="s">
        <v>196</v>
      </c>
      <c r="T394" s="202" t="s">
        <v>327</v>
      </c>
      <c r="U394" s="203" t="str">
        <f t="shared" si="352"/>
        <v>R_ES-MOB-SpHeat</v>
      </c>
      <c r="V394" s="202" t="str">
        <f t="shared" si="352"/>
        <v>WH4_5</v>
      </c>
      <c r="W394" s="202">
        <f t="shared" si="398"/>
        <v>0.0751072961373391</v>
      </c>
      <c r="X394" s="202" t="s">
        <v>18</v>
      </c>
      <c r="Y394" s="203" t="s">
        <v>191</v>
      </c>
      <c r="AA394" s="202">
        <f t="shared" si="410"/>
        <v>0.0407725321888412</v>
      </c>
      <c r="AC394" s="202" t="s">
        <v>327</v>
      </c>
      <c r="AD394" s="46" t="str">
        <f t="shared" si="353"/>
        <v>R_ES-MOB-SpHeat</v>
      </c>
      <c r="AE394" s="208" t="str">
        <f t="shared" si="354"/>
        <v>WH4_5</v>
      </c>
      <c r="AF394" s="46">
        <f t="shared" si="399"/>
        <v>0.0879828326180258</v>
      </c>
      <c r="AG394" s="208" t="s">
        <v>18</v>
      </c>
      <c r="AH394" s="46" t="s">
        <v>197</v>
      </c>
      <c r="AL394" s="202" t="s">
        <v>327</v>
      </c>
      <c r="AM394" s="203" t="str">
        <f t="shared" si="355"/>
        <v>R_ES-MOB-SpHeat</v>
      </c>
      <c r="AN394" s="202" t="str">
        <f t="shared" si="356"/>
        <v>WH4_5</v>
      </c>
      <c r="AO394" s="46">
        <f t="shared" si="411"/>
        <v>0.0751072961373391</v>
      </c>
      <c r="AP394" s="202" t="s">
        <v>18</v>
      </c>
      <c r="AQ394" s="203" t="s">
        <v>194</v>
      </c>
      <c r="AS394" s="202">
        <f t="shared" si="412"/>
        <v>0.0493562231759657</v>
      </c>
      <c r="AU394" s="202" t="s">
        <v>327</v>
      </c>
      <c r="AV394" s="46" t="str">
        <f t="shared" si="357"/>
        <v>R_ES-MOB-SpHeat</v>
      </c>
      <c r="AW394" s="208" t="str">
        <f t="shared" si="358"/>
        <v>WH4_5</v>
      </c>
      <c r="AX394" s="46">
        <f t="shared" si="413"/>
        <v>0.0879828326180258</v>
      </c>
      <c r="AY394" s="208" t="s">
        <v>18</v>
      </c>
      <c r="AZ394" s="46" t="s">
        <v>193</v>
      </c>
      <c r="BB394" s="208">
        <f t="shared" si="414"/>
        <v>0.0407725321888412</v>
      </c>
      <c r="BD394" s="202" t="s">
        <v>327</v>
      </c>
      <c r="BE394" s="46" t="str">
        <f t="shared" si="359"/>
        <v>R_ES-MOB-SpHeat</v>
      </c>
      <c r="BF394" s="208" t="str">
        <f t="shared" si="360"/>
        <v>WH4_5</v>
      </c>
      <c r="BG394" s="208">
        <f t="shared" si="365"/>
        <v>0.0879828326180258</v>
      </c>
      <c r="BH394" s="208" t="s">
        <v>18</v>
      </c>
      <c r="BI394" s="46" t="s">
        <v>195</v>
      </c>
      <c r="BM394" s="202" t="s">
        <v>327</v>
      </c>
      <c r="BN394" s="46" t="str">
        <f t="shared" si="361"/>
        <v>R_ES-MOB-SpHeat</v>
      </c>
      <c r="BO394" s="208" t="str">
        <f t="shared" si="362"/>
        <v>WH4_5</v>
      </c>
      <c r="BP394" s="208">
        <f t="shared" si="366"/>
        <v>0.0879828326180258</v>
      </c>
      <c r="BQ394" s="208" t="s">
        <v>18</v>
      </c>
      <c r="BR394" s="46" t="s">
        <v>192</v>
      </c>
    </row>
    <row r="395" spans="11:70">
      <c r="K395" s="202" t="s">
        <v>327</v>
      </c>
      <c r="L395" s="203" t="str">
        <f t="shared" si="401"/>
        <v>R_ES-MOB-SpHeat</v>
      </c>
      <c r="M395" s="202" t="str">
        <f t="shared" ref="M395:N395" si="417">M299</f>
        <v>WH6_7</v>
      </c>
      <c r="N395" s="202">
        <f t="shared" si="417"/>
        <v>0.0772532188841202</v>
      </c>
      <c r="O395" s="202" t="s">
        <v>18</v>
      </c>
      <c r="P395" s="203" t="s">
        <v>196</v>
      </c>
      <c r="T395" s="202" t="s">
        <v>327</v>
      </c>
      <c r="U395" s="203" t="str">
        <f t="shared" si="352"/>
        <v>R_ES-MOB-SpHeat</v>
      </c>
      <c r="V395" s="202" t="str">
        <f t="shared" si="352"/>
        <v>WH6_7</v>
      </c>
      <c r="W395" s="202">
        <f t="shared" si="398"/>
        <v>0.0708154506437769</v>
      </c>
      <c r="X395" s="202" t="s">
        <v>18</v>
      </c>
      <c r="Y395" s="203" t="s">
        <v>191</v>
      </c>
      <c r="AA395" s="202">
        <f t="shared" si="410"/>
        <v>0.0386266094420601</v>
      </c>
      <c r="AC395" s="202" t="s">
        <v>327</v>
      </c>
      <c r="AD395" s="46" t="str">
        <f t="shared" si="353"/>
        <v>R_ES-MOB-SpHeat</v>
      </c>
      <c r="AE395" s="208" t="str">
        <f t="shared" si="354"/>
        <v>WH6_7</v>
      </c>
      <c r="AF395" s="46">
        <f t="shared" si="399"/>
        <v>0.0772532188841202</v>
      </c>
      <c r="AG395" s="208" t="s">
        <v>18</v>
      </c>
      <c r="AH395" s="46" t="s">
        <v>197</v>
      </c>
      <c r="AL395" s="202" t="s">
        <v>327</v>
      </c>
      <c r="AM395" s="203" t="str">
        <f t="shared" si="355"/>
        <v>R_ES-MOB-SpHeat</v>
      </c>
      <c r="AN395" s="202" t="str">
        <f t="shared" si="356"/>
        <v>WH6_7</v>
      </c>
      <c r="AO395" s="46">
        <f t="shared" si="411"/>
        <v>0.0708154506437769</v>
      </c>
      <c r="AP395" s="202" t="s">
        <v>18</v>
      </c>
      <c r="AQ395" s="203" t="s">
        <v>194</v>
      </c>
      <c r="AS395" s="202">
        <f t="shared" si="412"/>
        <v>0.0472103004291846</v>
      </c>
      <c r="AU395" s="202" t="s">
        <v>327</v>
      </c>
      <c r="AV395" s="46" t="str">
        <f t="shared" si="357"/>
        <v>R_ES-MOB-SpHeat</v>
      </c>
      <c r="AW395" s="208" t="str">
        <f t="shared" si="358"/>
        <v>WH6_7</v>
      </c>
      <c r="AX395" s="46">
        <f t="shared" si="413"/>
        <v>0.0772532188841202</v>
      </c>
      <c r="AY395" s="208" t="s">
        <v>18</v>
      </c>
      <c r="AZ395" s="46" t="s">
        <v>193</v>
      </c>
      <c r="BB395" s="208">
        <f t="shared" si="414"/>
        <v>0.0386266094420601</v>
      </c>
      <c r="BD395" s="202" t="s">
        <v>327</v>
      </c>
      <c r="BE395" s="46" t="str">
        <f t="shared" si="359"/>
        <v>R_ES-MOB-SpHeat</v>
      </c>
      <c r="BF395" s="208" t="str">
        <f t="shared" si="360"/>
        <v>WH6_7</v>
      </c>
      <c r="BG395" s="208">
        <f t="shared" si="365"/>
        <v>0.0772532188841202</v>
      </c>
      <c r="BH395" s="208" t="s">
        <v>18</v>
      </c>
      <c r="BI395" s="46" t="s">
        <v>195</v>
      </c>
      <c r="BM395" s="202" t="s">
        <v>327</v>
      </c>
      <c r="BN395" s="46" t="str">
        <f t="shared" si="361"/>
        <v>R_ES-MOB-SpHeat</v>
      </c>
      <c r="BO395" s="208" t="str">
        <f t="shared" si="362"/>
        <v>WH6_7</v>
      </c>
      <c r="BP395" s="208">
        <f t="shared" si="366"/>
        <v>0.0772532188841202</v>
      </c>
      <c r="BQ395" s="208" t="s">
        <v>18</v>
      </c>
      <c r="BR395" s="46" t="s">
        <v>192</v>
      </c>
    </row>
    <row r="396" spans="11:70">
      <c r="K396" s="202" t="s">
        <v>327</v>
      </c>
      <c r="L396" s="203" t="str">
        <f t="shared" si="401"/>
        <v>R_ES-MOB-SpHeat</v>
      </c>
      <c r="M396" s="202" t="str">
        <f t="shared" ref="M396:N396" si="418">M300</f>
        <v>WH8_9</v>
      </c>
      <c r="N396" s="202">
        <f t="shared" si="418"/>
        <v>0.0708154506437769</v>
      </c>
      <c r="O396" s="202" t="s">
        <v>18</v>
      </c>
      <c r="P396" s="203" t="s">
        <v>196</v>
      </c>
      <c r="T396" s="202" t="s">
        <v>327</v>
      </c>
      <c r="U396" s="203" t="str">
        <f t="shared" si="352"/>
        <v>R_ES-MOB-SpHeat</v>
      </c>
      <c r="V396" s="202" t="str">
        <f t="shared" si="352"/>
        <v>WH8_9</v>
      </c>
      <c r="W396" s="202">
        <f t="shared" si="398"/>
        <v>0.0751072961373391</v>
      </c>
      <c r="X396" s="202" t="s">
        <v>18</v>
      </c>
      <c r="Y396" s="203" t="s">
        <v>191</v>
      </c>
      <c r="AA396" s="202">
        <f t="shared" si="410"/>
        <v>0.0386266094420601</v>
      </c>
      <c r="AC396" s="202" t="s">
        <v>327</v>
      </c>
      <c r="AD396" s="46" t="str">
        <f t="shared" si="353"/>
        <v>R_ES-MOB-SpHeat</v>
      </c>
      <c r="AE396" s="208" t="str">
        <f t="shared" si="354"/>
        <v>WH8_9</v>
      </c>
      <c r="AF396" s="46">
        <f t="shared" si="399"/>
        <v>0.0708154506437769</v>
      </c>
      <c r="AG396" s="208" t="s">
        <v>18</v>
      </c>
      <c r="AH396" s="46" t="s">
        <v>197</v>
      </c>
      <c r="AL396" s="202" t="s">
        <v>327</v>
      </c>
      <c r="AM396" s="203" t="str">
        <f t="shared" si="355"/>
        <v>R_ES-MOB-SpHeat</v>
      </c>
      <c r="AN396" s="202" t="str">
        <f t="shared" si="356"/>
        <v>WH8_9</v>
      </c>
      <c r="AO396" s="46">
        <f t="shared" si="411"/>
        <v>0.0751072961373391</v>
      </c>
      <c r="AP396" s="202" t="s">
        <v>18</v>
      </c>
      <c r="AQ396" s="203" t="s">
        <v>194</v>
      </c>
      <c r="AS396" s="202">
        <f t="shared" si="412"/>
        <v>0.0407725321888412</v>
      </c>
      <c r="AU396" s="202" t="s">
        <v>327</v>
      </c>
      <c r="AV396" s="46" t="str">
        <f t="shared" si="357"/>
        <v>R_ES-MOB-SpHeat</v>
      </c>
      <c r="AW396" s="208" t="str">
        <f t="shared" si="358"/>
        <v>WH8_9</v>
      </c>
      <c r="AX396" s="46">
        <f t="shared" si="413"/>
        <v>0.0708154506437769</v>
      </c>
      <c r="AY396" s="208" t="s">
        <v>18</v>
      </c>
      <c r="AZ396" s="46" t="s">
        <v>193</v>
      </c>
      <c r="BB396" s="208">
        <f t="shared" si="414"/>
        <v>0.0386266094420601</v>
      </c>
      <c r="BD396" s="202" t="s">
        <v>327</v>
      </c>
      <c r="BE396" s="46" t="str">
        <f t="shared" si="359"/>
        <v>R_ES-MOB-SpHeat</v>
      </c>
      <c r="BF396" s="208" t="str">
        <f t="shared" si="360"/>
        <v>WH8_9</v>
      </c>
      <c r="BG396" s="208">
        <f t="shared" si="365"/>
        <v>0.0708154506437769</v>
      </c>
      <c r="BH396" s="208" t="s">
        <v>18</v>
      </c>
      <c r="BI396" s="46" t="s">
        <v>195</v>
      </c>
      <c r="BM396" s="202" t="s">
        <v>327</v>
      </c>
      <c r="BN396" s="46" t="str">
        <f t="shared" si="361"/>
        <v>R_ES-MOB-SpHeat</v>
      </c>
      <c r="BO396" s="208" t="str">
        <f t="shared" si="362"/>
        <v>WH8_9</v>
      </c>
      <c r="BP396" s="208">
        <f t="shared" si="366"/>
        <v>0.0708154506437769</v>
      </c>
      <c r="BQ396" s="208" t="s">
        <v>18</v>
      </c>
      <c r="BR396" s="46" t="s">
        <v>192</v>
      </c>
    </row>
    <row r="397" spans="11:70">
      <c r="K397" s="202" t="s">
        <v>327</v>
      </c>
      <c r="L397" s="203" t="str">
        <f t="shared" si="401"/>
        <v>R_ES-MOB-SpHeat</v>
      </c>
      <c r="M397" s="202" t="str">
        <f t="shared" ref="M397:N397" si="419">M301</f>
        <v>WH10_11</v>
      </c>
      <c r="N397" s="202">
        <f t="shared" si="419"/>
        <v>0.0751072961373391</v>
      </c>
      <c r="O397" s="202" t="s">
        <v>18</v>
      </c>
      <c r="P397" s="203" t="s">
        <v>196</v>
      </c>
      <c r="T397" s="202" t="s">
        <v>327</v>
      </c>
      <c r="U397" s="203" t="str">
        <f t="shared" si="352"/>
        <v>R_ES-MOB-SpHeat</v>
      </c>
      <c r="V397" s="202" t="str">
        <f t="shared" si="352"/>
        <v>WH10_11</v>
      </c>
      <c r="W397" s="202">
        <f t="shared" si="398"/>
        <v>0.0751072961373391</v>
      </c>
      <c r="X397" s="202" t="s">
        <v>18</v>
      </c>
      <c r="Y397" s="203" t="s">
        <v>191</v>
      </c>
      <c r="AA397" s="202">
        <f t="shared" si="410"/>
        <v>0.036480686695279</v>
      </c>
      <c r="AC397" s="202" t="s">
        <v>327</v>
      </c>
      <c r="AD397" s="46" t="str">
        <f t="shared" si="353"/>
        <v>R_ES-MOB-SpHeat</v>
      </c>
      <c r="AE397" s="208" t="str">
        <f t="shared" si="354"/>
        <v>WH10_11</v>
      </c>
      <c r="AF397" s="46">
        <f t="shared" si="399"/>
        <v>0.0751072961373391</v>
      </c>
      <c r="AG397" s="208" t="s">
        <v>18</v>
      </c>
      <c r="AH397" s="46" t="s">
        <v>197</v>
      </c>
      <c r="AL397" s="202" t="s">
        <v>327</v>
      </c>
      <c r="AM397" s="203" t="str">
        <f t="shared" si="355"/>
        <v>R_ES-MOB-SpHeat</v>
      </c>
      <c r="AN397" s="202" t="str">
        <f t="shared" si="356"/>
        <v>WH10_11</v>
      </c>
      <c r="AO397" s="46">
        <f t="shared" si="411"/>
        <v>0.0751072961373391</v>
      </c>
      <c r="AP397" s="202" t="s">
        <v>18</v>
      </c>
      <c r="AQ397" s="203" t="s">
        <v>194</v>
      </c>
      <c r="AS397" s="202">
        <f t="shared" si="412"/>
        <v>0.0386266094420601</v>
      </c>
      <c r="AU397" s="202" t="s">
        <v>327</v>
      </c>
      <c r="AV397" s="46" t="str">
        <f t="shared" si="357"/>
        <v>R_ES-MOB-SpHeat</v>
      </c>
      <c r="AW397" s="208" t="str">
        <f t="shared" si="358"/>
        <v>WH10_11</v>
      </c>
      <c r="AX397" s="46">
        <f t="shared" si="413"/>
        <v>0.0751072961373391</v>
      </c>
      <c r="AY397" s="208" t="s">
        <v>18</v>
      </c>
      <c r="AZ397" s="46" t="s">
        <v>193</v>
      </c>
      <c r="BB397" s="208">
        <f t="shared" si="414"/>
        <v>0.036480686695279</v>
      </c>
      <c r="BD397" s="202" t="s">
        <v>327</v>
      </c>
      <c r="BE397" s="46" t="str">
        <f t="shared" si="359"/>
        <v>R_ES-MOB-SpHeat</v>
      </c>
      <c r="BF397" s="208" t="str">
        <f t="shared" si="360"/>
        <v>WH10_11</v>
      </c>
      <c r="BG397" s="208">
        <f t="shared" si="365"/>
        <v>0.0751072961373391</v>
      </c>
      <c r="BH397" s="208" t="s">
        <v>18</v>
      </c>
      <c r="BI397" s="46" t="s">
        <v>195</v>
      </c>
      <c r="BM397" s="202" t="s">
        <v>327</v>
      </c>
      <c r="BN397" s="46" t="str">
        <f t="shared" si="361"/>
        <v>R_ES-MOB-SpHeat</v>
      </c>
      <c r="BO397" s="208" t="str">
        <f t="shared" si="362"/>
        <v>WH10_11</v>
      </c>
      <c r="BP397" s="208">
        <f t="shared" si="366"/>
        <v>0.0751072961373391</v>
      </c>
      <c r="BQ397" s="208" t="s">
        <v>18</v>
      </c>
      <c r="BR397" s="46" t="s">
        <v>192</v>
      </c>
    </row>
    <row r="398" spans="11:70">
      <c r="K398" s="202" t="s">
        <v>327</v>
      </c>
      <c r="L398" s="203" t="str">
        <f t="shared" si="401"/>
        <v>R_ES-MOB-SpHeat</v>
      </c>
      <c r="M398" s="202" t="str">
        <f t="shared" ref="M398:N398" si="420">M302</f>
        <v>WH12_13</v>
      </c>
      <c r="N398" s="202">
        <f t="shared" si="420"/>
        <v>0.0751072961373391</v>
      </c>
      <c r="O398" s="202" t="s">
        <v>18</v>
      </c>
      <c r="P398" s="203" t="s">
        <v>196</v>
      </c>
      <c r="T398" s="202" t="s">
        <v>327</v>
      </c>
      <c r="U398" s="203" t="str">
        <f t="shared" si="352"/>
        <v>R_ES-MOB-SpHeat</v>
      </c>
      <c r="V398" s="202" t="str">
        <f t="shared" si="352"/>
        <v>WH12_13</v>
      </c>
      <c r="W398" s="202">
        <f t="shared" si="398"/>
        <v>0.0793991416309013</v>
      </c>
      <c r="X398" s="202" t="s">
        <v>18</v>
      </c>
      <c r="Y398" s="203" t="s">
        <v>191</v>
      </c>
      <c r="AA398" s="202">
        <f t="shared" si="410"/>
        <v>0.0343347639484979</v>
      </c>
      <c r="AC398" s="202" t="s">
        <v>327</v>
      </c>
      <c r="AD398" s="46" t="str">
        <f t="shared" si="353"/>
        <v>R_ES-MOB-SpHeat</v>
      </c>
      <c r="AE398" s="208" t="str">
        <f t="shared" si="354"/>
        <v>WH12_13</v>
      </c>
      <c r="AF398" s="46">
        <f t="shared" si="399"/>
        <v>0.0751072961373391</v>
      </c>
      <c r="AG398" s="208" t="s">
        <v>18</v>
      </c>
      <c r="AH398" s="46" t="s">
        <v>197</v>
      </c>
      <c r="AL398" s="202" t="s">
        <v>327</v>
      </c>
      <c r="AM398" s="203" t="str">
        <f t="shared" si="355"/>
        <v>R_ES-MOB-SpHeat</v>
      </c>
      <c r="AN398" s="202" t="str">
        <f t="shared" si="356"/>
        <v>WH12_13</v>
      </c>
      <c r="AO398" s="46">
        <f t="shared" si="411"/>
        <v>0.0793991416309013</v>
      </c>
      <c r="AP398" s="202" t="s">
        <v>18</v>
      </c>
      <c r="AQ398" s="203" t="s">
        <v>194</v>
      </c>
      <c r="AS398" s="202">
        <f t="shared" si="412"/>
        <v>0.0386266094420601</v>
      </c>
      <c r="AU398" s="202" t="s">
        <v>327</v>
      </c>
      <c r="AV398" s="46" t="str">
        <f t="shared" si="357"/>
        <v>R_ES-MOB-SpHeat</v>
      </c>
      <c r="AW398" s="208" t="str">
        <f t="shared" si="358"/>
        <v>WH12_13</v>
      </c>
      <c r="AX398" s="46">
        <f t="shared" si="413"/>
        <v>0.0751072961373391</v>
      </c>
      <c r="AY398" s="208" t="s">
        <v>18</v>
      </c>
      <c r="AZ398" s="46" t="s">
        <v>193</v>
      </c>
      <c r="BB398" s="208">
        <f t="shared" si="414"/>
        <v>0.0343347639484979</v>
      </c>
      <c r="BD398" s="202" t="s">
        <v>327</v>
      </c>
      <c r="BE398" s="46" t="str">
        <f t="shared" si="359"/>
        <v>R_ES-MOB-SpHeat</v>
      </c>
      <c r="BF398" s="208" t="str">
        <f t="shared" si="360"/>
        <v>WH12_13</v>
      </c>
      <c r="BG398" s="208">
        <f t="shared" si="365"/>
        <v>0.0751072961373391</v>
      </c>
      <c r="BH398" s="208" t="s">
        <v>18</v>
      </c>
      <c r="BI398" s="46" t="s">
        <v>195</v>
      </c>
      <c r="BM398" s="202" t="s">
        <v>327</v>
      </c>
      <c r="BN398" s="46" t="str">
        <f t="shared" si="361"/>
        <v>R_ES-MOB-SpHeat</v>
      </c>
      <c r="BO398" s="208" t="str">
        <f t="shared" si="362"/>
        <v>WH12_13</v>
      </c>
      <c r="BP398" s="208">
        <f t="shared" si="366"/>
        <v>0.0751072961373391</v>
      </c>
      <c r="BQ398" s="208" t="s">
        <v>18</v>
      </c>
      <c r="BR398" s="46" t="s">
        <v>192</v>
      </c>
    </row>
    <row r="399" spans="11:70">
      <c r="K399" s="202" t="s">
        <v>327</v>
      </c>
      <c r="L399" s="203" t="str">
        <f t="shared" si="401"/>
        <v>R_ES-MOB-SpHeat</v>
      </c>
      <c r="M399" s="202" t="str">
        <f t="shared" ref="M399:N399" si="421">M303</f>
        <v>WH14_15</v>
      </c>
      <c r="N399" s="202">
        <f t="shared" si="421"/>
        <v>0.0751072961373391</v>
      </c>
      <c r="O399" s="202" t="s">
        <v>18</v>
      </c>
      <c r="P399" s="203" t="s">
        <v>196</v>
      </c>
      <c r="T399" s="202" t="s">
        <v>327</v>
      </c>
      <c r="U399" s="203" t="str">
        <f t="shared" si="352"/>
        <v>R_ES-MOB-SpHeat</v>
      </c>
      <c r="V399" s="202" t="str">
        <f t="shared" si="352"/>
        <v>WH14_15</v>
      </c>
      <c r="W399" s="202">
        <f t="shared" si="398"/>
        <v>0.0815450643776824</v>
      </c>
      <c r="X399" s="202" t="s">
        <v>18</v>
      </c>
      <c r="Y399" s="203" t="s">
        <v>191</v>
      </c>
      <c r="AA399" s="202">
        <f t="shared" si="410"/>
        <v>0.036480686695279</v>
      </c>
      <c r="AC399" s="202" t="s">
        <v>327</v>
      </c>
      <c r="AD399" s="46" t="str">
        <f t="shared" si="353"/>
        <v>R_ES-MOB-SpHeat</v>
      </c>
      <c r="AE399" s="208" t="str">
        <f t="shared" si="354"/>
        <v>WH14_15</v>
      </c>
      <c r="AF399" s="46">
        <f t="shared" si="399"/>
        <v>0.0751072961373391</v>
      </c>
      <c r="AG399" s="208" t="s">
        <v>18</v>
      </c>
      <c r="AH399" s="46" t="s">
        <v>197</v>
      </c>
      <c r="AL399" s="202" t="s">
        <v>327</v>
      </c>
      <c r="AM399" s="203" t="str">
        <f t="shared" si="355"/>
        <v>R_ES-MOB-SpHeat</v>
      </c>
      <c r="AN399" s="202" t="str">
        <f t="shared" si="356"/>
        <v>WH14_15</v>
      </c>
      <c r="AO399" s="46">
        <f t="shared" si="411"/>
        <v>0.0815450643776824</v>
      </c>
      <c r="AP399" s="202" t="s">
        <v>18</v>
      </c>
      <c r="AQ399" s="203" t="s">
        <v>194</v>
      </c>
      <c r="AS399" s="202">
        <f t="shared" si="412"/>
        <v>0.036480686695279</v>
      </c>
      <c r="AU399" s="202" t="s">
        <v>327</v>
      </c>
      <c r="AV399" s="46" t="str">
        <f t="shared" si="357"/>
        <v>R_ES-MOB-SpHeat</v>
      </c>
      <c r="AW399" s="208" t="str">
        <f t="shared" si="358"/>
        <v>WH14_15</v>
      </c>
      <c r="AX399" s="46">
        <f t="shared" si="413"/>
        <v>0.0751072961373391</v>
      </c>
      <c r="AY399" s="208" t="s">
        <v>18</v>
      </c>
      <c r="AZ399" s="46" t="s">
        <v>193</v>
      </c>
      <c r="BB399" s="208">
        <f t="shared" si="414"/>
        <v>0.036480686695279</v>
      </c>
      <c r="BD399" s="202" t="s">
        <v>327</v>
      </c>
      <c r="BE399" s="46" t="str">
        <f t="shared" si="359"/>
        <v>R_ES-MOB-SpHeat</v>
      </c>
      <c r="BF399" s="208" t="str">
        <f t="shared" si="360"/>
        <v>WH14_15</v>
      </c>
      <c r="BG399" s="208">
        <f t="shared" si="365"/>
        <v>0.0751072961373391</v>
      </c>
      <c r="BH399" s="208" t="s">
        <v>18</v>
      </c>
      <c r="BI399" s="46" t="s">
        <v>195</v>
      </c>
      <c r="BM399" s="202" t="s">
        <v>327</v>
      </c>
      <c r="BN399" s="46" t="str">
        <f t="shared" si="361"/>
        <v>R_ES-MOB-SpHeat</v>
      </c>
      <c r="BO399" s="208" t="str">
        <f t="shared" si="362"/>
        <v>WH14_15</v>
      </c>
      <c r="BP399" s="208">
        <f t="shared" si="366"/>
        <v>0.0751072961373391</v>
      </c>
      <c r="BQ399" s="208" t="s">
        <v>18</v>
      </c>
      <c r="BR399" s="46" t="s">
        <v>192</v>
      </c>
    </row>
    <row r="400" spans="11:70">
      <c r="K400" s="202" t="s">
        <v>327</v>
      </c>
      <c r="L400" s="203" t="str">
        <f t="shared" si="401"/>
        <v>R_ES-MOB-SpHeat</v>
      </c>
      <c r="M400" s="202" t="str">
        <f t="shared" ref="M400:N400" si="422">M304</f>
        <v>WH16_17</v>
      </c>
      <c r="N400" s="202">
        <f t="shared" si="422"/>
        <v>0.0815450643776824</v>
      </c>
      <c r="O400" s="202" t="s">
        <v>18</v>
      </c>
      <c r="P400" s="203" t="s">
        <v>196</v>
      </c>
      <c r="T400" s="202" t="s">
        <v>327</v>
      </c>
      <c r="U400" s="203" t="str">
        <f t="shared" si="352"/>
        <v>R_ES-MOB-SpHeat</v>
      </c>
      <c r="V400" s="202" t="str">
        <f t="shared" si="352"/>
        <v>WH16_17</v>
      </c>
      <c r="W400" s="202">
        <f t="shared" si="398"/>
        <v>0.0858369098712446</v>
      </c>
      <c r="X400" s="202" t="s">
        <v>18</v>
      </c>
      <c r="Y400" s="203" t="s">
        <v>191</v>
      </c>
      <c r="AA400" s="202">
        <f t="shared" si="410"/>
        <v>0.0386266094420601</v>
      </c>
      <c r="AC400" s="202" t="s">
        <v>327</v>
      </c>
      <c r="AD400" s="46" t="str">
        <f t="shared" si="353"/>
        <v>R_ES-MOB-SpHeat</v>
      </c>
      <c r="AE400" s="208" t="str">
        <f t="shared" si="354"/>
        <v>WH16_17</v>
      </c>
      <c r="AF400" s="46">
        <f t="shared" si="399"/>
        <v>0.0815450643776824</v>
      </c>
      <c r="AG400" s="208" t="s">
        <v>18</v>
      </c>
      <c r="AH400" s="46" t="s">
        <v>197</v>
      </c>
      <c r="AL400" s="202" t="s">
        <v>327</v>
      </c>
      <c r="AM400" s="203" t="str">
        <f t="shared" si="355"/>
        <v>R_ES-MOB-SpHeat</v>
      </c>
      <c r="AN400" s="202" t="str">
        <f t="shared" si="356"/>
        <v>WH16_17</v>
      </c>
      <c r="AO400" s="46">
        <f t="shared" si="411"/>
        <v>0.0858369098712446</v>
      </c>
      <c r="AP400" s="202" t="s">
        <v>18</v>
      </c>
      <c r="AQ400" s="203" t="s">
        <v>194</v>
      </c>
      <c r="AS400" s="202">
        <f t="shared" si="412"/>
        <v>0.0343347639484979</v>
      </c>
      <c r="AU400" s="202" t="s">
        <v>327</v>
      </c>
      <c r="AV400" s="46" t="str">
        <f t="shared" si="357"/>
        <v>R_ES-MOB-SpHeat</v>
      </c>
      <c r="AW400" s="208" t="str">
        <f t="shared" si="358"/>
        <v>WH16_17</v>
      </c>
      <c r="AX400" s="46">
        <f t="shared" si="413"/>
        <v>0.0815450643776824</v>
      </c>
      <c r="AY400" s="208" t="s">
        <v>18</v>
      </c>
      <c r="AZ400" s="46" t="s">
        <v>193</v>
      </c>
      <c r="BB400" s="208">
        <f t="shared" si="414"/>
        <v>0.0386266094420601</v>
      </c>
      <c r="BD400" s="202" t="s">
        <v>327</v>
      </c>
      <c r="BE400" s="46" t="str">
        <f t="shared" si="359"/>
        <v>R_ES-MOB-SpHeat</v>
      </c>
      <c r="BF400" s="208" t="str">
        <f t="shared" si="360"/>
        <v>WH16_17</v>
      </c>
      <c r="BG400" s="208">
        <f t="shared" si="365"/>
        <v>0.0815450643776824</v>
      </c>
      <c r="BH400" s="208" t="s">
        <v>18</v>
      </c>
      <c r="BI400" s="46" t="s">
        <v>195</v>
      </c>
      <c r="BM400" s="202" t="s">
        <v>327</v>
      </c>
      <c r="BN400" s="46" t="str">
        <f t="shared" si="361"/>
        <v>R_ES-MOB-SpHeat</v>
      </c>
      <c r="BO400" s="208" t="str">
        <f t="shared" si="362"/>
        <v>WH16_17</v>
      </c>
      <c r="BP400" s="208">
        <f t="shared" si="366"/>
        <v>0.0815450643776824</v>
      </c>
      <c r="BQ400" s="208" t="s">
        <v>18</v>
      </c>
      <c r="BR400" s="46" t="s">
        <v>192</v>
      </c>
    </row>
    <row r="401" spans="11:70">
      <c r="K401" s="202" t="s">
        <v>327</v>
      </c>
      <c r="L401" s="203" t="str">
        <f t="shared" si="401"/>
        <v>R_ES-MOB-SpHeat</v>
      </c>
      <c r="M401" s="202" t="str">
        <f t="shared" ref="M401:N401" si="423">M305</f>
        <v>WH18_19</v>
      </c>
      <c r="N401" s="202">
        <f t="shared" si="423"/>
        <v>0.0836909871244635</v>
      </c>
      <c r="O401" s="202" t="s">
        <v>18</v>
      </c>
      <c r="P401" s="203" t="s">
        <v>196</v>
      </c>
      <c r="T401" s="202" t="s">
        <v>327</v>
      </c>
      <c r="U401" s="203" t="str">
        <f t="shared" si="352"/>
        <v>R_ES-MOB-SpHeat</v>
      </c>
      <c r="V401" s="202" t="str">
        <f t="shared" si="352"/>
        <v>WH18_19</v>
      </c>
      <c r="W401" s="202">
        <f t="shared" si="398"/>
        <v>0.0901287553648068</v>
      </c>
      <c r="X401" s="202" t="s">
        <v>18</v>
      </c>
      <c r="Y401" s="203" t="s">
        <v>191</v>
      </c>
      <c r="AA401" s="202">
        <f t="shared" si="410"/>
        <v>0.036480686695279</v>
      </c>
      <c r="AC401" s="202" t="s">
        <v>327</v>
      </c>
      <c r="AD401" s="46" t="str">
        <f t="shared" si="353"/>
        <v>R_ES-MOB-SpHeat</v>
      </c>
      <c r="AE401" s="208" t="str">
        <f t="shared" si="354"/>
        <v>WH18_19</v>
      </c>
      <c r="AF401" s="46">
        <f t="shared" si="399"/>
        <v>0.0836909871244635</v>
      </c>
      <c r="AG401" s="208" t="s">
        <v>18</v>
      </c>
      <c r="AH401" s="46" t="s">
        <v>197</v>
      </c>
      <c r="AL401" s="202" t="s">
        <v>327</v>
      </c>
      <c r="AM401" s="203" t="str">
        <f t="shared" si="355"/>
        <v>R_ES-MOB-SpHeat</v>
      </c>
      <c r="AN401" s="202" t="str">
        <f t="shared" si="356"/>
        <v>WH18_19</v>
      </c>
      <c r="AO401" s="46">
        <f t="shared" si="411"/>
        <v>0.0901287553648068</v>
      </c>
      <c r="AP401" s="202" t="s">
        <v>18</v>
      </c>
      <c r="AQ401" s="203" t="s">
        <v>194</v>
      </c>
      <c r="AS401" s="202">
        <f t="shared" si="412"/>
        <v>0.036480686695279</v>
      </c>
      <c r="AU401" s="202" t="s">
        <v>327</v>
      </c>
      <c r="AV401" s="46" t="str">
        <f t="shared" si="357"/>
        <v>R_ES-MOB-SpHeat</v>
      </c>
      <c r="AW401" s="208" t="str">
        <f t="shared" si="358"/>
        <v>WH18_19</v>
      </c>
      <c r="AX401" s="46">
        <f t="shared" si="413"/>
        <v>0.0836909871244635</v>
      </c>
      <c r="AY401" s="208" t="s">
        <v>18</v>
      </c>
      <c r="AZ401" s="46" t="s">
        <v>193</v>
      </c>
      <c r="BB401" s="208">
        <f t="shared" si="414"/>
        <v>0.036480686695279</v>
      </c>
      <c r="BD401" s="202" t="s">
        <v>327</v>
      </c>
      <c r="BE401" s="46" t="str">
        <f t="shared" si="359"/>
        <v>R_ES-MOB-SpHeat</v>
      </c>
      <c r="BF401" s="208" t="str">
        <f t="shared" si="360"/>
        <v>WH18_19</v>
      </c>
      <c r="BG401" s="208">
        <f t="shared" si="365"/>
        <v>0.0836909871244635</v>
      </c>
      <c r="BH401" s="208" t="s">
        <v>18</v>
      </c>
      <c r="BI401" s="46" t="s">
        <v>195</v>
      </c>
      <c r="BM401" s="202" t="s">
        <v>327</v>
      </c>
      <c r="BN401" s="46" t="str">
        <f t="shared" si="361"/>
        <v>R_ES-MOB-SpHeat</v>
      </c>
      <c r="BO401" s="208" t="str">
        <f t="shared" si="362"/>
        <v>WH18_19</v>
      </c>
      <c r="BP401" s="208">
        <f t="shared" si="366"/>
        <v>0.0836909871244635</v>
      </c>
      <c r="BQ401" s="208" t="s">
        <v>18</v>
      </c>
      <c r="BR401" s="46" t="s">
        <v>192</v>
      </c>
    </row>
    <row r="402" spans="11:70">
      <c r="K402" s="202" t="s">
        <v>327</v>
      </c>
      <c r="L402" s="203" t="str">
        <f t="shared" si="401"/>
        <v>R_ES-MOB-SpHeat</v>
      </c>
      <c r="M402" s="202" t="str">
        <f t="shared" ref="M402:N402" si="424">M306</f>
        <v>WH20_21</v>
      </c>
      <c r="N402" s="202">
        <f t="shared" si="424"/>
        <v>0.0879828326180257</v>
      </c>
      <c r="O402" s="202" t="s">
        <v>18</v>
      </c>
      <c r="P402" s="203" t="s">
        <v>196</v>
      </c>
      <c r="T402" s="202" t="s">
        <v>327</v>
      </c>
      <c r="U402" s="203" t="str">
        <f t="shared" si="352"/>
        <v>R_ES-MOB-SpHeat</v>
      </c>
      <c r="V402" s="202" t="str">
        <f t="shared" si="352"/>
        <v>WH20_21</v>
      </c>
      <c r="W402" s="202">
        <f t="shared" si="398"/>
        <v>0.0965665236051503</v>
      </c>
      <c r="X402" s="202" t="s">
        <v>18</v>
      </c>
      <c r="Y402" s="203" t="s">
        <v>191</v>
      </c>
      <c r="AA402" s="202">
        <f t="shared" si="410"/>
        <v>0.0386266094420601</v>
      </c>
      <c r="AC402" s="202" t="s">
        <v>327</v>
      </c>
      <c r="AD402" s="46" t="str">
        <f t="shared" si="353"/>
        <v>R_ES-MOB-SpHeat</v>
      </c>
      <c r="AE402" s="208" t="str">
        <f t="shared" si="354"/>
        <v>WH20_21</v>
      </c>
      <c r="AF402" s="46">
        <f t="shared" si="399"/>
        <v>0.0879828326180257</v>
      </c>
      <c r="AG402" s="208" t="s">
        <v>18</v>
      </c>
      <c r="AH402" s="46" t="s">
        <v>197</v>
      </c>
      <c r="AL402" s="202" t="s">
        <v>327</v>
      </c>
      <c r="AM402" s="203" t="str">
        <f t="shared" si="355"/>
        <v>R_ES-MOB-SpHeat</v>
      </c>
      <c r="AN402" s="202" t="str">
        <f t="shared" si="356"/>
        <v>WH20_21</v>
      </c>
      <c r="AO402" s="46">
        <f t="shared" si="411"/>
        <v>0.0965665236051503</v>
      </c>
      <c r="AP402" s="202" t="s">
        <v>18</v>
      </c>
      <c r="AQ402" s="203" t="s">
        <v>194</v>
      </c>
      <c r="AS402" s="202">
        <f t="shared" si="412"/>
        <v>0.0386266094420601</v>
      </c>
      <c r="AU402" s="202" t="s">
        <v>327</v>
      </c>
      <c r="AV402" s="46" t="str">
        <f t="shared" si="357"/>
        <v>R_ES-MOB-SpHeat</v>
      </c>
      <c r="AW402" s="208" t="str">
        <f t="shared" si="358"/>
        <v>WH20_21</v>
      </c>
      <c r="AX402" s="46">
        <f t="shared" si="413"/>
        <v>0.0879828326180257</v>
      </c>
      <c r="AY402" s="208" t="s">
        <v>18</v>
      </c>
      <c r="AZ402" s="46" t="s">
        <v>193</v>
      </c>
      <c r="BB402" s="208">
        <f t="shared" si="414"/>
        <v>0.0386266094420601</v>
      </c>
      <c r="BD402" s="202" t="s">
        <v>327</v>
      </c>
      <c r="BE402" s="46" t="str">
        <f t="shared" si="359"/>
        <v>R_ES-MOB-SpHeat</v>
      </c>
      <c r="BF402" s="208" t="str">
        <f t="shared" si="360"/>
        <v>WH20_21</v>
      </c>
      <c r="BG402" s="208">
        <f t="shared" si="365"/>
        <v>0.0879828326180257</v>
      </c>
      <c r="BH402" s="208" t="s">
        <v>18</v>
      </c>
      <c r="BI402" s="46" t="s">
        <v>195</v>
      </c>
      <c r="BM402" s="202" t="s">
        <v>327</v>
      </c>
      <c r="BN402" s="46" t="str">
        <f t="shared" si="361"/>
        <v>R_ES-MOB-SpHeat</v>
      </c>
      <c r="BO402" s="208" t="str">
        <f t="shared" si="362"/>
        <v>WH20_21</v>
      </c>
      <c r="BP402" s="208">
        <f t="shared" si="366"/>
        <v>0.0879828326180257</v>
      </c>
      <c r="BQ402" s="208" t="s">
        <v>18</v>
      </c>
      <c r="BR402" s="46" t="s">
        <v>192</v>
      </c>
    </row>
    <row r="403" spans="11:70">
      <c r="K403" s="202" t="s">
        <v>327</v>
      </c>
      <c r="L403" s="203" t="str">
        <f t="shared" si="401"/>
        <v>R_ES-MOB-SpHeat</v>
      </c>
      <c r="M403" s="202" t="str">
        <f t="shared" ref="M403:N403" si="425">M307</f>
        <v>WH22_23</v>
      </c>
      <c r="N403" s="202">
        <f t="shared" si="425"/>
        <v>0.092274678111588</v>
      </c>
      <c r="O403" s="202" t="s">
        <v>18</v>
      </c>
      <c r="P403" s="203" t="s">
        <v>196</v>
      </c>
      <c r="T403" s="202" t="s">
        <v>327</v>
      </c>
      <c r="U403" s="203" t="str">
        <f t="shared" si="352"/>
        <v>R_ES-MOB-SpHeat</v>
      </c>
      <c r="V403" s="202" t="str">
        <f t="shared" si="352"/>
        <v>WH22_23</v>
      </c>
      <c r="W403" s="202">
        <f t="shared" si="398"/>
        <v>0.0944206008583692</v>
      </c>
      <c r="X403" s="202" t="s">
        <v>18</v>
      </c>
      <c r="Y403" s="203" t="s">
        <v>191</v>
      </c>
      <c r="AA403" s="202">
        <f t="shared" si="410"/>
        <v>0.036480686695279</v>
      </c>
      <c r="AC403" s="202" t="s">
        <v>327</v>
      </c>
      <c r="AD403" s="46" t="str">
        <f t="shared" si="353"/>
        <v>R_ES-MOB-SpHeat</v>
      </c>
      <c r="AE403" s="208" t="str">
        <f t="shared" si="354"/>
        <v>WH22_23</v>
      </c>
      <c r="AF403" s="46">
        <f t="shared" si="399"/>
        <v>0.092274678111588</v>
      </c>
      <c r="AG403" s="208" t="s">
        <v>18</v>
      </c>
      <c r="AH403" s="46" t="s">
        <v>197</v>
      </c>
      <c r="AL403" s="202" t="s">
        <v>327</v>
      </c>
      <c r="AM403" s="203" t="str">
        <f t="shared" si="355"/>
        <v>R_ES-MOB-SpHeat</v>
      </c>
      <c r="AN403" s="202" t="str">
        <f t="shared" si="356"/>
        <v>WH22_23</v>
      </c>
      <c r="AO403" s="46">
        <f t="shared" si="411"/>
        <v>0.0944206008583692</v>
      </c>
      <c r="AP403" s="202" t="s">
        <v>18</v>
      </c>
      <c r="AQ403" s="203" t="s">
        <v>194</v>
      </c>
      <c r="AS403" s="202">
        <f t="shared" si="412"/>
        <v>0.036480686695279</v>
      </c>
      <c r="AU403" s="202" t="s">
        <v>327</v>
      </c>
      <c r="AV403" s="46" t="str">
        <f t="shared" si="357"/>
        <v>R_ES-MOB-SpHeat</v>
      </c>
      <c r="AW403" s="208" t="str">
        <f t="shared" si="358"/>
        <v>WH22_23</v>
      </c>
      <c r="AX403" s="46">
        <f t="shared" si="413"/>
        <v>0.092274678111588</v>
      </c>
      <c r="AY403" s="208" t="s">
        <v>18</v>
      </c>
      <c r="AZ403" s="46" t="s">
        <v>193</v>
      </c>
      <c r="BB403" s="208">
        <f t="shared" si="414"/>
        <v>0.036480686695279</v>
      </c>
      <c r="BD403" s="202" t="s">
        <v>327</v>
      </c>
      <c r="BE403" s="46" t="str">
        <f t="shared" si="359"/>
        <v>R_ES-MOB-SpHeat</v>
      </c>
      <c r="BF403" s="208" t="str">
        <f t="shared" si="360"/>
        <v>WH22_23</v>
      </c>
      <c r="BG403" s="208">
        <f t="shared" si="365"/>
        <v>0.092274678111588</v>
      </c>
      <c r="BH403" s="208" t="s">
        <v>18</v>
      </c>
      <c r="BI403" s="46" t="s">
        <v>195</v>
      </c>
      <c r="BM403" s="202" t="s">
        <v>327</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327</v>
      </c>
      <c r="L416" s="203" t="str">
        <f>C13</f>
        <v>R_ES-SD-SpCool</v>
      </c>
      <c r="M416" s="202" t="str">
        <f>M320</f>
        <v>RH0_1</v>
      </c>
      <c r="N416" s="202">
        <f t="shared" ref="N416:N439" si="438">N320</f>
        <v>0</v>
      </c>
      <c r="O416" s="202" t="s">
        <v>18</v>
      </c>
      <c r="P416" s="203" t="s">
        <v>196</v>
      </c>
      <c r="T416" s="202" t="s">
        <v>327</v>
      </c>
      <c r="U416" s="203" t="str">
        <f t="shared" ref="U416:V479" si="439">L416</f>
        <v>R_ES-SD-SpCool</v>
      </c>
      <c r="V416" s="202" t="str">
        <f t="shared" si="439"/>
        <v>RH0_1</v>
      </c>
      <c r="W416" s="202">
        <f t="shared" si="398"/>
        <v>0</v>
      </c>
      <c r="X416" s="202" t="s">
        <v>18</v>
      </c>
      <c r="Y416" s="203" t="s">
        <v>191</v>
      </c>
      <c r="AC416" s="202" t="s">
        <v>327</v>
      </c>
      <c r="AD416" s="46" t="str">
        <f t="shared" ref="AD416:AD479" si="440">U416</f>
        <v>R_ES-SD-SpCool</v>
      </c>
      <c r="AE416" s="208" t="str">
        <f t="shared" ref="AE416:AE479" si="441">V416</f>
        <v>RH0_1</v>
      </c>
      <c r="AF416" s="46">
        <f t="shared" si="399"/>
        <v>0</v>
      </c>
      <c r="AG416" s="208" t="s">
        <v>18</v>
      </c>
      <c r="AH416" s="46" t="s">
        <v>197</v>
      </c>
      <c r="AL416" s="202" t="s">
        <v>327</v>
      </c>
      <c r="AM416" s="203" t="str">
        <f t="shared" ref="AM416:AM479" si="442">AD416</f>
        <v>R_ES-SD-SpCool</v>
      </c>
      <c r="AN416" s="202" t="str">
        <f t="shared" ref="AN416:AN479" si="443">AE416</f>
        <v>RH0_1</v>
      </c>
      <c r="AO416" s="202">
        <f t="shared" si="400"/>
        <v>0</v>
      </c>
      <c r="AP416" s="202" t="s">
        <v>18</v>
      </c>
      <c r="AQ416" s="203" t="s">
        <v>194</v>
      </c>
      <c r="AU416" s="202" t="s">
        <v>327</v>
      </c>
      <c r="AV416" s="46" t="str">
        <f t="shared" ref="AV416:AV479" si="444">AM416</f>
        <v>R_ES-SD-SpCool</v>
      </c>
      <c r="AW416" s="208" t="str">
        <f t="shared" ref="AW416:AW479" si="445">AN416</f>
        <v>RH0_1</v>
      </c>
      <c r="AX416" s="208">
        <f t="shared" si="364"/>
        <v>0</v>
      </c>
      <c r="AY416" s="208" t="s">
        <v>18</v>
      </c>
      <c r="AZ416" s="46" t="s">
        <v>193</v>
      </c>
      <c r="BD416" s="202" t="s">
        <v>327</v>
      </c>
      <c r="BE416" s="46" t="str">
        <f t="shared" ref="BE416:BE479" si="446">AV416</f>
        <v>R_ES-SD-SpCool</v>
      </c>
      <c r="BF416" s="208" t="str">
        <f t="shared" ref="BF416:BF479" si="447">AW416</f>
        <v>RH0_1</v>
      </c>
      <c r="BG416" s="208">
        <f t="shared" si="365"/>
        <v>0</v>
      </c>
      <c r="BH416" s="208" t="s">
        <v>18</v>
      </c>
      <c r="BI416" s="46" t="s">
        <v>195</v>
      </c>
      <c r="BM416" s="202" t="s">
        <v>327</v>
      </c>
      <c r="BN416" s="46" t="str">
        <f t="shared" ref="BN416:BN479" si="448">BE416</f>
        <v>R_ES-SD-SpCool</v>
      </c>
      <c r="BO416" s="208" t="str">
        <f t="shared" ref="BO416:BO479" si="449">BF416</f>
        <v>RH0_1</v>
      </c>
      <c r="BP416" s="208">
        <f t="shared" si="366"/>
        <v>0</v>
      </c>
      <c r="BQ416" s="208" t="s">
        <v>18</v>
      </c>
      <c r="BR416" s="46" t="s">
        <v>192</v>
      </c>
    </row>
    <row r="417" spans="11:70">
      <c r="K417" s="202" t="s">
        <v>327</v>
      </c>
      <c r="L417" s="203" t="str">
        <f t="shared" ref="L417:L480" si="450">L416</f>
        <v>R_ES-SD-SpCool</v>
      </c>
      <c r="M417" s="202" t="str">
        <f t="shared" ref="M417" si="451">M321</f>
        <v>RH2_3</v>
      </c>
      <c r="N417" s="202">
        <f t="shared" si="438"/>
        <v>0</v>
      </c>
      <c r="O417" s="202" t="s">
        <v>18</v>
      </c>
      <c r="P417" s="203" t="s">
        <v>196</v>
      </c>
      <c r="T417" s="202" t="s">
        <v>327</v>
      </c>
      <c r="U417" s="203" t="str">
        <f t="shared" si="439"/>
        <v>R_ES-SD-SpCool</v>
      </c>
      <c r="V417" s="202" t="str">
        <f t="shared" si="439"/>
        <v>RH2_3</v>
      </c>
      <c r="W417" s="202">
        <f t="shared" si="398"/>
        <v>0</v>
      </c>
      <c r="X417" s="202" t="s">
        <v>18</v>
      </c>
      <c r="Y417" s="203" t="s">
        <v>191</v>
      </c>
      <c r="AC417" s="202" t="s">
        <v>327</v>
      </c>
      <c r="AD417" s="46" t="str">
        <f t="shared" si="440"/>
        <v>R_ES-SD-SpCool</v>
      </c>
      <c r="AE417" s="208" t="str">
        <f t="shared" si="441"/>
        <v>RH2_3</v>
      </c>
      <c r="AF417" s="46">
        <f t="shared" si="399"/>
        <v>0</v>
      </c>
      <c r="AG417" s="208" t="s">
        <v>18</v>
      </c>
      <c r="AH417" s="46" t="s">
        <v>197</v>
      </c>
      <c r="AL417" s="202" t="s">
        <v>327</v>
      </c>
      <c r="AM417" s="203" t="str">
        <f t="shared" si="442"/>
        <v>R_ES-SD-SpCool</v>
      </c>
      <c r="AN417" s="202" t="str">
        <f t="shared" si="443"/>
        <v>RH2_3</v>
      </c>
      <c r="AO417" s="202">
        <f t="shared" si="400"/>
        <v>0</v>
      </c>
      <c r="AP417" s="202" t="s">
        <v>18</v>
      </c>
      <c r="AQ417" s="203" t="s">
        <v>194</v>
      </c>
      <c r="AU417" s="202" t="s">
        <v>327</v>
      </c>
      <c r="AV417" s="46" t="str">
        <f t="shared" si="444"/>
        <v>R_ES-SD-SpCool</v>
      </c>
      <c r="AW417" s="208" t="str">
        <f t="shared" si="445"/>
        <v>RH2_3</v>
      </c>
      <c r="AX417" s="208">
        <f t="shared" ref="AX417:AX480" si="452">W417</f>
        <v>0</v>
      </c>
      <c r="AY417" s="208" t="s">
        <v>18</v>
      </c>
      <c r="AZ417" s="46" t="s">
        <v>193</v>
      </c>
      <c r="BD417" s="202" t="s">
        <v>327</v>
      </c>
      <c r="BE417" s="46" t="str">
        <f t="shared" si="446"/>
        <v>R_ES-SD-SpCool</v>
      </c>
      <c r="BF417" s="208" t="str">
        <f t="shared" si="447"/>
        <v>RH2_3</v>
      </c>
      <c r="BG417" s="208">
        <f t="shared" ref="BG417:BG480" si="453">AF417</f>
        <v>0</v>
      </c>
      <c r="BH417" s="208" t="s">
        <v>18</v>
      </c>
      <c r="BI417" s="46" t="s">
        <v>195</v>
      </c>
      <c r="BM417" s="202" t="s">
        <v>327</v>
      </c>
      <c r="BN417" s="46" t="str">
        <f t="shared" si="448"/>
        <v>R_ES-SD-SpCool</v>
      </c>
      <c r="BO417" s="208" t="str">
        <f t="shared" si="449"/>
        <v>RH2_3</v>
      </c>
      <c r="BP417" s="208">
        <f t="shared" ref="BP417:BP480" si="454">AX417</f>
        <v>0</v>
      </c>
      <c r="BQ417" s="208" t="s">
        <v>18</v>
      </c>
      <c r="BR417" s="46" t="s">
        <v>192</v>
      </c>
    </row>
    <row r="418" spans="11:70">
      <c r="K418" s="202" t="s">
        <v>327</v>
      </c>
      <c r="L418" s="203" t="str">
        <f t="shared" si="450"/>
        <v>R_ES-SD-SpCool</v>
      </c>
      <c r="M418" s="202" t="str">
        <f t="shared" ref="M418" si="455">M322</f>
        <v>RH4_5</v>
      </c>
      <c r="N418" s="202">
        <f t="shared" si="438"/>
        <v>0</v>
      </c>
      <c r="O418" s="202" t="s">
        <v>18</v>
      </c>
      <c r="P418" s="203" t="s">
        <v>196</v>
      </c>
      <c r="T418" s="202" t="s">
        <v>327</v>
      </c>
      <c r="U418" s="203" t="str">
        <f t="shared" si="439"/>
        <v>R_ES-SD-SpCool</v>
      </c>
      <c r="V418" s="202" t="str">
        <f t="shared" si="439"/>
        <v>RH4_5</v>
      </c>
      <c r="W418" s="202">
        <f t="shared" si="398"/>
        <v>0</v>
      </c>
      <c r="X418" s="202" t="s">
        <v>18</v>
      </c>
      <c r="Y418" s="203" t="s">
        <v>191</v>
      </c>
      <c r="AC418" s="202" t="s">
        <v>327</v>
      </c>
      <c r="AD418" s="46" t="str">
        <f t="shared" si="440"/>
        <v>R_ES-SD-SpCool</v>
      </c>
      <c r="AE418" s="208" t="str">
        <f t="shared" si="441"/>
        <v>RH4_5</v>
      </c>
      <c r="AF418" s="46">
        <f t="shared" si="399"/>
        <v>0</v>
      </c>
      <c r="AG418" s="208" t="s">
        <v>18</v>
      </c>
      <c r="AH418" s="46" t="s">
        <v>197</v>
      </c>
      <c r="AL418" s="202" t="s">
        <v>327</v>
      </c>
      <c r="AM418" s="203" t="str">
        <f t="shared" si="442"/>
        <v>R_ES-SD-SpCool</v>
      </c>
      <c r="AN418" s="202" t="str">
        <f t="shared" si="443"/>
        <v>RH4_5</v>
      </c>
      <c r="AO418" s="202">
        <f t="shared" si="400"/>
        <v>0</v>
      </c>
      <c r="AP418" s="202" t="s">
        <v>18</v>
      </c>
      <c r="AQ418" s="203" t="s">
        <v>194</v>
      </c>
      <c r="AU418" s="202" t="s">
        <v>327</v>
      </c>
      <c r="AV418" s="46" t="str">
        <f t="shared" si="444"/>
        <v>R_ES-SD-SpCool</v>
      </c>
      <c r="AW418" s="208" t="str">
        <f t="shared" si="445"/>
        <v>RH4_5</v>
      </c>
      <c r="AX418" s="208">
        <f t="shared" si="452"/>
        <v>0</v>
      </c>
      <c r="AY418" s="208" t="s">
        <v>18</v>
      </c>
      <c r="AZ418" s="46" t="s">
        <v>193</v>
      </c>
      <c r="BD418" s="202" t="s">
        <v>327</v>
      </c>
      <c r="BE418" s="46" t="str">
        <f t="shared" si="446"/>
        <v>R_ES-SD-SpCool</v>
      </c>
      <c r="BF418" s="208" t="str">
        <f t="shared" si="447"/>
        <v>RH4_5</v>
      </c>
      <c r="BG418" s="208">
        <f t="shared" si="453"/>
        <v>0</v>
      </c>
      <c r="BH418" s="208" t="s">
        <v>18</v>
      </c>
      <c r="BI418" s="46" t="s">
        <v>195</v>
      </c>
      <c r="BM418" s="202" t="s">
        <v>327</v>
      </c>
      <c r="BN418" s="46" t="str">
        <f t="shared" si="448"/>
        <v>R_ES-SD-SpCool</v>
      </c>
      <c r="BO418" s="208" t="str">
        <f t="shared" si="449"/>
        <v>RH4_5</v>
      </c>
      <c r="BP418" s="208">
        <f t="shared" si="454"/>
        <v>0</v>
      </c>
      <c r="BQ418" s="208" t="s">
        <v>18</v>
      </c>
      <c r="BR418" s="46" t="s">
        <v>192</v>
      </c>
    </row>
    <row r="419" spans="11:70">
      <c r="K419" s="202" t="s">
        <v>327</v>
      </c>
      <c r="L419" s="203" t="str">
        <f t="shared" si="450"/>
        <v>R_ES-SD-SpCool</v>
      </c>
      <c r="M419" s="202" t="str">
        <f t="shared" ref="M419" si="456">M323</f>
        <v>RH6_7</v>
      </c>
      <c r="N419" s="202">
        <f t="shared" si="438"/>
        <v>0</v>
      </c>
      <c r="O419" s="202" t="s">
        <v>18</v>
      </c>
      <c r="P419" s="203" t="s">
        <v>196</v>
      </c>
      <c r="T419" s="202" t="s">
        <v>327</v>
      </c>
      <c r="U419" s="203" t="str">
        <f t="shared" si="439"/>
        <v>R_ES-SD-SpCool</v>
      </c>
      <c r="V419" s="202" t="str">
        <f t="shared" si="439"/>
        <v>RH6_7</v>
      </c>
      <c r="W419" s="202">
        <f t="shared" si="398"/>
        <v>0</v>
      </c>
      <c r="X419" s="202" t="s">
        <v>18</v>
      </c>
      <c r="Y419" s="203" t="s">
        <v>191</v>
      </c>
      <c r="AC419" s="202" t="s">
        <v>327</v>
      </c>
      <c r="AD419" s="46" t="str">
        <f t="shared" si="440"/>
        <v>R_ES-SD-SpCool</v>
      </c>
      <c r="AE419" s="208" t="str">
        <f t="shared" si="441"/>
        <v>RH6_7</v>
      </c>
      <c r="AF419" s="46">
        <f t="shared" si="399"/>
        <v>0</v>
      </c>
      <c r="AG419" s="208" t="s">
        <v>18</v>
      </c>
      <c r="AH419" s="46" t="s">
        <v>197</v>
      </c>
      <c r="AL419" s="202" t="s">
        <v>327</v>
      </c>
      <c r="AM419" s="203" t="str">
        <f t="shared" si="442"/>
        <v>R_ES-SD-SpCool</v>
      </c>
      <c r="AN419" s="202" t="str">
        <f t="shared" si="443"/>
        <v>RH6_7</v>
      </c>
      <c r="AO419" s="202">
        <f t="shared" si="400"/>
        <v>0</v>
      </c>
      <c r="AP419" s="202" t="s">
        <v>18</v>
      </c>
      <c r="AQ419" s="203" t="s">
        <v>194</v>
      </c>
      <c r="AU419" s="202" t="s">
        <v>327</v>
      </c>
      <c r="AV419" s="46" t="str">
        <f t="shared" si="444"/>
        <v>R_ES-SD-SpCool</v>
      </c>
      <c r="AW419" s="208" t="str">
        <f t="shared" si="445"/>
        <v>RH6_7</v>
      </c>
      <c r="AX419" s="208">
        <f t="shared" si="452"/>
        <v>0</v>
      </c>
      <c r="AY419" s="208" t="s">
        <v>18</v>
      </c>
      <c r="AZ419" s="46" t="s">
        <v>193</v>
      </c>
      <c r="BD419" s="202" t="s">
        <v>327</v>
      </c>
      <c r="BE419" s="46" t="str">
        <f t="shared" si="446"/>
        <v>R_ES-SD-SpCool</v>
      </c>
      <c r="BF419" s="208" t="str">
        <f t="shared" si="447"/>
        <v>RH6_7</v>
      </c>
      <c r="BG419" s="208">
        <f t="shared" si="453"/>
        <v>0</v>
      </c>
      <c r="BH419" s="208" t="s">
        <v>18</v>
      </c>
      <c r="BI419" s="46" t="s">
        <v>195</v>
      </c>
      <c r="BM419" s="202" t="s">
        <v>327</v>
      </c>
      <c r="BN419" s="46" t="str">
        <f t="shared" si="448"/>
        <v>R_ES-SD-SpCool</v>
      </c>
      <c r="BO419" s="208" t="str">
        <f t="shared" si="449"/>
        <v>RH6_7</v>
      </c>
      <c r="BP419" s="208">
        <f t="shared" si="454"/>
        <v>0</v>
      </c>
      <c r="BQ419" s="208" t="s">
        <v>18</v>
      </c>
      <c r="BR419" s="46" t="s">
        <v>192</v>
      </c>
    </row>
    <row r="420" spans="11:70">
      <c r="K420" s="202" t="s">
        <v>327</v>
      </c>
      <c r="L420" s="203" t="str">
        <f t="shared" si="450"/>
        <v>R_ES-SD-SpCool</v>
      </c>
      <c r="M420" s="202" t="str">
        <f t="shared" ref="M420" si="457">M324</f>
        <v>RH8_9</v>
      </c>
      <c r="N420" s="202">
        <f t="shared" si="438"/>
        <v>0</v>
      </c>
      <c r="O420" s="202" t="s">
        <v>18</v>
      </c>
      <c r="P420" s="203" t="s">
        <v>196</v>
      </c>
      <c r="T420" s="202" t="s">
        <v>327</v>
      </c>
      <c r="U420" s="203" t="str">
        <f t="shared" si="439"/>
        <v>R_ES-SD-SpCool</v>
      </c>
      <c r="V420" s="202" t="str">
        <f t="shared" si="439"/>
        <v>RH8_9</v>
      </c>
      <c r="W420" s="202">
        <f t="shared" si="398"/>
        <v>0</v>
      </c>
      <c r="X420" s="202" t="s">
        <v>18</v>
      </c>
      <c r="Y420" s="203" t="s">
        <v>191</v>
      </c>
      <c r="AC420" s="202" t="s">
        <v>327</v>
      </c>
      <c r="AD420" s="46" t="str">
        <f t="shared" si="440"/>
        <v>R_ES-SD-SpCool</v>
      </c>
      <c r="AE420" s="208" t="str">
        <f t="shared" si="441"/>
        <v>RH8_9</v>
      </c>
      <c r="AF420" s="46">
        <f t="shared" si="399"/>
        <v>0</v>
      </c>
      <c r="AG420" s="208" t="s">
        <v>18</v>
      </c>
      <c r="AH420" s="46" t="s">
        <v>197</v>
      </c>
      <c r="AL420" s="202" t="s">
        <v>327</v>
      </c>
      <c r="AM420" s="203" t="str">
        <f t="shared" si="442"/>
        <v>R_ES-SD-SpCool</v>
      </c>
      <c r="AN420" s="202" t="str">
        <f t="shared" si="443"/>
        <v>RH8_9</v>
      </c>
      <c r="AO420" s="202">
        <f t="shared" si="400"/>
        <v>0</v>
      </c>
      <c r="AP420" s="202" t="s">
        <v>18</v>
      </c>
      <c r="AQ420" s="203" t="s">
        <v>194</v>
      </c>
      <c r="AU420" s="202" t="s">
        <v>327</v>
      </c>
      <c r="AV420" s="46" t="str">
        <f t="shared" si="444"/>
        <v>R_ES-SD-SpCool</v>
      </c>
      <c r="AW420" s="208" t="str">
        <f t="shared" si="445"/>
        <v>RH8_9</v>
      </c>
      <c r="AX420" s="208">
        <f t="shared" si="452"/>
        <v>0</v>
      </c>
      <c r="AY420" s="208" t="s">
        <v>18</v>
      </c>
      <c r="AZ420" s="46" t="s">
        <v>193</v>
      </c>
      <c r="BD420" s="202" t="s">
        <v>327</v>
      </c>
      <c r="BE420" s="46" t="str">
        <f t="shared" si="446"/>
        <v>R_ES-SD-SpCool</v>
      </c>
      <c r="BF420" s="208" t="str">
        <f t="shared" si="447"/>
        <v>RH8_9</v>
      </c>
      <c r="BG420" s="208">
        <f t="shared" si="453"/>
        <v>0</v>
      </c>
      <c r="BH420" s="208" t="s">
        <v>18</v>
      </c>
      <c r="BI420" s="46" t="s">
        <v>195</v>
      </c>
      <c r="BM420" s="202" t="s">
        <v>327</v>
      </c>
      <c r="BN420" s="46" t="str">
        <f t="shared" si="448"/>
        <v>R_ES-SD-SpCool</v>
      </c>
      <c r="BO420" s="208" t="str">
        <f t="shared" si="449"/>
        <v>RH8_9</v>
      </c>
      <c r="BP420" s="208">
        <f t="shared" si="454"/>
        <v>0</v>
      </c>
      <c r="BQ420" s="208" t="s">
        <v>18</v>
      </c>
      <c r="BR420" s="46" t="s">
        <v>192</v>
      </c>
    </row>
    <row r="421" spans="11:70">
      <c r="K421" s="202" t="s">
        <v>327</v>
      </c>
      <c r="L421" s="203" t="str">
        <f t="shared" si="450"/>
        <v>R_ES-SD-SpCool</v>
      </c>
      <c r="M421" s="202" t="str">
        <f t="shared" ref="M421" si="458">M325</f>
        <v>RH10_11</v>
      </c>
      <c r="N421" s="202">
        <f t="shared" si="438"/>
        <v>0</v>
      </c>
      <c r="O421" s="202" t="s">
        <v>18</v>
      </c>
      <c r="P421" s="203" t="s">
        <v>196</v>
      </c>
      <c r="T421" s="202" t="s">
        <v>327</v>
      </c>
      <c r="U421" s="203" t="str">
        <f t="shared" si="439"/>
        <v>R_ES-SD-SpCool</v>
      </c>
      <c r="V421" s="202" t="str">
        <f t="shared" si="439"/>
        <v>RH10_11</v>
      </c>
      <c r="W421" s="202">
        <f t="shared" si="398"/>
        <v>0</v>
      </c>
      <c r="X421" s="202" t="s">
        <v>18</v>
      </c>
      <c r="Y421" s="203" t="s">
        <v>191</v>
      </c>
      <c r="AC421" s="202" t="s">
        <v>327</v>
      </c>
      <c r="AD421" s="46" t="str">
        <f t="shared" si="440"/>
        <v>R_ES-SD-SpCool</v>
      </c>
      <c r="AE421" s="208" t="str">
        <f t="shared" si="441"/>
        <v>RH10_11</v>
      </c>
      <c r="AF421" s="46">
        <f t="shared" si="399"/>
        <v>0</v>
      </c>
      <c r="AG421" s="208" t="s">
        <v>18</v>
      </c>
      <c r="AH421" s="46" t="s">
        <v>197</v>
      </c>
      <c r="AL421" s="202" t="s">
        <v>327</v>
      </c>
      <c r="AM421" s="203" t="str">
        <f t="shared" si="442"/>
        <v>R_ES-SD-SpCool</v>
      </c>
      <c r="AN421" s="202" t="str">
        <f t="shared" si="443"/>
        <v>RH10_11</v>
      </c>
      <c r="AO421" s="202">
        <f t="shared" si="400"/>
        <v>0</v>
      </c>
      <c r="AP421" s="202" t="s">
        <v>18</v>
      </c>
      <c r="AQ421" s="203" t="s">
        <v>194</v>
      </c>
      <c r="AU421" s="202" t="s">
        <v>327</v>
      </c>
      <c r="AV421" s="46" t="str">
        <f t="shared" si="444"/>
        <v>R_ES-SD-SpCool</v>
      </c>
      <c r="AW421" s="208" t="str">
        <f t="shared" si="445"/>
        <v>RH10_11</v>
      </c>
      <c r="AX421" s="208">
        <f t="shared" si="452"/>
        <v>0</v>
      </c>
      <c r="AY421" s="208" t="s">
        <v>18</v>
      </c>
      <c r="AZ421" s="46" t="s">
        <v>193</v>
      </c>
      <c r="BD421" s="202" t="s">
        <v>327</v>
      </c>
      <c r="BE421" s="46" t="str">
        <f t="shared" si="446"/>
        <v>R_ES-SD-SpCool</v>
      </c>
      <c r="BF421" s="208" t="str">
        <f t="shared" si="447"/>
        <v>RH10_11</v>
      </c>
      <c r="BG421" s="208">
        <f t="shared" si="453"/>
        <v>0</v>
      </c>
      <c r="BH421" s="208" t="s">
        <v>18</v>
      </c>
      <c r="BI421" s="46" t="s">
        <v>195</v>
      </c>
      <c r="BM421" s="202" t="s">
        <v>327</v>
      </c>
      <c r="BN421" s="46" t="str">
        <f t="shared" si="448"/>
        <v>R_ES-SD-SpCool</v>
      </c>
      <c r="BO421" s="208" t="str">
        <f t="shared" si="449"/>
        <v>RH10_11</v>
      </c>
      <c r="BP421" s="208">
        <f t="shared" si="454"/>
        <v>0</v>
      </c>
      <c r="BQ421" s="208" t="s">
        <v>18</v>
      </c>
      <c r="BR421" s="46" t="s">
        <v>192</v>
      </c>
    </row>
    <row r="422" spans="11:70">
      <c r="K422" s="202" t="s">
        <v>327</v>
      </c>
      <c r="L422" s="203" t="str">
        <f t="shared" si="450"/>
        <v>R_ES-SD-SpCool</v>
      </c>
      <c r="M422" s="202" t="str">
        <f t="shared" ref="M422" si="459">M326</f>
        <v>RH12_13</v>
      </c>
      <c r="N422" s="202">
        <f t="shared" si="438"/>
        <v>0</v>
      </c>
      <c r="O422" s="202" t="s">
        <v>18</v>
      </c>
      <c r="P422" s="203" t="s">
        <v>196</v>
      </c>
      <c r="T422" s="202" t="s">
        <v>327</v>
      </c>
      <c r="U422" s="203" t="str">
        <f t="shared" si="439"/>
        <v>R_ES-SD-SpCool</v>
      </c>
      <c r="V422" s="202" t="str">
        <f t="shared" si="439"/>
        <v>RH12_13</v>
      </c>
      <c r="W422" s="202">
        <f t="shared" si="398"/>
        <v>0</v>
      </c>
      <c r="X422" s="202" t="s">
        <v>18</v>
      </c>
      <c r="Y422" s="203" t="s">
        <v>191</v>
      </c>
      <c r="AC422" s="202" t="s">
        <v>327</v>
      </c>
      <c r="AD422" s="46" t="str">
        <f t="shared" si="440"/>
        <v>R_ES-SD-SpCool</v>
      </c>
      <c r="AE422" s="208" t="str">
        <f t="shared" si="441"/>
        <v>RH12_13</v>
      </c>
      <c r="AF422" s="46">
        <f t="shared" si="399"/>
        <v>0</v>
      </c>
      <c r="AG422" s="208" t="s">
        <v>18</v>
      </c>
      <c r="AH422" s="46" t="s">
        <v>197</v>
      </c>
      <c r="AL422" s="202" t="s">
        <v>327</v>
      </c>
      <c r="AM422" s="203" t="str">
        <f t="shared" si="442"/>
        <v>R_ES-SD-SpCool</v>
      </c>
      <c r="AN422" s="202" t="str">
        <f t="shared" si="443"/>
        <v>RH12_13</v>
      </c>
      <c r="AO422" s="202">
        <f t="shared" si="400"/>
        <v>0</v>
      </c>
      <c r="AP422" s="202" t="s">
        <v>18</v>
      </c>
      <c r="AQ422" s="203" t="s">
        <v>194</v>
      </c>
      <c r="AU422" s="202" t="s">
        <v>327</v>
      </c>
      <c r="AV422" s="46" t="str">
        <f t="shared" si="444"/>
        <v>R_ES-SD-SpCool</v>
      </c>
      <c r="AW422" s="208" t="str">
        <f t="shared" si="445"/>
        <v>RH12_13</v>
      </c>
      <c r="AX422" s="208">
        <f t="shared" si="452"/>
        <v>0</v>
      </c>
      <c r="AY422" s="208" t="s">
        <v>18</v>
      </c>
      <c r="AZ422" s="46" t="s">
        <v>193</v>
      </c>
      <c r="BD422" s="202" t="s">
        <v>327</v>
      </c>
      <c r="BE422" s="46" t="str">
        <f t="shared" si="446"/>
        <v>R_ES-SD-SpCool</v>
      </c>
      <c r="BF422" s="208" t="str">
        <f t="shared" si="447"/>
        <v>RH12_13</v>
      </c>
      <c r="BG422" s="208">
        <f t="shared" si="453"/>
        <v>0</v>
      </c>
      <c r="BH422" s="208" t="s">
        <v>18</v>
      </c>
      <c r="BI422" s="46" t="s">
        <v>195</v>
      </c>
      <c r="BM422" s="202" t="s">
        <v>327</v>
      </c>
      <c r="BN422" s="46" t="str">
        <f t="shared" si="448"/>
        <v>R_ES-SD-SpCool</v>
      </c>
      <c r="BO422" s="208" t="str">
        <f t="shared" si="449"/>
        <v>RH12_13</v>
      </c>
      <c r="BP422" s="208">
        <f t="shared" si="454"/>
        <v>0</v>
      </c>
      <c r="BQ422" s="208" t="s">
        <v>18</v>
      </c>
      <c r="BR422" s="46" t="s">
        <v>192</v>
      </c>
    </row>
    <row r="423" spans="11:70">
      <c r="K423" s="202" t="s">
        <v>327</v>
      </c>
      <c r="L423" s="203" t="str">
        <f t="shared" si="450"/>
        <v>R_ES-SD-SpCool</v>
      </c>
      <c r="M423" s="202" t="str">
        <f t="shared" ref="M423" si="460">M327</f>
        <v>RH14_15</v>
      </c>
      <c r="N423" s="202">
        <f t="shared" si="438"/>
        <v>0</v>
      </c>
      <c r="O423" s="202" t="s">
        <v>18</v>
      </c>
      <c r="P423" s="203" t="s">
        <v>196</v>
      </c>
      <c r="T423" s="202" t="s">
        <v>327</v>
      </c>
      <c r="U423" s="203" t="str">
        <f t="shared" si="439"/>
        <v>R_ES-SD-SpCool</v>
      </c>
      <c r="V423" s="202" t="str">
        <f t="shared" si="439"/>
        <v>RH14_15</v>
      </c>
      <c r="W423" s="202">
        <f t="shared" si="398"/>
        <v>0</v>
      </c>
      <c r="X423" s="202" t="s">
        <v>18</v>
      </c>
      <c r="Y423" s="203" t="s">
        <v>191</v>
      </c>
      <c r="AC423" s="202" t="s">
        <v>327</v>
      </c>
      <c r="AD423" s="46" t="str">
        <f t="shared" si="440"/>
        <v>R_ES-SD-SpCool</v>
      </c>
      <c r="AE423" s="208" t="str">
        <f t="shared" si="441"/>
        <v>RH14_15</v>
      </c>
      <c r="AF423" s="46">
        <f t="shared" si="399"/>
        <v>0</v>
      </c>
      <c r="AG423" s="208" t="s">
        <v>18</v>
      </c>
      <c r="AH423" s="46" t="s">
        <v>197</v>
      </c>
      <c r="AL423" s="202" t="s">
        <v>327</v>
      </c>
      <c r="AM423" s="203" t="str">
        <f t="shared" si="442"/>
        <v>R_ES-SD-SpCool</v>
      </c>
      <c r="AN423" s="202" t="str">
        <f t="shared" si="443"/>
        <v>RH14_15</v>
      </c>
      <c r="AO423" s="202">
        <f t="shared" si="400"/>
        <v>0</v>
      </c>
      <c r="AP423" s="202" t="s">
        <v>18</v>
      </c>
      <c r="AQ423" s="203" t="s">
        <v>194</v>
      </c>
      <c r="AU423" s="202" t="s">
        <v>327</v>
      </c>
      <c r="AV423" s="46" t="str">
        <f t="shared" si="444"/>
        <v>R_ES-SD-SpCool</v>
      </c>
      <c r="AW423" s="208" t="str">
        <f t="shared" si="445"/>
        <v>RH14_15</v>
      </c>
      <c r="AX423" s="208">
        <f t="shared" si="452"/>
        <v>0</v>
      </c>
      <c r="AY423" s="208" t="s">
        <v>18</v>
      </c>
      <c r="AZ423" s="46" t="s">
        <v>193</v>
      </c>
      <c r="BD423" s="202" t="s">
        <v>327</v>
      </c>
      <c r="BE423" s="46" t="str">
        <f t="shared" si="446"/>
        <v>R_ES-SD-SpCool</v>
      </c>
      <c r="BF423" s="208" t="str">
        <f t="shared" si="447"/>
        <v>RH14_15</v>
      </c>
      <c r="BG423" s="208">
        <f t="shared" si="453"/>
        <v>0</v>
      </c>
      <c r="BH423" s="208" t="s">
        <v>18</v>
      </c>
      <c r="BI423" s="46" t="s">
        <v>195</v>
      </c>
      <c r="BM423" s="202" t="s">
        <v>327</v>
      </c>
      <c r="BN423" s="46" t="str">
        <f t="shared" si="448"/>
        <v>R_ES-SD-SpCool</v>
      </c>
      <c r="BO423" s="208" t="str">
        <f t="shared" si="449"/>
        <v>RH14_15</v>
      </c>
      <c r="BP423" s="208">
        <f t="shared" si="454"/>
        <v>0</v>
      </c>
      <c r="BQ423" s="208" t="s">
        <v>18</v>
      </c>
      <c r="BR423" s="46" t="s">
        <v>192</v>
      </c>
    </row>
    <row r="424" spans="11:70">
      <c r="K424" s="202" t="s">
        <v>327</v>
      </c>
      <c r="L424" s="203" t="str">
        <f t="shared" si="450"/>
        <v>R_ES-SD-SpCool</v>
      </c>
      <c r="M424" s="202" t="str">
        <f t="shared" ref="M424" si="461">M328</f>
        <v>RH16_17</v>
      </c>
      <c r="N424" s="202">
        <f t="shared" si="438"/>
        <v>0</v>
      </c>
      <c r="O424" s="202" t="s">
        <v>18</v>
      </c>
      <c r="P424" s="203" t="s">
        <v>196</v>
      </c>
      <c r="T424" s="202" t="s">
        <v>327</v>
      </c>
      <c r="U424" s="203" t="str">
        <f t="shared" si="439"/>
        <v>R_ES-SD-SpCool</v>
      </c>
      <c r="V424" s="202" t="str">
        <f t="shared" si="439"/>
        <v>RH16_17</v>
      </c>
      <c r="W424" s="202">
        <f t="shared" si="398"/>
        <v>0</v>
      </c>
      <c r="X424" s="202" t="s">
        <v>18</v>
      </c>
      <c r="Y424" s="203" t="s">
        <v>191</v>
      </c>
      <c r="AC424" s="202" t="s">
        <v>327</v>
      </c>
      <c r="AD424" s="46" t="str">
        <f t="shared" si="440"/>
        <v>R_ES-SD-SpCool</v>
      </c>
      <c r="AE424" s="208" t="str">
        <f t="shared" si="441"/>
        <v>RH16_17</v>
      </c>
      <c r="AF424" s="46">
        <f t="shared" si="399"/>
        <v>0</v>
      </c>
      <c r="AG424" s="208" t="s">
        <v>18</v>
      </c>
      <c r="AH424" s="46" t="s">
        <v>197</v>
      </c>
      <c r="AL424" s="202" t="s">
        <v>327</v>
      </c>
      <c r="AM424" s="203" t="str">
        <f t="shared" si="442"/>
        <v>R_ES-SD-SpCool</v>
      </c>
      <c r="AN424" s="202" t="str">
        <f t="shared" si="443"/>
        <v>RH16_17</v>
      </c>
      <c r="AO424" s="202">
        <f t="shared" si="400"/>
        <v>0</v>
      </c>
      <c r="AP424" s="202" t="s">
        <v>18</v>
      </c>
      <c r="AQ424" s="203" t="s">
        <v>194</v>
      </c>
      <c r="AU424" s="202" t="s">
        <v>327</v>
      </c>
      <c r="AV424" s="46" t="str">
        <f t="shared" si="444"/>
        <v>R_ES-SD-SpCool</v>
      </c>
      <c r="AW424" s="208" t="str">
        <f t="shared" si="445"/>
        <v>RH16_17</v>
      </c>
      <c r="AX424" s="208">
        <f t="shared" si="452"/>
        <v>0</v>
      </c>
      <c r="AY424" s="208" t="s">
        <v>18</v>
      </c>
      <c r="AZ424" s="46" t="s">
        <v>193</v>
      </c>
      <c r="BD424" s="202" t="s">
        <v>327</v>
      </c>
      <c r="BE424" s="46" t="str">
        <f t="shared" si="446"/>
        <v>R_ES-SD-SpCool</v>
      </c>
      <c r="BF424" s="208" t="str">
        <f t="shared" si="447"/>
        <v>RH16_17</v>
      </c>
      <c r="BG424" s="208">
        <f t="shared" si="453"/>
        <v>0</v>
      </c>
      <c r="BH424" s="208" t="s">
        <v>18</v>
      </c>
      <c r="BI424" s="46" t="s">
        <v>195</v>
      </c>
      <c r="BM424" s="202" t="s">
        <v>327</v>
      </c>
      <c r="BN424" s="46" t="str">
        <f t="shared" si="448"/>
        <v>R_ES-SD-SpCool</v>
      </c>
      <c r="BO424" s="208" t="str">
        <f t="shared" si="449"/>
        <v>RH16_17</v>
      </c>
      <c r="BP424" s="208">
        <f t="shared" si="454"/>
        <v>0</v>
      </c>
      <c r="BQ424" s="208" t="s">
        <v>18</v>
      </c>
      <c r="BR424" s="46" t="s">
        <v>192</v>
      </c>
    </row>
    <row r="425" spans="11:70">
      <c r="K425" s="202" t="s">
        <v>327</v>
      </c>
      <c r="L425" s="203" t="str">
        <f t="shared" si="450"/>
        <v>R_ES-SD-SpCool</v>
      </c>
      <c r="M425" s="202" t="str">
        <f t="shared" ref="M425" si="462">M329</f>
        <v>RH18_19</v>
      </c>
      <c r="N425" s="202">
        <f t="shared" si="438"/>
        <v>0</v>
      </c>
      <c r="O425" s="202" t="s">
        <v>18</v>
      </c>
      <c r="P425" s="203" t="s">
        <v>196</v>
      </c>
      <c r="T425" s="202" t="s">
        <v>327</v>
      </c>
      <c r="U425" s="203" t="str">
        <f t="shared" si="439"/>
        <v>R_ES-SD-SpCool</v>
      </c>
      <c r="V425" s="202" t="str">
        <f t="shared" si="439"/>
        <v>RH18_19</v>
      </c>
      <c r="W425" s="202">
        <f t="shared" si="398"/>
        <v>0</v>
      </c>
      <c r="X425" s="202" t="s">
        <v>18</v>
      </c>
      <c r="Y425" s="203" t="s">
        <v>191</v>
      </c>
      <c r="AC425" s="202" t="s">
        <v>327</v>
      </c>
      <c r="AD425" s="46" t="str">
        <f t="shared" si="440"/>
        <v>R_ES-SD-SpCool</v>
      </c>
      <c r="AE425" s="208" t="str">
        <f t="shared" si="441"/>
        <v>RH18_19</v>
      </c>
      <c r="AF425" s="46">
        <f t="shared" si="399"/>
        <v>0</v>
      </c>
      <c r="AG425" s="208" t="s">
        <v>18</v>
      </c>
      <c r="AH425" s="46" t="s">
        <v>197</v>
      </c>
      <c r="AL425" s="202" t="s">
        <v>327</v>
      </c>
      <c r="AM425" s="203" t="str">
        <f t="shared" si="442"/>
        <v>R_ES-SD-SpCool</v>
      </c>
      <c r="AN425" s="202" t="str">
        <f t="shared" si="443"/>
        <v>RH18_19</v>
      </c>
      <c r="AO425" s="202">
        <f t="shared" si="400"/>
        <v>0</v>
      </c>
      <c r="AP425" s="202" t="s">
        <v>18</v>
      </c>
      <c r="AQ425" s="203" t="s">
        <v>194</v>
      </c>
      <c r="AU425" s="202" t="s">
        <v>327</v>
      </c>
      <c r="AV425" s="46" t="str">
        <f t="shared" si="444"/>
        <v>R_ES-SD-SpCool</v>
      </c>
      <c r="AW425" s="208" t="str">
        <f t="shared" si="445"/>
        <v>RH18_19</v>
      </c>
      <c r="AX425" s="208">
        <f t="shared" si="452"/>
        <v>0</v>
      </c>
      <c r="AY425" s="208" t="s">
        <v>18</v>
      </c>
      <c r="AZ425" s="46" t="s">
        <v>193</v>
      </c>
      <c r="BD425" s="202" t="s">
        <v>327</v>
      </c>
      <c r="BE425" s="46" t="str">
        <f t="shared" si="446"/>
        <v>R_ES-SD-SpCool</v>
      </c>
      <c r="BF425" s="208" t="str">
        <f t="shared" si="447"/>
        <v>RH18_19</v>
      </c>
      <c r="BG425" s="208">
        <f t="shared" si="453"/>
        <v>0</v>
      </c>
      <c r="BH425" s="208" t="s">
        <v>18</v>
      </c>
      <c r="BI425" s="46" t="s">
        <v>195</v>
      </c>
      <c r="BM425" s="202" t="s">
        <v>327</v>
      </c>
      <c r="BN425" s="46" t="str">
        <f t="shared" si="448"/>
        <v>R_ES-SD-SpCool</v>
      </c>
      <c r="BO425" s="208" t="str">
        <f t="shared" si="449"/>
        <v>RH18_19</v>
      </c>
      <c r="BP425" s="208">
        <f t="shared" si="454"/>
        <v>0</v>
      </c>
      <c r="BQ425" s="208" t="s">
        <v>18</v>
      </c>
      <c r="BR425" s="46" t="s">
        <v>192</v>
      </c>
    </row>
    <row r="426" spans="11:70">
      <c r="K426" s="202" t="s">
        <v>327</v>
      </c>
      <c r="L426" s="203" t="str">
        <f t="shared" si="450"/>
        <v>R_ES-SD-SpCool</v>
      </c>
      <c r="M426" s="202" t="str">
        <f t="shared" ref="M426" si="463">M330</f>
        <v>RH20_21</v>
      </c>
      <c r="N426" s="202">
        <f t="shared" si="438"/>
        <v>0</v>
      </c>
      <c r="O426" s="202" t="s">
        <v>18</v>
      </c>
      <c r="P426" s="203" t="s">
        <v>196</v>
      </c>
      <c r="T426" s="202" t="s">
        <v>327</v>
      </c>
      <c r="U426" s="203" t="str">
        <f t="shared" si="439"/>
        <v>R_ES-SD-SpCool</v>
      </c>
      <c r="V426" s="202" t="str">
        <f t="shared" si="439"/>
        <v>RH20_21</v>
      </c>
      <c r="W426" s="202">
        <f t="shared" si="398"/>
        <v>0</v>
      </c>
      <c r="X426" s="202" t="s">
        <v>18</v>
      </c>
      <c r="Y426" s="203" t="s">
        <v>191</v>
      </c>
      <c r="AC426" s="202" t="s">
        <v>327</v>
      </c>
      <c r="AD426" s="46" t="str">
        <f t="shared" si="440"/>
        <v>R_ES-SD-SpCool</v>
      </c>
      <c r="AE426" s="208" t="str">
        <f t="shared" si="441"/>
        <v>RH20_21</v>
      </c>
      <c r="AF426" s="46">
        <f t="shared" si="399"/>
        <v>0</v>
      </c>
      <c r="AG426" s="208" t="s">
        <v>18</v>
      </c>
      <c r="AH426" s="46" t="s">
        <v>197</v>
      </c>
      <c r="AL426" s="202" t="s">
        <v>327</v>
      </c>
      <c r="AM426" s="203" t="str">
        <f t="shared" si="442"/>
        <v>R_ES-SD-SpCool</v>
      </c>
      <c r="AN426" s="202" t="str">
        <f t="shared" si="443"/>
        <v>RH20_21</v>
      </c>
      <c r="AO426" s="202">
        <f t="shared" si="400"/>
        <v>0</v>
      </c>
      <c r="AP426" s="202" t="s">
        <v>18</v>
      </c>
      <c r="AQ426" s="203" t="s">
        <v>194</v>
      </c>
      <c r="AU426" s="202" t="s">
        <v>327</v>
      </c>
      <c r="AV426" s="46" t="str">
        <f t="shared" si="444"/>
        <v>R_ES-SD-SpCool</v>
      </c>
      <c r="AW426" s="208" t="str">
        <f t="shared" si="445"/>
        <v>RH20_21</v>
      </c>
      <c r="AX426" s="208">
        <f t="shared" si="452"/>
        <v>0</v>
      </c>
      <c r="AY426" s="208" t="s">
        <v>18</v>
      </c>
      <c r="AZ426" s="46" t="s">
        <v>193</v>
      </c>
      <c r="BD426" s="202" t="s">
        <v>327</v>
      </c>
      <c r="BE426" s="46" t="str">
        <f t="shared" si="446"/>
        <v>R_ES-SD-SpCool</v>
      </c>
      <c r="BF426" s="208" t="str">
        <f t="shared" si="447"/>
        <v>RH20_21</v>
      </c>
      <c r="BG426" s="208">
        <f t="shared" si="453"/>
        <v>0</v>
      </c>
      <c r="BH426" s="208" t="s">
        <v>18</v>
      </c>
      <c r="BI426" s="46" t="s">
        <v>195</v>
      </c>
      <c r="BM426" s="202" t="s">
        <v>327</v>
      </c>
      <c r="BN426" s="46" t="str">
        <f t="shared" si="448"/>
        <v>R_ES-SD-SpCool</v>
      </c>
      <c r="BO426" s="208" t="str">
        <f t="shared" si="449"/>
        <v>RH20_21</v>
      </c>
      <c r="BP426" s="208">
        <f t="shared" si="454"/>
        <v>0</v>
      </c>
      <c r="BQ426" s="208" t="s">
        <v>18</v>
      </c>
      <c r="BR426" s="46" t="s">
        <v>192</v>
      </c>
    </row>
    <row r="427" spans="11:70">
      <c r="K427" s="202" t="s">
        <v>327</v>
      </c>
      <c r="L427" s="203" t="str">
        <f t="shared" si="450"/>
        <v>R_ES-SD-SpCool</v>
      </c>
      <c r="M427" s="202" t="str">
        <f t="shared" ref="M427" si="464">M331</f>
        <v>RH22_23</v>
      </c>
      <c r="N427" s="202">
        <f t="shared" si="438"/>
        <v>0</v>
      </c>
      <c r="O427" s="202" t="s">
        <v>18</v>
      </c>
      <c r="P427" s="203" t="s">
        <v>196</v>
      </c>
      <c r="T427" s="202" t="s">
        <v>327</v>
      </c>
      <c r="U427" s="203" t="str">
        <f t="shared" si="439"/>
        <v>R_ES-SD-SpCool</v>
      </c>
      <c r="V427" s="202" t="str">
        <f t="shared" si="439"/>
        <v>RH22_23</v>
      </c>
      <c r="W427" s="202">
        <f t="shared" si="398"/>
        <v>0</v>
      </c>
      <c r="X427" s="202" t="s">
        <v>18</v>
      </c>
      <c r="Y427" s="203" t="s">
        <v>191</v>
      </c>
      <c r="AC427" s="202" t="s">
        <v>327</v>
      </c>
      <c r="AD427" s="46" t="str">
        <f t="shared" si="440"/>
        <v>R_ES-SD-SpCool</v>
      </c>
      <c r="AE427" s="208" t="str">
        <f t="shared" si="441"/>
        <v>RH22_23</v>
      </c>
      <c r="AF427" s="46">
        <f t="shared" si="399"/>
        <v>0</v>
      </c>
      <c r="AG427" s="208" t="s">
        <v>18</v>
      </c>
      <c r="AH427" s="46" t="s">
        <v>197</v>
      </c>
      <c r="AL427" s="202" t="s">
        <v>327</v>
      </c>
      <c r="AM427" s="203" t="str">
        <f t="shared" si="442"/>
        <v>R_ES-SD-SpCool</v>
      </c>
      <c r="AN427" s="202" t="str">
        <f t="shared" si="443"/>
        <v>RH22_23</v>
      </c>
      <c r="AO427" s="202">
        <f t="shared" si="400"/>
        <v>0</v>
      </c>
      <c r="AP427" s="202" t="s">
        <v>18</v>
      </c>
      <c r="AQ427" s="203" t="s">
        <v>194</v>
      </c>
      <c r="AU427" s="202" t="s">
        <v>327</v>
      </c>
      <c r="AV427" s="46" t="str">
        <f t="shared" si="444"/>
        <v>R_ES-SD-SpCool</v>
      </c>
      <c r="AW427" s="208" t="str">
        <f t="shared" si="445"/>
        <v>RH22_23</v>
      </c>
      <c r="AX427" s="208">
        <f t="shared" si="452"/>
        <v>0</v>
      </c>
      <c r="AY427" s="208" t="s">
        <v>18</v>
      </c>
      <c r="AZ427" s="46" t="s">
        <v>193</v>
      </c>
      <c r="BD427" s="202" t="s">
        <v>327</v>
      </c>
      <c r="BE427" s="46" t="str">
        <f t="shared" si="446"/>
        <v>R_ES-SD-SpCool</v>
      </c>
      <c r="BF427" s="208" t="str">
        <f t="shared" si="447"/>
        <v>RH22_23</v>
      </c>
      <c r="BG427" s="208">
        <f t="shared" si="453"/>
        <v>0</v>
      </c>
      <c r="BH427" s="208" t="s">
        <v>18</v>
      </c>
      <c r="BI427" s="46" t="s">
        <v>195</v>
      </c>
      <c r="BM427" s="202" t="s">
        <v>327</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327</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327</v>
      </c>
      <c r="U440" s="203" t="str">
        <f t="shared" si="439"/>
        <v>R_ES-SD-SpCool</v>
      </c>
      <c r="V440" s="202" t="str">
        <f t="shared" si="439"/>
        <v>SH0_1</v>
      </c>
      <c r="W440" s="127">
        <f>AA440+AA441</f>
        <v>0.128676470588235</v>
      </c>
      <c r="X440" s="202" t="s">
        <v>18</v>
      </c>
      <c r="Y440" s="203" t="s">
        <v>191</v>
      </c>
      <c r="AA440" s="202">
        <f>AW22</f>
        <v>0.0652573529411765</v>
      </c>
      <c r="AC440" s="202" t="s">
        <v>327</v>
      </c>
      <c r="AD440" s="46" t="str">
        <f t="shared" si="440"/>
        <v>R_ES-SD-SpCool</v>
      </c>
      <c r="AE440" s="208" t="str">
        <f t="shared" si="441"/>
        <v>SH0_1</v>
      </c>
      <c r="AF440" s="46">
        <f t="shared" si="399"/>
        <v>0.139705882352941</v>
      </c>
      <c r="AG440" s="208" t="s">
        <v>18</v>
      </c>
      <c r="AH440" s="46" t="s">
        <v>197</v>
      </c>
      <c r="AL440" s="202" t="s">
        <v>327</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327</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327</v>
      </c>
      <c r="BE440" s="46" t="str">
        <f t="shared" si="446"/>
        <v>R_ES-SD-SpCool</v>
      </c>
      <c r="BF440" s="208" t="str">
        <f t="shared" si="447"/>
        <v>SH0_1</v>
      </c>
      <c r="BG440" s="208">
        <f t="shared" si="453"/>
        <v>0.139705882352941</v>
      </c>
      <c r="BH440" s="208" t="s">
        <v>18</v>
      </c>
      <c r="BI440" s="46" t="s">
        <v>195</v>
      </c>
      <c r="BM440" s="202" t="s">
        <v>327</v>
      </c>
      <c r="BN440" s="46" t="str">
        <f t="shared" si="448"/>
        <v>R_ES-SD-SpCool</v>
      </c>
      <c r="BO440" s="208" t="str">
        <f t="shared" si="449"/>
        <v>SH0_1</v>
      </c>
      <c r="BP440" s="208">
        <f t="shared" si="454"/>
        <v>0.128676470588235</v>
      </c>
      <c r="BQ440" s="208" t="s">
        <v>18</v>
      </c>
      <c r="BR440" s="46" t="s">
        <v>192</v>
      </c>
    </row>
    <row r="441" spans="11:70">
      <c r="K441" s="202" t="s">
        <v>327</v>
      </c>
      <c r="L441" s="203" t="str">
        <f t="shared" si="450"/>
        <v>R_ES-SD-SpCool</v>
      </c>
      <c r="M441" s="202" t="str">
        <f t="shared" ref="M441" si="481">M345</f>
        <v>SH2_3</v>
      </c>
      <c r="N441" s="127">
        <f>R442+R443</f>
        <v>0.137867647058824</v>
      </c>
      <c r="O441" s="202" t="s">
        <v>18</v>
      </c>
      <c r="P441" s="203" t="s">
        <v>196</v>
      </c>
      <c r="R441" s="202">
        <f t="shared" si="478"/>
        <v>0.0716911764705882</v>
      </c>
      <c r="T441" s="202" t="s">
        <v>327</v>
      </c>
      <c r="U441" s="203" t="str">
        <f t="shared" si="439"/>
        <v>R_ES-SD-SpCool</v>
      </c>
      <c r="V441" s="202" t="str">
        <f t="shared" si="439"/>
        <v>SH2_3</v>
      </c>
      <c r="W441" s="127">
        <f>AA442+AA443</f>
        <v>0.105698529411765</v>
      </c>
      <c r="X441" s="202" t="s">
        <v>18</v>
      </c>
      <c r="Y441" s="203" t="s">
        <v>191</v>
      </c>
      <c r="AA441" s="202">
        <f>AW23</f>
        <v>0.0634191176470588</v>
      </c>
      <c r="AC441" s="202" t="s">
        <v>327</v>
      </c>
      <c r="AD441" s="46" t="str">
        <f t="shared" si="440"/>
        <v>R_ES-SD-SpCool</v>
      </c>
      <c r="AE441" s="208" t="str">
        <f t="shared" si="441"/>
        <v>SH2_3</v>
      </c>
      <c r="AF441" s="46">
        <f t="shared" si="399"/>
        <v>0.137867647058824</v>
      </c>
      <c r="AG441" s="208" t="s">
        <v>18</v>
      </c>
      <c r="AH441" s="46" t="s">
        <v>197</v>
      </c>
      <c r="AL441" s="202" t="s">
        <v>327</v>
      </c>
      <c r="AM441" s="203" t="str">
        <f t="shared" si="442"/>
        <v>R_ES-SD-SpCool</v>
      </c>
      <c r="AN441" s="202" t="str">
        <f t="shared" si="443"/>
        <v>SH2_3</v>
      </c>
      <c r="AO441" s="127">
        <f>AS442+AS443</f>
        <v>0.128676470588235</v>
      </c>
      <c r="AP441" s="202" t="s">
        <v>18</v>
      </c>
      <c r="AQ441" s="203" t="s">
        <v>194</v>
      </c>
      <c r="AS441" s="202">
        <f t="shared" si="479"/>
        <v>0.0726102941176471</v>
      </c>
      <c r="AU441" s="202" t="s">
        <v>327</v>
      </c>
      <c r="AV441" s="46" t="str">
        <f t="shared" si="444"/>
        <v>R_ES-SD-SpCool</v>
      </c>
      <c r="AW441" s="208" t="str">
        <f t="shared" si="445"/>
        <v>SH2_3</v>
      </c>
      <c r="AX441" s="127">
        <f>BB442+BB443</f>
        <v>0.105698529411765</v>
      </c>
      <c r="AY441" s="208" t="s">
        <v>18</v>
      </c>
      <c r="AZ441" s="46" t="s">
        <v>193</v>
      </c>
      <c r="BB441" s="208">
        <f t="shared" si="480"/>
        <v>0.0634191176470588</v>
      </c>
      <c r="BD441" s="202" t="s">
        <v>327</v>
      </c>
      <c r="BE441" s="46" t="str">
        <f t="shared" si="446"/>
        <v>R_ES-SD-SpCool</v>
      </c>
      <c r="BF441" s="208" t="str">
        <f t="shared" si="447"/>
        <v>SH2_3</v>
      </c>
      <c r="BG441" s="208">
        <f t="shared" si="453"/>
        <v>0.137867647058824</v>
      </c>
      <c r="BH441" s="208" t="s">
        <v>18</v>
      </c>
      <c r="BI441" s="46" t="s">
        <v>195</v>
      </c>
      <c r="BM441" s="202" t="s">
        <v>327</v>
      </c>
      <c r="BN441" s="46" t="str">
        <f t="shared" si="448"/>
        <v>R_ES-SD-SpCool</v>
      </c>
      <c r="BO441" s="208" t="str">
        <f t="shared" si="449"/>
        <v>SH2_3</v>
      </c>
      <c r="BP441" s="208">
        <f t="shared" si="454"/>
        <v>0.105698529411765</v>
      </c>
      <c r="BQ441" s="208" t="s">
        <v>18</v>
      </c>
      <c r="BR441" s="46" t="s">
        <v>192</v>
      </c>
    </row>
    <row r="442" spans="11:70">
      <c r="K442" s="202" t="s">
        <v>327</v>
      </c>
      <c r="L442" s="203" t="str">
        <f t="shared" si="450"/>
        <v>R_ES-SD-SpCool</v>
      </c>
      <c r="M442" s="202" t="str">
        <f t="shared" ref="M442" si="482">M346</f>
        <v>SH4_5</v>
      </c>
      <c r="N442" s="127">
        <f>R444+R445</f>
        <v>0.118566176470588</v>
      </c>
      <c r="O442" s="202" t="s">
        <v>18</v>
      </c>
      <c r="P442" s="203" t="s">
        <v>196</v>
      </c>
      <c r="R442" s="202">
        <f t="shared" si="478"/>
        <v>0.0726102941176471</v>
      </c>
      <c r="T442" s="202" t="s">
        <v>327</v>
      </c>
      <c r="U442" s="203" t="str">
        <f t="shared" si="439"/>
        <v>R_ES-SD-SpCool</v>
      </c>
      <c r="V442" s="202" t="str">
        <f t="shared" si="439"/>
        <v>SH4_5</v>
      </c>
      <c r="W442" s="127">
        <f>AA444+AA445</f>
        <v>0.083639705882353</v>
      </c>
      <c r="X442" s="202" t="s">
        <v>18</v>
      </c>
      <c r="Y442" s="203" t="s">
        <v>191</v>
      </c>
      <c r="AA442" s="202">
        <f>AW24</f>
        <v>0.0551470588235294</v>
      </c>
      <c r="AC442" s="202" t="s">
        <v>327</v>
      </c>
      <c r="AD442" s="46" t="str">
        <f t="shared" si="440"/>
        <v>R_ES-SD-SpCool</v>
      </c>
      <c r="AE442" s="208" t="str">
        <f t="shared" si="441"/>
        <v>SH4_5</v>
      </c>
      <c r="AF442" s="46">
        <f t="shared" si="399"/>
        <v>0.118566176470588</v>
      </c>
      <c r="AG442" s="208" t="s">
        <v>18</v>
      </c>
      <c r="AH442" s="46" t="s">
        <v>197</v>
      </c>
      <c r="AL442" s="202" t="s">
        <v>327</v>
      </c>
      <c r="AM442" s="203" t="str">
        <f t="shared" si="442"/>
        <v>R_ES-SD-SpCool</v>
      </c>
      <c r="AN442" s="202" t="str">
        <f t="shared" si="443"/>
        <v>SH4_5</v>
      </c>
      <c r="AO442" s="127">
        <f>AS444+AS445</f>
        <v>0.105698529411765</v>
      </c>
      <c r="AP442" s="202" t="s">
        <v>18</v>
      </c>
      <c r="AQ442" s="203" t="s">
        <v>194</v>
      </c>
      <c r="AS442" s="202">
        <f t="shared" si="479"/>
        <v>0.0652573529411765</v>
      </c>
      <c r="AU442" s="202" t="s">
        <v>327</v>
      </c>
      <c r="AV442" s="46" t="str">
        <f t="shared" si="444"/>
        <v>R_ES-SD-SpCool</v>
      </c>
      <c r="AW442" s="208" t="str">
        <f t="shared" si="445"/>
        <v>SH4_5</v>
      </c>
      <c r="AX442" s="127">
        <f>BB444+BB445</f>
        <v>0.083639705882353</v>
      </c>
      <c r="AY442" s="208" t="s">
        <v>18</v>
      </c>
      <c r="AZ442" s="46" t="s">
        <v>193</v>
      </c>
      <c r="BB442" s="208">
        <f t="shared" si="480"/>
        <v>0.0551470588235294</v>
      </c>
      <c r="BD442" s="202" t="s">
        <v>327</v>
      </c>
      <c r="BE442" s="46" t="str">
        <f t="shared" si="446"/>
        <v>R_ES-SD-SpCool</v>
      </c>
      <c r="BF442" s="208" t="str">
        <f t="shared" si="447"/>
        <v>SH4_5</v>
      </c>
      <c r="BG442" s="208">
        <f t="shared" si="453"/>
        <v>0.118566176470588</v>
      </c>
      <c r="BH442" s="208" t="s">
        <v>18</v>
      </c>
      <c r="BI442" s="46" t="s">
        <v>195</v>
      </c>
      <c r="BM442" s="202" t="s">
        <v>327</v>
      </c>
      <c r="BN442" s="46" t="str">
        <f t="shared" si="448"/>
        <v>R_ES-SD-SpCool</v>
      </c>
      <c r="BO442" s="208" t="str">
        <f t="shared" si="449"/>
        <v>SH4_5</v>
      </c>
      <c r="BP442" s="208">
        <f t="shared" si="454"/>
        <v>0.083639705882353</v>
      </c>
      <c r="BQ442" s="208" t="s">
        <v>18</v>
      </c>
      <c r="BR442" s="46" t="s">
        <v>192</v>
      </c>
    </row>
    <row r="443" spans="11:70">
      <c r="K443" s="202" t="s">
        <v>327</v>
      </c>
      <c r="L443" s="203" t="str">
        <f t="shared" si="450"/>
        <v>R_ES-SD-SpCool</v>
      </c>
      <c r="M443" s="202" t="str">
        <f t="shared" ref="M443" si="483">M347</f>
        <v>SH6_7</v>
      </c>
      <c r="N443" s="127">
        <f>R446+R447</f>
        <v>0.0965073529411765</v>
      </c>
      <c r="O443" s="202" t="s">
        <v>18</v>
      </c>
      <c r="P443" s="203" t="s">
        <v>196</v>
      </c>
      <c r="R443" s="202">
        <f t="shared" si="478"/>
        <v>0.0652573529411765</v>
      </c>
      <c r="T443" s="202" t="s">
        <v>327</v>
      </c>
      <c r="U443" s="203" t="str">
        <f t="shared" si="439"/>
        <v>R_ES-SD-SpCool</v>
      </c>
      <c r="V443" s="202" t="str">
        <f t="shared" si="439"/>
        <v>SH6_7</v>
      </c>
      <c r="W443" s="127">
        <f>AA446+AA447</f>
        <v>0.0560661764705883</v>
      </c>
      <c r="X443" s="202" t="s">
        <v>18</v>
      </c>
      <c r="Y443" s="203" t="s">
        <v>191</v>
      </c>
      <c r="AA443" s="202">
        <f>AW25</f>
        <v>0.0505514705882353</v>
      </c>
      <c r="AC443" s="202" t="s">
        <v>327</v>
      </c>
      <c r="AD443" s="46" t="str">
        <f t="shared" si="440"/>
        <v>R_ES-SD-SpCool</v>
      </c>
      <c r="AE443" s="208" t="str">
        <f t="shared" si="441"/>
        <v>SH6_7</v>
      </c>
      <c r="AF443" s="46">
        <f t="shared" si="399"/>
        <v>0.0965073529411765</v>
      </c>
      <c r="AG443" s="208" t="s">
        <v>18</v>
      </c>
      <c r="AH443" s="46" t="s">
        <v>197</v>
      </c>
      <c r="AL443" s="202" t="s">
        <v>327</v>
      </c>
      <c r="AM443" s="203" t="str">
        <f t="shared" si="442"/>
        <v>R_ES-SD-SpCool</v>
      </c>
      <c r="AN443" s="202" t="str">
        <f t="shared" si="443"/>
        <v>SH6_7</v>
      </c>
      <c r="AO443" s="127">
        <f>AS446+AS447</f>
        <v>0.083639705882353</v>
      </c>
      <c r="AP443" s="202" t="s">
        <v>18</v>
      </c>
      <c r="AQ443" s="203" t="s">
        <v>194</v>
      </c>
      <c r="AS443" s="202">
        <f t="shared" si="479"/>
        <v>0.0634191176470588</v>
      </c>
      <c r="AU443" s="202" t="s">
        <v>327</v>
      </c>
      <c r="AV443" s="46" t="str">
        <f t="shared" si="444"/>
        <v>R_ES-SD-SpCool</v>
      </c>
      <c r="AW443" s="208" t="str">
        <f t="shared" si="445"/>
        <v>SH6_7</v>
      </c>
      <c r="AX443" s="127">
        <f>BB446+BB447</f>
        <v>0.0560661764705883</v>
      </c>
      <c r="AY443" s="208" t="s">
        <v>18</v>
      </c>
      <c r="AZ443" s="46" t="s">
        <v>193</v>
      </c>
      <c r="BB443" s="208">
        <f t="shared" si="480"/>
        <v>0.0505514705882353</v>
      </c>
      <c r="BD443" s="202" t="s">
        <v>327</v>
      </c>
      <c r="BE443" s="46" t="str">
        <f t="shared" si="446"/>
        <v>R_ES-SD-SpCool</v>
      </c>
      <c r="BF443" s="208" t="str">
        <f t="shared" si="447"/>
        <v>SH6_7</v>
      </c>
      <c r="BG443" s="208">
        <f t="shared" si="453"/>
        <v>0.0965073529411765</v>
      </c>
      <c r="BH443" s="208" t="s">
        <v>18</v>
      </c>
      <c r="BI443" s="46" t="s">
        <v>195</v>
      </c>
      <c r="BM443" s="202" t="s">
        <v>327</v>
      </c>
      <c r="BN443" s="46" t="str">
        <f t="shared" si="448"/>
        <v>R_ES-SD-SpCool</v>
      </c>
      <c r="BO443" s="208" t="str">
        <f t="shared" si="449"/>
        <v>SH6_7</v>
      </c>
      <c r="BP443" s="208">
        <f t="shared" si="454"/>
        <v>0.0560661764705883</v>
      </c>
      <c r="BQ443" s="208" t="s">
        <v>18</v>
      </c>
      <c r="BR443" s="46" t="s">
        <v>192</v>
      </c>
    </row>
    <row r="444" spans="11:70">
      <c r="K444" s="202" t="s">
        <v>327</v>
      </c>
      <c r="L444" s="203" t="str">
        <f t="shared" si="450"/>
        <v>R_ES-SD-SpCool</v>
      </c>
      <c r="M444" s="202" t="str">
        <f t="shared" ref="M444" si="484">M348</f>
        <v>SH8_9</v>
      </c>
      <c r="N444" s="127">
        <f>R448+R449</f>
        <v>0.0670955882352942</v>
      </c>
      <c r="O444" s="202" t="s">
        <v>18</v>
      </c>
      <c r="P444" s="203" t="s">
        <v>196</v>
      </c>
      <c r="R444" s="202">
        <f t="shared" si="478"/>
        <v>0.0634191176470588</v>
      </c>
      <c r="T444" s="202" t="s">
        <v>327</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327</v>
      </c>
      <c r="AD444" s="46" t="str">
        <f t="shared" si="440"/>
        <v>R_ES-SD-SpCool</v>
      </c>
      <c r="AE444" s="208" t="str">
        <f t="shared" si="441"/>
        <v>SH8_9</v>
      </c>
      <c r="AF444" s="46">
        <f t="shared" si="399"/>
        <v>0.0670955882352942</v>
      </c>
      <c r="AG444" s="208" t="s">
        <v>18</v>
      </c>
      <c r="AH444" s="46" t="s">
        <v>197</v>
      </c>
      <c r="AL444" s="202" t="s">
        <v>327</v>
      </c>
      <c r="AM444" s="203" t="str">
        <f t="shared" si="442"/>
        <v>R_ES-SD-SpCool</v>
      </c>
      <c r="AN444" s="202" t="str">
        <f t="shared" si="443"/>
        <v>SH8_9</v>
      </c>
      <c r="AO444" s="127">
        <f>AS448+AS449</f>
        <v>0.0560661764705883</v>
      </c>
      <c r="AP444" s="202" t="s">
        <v>18</v>
      </c>
      <c r="AQ444" s="203" t="s">
        <v>194</v>
      </c>
      <c r="AS444" s="202">
        <f t="shared" si="479"/>
        <v>0.0551470588235294</v>
      </c>
      <c r="AU444" s="202" t="s">
        <v>327</v>
      </c>
      <c r="AV444" s="46" t="str">
        <f t="shared" si="444"/>
        <v>R_ES-SD-SpCool</v>
      </c>
      <c r="AW444" s="208" t="str">
        <f t="shared" si="445"/>
        <v>SH8_9</v>
      </c>
      <c r="AX444" s="127">
        <f>BB448+BB449</f>
        <v>0.0413602941176471</v>
      </c>
      <c r="AY444" s="208" t="s">
        <v>18</v>
      </c>
      <c r="AZ444" s="46" t="s">
        <v>193</v>
      </c>
      <c r="BB444" s="208">
        <f t="shared" si="480"/>
        <v>0.0459558823529412</v>
      </c>
      <c r="BD444" s="202" t="s">
        <v>327</v>
      </c>
      <c r="BE444" s="46" t="str">
        <f t="shared" si="446"/>
        <v>R_ES-SD-SpCool</v>
      </c>
      <c r="BF444" s="208" t="str">
        <f t="shared" si="447"/>
        <v>SH8_9</v>
      </c>
      <c r="BG444" s="208">
        <f t="shared" si="453"/>
        <v>0.0670955882352942</v>
      </c>
      <c r="BH444" s="208" t="s">
        <v>18</v>
      </c>
      <c r="BI444" s="46" t="s">
        <v>195</v>
      </c>
      <c r="BM444" s="202" t="s">
        <v>327</v>
      </c>
      <c r="BN444" s="46" t="str">
        <f t="shared" si="448"/>
        <v>R_ES-SD-SpCool</v>
      </c>
      <c r="BO444" s="208" t="str">
        <f t="shared" si="449"/>
        <v>SH8_9</v>
      </c>
      <c r="BP444" s="208">
        <f t="shared" si="454"/>
        <v>0.0413602941176471</v>
      </c>
      <c r="BQ444" s="208" t="s">
        <v>18</v>
      </c>
      <c r="BR444" s="46" t="s">
        <v>192</v>
      </c>
    </row>
    <row r="445" spans="11:70">
      <c r="K445" s="202" t="s">
        <v>327</v>
      </c>
      <c r="L445" s="203" t="str">
        <f t="shared" si="450"/>
        <v>R_ES-SD-SpCool</v>
      </c>
      <c r="M445" s="202" t="str">
        <f t="shared" ref="M445" si="486">M349</f>
        <v>SH10_11</v>
      </c>
      <c r="N445" s="127">
        <f>R450+R451</f>
        <v>0.0496323529411765</v>
      </c>
      <c r="O445" s="202" t="s">
        <v>18</v>
      </c>
      <c r="P445" s="203" t="s">
        <v>196</v>
      </c>
      <c r="R445" s="202">
        <f t="shared" si="478"/>
        <v>0.0551470588235294</v>
      </c>
      <c r="T445" s="202" t="s">
        <v>327</v>
      </c>
      <c r="U445" s="203" t="str">
        <f t="shared" si="439"/>
        <v>R_ES-SD-SpCool</v>
      </c>
      <c r="V445" s="202" t="str">
        <f t="shared" si="439"/>
        <v>SH10_11</v>
      </c>
      <c r="W445" s="127">
        <f>AA450+AA451</f>
        <v>0.03125</v>
      </c>
      <c r="X445" s="202" t="s">
        <v>18</v>
      </c>
      <c r="Y445" s="203" t="s">
        <v>191</v>
      </c>
      <c r="AA445" s="202">
        <f t="shared" si="485"/>
        <v>0.0376838235294118</v>
      </c>
      <c r="AC445" s="202" t="s">
        <v>327</v>
      </c>
      <c r="AD445" s="46" t="str">
        <f t="shared" si="440"/>
        <v>R_ES-SD-SpCool</v>
      </c>
      <c r="AE445" s="208" t="str">
        <f t="shared" si="441"/>
        <v>SH10_11</v>
      </c>
      <c r="AF445" s="46">
        <f t="shared" si="399"/>
        <v>0.0496323529411765</v>
      </c>
      <c r="AG445" s="208" t="s">
        <v>18</v>
      </c>
      <c r="AH445" s="46" t="s">
        <v>197</v>
      </c>
      <c r="AL445" s="202" t="s">
        <v>327</v>
      </c>
      <c r="AM445" s="203" t="str">
        <f t="shared" si="442"/>
        <v>R_ES-SD-SpCool</v>
      </c>
      <c r="AN445" s="202" t="str">
        <f t="shared" si="443"/>
        <v>SH10_11</v>
      </c>
      <c r="AO445" s="127">
        <f>AS450+AS451</f>
        <v>0.0413602941176471</v>
      </c>
      <c r="AP445" s="202" t="s">
        <v>18</v>
      </c>
      <c r="AQ445" s="203" t="s">
        <v>194</v>
      </c>
      <c r="AS445" s="202">
        <f t="shared" si="479"/>
        <v>0.0505514705882353</v>
      </c>
      <c r="AU445" s="202" t="s">
        <v>327</v>
      </c>
      <c r="AV445" s="46" t="str">
        <f t="shared" si="444"/>
        <v>R_ES-SD-SpCool</v>
      </c>
      <c r="AW445" s="208" t="str">
        <f t="shared" si="445"/>
        <v>SH10_11</v>
      </c>
      <c r="AX445" s="127">
        <f>BB450+BB451</f>
        <v>0.03125</v>
      </c>
      <c r="AY445" s="208" t="s">
        <v>18</v>
      </c>
      <c r="AZ445" s="46" t="s">
        <v>193</v>
      </c>
      <c r="BB445" s="208">
        <f t="shared" si="480"/>
        <v>0.0376838235294118</v>
      </c>
      <c r="BD445" s="202" t="s">
        <v>327</v>
      </c>
      <c r="BE445" s="46" t="str">
        <f t="shared" si="446"/>
        <v>R_ES-SD-SpCool</v>
      </c>
      <c r="BF445" s="208" t="str">
        <f t="shared" si="447"/>
        <v>SH10_11</v>
      </c>
      <c r="BG445" s="208">
        <f t="shared" si="453"/>
        <v>0.0496323529411765</v>
      </c>
      <c r="BH445" s="208" t="s">
        <v>18</v>
      </c>
      <c r="BI445" s="46" t="s">
        <v>195</v>
      </c>
      <c r="BM445" s="202" t="s">
        <v>327</v>
      </c>
      <c r="BN445" s="46" t="str">
        <f t="shared" si="448"/>
        <v>R_ES-SD-SpCool</v>
      </c>
      <c r="BO445" s="208" t="str">
        <f t="shared" si="449"/>
        <v>SH10_11</v>
      </c>
      <c r="BP445" s="208">
        <f t="shared" si="454"/>
        <v>0.03125</v>
      </c>
      <c r="BQ445" s="208" t="s">
        <v>18</v>
      </c>
      <c r="BR445" s="46" t="s">
        <v>192</v>
      </c>
    </row>
    <row r="446" spans="11:70">
      <c r="K446" s="202" t="s">
        <v>327</v>
      </c>
      <c r="L446" s="203" t="str">
        <f t="shared" si="450"/>
        <v>R_ES-SD-SpCool</v>
      </c>
      <c r="M446" s="202" t="str">
        <f t="shared" ref="M446" si="487">M350</f>
        <v>SH12_13</v>
      </c>
      <c r="N446" s="127">
        <f>R452+R453</f>
        <v>0.0349264705882353</v>
      </c>
      <c r="O446" s="202" t="s">
        <v>18</v>
      </c>
      <c r="P446" s="203" t="s">
        <v>196</v>
      </c>
      <c r="R446" s="202">
        <f t="shared" si="478"/>
        <v>0.0505514705882353</v>
      </c>
      <c r="T446" s="202" t="s">
        <v>327</v>
      </c>
      <c r="U446" s="203" t="str">
        <f t="shared" si="439"/>
        <v>R_ES-SD-SpCool</v>
      </c>
      <c r="V446" s="202" t="str">
        <f t="shared" si="439"/>
        <v>SH12_13</v>
      </c>
      <c r="W446" s="127">
        <f>AA452+AA453</f>
        <v>0.0321691176470589</v>
      </c>
      <c r="X446" s="202" t="s">
        <v>18</v>
      </c>
      <c r="Y446" s="203" t="s">
        <v>191</v>
      </c>
      <c r="AA446" s="202">
        <f t="shared" si="485"/>
        <v>0.0294117647058824</v>
      </c>
      <c r="AC446" s="202" t="s">
        <v>327</v>
      </c>
      <c r="AD446" s="46" t="str">
        <f t="shared" si="440"/>
        <v>R_ES-SD-SpCool</v>
      </c>
      <c r="AE446" s="208" t="str">
        <f t="shared" si="441"/>
        <v>SH12_13</v>
      </c>
      <c r="AF446" s="46">
        <f t="shared" si="399"/>
        <v>0.0349264705882353</v>
      </c>
      <c r="AG446" s="208" t="s">
        <v>18</v>
      </c>
      <c r="AH446" s="46" t="s">
        <v>197</v>
      </c>
      <c r="AL446" s="202" t="s">
        <v>327</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327</v>
      </c>
      <c r="AV446" s="46" t="str">
        <f t="shared" si="444"/>
        <v>R_ES-SD-SpCool</v>
      </c>
      <c r="AW446" s="208" t="str">
        <f t="shared" si="445"/>
        <v>SH12_13</v>
      </c>
      <c r="AX446" s="127">
        <f>BB452+BB453</f>
        <v>0.0321691176470589</v>
      </c>
      <c r="AY446" s="208" t="s">
        <v>18</v>
      </c>
      <c r="AZ446" s="46" t="s">
        <v>193</v>
      </c>
      <c r="BB446" s="208">
        <f t="shared" si="480"/>
        <v>0.0294117647058824</v>
      </c>
      <c r="BD446" s="202" t="s">
        <v>327</v>
      </c>
      <c r="BE446" s="46" t="str">
        <f t="shared" si="446"/>
        <v>R_ES-SD-SpCool</v>
      </c>
      <c r="BF446" s="208" t="str">
        <f t="shared" si="447"/>
        <v>SH12_13</v>
      </c>
      <c r="BG446" s="208">
        <f t="shared" si="453"/>
        <v>0.0349264705882353</v>
      </c>
      <c r="BH446" s="208" t="s">
        <v>18</v>
      </c>
      <c r="BI446" s="46" t="s">
        <v>195</v>
      </c>
      <c r="BM446" s="202" t="s">
        <v>327</v>
      </c>
      <c r="BN446" s="46" t="str">
        <f t="shared" si="448"/>
        <v>R_ES-SD-SpCool</v>
      </c>
      <c r="BO446" s="208" t="str">
        <f t="shared" si="449"/>
        <v>SH12_13</v>
      </c>
      <c r="BP446" s="208">
        <f t="shared" si="454"/>
        <v>0.0321691176470589</v>
      </c>
      <c r="BQ446" s="208" t="s">
        <v>18</v>
      </c>
      <c r="BR446" s="46" t="s">
        <v>192</v>
      </c>
    </row>
    <row r="447" spans="11:70">
      <c r="K447" s="202" t="s">
        <v>327</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327</v>
      </c>
      <c r="U447" s="203" t="str">
        <f t="shared" si="439"/>
        <v>R_ES-SD-SpCool</v>
      </c>
      <c r="V447" s="202" t="str">
        <f t="shared" si="439"/>
        <v>SH14_15</v>
      </c>
      <c r="W447" s="127">
        <f>AA454+AA455</f>
        <v>0.0496323529411765</v>
      </c>
      <c r="X447" s="202" t="s">
        <v>18</v>
      </c>
      <c r="Y447" s="203" t="s">
        <v>191</v>
      </c>
      <c r="AA447" s="202">
        <f t="shared" si="485"/>
        <v>0.0266544117647059</v>
      </c>
      <c r="AC447" s="202" t="s">
        <v>327</v>
      </c>
      <c r="AD447" s="46" t="str">
        <f t="shared" si="440"/>
        <v>R_ES-SD-SpCool</v>
      </c>
      <c r="AE447" s="208" t="str">
        <f t="shared" si="441"/>
        <v>SH14_15</v>
      </c>
      <c r="AF447" s="46">
        <f t="shared" si="399"/>
        <v>0.0284926470588236</v>
      </c>
      <c r="AG447" s="208" t="s">
        <v>18</v>
      </c>
      <c r="AH447" s="46" t="s">
        <v>197</v>
      </c>
      <c r="AL447" s="202" t="s">
        <v>327</v>
      </c>
      <c r="AM447" s="203" t="str">
        <f t="shared" si="442"/>
        <v>R_ES-SD-SpCool</v>
      </c>
      <c r="AN447" s="202" t="str">
        <f t="shared" si="443"/>
        <v>SH14_15</v>
      </c>
      <c r="AO447" s="127">
        <f>AS454+AS455</f>
        <v>0.0321691176470589</v>
      </c>
      <c r="AP447" s="202" t="s">
        <v>18</v>
      </c>
      <c r="AQ447" s="203" t="s">
        <v>194</v>
      </c>
      <c r="AS447" s="202">
        <f t="shared" si="488"/>
        <v>0.0376838235294118</v>
      </c>
      <c r="AU447" s="202" t="s">
        <v>327</v>
      </c>
      <c r="AV447" s="46" t="str">
        <f t="shared" si="444"/>
        <v>R_ES-SD-SpCool</v>
      </c>
      <c r="AW447" s="208" t="str">
        <f t="shared" si="445"/>
        <v>SH14_15</v>
      </c>
      <c r="AX447" s="127">
        <f>BB454+BB455</f>
        <v>0.0496323529411765</v>
      </c>
      <c r="AY447" s="208" t="s">
        <v>18</v>
      </c>
      <c r="AZ447" s="46" t="s">
        <v>193</v>
      </c>
      <c r="BB447" s="208">
        <f t="shared" si="480"/>
        <v>0.0266544117647059</v>
      </c>
      <c r="BD447" s="202" t="s">
        <v>327</v>
      </c>
      <c r="BE447" s="46" t="str">
        <f t="shared" si="446"/>
        <v>R_ES-SD-SpCool</v>
      </c>
      <c r="BF447" s="208" t="str">
        <f t="shared" si="447"/>
        <v>SH14_15</v>
      </c>
      <c r="BG447" s="208">
        <f t="shared" si="453"/>
        <v>0.0284926470588236</v>
      </c>
      <c r="BH447" s="208" t="s">
        <v>18</v>
      </c>
      <c r="BI447" s="46" t="s">
        <v>195</v>
      </c>
      <c r="BM447" s="202" t="s">
        <v>327</v>
      </c>
      <c r="BN447" s="46" t="str">
        <f t="shared" si="448"/>
        <v>R_ES-SD-SpCool</v>
      </c>
      <c r="BO447" s="208" t="str">
        <f t="shared" si="449"/>
        <v>SH14_15</v>
      </c>
      <c r="BP447" s="208">
        <f t="shared" si="454"/>
        <v>0.0496323529411765</v>
      </c>
      <c r="BQ447" s="208" t="s">
        <v>18</v>
      </c>
      <c r="BR447" s="46" t="s">
        <v>192</v>
      </c>
    </row>
    <row r="448" spans="11:70">
      <c r="K448" s="202" t="s">
        <v>327</v>
      </c>
      <c r="L448" s="203" t="str">
        <f t="shared" si="450"/>
        <v>R_ES-SD-SpCool</v>
      </c>
      <c r="M448" s="202" t="str">
        <f t="shared" ref="M448" si="491">M352</f>
        <v>SH16_17</v>
      </c>
      <c r="N448" s="127">
        <f>R456+R457</f>
        <v>0.0404411764705883</v>
      </c>
      <c r="O448" s="202" t="s">
        <v>18</v>
      </c>
      <c r="P448" s="203" t="s">
        <v>196</v>
      </c>
      <c r="R448" s="202">
        <f t="shared" si="490"/>
        <v>0.0376838235294118</v>
      </c>
      <c r="T448" s="202" t="s">
        <v>327</v>
      </c>
      <c r="U448" s="203" t="str">
        <f t="shared" si="439"/>
        <v>R_ES-SD-SpCool</v>
      </c>
      <c r="V448" s="202" t="str">
        <f t="shared" si="439"/>
        <v>SH16_17</v>
      </c>
      <c r="W448" s="127">
        <f>AA456+AA457</f>
        <v>0.0827205882352941</v>
      </c>
      <c r="X448" s="202" t="s">
        <v>18</v>
      </c>
      <c r="Y448" s="203" t="s">
        <v>191</v>
      </c>
      <c r="AA448" s="202">
        <f t="shared" si="485"/>
        <v>0.0229779411764706</v>
      </c>
      <c r="AC448" s="202" t="s">
        <v>327</v>
      </c>
      <c r="AD448" s="46" t="str">
        <f t="shared" si="440"/>
        <v>R_ES-SD-SpCool</v>
      </c>
      <c r="AE448" s="208" t="str">
        <f t="shared" si="441"/>
        <v>SH16_17</v>
      </c>
      <c r="AF448" s="46">
        <f t="shared" ref="AF448:AF511" si="492">N448</f>
        <v>0.0404411764705883</v>
      </c>
      <c r="AG448" s="208" t="s">
        <v>18</v>
      </c>
      <c r="AH448" s="46" t="s">
        <v>197</v>
      </c>
      <c r="AL448" s="202" t="s">
        <v>327</v>
      </c>
      <c r="AM448" s="203" t="str">
        <f t="shared" si="442"/>
        <v>R_ES-SD-SpCool</v>
      </c>
      <c r="AN448" s="202" t="str">
        <f t="shared" si="443"/>
        <v>SH16_17</v>
      </c>
      <c r="AO448" s="127">
        <f>AS456+AS457</f>
        <v>0.0496323529411765</v>
      </c>
      <c r="AP448" s="202" t="s">
        <v>18</v>
      </c>
      <c r="AQ448" s="203" t="s">
        <v>194</v>
      </c>
      <c r="AS448" s="202">
        <f t="shared" si="488"/>
        <v>0.0294117647058824</v>
      </c>
      <c r="AU448" s="202" t="s">
        <v>327</v>
      </c>
      <c r="AV448" s="46" t="str">
        <f t="shared" si="444"/>
        <v>R_ES-SD-SpCool</v>
      </c>
      <c r="AW448" s="208" t="str">
        <f t="shared" si="445"/>
        <v>SH16_17</v>
      </c>
      <c r="AX448" s="127">
        <f>BB456+BB457</f>
        <v>0.0827205882352941</v>
      </c>
      <c r="AY448" s="208" t="s">
        <v>18</v>
      </c>
      <c r="AZ448" s="46" t="s">
        <v>193</v>
      </c>
      <c r="BB448" s="208">
        <f t="shared" si="480"/>
        <v>0.0229779411764706</v>
      </c>
      <c r="BD448" s="202" t="s">
        <v>327</v>
      </c>
      <c r="BE448" s="46" t="str">
        <f t="shared" si="446"/>
        <v>R_ES-SD-SpCool</v>
      </c>
      <c r="BF448" s="208" t="str">
        <f t="shared" si="447"/>
        <v>SH16_17</v>
      </c>
      <c r="BG448" s="208">
        <f t="shared" si="453"/>
        <v>0.0404411764705883</v>
      </c>
      <c r="BH448" s="208" t="s">
        <v>18</v>
      </c>
      <c r="BI448" s="46" t="s">
        <v>195</v>
      </c>
      <c r="BM448" s="202" t="s">
        <v>327</v>
      </c>
      <c r="BN448" s="46" t="str">
        <f t="shared" si="448"/>
        <v>R_ES-SD-SpCool</v>
      </c>
      <c r="BO448" s="208" t="str">
        <f t="shared" si="449"/>
        <v>SH16_17</v>
      </c>
      <c r="BP448" s="208">
        <f t="shared" si="454"/>
        <v>0.0827205882352941</v>
      </c>
      <c r="BQ448" s="208" t="s">
        <v>18</v>
      </c>
      <c r="BR448" s="46" t="s">
        <v>192</v>
      </c>
    </row>
    <row r="449" spans="11:70">
      <c r="K449" s="202" t="s">
        <v>327</v>
      </c>
      <c r="L449" s="203" t="str">
        <f t="shared" si="450"/>
        <v>R_ES-SD-SpCool</v>
      </c>
      <c r="M449" s="202" t="str">
        <f t="shared" ref="M449" si="493">M353</f>
        <v>SH18_19</v>
      </c>
      <c r="N449" s="127">
        <f>R458+R459</f>
        <v>0.0643382352941176</v>
      </c>
      <c r="O449" s="202" t="s">
        <v>18</v>
      </c>
      <c r="P449" s="203" t="s">
        <v>196</v>
      </c>
      <c r="R449" s="202">
        <f t="shared" si="490"/>
        <v>0.0294117647058824</v>
      </c>
      <c r="T449" s="202" t="s">
        <v>327</v>
      </c>
      <c r="U449" s="203" t="str">
        <f t="shared" si="439"/>
        <v>R_ES-SD-SpCool</v>
      </c>
      <c r="V449" s="202" t="str">
        <f t="shared" si="439"/>
        <v>SH18_19</v>
      </c>
      <c r="W449" s="127">
        <f>AA458+AA459</f>
        <v>0.112132352941176</v>
      </c>
      <c r="X449" s="202" t="s">
        <v>18</v>
      </c>
      <c r="Y449" s="203" t="s">
        <v>191</v>
      </c>
      <c r="AA449" s="202">
        <f t="shared" si="485"/>
        <v>0.0183823529411765</v>
      </c>
      <c r="AC449" s="202" t="s">
        <v>327</v>
      </c>
      <c r="AD449" s="46" t="str">
        <f t="shared" si="440"/>
        <v>R_ES-SD-SpCool</v>
      </c>
      <c r="AE449" s="208" t="str">
        <f t="shared" si="441"/>
        <v>SH18_19</v>
      </c>
      <c r="AF449" s="46">
        <f t="shared" si="492"/>
        <v>0.0643382352941176</v>
      </c>
      <c r="AG449" s="208" t="s">
        <v>18</v>
      </c>
      <c r="AH449" s="46" t="s">
        <v>197</v>
      </c>
      <c r="AL449" s="202" t="s">
        <v>327</v>
      </c>
      <c r="AM449" s="203" t="str">
        <f t="shared" si="442"/>
        <v>R_ES-SD-SpCool</v>
      </c>
      <c r="AN449" s="202" t="str">
        <f t="shared" si="443"/>
        <v>SH18_19</v>
      </c>
      <c r="AO449" s="127">
        <f>AS458+AS459</f>
        <v>0.0827205882352941</v>
      </c>
      <c r="AP449" s="202" t="s">
        <v>18</v>
      </c>
      <c r="AQ449" s="203" t="s">
        <v>194</v>
      </c>
      <c r="AS449" s="202">
        <f t="shared" si="488"/>
        <v>0.0266544117647059</v>
      </c>
      <c r="AU449" s="202" t="s">
        <v>327</v>
      </c>
      <c r="AV449" s="46" t="str">
        <f t="shared" si="444"/>
        <v>R_ES-SD-SpCool</v>
      </c>
      <c r="AW449" s="208" t="str">
        <f t="shared" si="445"/>
        <v>SH18_19</v>
      </c>
      <c r="AX449" s="127">
        <f>BB458+BB459</f>
        <v>0.112132352941176</v>
      </c>
      <c r="AY449" s="208" t="s">
        <v>18</v>
      </c>
      <c r="AZ449" s="46" t="s">
        <v>193</v>
      </c>
      <c r="BB449" s="208">
        <f t="shared" si="480"/>
        <v>0.0183823529411765</v>
      </c>
      <c r="BD449" s="202" t="s">
        <v>327</v>
      </c>
      <c r="BE449" s="46" t="str">
        <f t="shared" si="446"/>
        <v>R_ES-SD-SpCool</v>
      </c>
      <c r="BF449" s="208" t="str">
        <f t="shared" si="447"/>
        <v>SH18_19</v>
      </c>
      <c r="BG449" s="208">
        <f t="shared" si="453"/>
        <v>0.0643382352941176</v>
      </c>
      <c r="BH449" s="208" t="s">
        <v>18</v>
      </c>
      <c r="BI449" s="46" t="s">
        <v>195</v>
      </c>
      <c r="BM449" s="202" t="s">
        <v>327</v>
      </c>
      <c r="BN449" s="46" t="str">
        <f t="shared" si="448"/>
        <v>R_ES-SD-SpCool</v>
      </c>
      <c r="BO449" s="208" t="str">
        <f t="shared" si="449"/>
        <v>SH18_19</v>
      </c>
      <c r="BP449" s="208">
        <f t="shared" si="454"/>
        <v>0.112132352941176</v>
      </c>
      <c r="BQ449" s="208" t="s">
        <v>18</v>
      </c>
      <c r="BR449" s="46" t="s">
        <v>192</v>
      </c>
    </row>
    <row r="450" spans="11:70">
      <c r="K450" s="202" t="s">
        <v>327</v>
      </c>
      <c r="L450" s="203" t="str">
        <f t="shared" si="450"/>
        <v>R_ES-SD-SpCool</v>
      </c>
      <c r="M450" s="202" t="str">
        <f t="shared" ref="M450" si="494">M354</f>
        <v>SH20_21</v>
      </c>
      <c r="N450" s="127">
        <f>R460+R461</f>
        <v>0.099264705882353</v>
      </c>
      <c r="O450" s="202" t="s">
        <v>18</v>
      </c>
      <c r="P450" s="203" t="s">
        <v>196</v>
      </c>
      <c r="R450" s="202">
        <f t="shared" si="490"/>
        <v>0.0266544117647059</v>
      </c>
      <c r="T450" s="202" t="s">
        <v>327</v>
      </c>
      <c r="U450" s="203" t="str">
        <f t="shared" si="439"/>
        <v>R_ES-SD-SpCool</v>
      </c>
      <c r="V450" s="202" t="str">
        <f t="shared" si="439"/>
        <v>SH20_21</v>
      </c>
      <c r="W450" s="127">
        <f>AA460+AA461</f>
        <v>0.132352941176471</v>
      </c>
      <c r="X450" s="202" t="s">
        <v>18</v>
      </c>
      <c r="Y450" s="203" t="s">
        <v>191</v>
      </c>
      <c r="AA450" s="202">
        <f t="shared" si="485"/>
        <v>0.0165441176470588</v>
      </c>
      <c r="AC450" s="202" t="s">
        <v>327</v>
      </c>
      <c r="AD450" s="46" t="str">
        <f t="shared" si="440"/>
        <v>R_ES-SD-SpCool</v>
      </c>
      <c r="AE450" s="208" t="str">
        <f t="shared" si="441"/>
        <v>SH20_21</v>
      </c>
      <c r="AF450" s="46">
        <f t="shared" si="492"/>
        <v>0.099264705882353</v>
      </c>
      <c r="AG450" s="208" t="s">
        <v>18</v>
      </c>
      <c r="AH450" s="46" t="s">
        <v>197</v>
      </c>
      <c r="AL450" s="202" t="s">
        <v>327</v>
      </c>
      <c r="AM450" s="203" t="str">
        <f t="shared" si="442"/>
        <v>R_ES-SD-SpCool</v>
      </c>
      <c r="AN450" s="202" t="str">
        <f t="shared" si="443"/>
        <v>SH20_21</v>
      </c>
      <c r="AO450" s="127">
        <f>AS460+AS461</f>
        <v>0.112132352941176</v>
      </c>
      <c r="AP450" s="202" t="s">
        <v>18</v>
      </c>
      <c r="AQ450" s="203" t="s">
        <v>194</v>
      </c>
      <c r="AS450" s="202">
        <f t="shared" si="488"/>
        <v>0.0229779411764706</v>
      </c>
      <c r="AU450" s="202" t="s">
        <v>327</v>
      </c>
      <c r="AV450" s="46" t="str">
        <f t="shared" si="444"/>
        <v>R_ES-SD-SpCool</v>
      </c>
      <c r="AW450" s="208" t="str">
        <f t="shared" si="445"/>
        <v>SH20_21</v>
      </c>
      <c r="AX450" s="127">
        <f>BB460+BB461</f>
        <v>0.132352941176471</v>
      </c>
      <c r="AY450" s="208" t="s">
        <v>18</v>
      </c>
      <c r="AZ450" s="46" t="s">
        <v>193</v>
      </c>
      <c r="BB450" s="208">
        <f t="shared" si="480"/>
        <v>0.0165441176470588</v>
      </c>
      <c r="BD450" s="202" t="s">
        <v>327</v>
      </c>
      <c r="BE450" s="46" t="str">
        <f t="shared" si="446"/>
        <v>R_ES-SD-SpCool</v>
      </c>
      <c r="BF450" s="208" t="str">
        <f t="shared" si="447"/>
        <v>SH20_21</v>
      </c>
      <c r="BG450" s="208">
        <f t="shared" si="453"/>
        <v>0.099264705882353</v>
      </c>
      <c r="BH450" s="208" t="s">
        <v>18</v>
      </c>
      <c r="BI450" s="46" t="s">
        <v>195</v>
      </c>
      <c r="BM450" s="202" t="s">
        <v>327</v>
      </c>
      <c r="BN450" s="46" t="str">
        <f t="shared" si="448"/>
        <v>R_ES-SD-SpCool</v>
      </c>
      <c r="BO450" s="208" t="str">
        <f t="shared" si="449"/>
        <v>SH20_21</v>
      </c>
      <c r="BP450" s="208">
        <f t="shared" si="454"/>
        <v>0.132352941176471</v>
      </c>
      <c r="BQ450" s="208" t="s">
        <v>18</v>
      </c>
      <c r="BR450" s="46" t="s">
        <v>192</v>
      </c>
    </row>
    <row r="451" spans="11:70">
      <c r="K451" s="202" t="s">
        <v>327</v>
      </c>
      <c r="L451" s="203" t="str">
        <f t="shared" si="450"/>
        <v>R_ES-SD-SpCool</v>
      </c>
      <c r="M451" s="202" t="str">
        <f t="shared" ref="M451" si="495">M355</f>
        <v>SH22_23</v>
      </c>
      <c r="N451" s="127">
        <f>R462+R463</f>
        <v>0.123161764705882</v>
      </c>
      <c r="O451" s="202" t="s">
        <v>18</v>
      </c>
      <c r="P451" s="203" t="s">
        <v>196</v>
      </c>
      <c r="R451" s="202">
        <f t="shared" si="490"/>
        <v>0.0229779411764706</v>
      </c>
      <c r="T451" s="202" t="s">
        <v>327</v>
      </c>
      <c r="U451" s="203" t="str">
        <f t="shared" si="439"/>
        <v>R_ES-SD-SpCool</v>
      </c>
      <c r="V451" s="202" t="str">
        <f t="shared" si="439"/>
        <v>SH22_23</v>
      </c>
      <c r="W451" s="127">
        <f>AA462+AA463</f>
        <v>0.144301470588235</v>
      </c>
      <c r="X451" s="202" t="s">
        <v>18</v>
      </c>
      <c r="Y451" s="203" t="s">
        <v>191</v>
      </c>
      <c r="AA451" s="202">
        <f t="shared" si="485"/>
        <v>0.0147058823529412</v>
      </c>
      <c r="AC451" s="202" t="s">
        <v>327</v>
      </c>
      <c r="AD451" s="46" t="str">
        <f t="shared" si="440"/>
        <v>R_ES-SD-SpCool</v>
      </c>
      <c r="AE451" s="208" t="str">
        <f t="shared" si="441"/>
        <v>SH22_23</v>
      </c>
      <c r="AF451" s="46">
        <f t="shared" si="492"/>
        <v>0.123161764705882</v>
      </c>
      <c r="AG451" s="208" t="s">
        <v>18</v>
      </c>
      <c r="AH451" s="46" t="s">
        <v>197</v>
      </c>
      <c r="AL451" s="202" t="s">
        <v>327</v>
      </c>
      <c r="AM451" s="203" t="str">
        <f t="shared" si="442"/>
        <v>R_ES-SD-SpCool</v>
      </c>
      <c r="AN451" s="202" t="str">
        <f t="shared" si="443"/>
        <v>SH22_23</v>
      </c>
      <c r="AO451" s="127">
        <f>AS462+AS463</f>
        <v>0.132352941176471</v>
      </c>
      <c r="AP451" s="202" t="s">
        <v>18</v>
      </c>
      <c r="AQ451" s="203" t="s">
        <v>194</v>
      </c>
      <c r="AS451" s="202">
        <f t="shared" si="488"/>
        <v>0.0183823529411765</v>
      </c>
      <c r="AU451" s="202" t="s">
        <v>327</v>
      </c>
      <c r="AV451" s="46" t="str">
        <f t="shared" si="444"/>
        <v>R_ES-SD-SpCool</v>
      </c>
      <c r="AW451" s="208" t="str">
        <f t="shared" si="445"/>
        <v>SH22_23</v>
      </c>
      <c r="AX451" s="127">
        <f>BB462+BB463</f>
        <v>0.144301470588235</v>
      </c>
      <c r="AY451" s="208" t="s">
        <v>18</v>
      </c>
      <c r="AZ451" s="46" t="s">
        <v>193</v>
      </c>
      <c r="BB451" s="208">
        <f t="shared" si="480"/>
        <v>0.0147058823529412</v>
      </c>
      <c r="BD451" s="202" t="s">
        <v>327</v>
      </c>
      <c r="BE451" s="46" t="str">
        <f t="shared" si="446"/>
        <v>R_ES-SD-SpCool</v>
      </c>
      <c r="BF451" s="208" t="str">
        <f t="shared" si="447"/>
        <v>SH22_23</v>
      </c>
      <c r="BG451" s="208">
        <f t="shared" si="453"/>
        <v>0.123161764705882</v>
      </c>
      <c r="BH451" s="208" t="s">
        <v>18</v>
      </c>
      <c r="BI451" s="46" t="s">
        <v>195</v>
      </c>
      <c r="BM451" s="202" t="s">
        <v>327</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327</v>
      </c>
      <c r="L464" s="203" t="str">
        <f t="shared" si="450"/>
        <v>R_ES-SD-SpCool</v>
      </c>
      <c r="M464" s="202" t="str">
        <f t="shared" ref="M464" si="508">M368</f>
        <v>FH0_1</v>
      </c>
      <c r="N464" s="202">
        <f t="shared" ref="N464:N487" si="509">N368</f>
        <v>0</v>
      </c>
      <c r="O464" s="202" t="s">
        <v>18</v>
      </c>
      <c r="P464" s="203" t="s">
        <v>196</v>
      </c>
      <c r="T464" s="202" t="s">
        <v>327</v>
      </c>
      <c r="U464" s="203" t="str">
        <f t="shared" si="439"/>
        <v>R_ES-SD-SpCool</v>
      </c>
      <c r="V464" s="202" t="str">
        <f t="shared" si="439"/>
        <v>FH0_1</v>
      </c>
      <c r="W464" s="202">
        <f t="shared" ref="W464:W487" si="510">W368</f>
        <v>0</v>
      </c>
      <c r="X464" s="202" t="s">
        <v>18</v>
      </c>
      <c r="Y464" s="203" t="s">
        <v>191</v>
      </c>
      <c r="AC464" s="202" t="s">
        <v>327</v>
      </c>
      <c r="AD464" s="46" t="str">
        <f t="shared" si="440"/>
        <v>R_ES-SD-SpCool</v>
      </c>
      <c r="AE464" s="208" t="str">
        <f t="shared" si="441"/>
        <v>FH0_1</v>
      </c>
      <c r="AF464" s="46">
        <f t="shared" si="492"/>
        <v>0</v>
      </c>
      <c r="AG464" s="208" t="s">
        <v>18</v>
      </c>
      <c r="AH464" s="46" t="s">
        <v>197</v>
      </c>
      <c r="AL464" s="202" t="s">
        <v>327</v>
      </c>
      <c r="AM464" s="203" t="str">
        <f t="shared" si="442"/>
        <v>R_ES-SD-SpCool</v>
      </c>
      <c r="AN464" s="202" t="str">
        <f t="shared" si="443"/>
        <v>FH0_1</v>
      </c>
      <c r="AO464" s="202">
        <f t="shared" ref="AO464:AO487" si="511">AO368</f>
        <v>0</v>
      </c>
      <c r="AP464" s="202" t="s">
        <v>18</v>
      </c>
      <c r="AQ464" s="203" t="s">
        <v>194</v>
      </c>
      <c r="AU464" s="202" t="s">
        <v>327</v>
      </c>
      <c r="AV464" s="46" t="str">
        <f t="shared" si="444"/>
        <v>R_ES-SD-SpCool</v>
      </c>
      <c r="AW464" s="208" t="str">
        <f t="shared" si="445"/>
        <v>FH0_1</v>
      </c>
      <c r="AX464" s="208">
        <f t="shared" si="452"/>
        <v>0</v>
      </c>
      <c r="AY464" s="208" t="s">
        <v>18</v>
      </c>
      <c r="AZ464" s="46" t="s">
        <v>193</v>
      </c>
      <c r="BD464" s="202" t="s">
        <v>327</v>
      </c>
      <c r="BE464" s="46" t="str">
        <f t="shared" si="446"/>
        <v>R_ES-SD-SpCool</v>
      </c>
      <c r="BF464" s="208" t="str">
        <f t="shared" si="447"/>
        <v>FH0_1</v>
      </c>
      <c r="BG464" s="208">
        <f t="shared" si="453"/>
        <v>0</v>
      </c>
      <c r="BH464" s="208" t="s">
        <v>18</v>
      </c>
      <c r="BI464" s="46" t="s">
        <v>195</v>
      </c>
      <c r="BM464" s="202" t="s">
        <v>327</v>
      </c>
      <c r="BN464" s="46" t="str">
        <f t="shared" si="448"/>
        <v>R_ES-SD-SpCool</v>
      </c>
      <c r="BO464" s="208" t="str">
        <f t="shared" si="449"/>
        <v>FH0_1</v>
      </c>
      <c r="BP464" s="208">
        <f t="shared" si="454"/>
        <v>0</v>
      </c>
      <c r="BQ464" s="208" t="s">
        <v>18</v>
      </c>
      <c r="BR464" s="46" t="s">
        <v>192</v>
      </c>
    </row>
    <row r="465" spans="11:70">
      <c r="K465" s="202" t="s">
        <v>327</v>
      </c>
      <c r="L465" s="203" t="str">
        <f t="shared" si="450"/>
        <v>R_ES-SD-SpCool</v>
      </c>
      <c r="M465" s="202" t="str">
        <f t="shared" ref="M465" si="512">M369</f>
        <v>FH2_3</v>
      </c>
      <c r="N465" s="202">
        <f t="shared" si="509"/>
        <v>0</v>
      </c>
      <c r="O465" s="202" t="s">
        <v>18</v>
      </c>
      <c r="P465" s="203" t="s">
        <v>196</v>
      </c>
      <c r="T465" s="202" t="s">
        <v>327</v>
      </c>
      <c r="U465" s="203" t="str">
        <f t="shared" si="439"/>
        <v>R_ES-SD-SpCool</v>
      </c>
      <c r="V465" s="202" t="str">
        <f t="shared" si="439"/>
        <v>FH2_3</v>
      </c>
      <c r="W465" s="202">
        <f t="shared" si="510"/>
        <v>0</v>
      </c>
      <c r="X465" s="202" t="s">
        <v>18</v>
      </c>
      <c r="Y465" s="203" t="s">
        <v>191</v>
      </c>
      <c r="AC465" s="202" t="s">
        <v>327</v>
      </c>
      <c r="AD465" s="46" t="str">
        <f t="shared" si="440"/>
        <v>R_ES-SD-SpCool</v>
      </c>
      <c r="AE465" s="208" t="str">
        <f t="shared" si="441"/>
        <v>FH2_3</v>
      </c>
      <c r="AF465" s="46">
        <f t="shared" si="492"/>
        <v>0</v>
      </c>
      <c r="AG465" s="208" t="s">
        <v>18</v>
      </c>
      <c r="AH465" s="46" t="s">
        <v>197</v>
      </c>
      <c r="AL465" s="202" t="s">
        <v>327</v>
      </c>
      <c r="AM465" s="203" t="str">
        <f t="shared" si="442"/>
        <v>R_ES-SD-SpCool</v>
      </c>
      <c r="AN465" s="202" t="str">
        <f t="shared" si="443"/>
        <v>FH2_3</v>
      </c>
      <c r="AO465" s="202">
        <f t="shared" si="511"/>
        <v>0</v>
      </c>
      <c r="AP465" s="202" t="s">
        <v>18</v>
      </c>
      <c r="AQ465" s="203" t="s">
        <v>194</v>
      </c>
      <c r="AU465" s="202" t="s">
        <v>327</v>
      </c>
      <c r="AV465" s="46" t="str">
        <f t="shared" si="444"/>
        <v>R_ES-SD-SpCool</v>
      </c>
      <c r="AW465" s="208" t="str">
        <f t="shared" si="445"/>
        <v>FH2_3</v>
      </c>
      <c r="AX465" s="208">
        <f t="shared" si="452"/>
        <v>0</v>
      </c>
      <c r="AY465" s="208" t="s">
        <v>18</v>
      </c>
      <c r="AZ465" s="46" t="s">
        <v>193</v>
      </c>
      <c r="BD465" s="202" t="s">
        <v>327</v>
      </c>
      <c r="BE465" s="46" t="str">
        <f t="shared" si="446"/>
        <v>R_ES-SD-SpCool</v>
      </c>
      <c r="BF465" s="208" t="str">
        <f t="shared" si="447"/>
        <v>FH2_3</v>
      </c>
      <c r="BG465" s="208">
        <f t="shared" si="453"/>
        <v>0</v>
      </c>
      <c r="BH465" s="208" t="s">
        <v>18</v>
      </c>
      <c r="BI465" s="46" t="s">
        <v>195</v>
      </c>
      <c r="BM465" s="202" t="s">
        <v>327</v>
      </c>
      <c r="BN465" s="46" t="str">
        <f t="shared" si="448"/>
        <v>R_ES-SD-SpCool</v>
      </c>
      <c r="BO465" s="208" t="str">
        <f t="shared" si="449"/>
        <v>FH2_3</v>
      </c>
      <c r="BP465" s="208">
        <f t="shared" si="454"/>
        <v>0</v>
      </c>
      <c r="BQ465" s="208" t="s">
        <v>18</v>
      </c>
      <c r="BR465" s="46" t="s">
        <v>192</v>
      </c>
    </row>
    <row r="466" spans="11:70">
      <c r="K466" s="202" t="s">
        <v>327</v>
      </c>
      <c r="L466" s="203" t="str">
        <f t="shared" si="450"/>
        <v>R_ES-SD-SpCool</v>
      </c>
      <c r="M466" s="202" t="str">
        <f t="shared" ref="M466" si="513">M370</f>
        <v>FH4_5</v>
      </c>
      <c r="N466" s="202">
        <f t="shared" si="509"/>
        <v>0</v>
      </c>
      <c r="O466" s="202" t="s">
        <v>18</v>
      </c>
      <c r="P466" s="203" t="s">
        <v>196</v>
      </c>
      <c r="T466" s="202" t="s">
        <v>327</v>
      </c>
      <c r="U466" s="203" t="str">
        <f t="shared" si="439"/>
        <v>R_ES-SD-SpCool</v>
      </c>
      <c r="V466" s="202" t="str">
        <f t="shared" si="439"/>
        <v>FH4_5</v>
      </c>
      <c r="W466" s="202">
        <f t="shared" si="510"/>
        <v>0</v>
      </c>
      <c r="X466" s="202" t="s">
        <v>18</v>
      </c>
      <c r="Y466" s="203" t="s">
        <v>191</v>
      </c>
      <c r="AC466" s="202" t="s">
        <v>327</v>
      </c>
      <c r="AD466" s="46" t="str">
        <f t="shared" si="440"/>
        <v>R_ES-SD-SpCool</v>
      </c>
      <c r="AE466" s="208" t="str">
        <f t="shared" si="441"/>
        <v>FH4_5</v>
      </c>
      <c r="AF466" s="46">
        <f t="shared" si="492"/>
        <v>0</v>
      </c>
      <c r="AG466" s="208" t="s">
        <v>18</v>
      </c>
      <c r="AH466" s="46" t="s">
        <v>197</v>
      </c>
      <c r="AL466" s="202" t="s">
        <v>327</v>
      </c>
      <c r="AM466" s="203" t="str">
        <f t="shared" si="442"/>
        <v>R_ES-SD-SpCool</v>
      </c>
      <c r="AN466" s="202" t="str">
        <f t="shared" si="443"/>
        <v>FH4_5</v>
      </c>
      <c r="AO466" s="202">
        <f t="shared" si="511"/>
        <v>0</v>
      </c>
      <c r="AP466" s="202" t="s">
        <v>18</v>
      </c>
      <c r="AQ466" s="203" t="s">
        <v>194</v>
      </c>
      <c r="AU466" s="202" t="s">
        <v>327</v>
      </c>
      <c r="AV466" s="46" t="str">
        <f t="shared" si="444"/>
        <v>R_ES-SD-SpCool</v>
      </c>
      <c r="AW466" s="208" t="str">
        <f t="shared" si="445"/>
        <v>FH4_5</v>
      </c>
      <c r="AX466" s="208">
        <f t="shared" si="452"/>
        <v>0</v>
      </c>
      <c r="AY466" s="208" t="s">
        <v>18</v>
      </c>
      <c r="AZ466" s="46" t="s">
        <v>193</v>
      </c>
      <c r="BD466" s="202" t="s">
        <v>327</v>
      </c>
      <c r="BE466" s="46" t="str">
        <f t="shared" si="446"/>
        <v>R_ES-SD-SpCool</v>
      </c>
      <c r="BF466" s="208" t="str">
        <f t="shared" si="447"/>
        <v>FH4_5</v>
      </c>
      <c r="BG466" s="208">
        <f t="shared" si="453"/>
        <v>0</v>
      </c>
      <c r="BH466" s="208" t="s">
        <v>18</v>
      </c>
      <c r="BI466" s="46" t="s">
        <v>195</v>
      </c>
      <c r="BM466" s="202" t="s">
        <v>327</v>
      </c>
      <c r="BN466" s="46" t="str">
        <f t="shared" si="448"/>
        <v>R_ES-SD-SpCool</v>
      </c>
      <c r="BO466" s="208" t="str">
        <f t="shared" si="449"/>
        <v>FH4_5</v>
      </c>
      <c r="BP466" s="208">
        <f t="shared" si="454"/>
        <v>0</v>
      </c>
      <c r="BQ466" s="208" t="s">
        <v>18</v>
      </c>
      <c r="BR466" s="46" t="s">
        <v>192</v>
      </c>
    </row>
    <row r="467" spans="11:70">
      <c r="K467" s="202" t="s">
        <v>327</v>
      </c>
      <c r="L467" s="203" t="str">
        <f t="shared" si="450"/>
        <v>R_ES-SD-SpCool</v>
      </c>
      <c r="M467" s="202" t="str">
        <f t="shared" ref="M467" si="514">M371</f>
        <v>FH6_7</v>
      </c>
      <c r="N467" s="202">
        <f t="shared" si="509"/>
        <v>0</v>
      </c>
      <c r="O467" s="202" t="s">
        <v>18</v>
      </c>
      <c r="P467" s="203" t="s">
        <v>196</v>
      </c>
      <c r="T467" s="202" t="s">
        <v>327</v>
      </c>
      <c r="U467" s="203" t="str">
        <f t="shared" si="439"/>
        <v>R_ES-SD-SpCool</v>
      </c>
      <c r="V467" s="202" t="str">
        <f t="shared" si="439"/>
        <v>FH6_7</v>
      </c>
      <c r="W467" s="202">
        <f t="shared" si="510"/>
        <v>0</v>
      </c>
      <c r="X467" s="202" t="s">
        <v>18</v>
      </c>
      <c r="Y467" s="203" t="s">
        <v>191</v>
      </c>
      <c r="AC467" s="202" t="s">
        <v>327</v>
      </c>
      <c r="AD467" s="46" t="str">
        <f t="shared" si="440"/>
        <v>R_ES-SD-SpCool</v>
      </c>
      <c r="AE467" s="208" t="str">
        <f t="shared" si="441"/>
        <v>FH6_7</v>
      </c>
      <c r="AF467" s="46">
        <f t="shared" si="492"/>
        <v>0</v>
      </c>
      <c r="AG467" s="208" t="s">
        <v>18</v>
      </c>
      <c r="AH467" s="46" t="s">
        <v>197</v>
      </c>
      <c r="AL467" s="202" t="s">
        <v>327</v>
      </c>
      <c r="AM467" s="203" t="str">
        <f t="shared" si="442"/>
        <v>R_ES-SD-SpCool</v>
      </c>
      <c r="AN467" s="202" t="str">
        <f t="shared" si="443"/>
        <v>FH6_7</v>
      </c>
      <c r="AO467" s="202">
        <f t="shared" si="511"/>
        <v>0</v>
      </c>
      <c r="AP467" s="202" t="s">
        <v>18</v>
      </c>
      <c r="AQ467" s="203" t="s">
        <v>194</v>
      </c>
      <c r="AU467" s="202" t="s">
        <v>327</v>
      </c>
      <c r="AV467" s="46" t="str">
        <f t="shared" si="444"/>
        <v>R_ES-SD-SpCool</v>
      </c>
      <c r="AW467" s="208" t="str">
        <f t="shared" si="445"/>
        <v>FH6_7</v>
      </c>
      <c r="AX467" s="208">
        <f t="shared" si="452"/>
        <v>0</v>
      </c>
      <c r="AY467" s="208" t="s">
        <v>18</v>
      </c>
      <c r="AZ467" s="46" t="s">
        <v>193</v>
      </c>
      <c r="BD467" s="202" t="s">
        <v>327</v>
      </c>
      <c r="BE467" s="46" t="str">
        <f t="shared" si="446"/>
        <v>R_ES-SD-SpCool</v>
      </c>
      <c r="BF467" s="208" t="str">
        <f t="shared" si="447"/>
        <v>FH6_7</v>
      </c>
      <c r="BG467" s="208">
        <f t="shared" si="453"/>
        <v>0</v>
      </c>
      <c r="BH467" s="208" t="s">
        <v>18</v>
      </c>
      <c r="BI467" s="46" t="s">
        <v>195</v>
      </c>
      <c r="BM467" s="202" t="s">
        <v>327</v>
      </c>
      <c r="BN467" s="46" t="str">
        <f t="shared" si="448"/>
        <v>R_ES-SD-SpCool</v>
      </c>
      <c r="BO467" s="208" t="str">
        <f t="shared" si="449"/>
        <v>FH6_7</v>
      </c>
      <c r="BP467" s="208">
        <f t="shared" si="454"/>
        <v>0</v>
      </c>
      <c r="BQ467" s="208" t="s">
        <v>18</v>
      </c>
      <c r="BR467" s="46" t="s">
        <v>192</v>
      </c>
    </row>
    <row r="468" spans="11:70">
      <c r="K468" s="202" t="s">
        <v>327</v>
      </c>
      <c r="L468" s="203" t="str">
        <f t="shared" si="450"/>
        <v>R_ES-SD-SpCool</v>
      </c>
      <c r="M468" s="202" t="str">
        <f t="shared" ref="M468" si="515">M372</f>
        <v>FH8_9</v>
      </c>
      <c r="N468" s="202">
        <f t="shared" si="509"/>
        <v>0</v>
      </c>
      <c r="O468" s="202" t="s">
        <v>18</v>
      </c>
      <c r="P468" s="203" t="s">
        <v>196</v>
      </c>
      <c r="T468" s="202" t="s">
        <v>327</v>
      </c>
      <c r="U468" s="203" t="str">
        <f t="shared" si="439"/>
        <v>R_ES-SD-SpCool</v>
      </c>
      <c r="V468" s="202" t="str">
        <f t="shared" si="439"/>
        <v>FH8_9</v>
      </c>
      <c r="W468" s="202">
        <f t="shared" si="510"/>
        <v>0</v>
      </c>
      <c r="X468" s="202" t="s">
        <v>18</v>
      </c>
      <c r="Y468" s="203" t="s">
        <v>191</v>
      </c>
      <c r="AC468" s="202" t="s">
        <v>327</v>
      </c>
      <c r="AD468" s="46" t="str">
        <f t="shared" si="440"/>
        <v>R_ES-SD-SpCool</v>
      </c>
      <c r="AE468" s="208" t="str">
        <f t="shared" si="441"/>
        <v>FH8_9</v>
      </c>
      <c r="AF468" s="46">
        <f t="shared" si="492"/>
        <v>0</v>
      </c>
      <c r="AG468" s="208" t="s">
        <v>18</v>
      </c>
      <c r="AH468" s="46" t="s">
        <v>197</v>
      </c>
      <c r="AL468" s="202" t="s">
        <v>327</v>
      </c>
      <c r="AM468" s="203" t="str">
        <f t="shared" si="442"/>
        <v>R_ES-SD-SpCool</v>
      </c>
      <c r="AN468" s="202" t="str">
        <f t="shared" si="443"/>
        <v>FH8_9</v>
      </c>
      <c r="AO468" s="202">
        <f t="shared" si="511"/>
        <v>0</v>
      </c>
      <c r="AP468" s="202" t="s">
        <v>18</v>
      </c>
      <c r="AQ468" s="203" t="s">
        <v>194</v>
      </c>
      <c r="AU468" s="202" t="s">
        <v>327</v>
      </c>
      <c r="AV468" s="46" t="str">
        <f t="shared" si="444"/>
        <v>R_ES-SD-SpCool</v>
      </c>
      <c r="AW468" s="208" t="str">
        <f t="shared" si="445"/>
        <v>FH8_9</v>
      </c>
      <c r="AX468" s="208">
        <f t="shared" si="452"/>
        <v>0</v>
      </c>
      <c r="AY468" s="208" t="s">
        <v>18</v>
      </c>
      <c r="AZ468" s="46" t="s">
        <v>193</v>
      </c>
      <c r="BD468" s="202" t="s">
        <v>327</v>
      </c>
      <c r="BE468" s="46" t="str">
        <f t="shared" si="446"/>
        <v>R_ES-SD-SpCool</v>
      </c>
      <c r="BF468" s="208" t="str">
        <f t="shared" si="447"/>
        <v>FH8_9</v>
      </c>
      <c r="BG468" s="208">
        <f t="shared" si="453"/>
        <v>0</v>
      </c>
      <c r="BH468" s="208" t="s">
        <v>18</v>
      </c>
      <c r="BI468" s="46" t="s">
        <v>195</v>
      </c>
      <c r="BM468" s="202" t="s">
        <v>327</v>
      </c>
      <c r="BN468" s="46" t="str">
        <f t="shared" si="448"/>
        <v>R_ES-SD-SpCool</v>
      </c>
      <c r="BO468" s="208" t="str">
        <f t="shared" si="449"/>
        <v>FH8_9</v>
      </c>
      <c r="BP468" s="208">
        <f t="shared" si="454"/>
        <v>0</v>
      </c>
      <c r="BQ468" s="208" t="s">
        <v>18</v>
      </c>
      <c r="BR468" s="46" t="s">
        <v>192</v>
      </c>
    </row>
    <row r="469" spans="11:70">
      <c r="K469" s="202" t="s">
        <v>327</v>
      </c>
      <c r="L469" s="203" t="str">
        <f t="shared" si="450"/>
        <v>R_ES-SD-SpCool</v>
      </c>
      <c r="M469" s="202" t="str">
        <f t="shared" ref="M469" si="516">M373</f>
        <v>FH10_11</v>
      </c>
      <c r="N469" s="202">
        <f t="shared" si="509"/>
        <v>0</v>
      </c>
      <c r="O469" s="202" t="s">
        <v>18</v>
      </c>
      <c r="P469" s="203" t="s">
        <v>196</v>
      </c>
      <c r="T469" s="202" t="s">
        <v>327</v>
      </c>
      <c r="U469" s="203" t="str">
        <f t="shared" si="439"/>
        <v>R_ES-SD-SpCool</v>
      </c>
      <c r="V469" s="202" t="str">
        <f t="shared" si="439"/>
        <v>FH10_11</v>
      </c>
      <c r="W469" s="202">
        <f t="shared" si="510"/>
        <v>0</v>
      </c>
      <c r="X469" s="202" t="s">
        <v>18</v>
      </c>
      <c r="Y469" s="203" t="s">
        <v>191</v>
      </c>
      <c r="AC469" s="202" t="s">
        <v>327</v>
      </c>
      <c r="AD469" s="46" t="str">
        <f t="shared" si="440"/>
        <v>R_ES-SD-SpCool</v>
      </c>
      <c r="AE469" s="208" t="str">
        <f t="shared" si="441"/>
        <v>FH10_11</v>
      </c>
      <c r="AF469" s="46">
        <f t="shared" si="492"/>
        <v>0</v>
      </c>
      <c r="AG469" s="208" t="s">
        <v>18</v>
      </c>
      <c r="AH469" s="46" t="s">
        <v>197</v>
      </c>
      <c r="AL469" s="202" t="s">
        <v>327</v>
      </c>
      <c r="AM469" s="203" t="str">
        <f t="shared" si="442"/>
        <v>R_ES-SD-SpCool</v>
      </c>
      <c r="AN469" s="202" t="str">
        <f t="shared" si="443"/>
        <v>FH10_11</v>
      </c>
      <c r="AO469" s="202">
        <f t="shared" si="511"/>
        <v>0</v>
      </c>
      <c r="AP469" s="202" t="s">
        <v>18</v>
      </c>
      <c r="AQ469" s="203" t="s">
        <v>194</v>
      </c>
      <c r="AU469" s="202" t="s">
        <v>327</v>
      </c>
      <c r="AV469" s="46" t="str">
        <f t="shared" si="444"/>
        <v>R_ES-SD-SpCool</v>
      </c>
      <c r="AW469" s="208" t="str">
        <f t="shared" si="445"/>
        <v>FH10_11</v>
      </c>
      <c r="AX469" s="208">
        <f t="shared" si="452"/>
        <v>0</v>
      </c>
      <c r="AY469" s="208" t="s">
        <v>18</v>
      </c>
      <c r="AZ469" s="46" t="s">
        <v>193</v>
      </c>
      <c r="BD469" s="202" t="s">
        <v>327</v>
      </c>
      <c r="BE469" s="46" t="str">
        <f t="shared" si="446"/>
        <v>R_ES-SD-SpCool</v>
      </c>
      <c r="BF469" s="208" t="str">
        <f t="shared" si="447"/>
        <v>FH10_11</v>
      </c>
      <c r="BG469" s="208">
        <f t="shared" si="453"/>
        <v>0</v>
      </c>
      <c r="BH469" s="208" t="s">
        <v>18</v>
      </c>
      <c r="BI469" s="46" t="s">
        <v>195</v>
      </c>
      <c r="BM469" s="202" t="s">
        <v>327</v>
      </c>
      <c r="BN469" s="46" t="str">
        <f t="shared" si="448"/>
        <v>R_ES-SD-SpCool</v>
      </c>
      <c r="BO469" s="208" t="str">
        <f t="shared" si="449"/>
        <v>FH10_11</v>
      </c>
      <c r="BP469" s="208">
        <f t="shared" si="454"/>
        <v>0</v>
      </c>
      <c r="BQ469" s="208" t="s">
        <v>18</v>
      </c>
      <c r="BR469" s="46" t="s">
        <v>192</v>
      </c>
    </row>
    <row r="470" spans="11:70">
      <c r="K470" s="202" t="s">
        <v>327</v>
      </c>
      <c r="L470" s="203" t="str">
        <f t="shared" si="450"/>
        <v>R_ES-SD-SpCool</v>
      </c>
      <c r="M470" s="202" t="str">
        <f t="shared" ref="M470" si="517">M374</f>
        <v>FH12_13</v>
      </c>
      <c r="N470" s="202">
        <f t="shared" si="509"/>
        <v>0</v>
      </c>
      <c r="O470" s="202" t="s">
        <v>18</v>
      </c>
      <c r="P470" s="203" t="s">
        <v>196</v>
      </c>
      <c r="T470" s="202" t="s">
        <v>327</v>
      </c>
      <c r="U470" s="203" t="str">
        <f t="shared" si="439"/>
        <v>R_ES-SD-SpCool</v>
      </c>
      <c r="V470" s="202" t="str">
        <f t="shared" si="439"/>
        <v>FH12_13</v>
      </c>
      <c r="W470" s="202">
        <f t="shared" si="510"/>
        <v>0</v>
      </c>
      <c r="X470" s="202" t="s">
        <v>18</v>
      </c>
      <c r="Y470" s="203" t="s">
        <v>191</v>
      </c>
      <c r="AC470" s="202" t="s">
        <v>327</v>
      </c>
      <c r="AD470" s="46" t="str">
        <f t="shared" si="440"/>
        <v>R_ES-SD-SpCool</v>
      </c>
      <c r="AE470" s="208" t="str">
        <f t="shared" si="441"/>
        <v>FH12_13</v>
      </c>
      <c r="AF470" s="46">
        <f t="shared" si="492"/>
        <v>0</v>
      </c>
      <c r="AG470" s="208" t="s">
        <v>18</v>
      </c>
      <c r="AH470" s="46" t="s">
        <v>197</v>
      </c>
      <c r="AL470" s="202" t="s">
        <v>327</v>
      </c>
      <c r="AM470" s="203" t="str">
        <f t="shared" si="442"/>
        <v>R_ES-SD-SpCool</v>
      </c>
      <c r="AN470" s="202" t="str">
        <f t="shared" si="443"/>
        <v>FH12_13</v>
      </c>
      <c r="AO470" s="202">
        <f t="shared" si="511"/>
        <v>0</v>
      </c>
      <c r="AP470" s="202" t="s">
        <v>18</v>
      </c>
      <c r="AQ470" s="203" t="s">
        <v>194</v>
      </c>
      <c r="AU470" s="202" t="s">
        <v>327</v>
      </c>
      <c r="AV470" s="46" t="str">
        <f t="shared" si="444"/>
        <v>R_ES-SD-SpCool</v>
      </c>
      <c r="AW470" s="208" t="str">
        <f t="shared" si="445"/>
        <v>FH12_13</v>
      </c>
      <c r="AX470" s="208">
        <f t="shared" si="452"/>
        <v>0</v>
      </c>
      <c r="AY470" s="208" t="s">
        <v>18</v>
      </c>
      <c r="AZ470" s="46" t="s">
        <v>193</v>
      </c>
      <c r="BD470" s="202" t="s">
        <v>327</v>
      </c>
      <c r="BE470" s="46" t="str">
        <f t="shared" si="446"/>
        <v>R_ES-SD-SpCool</v>
      </c>
      <c r="BF470" s="208" t="str">
        <f t="shared" si="447"/>
        <v>FH12_13</v>
      </c>
      <c r="BG470" s="208">
        <f t="shared" si="453"/>
        <v>0</v>
      </c>
      <c r="BH470" s="208" t="s">
        <v>18</v>
      </c>
      <c r="BI470" s="46" t="s">
        <v>195</v>
      </c>
      <c r="BM470" s="202" t="s">
        <v>327</v>
      </c>
      <c r="BN470" s="46" t="str">
        <f t="shared" si="448"/>
        <v>R_ES-SD-SpCool</v>
      </c>
      <c r="BO470" s="208" t="str">
        <f t="shared" si="449"/>
        <v>FH12_13</v>
      </c>
      <c r="BP470" s="208">
        <f t="shared" si="454"/>
        <v>0</v>
      </c>
      <c r="BQ470" s="208" t="s">
        <v>18</v>
      </c>
      <c r="BR470" s="46" t="s">
        <v>192</v>
      </c>
    </row>
    <row r="471" spans="11:70">
      <c r="K471" s="202" t="s">
        <v>327</v>
      </c>
      <c r="L471" s="203" t="str">
        <f t="shared" si="450"/>
        <v>R_ES-SD-SpCool</v>
      </c>
      <c r="M471" s="202" t="str">
        <f t="shared" ref="M471" si="518">M375</f>
        <v>FH14_15</v>
      </c>
      <c r="N471" s="202">
        <f t="shared" si="509"/>
        <v>0</v>
      </c>
      <c r="O471" s="202" t="s">
        <v>18</v>
      </c>
      <c r="P471" s="203" t="s">
        <v>196</v>
      </c>
      <c r="T471" s="202" t="s">
        <v>327</v>
      </c>
      <c r="U471" s="203" t="str">
        <f t="shared" si="439"/>
        <v>R_ES-SD-SpCool</v>
      </c>
      <c r="V471" s="202" t="str">
        <f t="shared" si="439"/>
        <v>FH14_15</v>
      </c>
      <c r="W471" s="202">
        <f t="shared" si="510"/>
        <v>0</v>
      </c>
      <c r="X471" s="202" t="s">
        <v>18</v>
      </c>
      <c r="Y471" s="203" t="s">
        <v>191</v>
      </c>
      <c r="AC471" s="202" t="s">
        <v>327</v>
      </c>
      <c r="AD471" s="46" t="str">
        <f t="shared" si="440"/>
        <v>R_ES-SD-SpCool</v>
      </c>
      <c r="AE471" s="208" t="str">
        <f t="shared" si="441"/>
        <v>FH14_15</v>
      </c>
      <c r="AF471" s="46">
        <f t="shared" si="492"/>
        <v>0</v>
      </c>
      <c r="AG471" s="208" t="s">
        <v>18</v>
      </c>
      <c r="AH471" s="46" t="s">
        <v>197</v>
      </c>
      <c r="AL471" s="202" t="s">
        <v>327</v>
      </c>
      <c r="AM471" s="203" t="str">
        <f t="shared" si="442"/>
        <v>R_ES-SD-SpCool</v>
      </c>
      <c r="AN471" s="202" t="str">
        <f t="shared" si="443"/>
        <v>FH14_15</v>
      </c>
      <c r="AO471" s="202">
        <f t="shared" si="511"/>
        <v>0</v>
      </c>
      <c r="AP471" s="202" t="s">
        <v>18</v>
      </c>
      <c r="AQ471" s="203" t="s">
        <v>194</v>
      </c>
      <c r="AU471" s="202" t="s">
        <v>327</v>
      </c>
      <c r="AV471" s="46" t="str">
        <f t="shared" si="444"/>
        <v>R_ES-SD-SpCool</v>
      </c>
      <c r="AW471" s="208" t="str">
        <f t="shared" si="445"/>
        <v>FH14_15</v>
      </c>
      <c r="AX471" s="208">
        <f t="shared" si="452"/>
        <v>0</v>
      </c>
      <c r="AY471" s="208" t="s">
        <v>18</v>
      </c>
      <c r="AZ471" s="46" t="s">
        <v>193</v>
      </c>
      <c r="BD471" s="202" t="s">
        <v>327</v>
      </c>
      <c r="BE471" s="46" t="str">
        <f t="shared" si="446"/>
        <v>R_ES-SD-SpCool</v>
      </c>
      <c r="BF471" s="208" t="str">
        <f t="shared" si="447"/>
        <v>FH14_15</v>
      </c>
      <c r="BG471" s="208">
        <f t="shared" si="453"/>
        <v>0</v>
      </c>
      <c r="BH471" s="208" t="s">
        <v>18</v>
      </c>
      <c r="BI471" s="46" t="s">
        <v>195</v>
      </c>
      <c r="BM471" s="202" t="s">
        <v>327</v>
      </c>
      <c r="BN471" s="46" t="str">
        <f t="shared" si="448"/>
        <v>R_ES-SD-SpCool</v>
      </c>
      <c r="BO471" s="208" t="str">
        <f t="shared" si="449"/>
        <v>FH14_15</v>
      </c>
      <c r="BP471" s="208">
        <f t="shared" si="454"/>
        <v>0</v>
      </c>
      <c r="BQ471" s="208" t="s">
        <v>18</v>
      </c>
      <c r="BR471" s="46" t="s">
        <v>192</v>
      </c>
    </row>
    <row r="472" spans="11:70">
      <c r="K472" s="202" t="s">
        <v>327</v>
      </c>
      <c r="L472" s="203" t="str">
        <f t="shared" si="450"/>
        <v>R_ES-SD-SpCool</v>
      </c>
      <c r="M472" s="202" t="str">
        <f t="shared" ref="M472" si="519">M376</f>
        <v>FH16_17</v>
      </c>
      <c r="N472" s="202">
        <f t="shared" si="509"/>
        <v>0</v>
      </c>
      <c r="O472" s="202" t="s">
        <v>18</v>
      </c>
      <c r="P472" s="203" t="s">
        <v>196</v>
      </c>
      <c r="T472" s="202" t="s">
        <v>327</v>
      </c>
      <c r="U472" s="203" t="str">
        <f t="shared" si="439"/>
        <v>R_ES-SD-SpCool</v>
      </c>
      <c r="V472" s="202" t="str">
        <f t="shared" si="439"/>
        <v>FH16_17</v>
      </c>
      <c r="W472" s="202">
        <f t="shared" si="510"/>
        <v>0</v>
      </c>
      <c r="X472" s="202" t="s">
        <v>18</v>
      </c>
      <c r="Y472" s="203" t="s">
        <v>191</v>
      </c>
      <c r="AC472" s="202" t="s">
        <v>327</v>
      </c>
      <c r="AD472" s="46" t="str">
        <f t="shared" si="440"/>
        <v>R_ES-SD-SpCool</v>
      </c>
      <c r="AE472" s="208" t="str">
        <f t="shared" si="441"/>
        <v>FH16_17</v>
      </c>
      <c r="AF472" s="46">
        <f t="shared" si="492"/>
        <v>0</v>
      </c>
      <c r="AG472" s="208" t="s">
        <v>18</v>
      </c>
      <c r="AH472" s="46" t="s">
        <v>197</v>
      </c>
      <c r="AL472" s="202" t="s">
        <v>327</v>
      </c>
      <c r="AM472" s="203" t="str">
        <f t="shared" si="442"/>
        <v>R_ES-SD-SpCool</v>
      </c>
      <c r="AN472" s="202" t="str">
        <f t="shared" si="443"/>
        <v>FH16_17</v>
      </c>
      <c r="AO472" s="202">
        <f t="shared" si="511"/>
        <v>0</v>
      </c>
      <c r="AP472" s="202" t="s">
        <v>18</v>
      </c>
      <c r="AQ472" s="203" t="s">
        <v>194</v>
      </c>
      <c r="AU472" s="202" t="s">
        <v>327</v>
      </c>
      <c r="AV472" s="46" t="str">
        <f t="shared" si="444"/>
        <v>R_ES-SD-SpCool</v>
      </c>
      <c r="AW472" s="208" t="str">
        <f t="shared" si="445"/>
        <v>FH16_17</v>
      </c>
      <c r="AX472" s="208">
        <f t="shared" si="452"/>
        <v>0</v>
      </c>
      <c r="AY472" s="208" t="s">
        <v>18</v>
      </c>
      <c r="AZ472" s="46" t="s">
        <v>193</v>
      </c>
      <c r="BD472" s="202" t="s">
        <v>327</v>
      </c>
      <c r="BE472" s="46" t="str">
        <f t="shared" si="446"/>
        <v>R_ES-SD-SpCool</v>
      </c>
      <c r="BF472" s="208" t="str">
        <f t="shared" si="447"/>
        <v>FH16_17</v>
      </c>
      <c r="BG472" s="208">
        <f t="shared" si="453"/>
        <v>0</v>
      </c>
      <c r="BH472" s="208" t="s">
        <v>18</v>
      </c>
      <c r="BI472" s="46" t="s">
        <v>195</v>
      </c>
      <c r="BM472" s="202" t="s">
        <v>327</v>
      </c>
      <c r="BN472" s="46" t="str">
        <f t="shared" si="448"/>
        <v>R_ES-SD-SpCool</v>
      </c>
      <c r="BO472" s="208" t="str">
        <f t="shared" si="449"/>
        <v>FH16_17</v>
      </c>
      <c r="BP472" s="208">
        <f t="shared" si="454"/>
        <v>0</v>
      </c>
      <c r="BQ472" s="208" t="s">
        <v>18</v>
      </c>
      <c r="BR472" s="46" t="s">
        <v>192</v>
      </c>
    </row>
    <row r="473" spans="11:70">
      <c r="K473" s="202" t="s">
        <v>327</v>
      </c>
      <c r="L473" s="203" t="str">
        <f t="shared" si="450"/>
        <v>R_ES-SD-SpCool</v>
      </c>
      <c r="M473" s="202" t="str">
        <f t="shared" ref="M473" si="520">M377</f>
        <v>FH18_19</v>
      </c>
      <c r="N473" s="202">
        <f t="shared" si="509"/>
        <v>0</v>
      </c>
      <c r="O473" s="202" t="s">
        <v>18</v>
      </c>
      <c r="P473" s="203" t="s">
        <v>196</v>
      </c>
      <c r="T473" s="202" t="s">
        <v>327</v>
      </c>
      <c r="U473" s="203" t="str">
        <f t="shared" si="439"/>
        <v>R_ES-SD-SpCool</v>
      </c>
      <c r="V473" s="202" t="str">
        <f t="shared" si="439"/>
        <v>FH18_19</v>
      </c>
      <c r="W473" s="202">
        <f t="shared" si="510"/>
        <v>0</v>
      </c>
      <c r="X473" s="202" t="s">
        <v>18</v>
      </c>
      <c r="Y473" s="203" t="s">
        <v>191</v>
      </c>
      <c r="AC473" s="202" t="s">
        <v>327</v>
      </c>
      <c r="AD473" s="46" t="str">
        <f t="shared" si="440"/>
        <v>R_ES-SD-SpCool</v>
      </c>
      <c r="AE473" s="208" t="str">
        <f t="shared" si="441"/>
        <v>FH18_19</v>
      </c>
      <c r="AF473" s="46">
        <f t="shared" si="492"/>
        <v>0</v>
      </c>
      <c r="AG473" s="208" t="s">
        <v>18</v>
      </c>
      <c r="AH473" s="46" t="s">
        <v>197</v>
      </c>
      <c r="AL473" s="202" t="s">
        <v>327</v>
      </c>
      <c r="AM473" s="203" t="str">
        <f t="shared" si="442"/>
        <v>R_ES-SD-SpCool</v>
      </c>
      <c r="AN473" s="202" t="str">
        <f t="shared" si="443"/>
        <v>FH18_19</v>
      </c>
      <c r="AO473" s="202">
        <f t="shared" si="511"/>
        <v>0</v>
      </c>
      <c r="AP473" s="202" t="s">
        <v>18</v>
      </c>
      <c r="AQ473" s="203" t="s">
        <v>194</v>
      </c>
      <c r="AU473" s="202" t="s">
        <v>327</v>
      </c>
      <c r="AV473" s="46" t="str">
        <f t="shared" si="444"/>
        <v>R_ES-SD-SpCool</v>
      </c>
      <c r="AW473" s="208" t="str">
        <f t="shared" si="445"/>
        <v>FH18_19</v>
      </c>
      <c r="AX473" s="208">
        <f t="shared" si="452"/>
        <v>0</v>
      </c>
      <c r="AY473" s="208" t="s">
        <v>18</v>
      </c>
      <c r="AZ473" s="46" t="s">
        <v>193</v>
      </c>
      <c r="BD473" s="202" t="s">
        <v>327</v>
      </c>
      <c r="BE473" s="46" t="str">
        <f t="shared" si="446"/>
        <v>R_ES-SD-SpCool</v>
      </c>
      <c r="BF473" s="208" t="str">
        <f t="shared" si="447"/>
        <v>FH18_19</v>
      </c>
      <c r="BG473" s="208">
        <f t="shared" si="453"/>
        <v>0</v>
      </c>
      <c r="BH473" s="208" t="s">
        <v>18</v>
      </c>
      <c r="BI473" s="46" t="s">
        <v>195</v>
      </c>
      <c r="BM473" s="202" t="s">
        <v>327</v>
      </c>
      <c r="BN473" s="46" t="str">
        <f t="shared" si="448"/>
        <v>R_ES-SD-SpCool</v>
      </c>
      <c r="BO473" s="208" t="str">
        <f t="shared" si="449"/>
        <v>FH18_19</v>
      </c>
      <c r="BP473" s="208">
        <f t="shared" si="454"/>
        <v>0</v>
      </c>
      <c r="BQ473" s="208" t="s">
        <v>18</v>
      </c>
      <c r="BR473" s="46" t="s">
        <v>192</v>
      </c>
    </row>
    <row r="474" spans="11:70">
      <c r="K474" s="202" t="s">
        <v>327</v>
      </c>
      <c r="L474" s="203" t="str">
        <f t="shared" si="450"/>
        <v>R_ES-SD-SpCool</v>
      </c>
      <c r="M474" s="202" t="str">
        <f t="shared" ref="M474" si="521">M378</f>
        <v>FH20_21</v>
      </c>
      <c r="N474" s="202">
        <f t="shared" si="509"/>
        <v>0</v>
      </c>
      <c r="O474" s="202" t="s">
        <v>18</v>
      </c>
      <c r="P474" s="203" t="s">
        <v>196</v>
      </c>
      <c r="T474" s="202" t="s">
        <v>327</v>
      </c>
      <c r="U474" s="203" t="str">
        <f t="shared" si="439"/>
        <v>R_ES-SD-SpCool</v>
      </c>
      <c r="V474" s="202" t="str">
        <f t="shared" si="439"/>
        <v>FH20_21</v>
      </c>
      <c r="W474" s="202">
        <f t="shared" si="510"/>
        <v>0</v>
      </c>
      <c r="X474" s="202" t="s">
        <v>18</v>
      </c>
      <c r="Y474" s="203" t="s">
        <v>191</v>
      </c>
      <c r="AC474" s="202" t="s">
        <v>327</v>
      </c>
      <c r="AD474" s="46" t="str">
        <f t="shared" si="440"/>
        <v>R_ES-SD-SpCool</v>
      </c>
      <c r="AE474" s="208" t="str">
        <f t="shared" si="441"/>
        <v>FH20_21</v>
      </c>
      <c r="AF474" s="46">
        <f t="shared" si="492"/>
        <v>0</v>
      </c>
      <c r="AG474" s="208" t="s">
        <v>18</v>
      </c>
      <c r="AH474" s="46" t="s">
        <v>197</v>
      </c>
      <c r="AL474" s="202" t="s">
        <v>327</v>
      </c>
      <c r="AM474" s="203" t="str">
        <f t="shared" si="442"/>
        <v>R_ES-SD-SpCool</v>
      </c>
      <c r="AN474" s="202" t="str">
        <f t="shared" si="443"/>
        <v>FH20_21</v>
      </c>
      <c r="AO474" s="202">
        <f t="shared" si="511"/>
        <v>0</v>
      </c>
      <c r="AP474" s="202" t="s">
        <v>18</v>
      </c>
      <c r="AQ474" s="203" t="s">
        <v>194</v>
      </c>
      <c r="AU474" s="202" t="s">
        <v>327</v>
      </c>
      <c r="AV474" s="46" t="str">
        <f t="shared" si="444"/>
        <v>R_ES-SD-SpCool</v>
      </c>
      <c r="AW474" s="208" t="str">
        <f t="shared" si="445"/>
        <v>FH20_21</v>
      </c>
      <c r="AX474" s="208">
        <f t="shared" si="452"/>
        <v>0</v>
      </c>
      <c r="AY474" s="208" t="s">
        <v>18</v>
      </c>
      <c r="AZ474" s="46" t="s">
        <v>193</v>
      </c>
      <c r="BD474" s="202" t="s">
        <v>327</v>
      </c>
      <c r="BE474" s="46" t="str">
        <f t="shared" si="446"/>
        <v>R_ES-SD-SpCool</v>
      </c>
      <c r="BF474" s="208" t="str">
        <f t="shared" si="447"/>
        <v>FH20_21</v>
      </c>
      <c r="BG474" s="208">
        <f t="shared" si="453"/>
        <v>0</v>
      </c>
      <c r="BH474" s="208" t="s">
        <v>18</v>
      </c>
      <c r="BI474" s="46" t="s">
        <v>195</v>
      </c>
      <c r="BM474" s="202" t="s">
        <v>327</v>
      </c>
      <c r="BN474" s="46" t="str">
        <f t="shared" si="448"/>
        <v>R_ES-SD-SpCool</v>
      </c>
      <c r="BO474" s="208" t="str">
        <f t="shared" si="449"/>
        <v>FH20_21</v>
      </c>
      <c r="BP474" s="208">
        <f t="shared" si="454"/>
        <v>0</v>
      </c>
      <c r="BQ474" s="208" t="s">
        <v>18</v>
      </c>
      <c r="BR474" s="46" t="s">
        <v>192</v>
      </c>
    </row>
    <row r="475" spans="11:70">
      <c r="K475" s="202" t="s">
        <v>327</v>
      </c>
      <c r="L475" s="203" t="str">
        <f t="shared" si="450"/>
        <v>R_ES-SD-SpCool</v>
      </c>
      <c r="M475" s="202" t="str">
        <f t="shared" ref="M475" si="522">M379</f>
        <v>FH22_23</v>
      </c>
      <c r="N475" s="202">
        <f t="shared" si="509"/>
        <v>0</v>
      </c>
      <c r="O475" s="202" t="s">
        <v>18</v>
      </c>
      <c r="P475" s="203" t="s">
        <v>196</v>
      </c>
      <c r="T475" s="202" t="s">
        <v>327</v>
      </c>
      <c r="U475" s="203" t="str">
        <f t="shared" si="439"/>
        <v>R_ES-SD-SpCool</v>
      </c>
      <c r="V475" s="202" t="str">
        <f t="shared" si="439"/>
        <v>FH22_23</v>
      </c>
      <c r="W475" s="202">
        <f t="shared" si="510"/>
        <v>0</v>
      </c>
      <c r="X475" s="202" t="s">
        <v>18</v>
      </c>
      <c r="Y475" s="203" t="s">
        <v>191</v>
      </c>
      <c r="AC475" s="202" t="s">
        <v>327</v>
      </c>
      <c r="AD475" s="46" t="str">
        <f t="shared" si="440"/>
        <v>R_ES-SD-SpCool</v>
      </c>
      <c r="AE475" s="208" t="str">
        <f t="shared" si="441"/>
        <v>FH22_23</v>
      </c>
      <c r="AF475" s="46">
        <f t="shared" si="492"/>
        <v>0</v>
      </c>
      <c r="AG475" s="208" t="s">
        <v>18</v>
      </c>
      <c r="AH475" s="46" t="s">
        <v>197</v>
      </c>
      <c r="AL475" s="202" t="s">
        <v>327</v>
      </c>
      <c r="AM475" s="203" t="str">
        <f t="shared" si="442"/>
        <v>R_ES-SD-SpCool</v>
      </c>
      <c r="AN475" s="202" t="str">
        <f t="shared" si="443"/>
        <v>FH22_23</v>
      </c>
      <c r="AO475" s="202">
        <f t="shared" si="511"/>
        <v>0</v>
      </c>
      <c r="AP475" s="202" t="s">
        <v>18</v>
      </c>
      <c r="AQ475" s="203" t="s">
        <v>194</v>
      </c>
      <c r="AU475" s="202" t="s">
        <v>327</v>
      </c>
      <c r="AV475" s="46" t="str">
        <f t="shared" si="444"/>
        <v>R_ES-SD-SpCool</v>
      </c>
      <c r="AW475" s="208" t="str">
        <f t="shared" si="445"/>
        <v>FH22_23</v>
      </c>
      <c r="AX475" s="208">
        <f t="shared" si="452"/>
        <v>0</v>
      </c>
      <c r="AY475" s="208" t="s">
        <v>18</v>
      </c>
      <c r="AZ475" s="46" t="s">
        <v>193</v>
      </c>
      <c r="BD475" s="202" t="s">
        <v>327</v>
      </c>
      <c r="BE475" s="46" t="str">
        <f t="shared" si="446"/>
        <v>R_ES-SD-SpCool</v>
      </c>
      <c r="BF475" s="208" t="str">
        <f t="shared" si="447"/>
        <v>FH22_23</v>
      </c>
      <c r="BG475" s="208">
        <f t="shared" si="453"/>
        <v>0</v>
      </c>
      <c r="BH475" s="208" t="s">
        <v>18</v>
      </c>
      <c r="BI475" s="46" t="s">
        <v>195</v>
      </c>
      <c r="BM475" s="202" t="s">
        <v>327</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327</v>
      </c>
      <c r="L488" s="203" t="str">
        <f t="shared" si="539"/>
        <v>R_ES-SD-SpCool</v>
      </c>
      <c r="M488" s="202" t="str">
        <f t="shared" ref="M488" si="550">M392</f>
        <v>WH0_1</v>
      </c>
      <c r="N488" s="202">
        <v>0</v>
      </c>
      <c r="O488" s="202" t="s">
        <v>18</v>
      </c>
      <c r="P488" s="203" t="s">
        <v>196</v>
      </c>
      <c r="T488" s="202" t="s">
        <v>327</v>
      </c>
      <c r="U488" s="203" t="str">
        <f t="shared" si="528"/>
        <v>R_ES-SD-SpCool</v>
      </c>
      <c r="V488" s="202" t="str">
        <f t="shared" si="528"/>
        <v>WH0_1</v>
      </c>
      <c r="W488" s="202">
        <v>0</v>
      </c>
      <c r="X488" s="202" t="s">
        <v>18</v>
      </c>
      <c r="Y488" s="203" t="s">
        <v>191</v>
      </c>
      <c r="AC488" s="202" t="s">
        <v>327</v>
      </c>
      <c r="AD488" s="46" t="str">
        <f t="shared" si="529"/>
        <v>R_ES-SD-SpCool</v>
      </c>
      <c r="AE488" s="208" t="str">
        <f t="shared" si="530"/>
        <v>WH0_1</v>
      </c>
      <c r="AF488" s="46">
        <f t="shared" si="492"/>
        <v>0</v>
      </c>
      <c r="AG488" s="208" t="s">
        <v>18</v>
      </c>
      <c r="AH488" s="46" t="s">
        <v>197</v>
      </c>
      <c r="AL488" s="202" t="s">
        <v>327</v>
      </c>
      <c r="AM488" s="203" t="str">
        <f t="shared" si="531"/>
        <v>R_ES-SD-SpCool</v>
      </c>
      <c r="AN488" s="202" t="str">
        <f t="shared" si="532"/>
        <v>WH0_1</v>
      </c>
      <c r="AO488" s="202">
        <v>0</v>
      </c>
      <c r="AP488" s="202" t="s">
        <v>18</v>
      </c>
      <c r="AQ488" s="203" t="s">
        <v>194</v>
      </c>
      <c r="AU488" s="202" t="s">
        <v>327</v>
      </c>
      <c r="AV488" s="46" t="str">
        <f t="shared" si="533"/>
        <v>R_ES-SD-SpCool</v>
      </c>
      <c r="AW488" s="208" t="str">
        <f t="shared" si="534"/>
        <v>WH0_1</v>
      </c>
      <c r="AX488" s="208">
        <f t="shared" si="541"/>
        <v>0</v>
      </c>
      <c r="AY488" s="208" t="s">
        <v>18</v>
      </c>
      <c r="AZ488" s="46" t="s">
        <v>193</v>
      </c>
      <c r="BD488" s="202" t="s">
        <v>327</v>
      </c>
      <c r="BE488" s="46" t="str">
        <f t="shared" si="535"/>
        <v>R_ES-SD-SpCool</v>
      </c>
      <c r="BF488" s="208" t="str">
        <f t="shared" si="536"/>
        <v>WH0_1</v>
      </c>
      <c r="BG488" s="208">
        <f t="shared" si="542"/>
        <v>0</v>
      </c>
      <c r="BH488" s="208" t="s">
        <v>18</v>
      </c>
      <c r="BI488" s="46" t="s">
        <v>195</v>
      </c>
      <c r="BM488" s="202" t="s">
        <v>327</v>
      </c>
      <c r="BN488" s="46" t="str">
        <f t="shared" si="537"/>
        <v>R_ES-SD-SpCool</v>
      </c>
      <c r="BO488" s="208" t="str">
        <f t="shared" si="538"/>
        <v>WH0_1</v>
      </c>
      <c r="BP488" s="208">
        <f t="shared" si="543"/>
        <v>0</v>
      </c>
      <c r="BQ488" s="208" t="s">
        <v>18</v>
      </c>
      <c r="BR488" s="46" t="s">
        <v>192</v>
      </c>
    </row>
    <row r="489" spans="11:70">
      <c r="K489" s="202" t="s">
        <v>327</v>
      </c>
      <c r="L489" s="203" t="str">
        <f t="shared" si="539"/>
        <v>R_ES-SD-SpCool</v>
      </c>
      <c r="M489" s="202" t="str">
        <f t="shared" ref="M489" si="551">M393</f>
        <v>WH2_3</v>
      </c>
      <c r="N489" s="202">
        <v>0</v>
      </c>
      <c r="O489" s="202" t="s">
        <v>18</v>
      </c>
      <c r="P489" s="203" t="s">
        <v>196</v>
      </c>
      <c r="T489" s="202" t="s">
        <v>327</v>
      </c>
      <c r="U489" s="203" t="str">
        <f t="shared" si="528"/>
        <v>R_ES-SD-SpCool</v>
      </c>
      <c r="V489" s="202" t="str">
        <f t="shared" si="528"/>
        <v>WH2_3</v>
      </c>
      <c r="W489" s="202">
        <v>0</v>
      </c>
      <c r="X489" s="202" t="s">
        <v>18</v>
      </c>
      <c r="Y489" s="203" t="s">
        <v>191</v>
      </c>
      <c r="AC489" s="202" t="s">
        <v>327</v>
      </c>
      <c r="AD489" s="46" t="str">
        <f t="shared" si="529"/>
        <v>R_ES-SD-SpCool</v>
      </c>
      <c r="AE489" s="208" t="str">
        <f t="shared" si="530"/>
        <v>WH2_3</v>
      </c>
      <c r="AF489" s="46">
        <f t="shared" si="492"/>
        <v>0</v>
      </c>
      <c r="AG489" s="208" t="s">
        <v>18</v>
      </c>
      <c r="AH489" s="46" t="s">
        <v>197</v>
      </c>
      <c r="AL489" s="202" t="s">
        <v>327</v>
      </c>
      <c r="AM489" s="203" t="str">
        <f t="shared" si="531"/>
        <v>R_ES-SD-SpCool</v>
      </c>
      <c r="AN489" s="202" t="str">
        <f t="shared" si="532"/>
        <v>WH2_3</v>
      </c>
      <c r="AO489" s="202">
        <v>0</v>
      </c>
      <c r="AP489" s="202" t="s">
        <v>18</v>
      </c>
      <c r="AQ489" s="203" t="s">
        <v>194</v>
      </c>
      <c r="AU489" s="202" t="s">
        <v>327</v>
      </c>
      <c r="AV489" s="46" t="str">
        <f t="shared" si="533"/>
        <v>R_ES-SD-SpCool</v>
      </c>
      <c r="AW489" s="208" t="str">
        <f t="shared" si="534"/>
        <v>WH2_3</v>
      </c>
      <c r="AX489" s="208">
        <f t="shared" si="541"/>
        <v>0</v>
      </c>
      <c r="AY489" s="208" t="s">
        <v>18</v>
      </c>
      <c r="AZ489" s="46" t="s">
        <v>193</v>
      </c>
      <c r="BD489" s="202" t="s">
        <v>327</v>
      </c>
      <c r="BE489" s="46" t="str">
        <f t="shared" si="535"/>
        <v>R_ES-SD-SpCool</v>
      </c>
      <c r="BF489" s="208" t="str">
        <f t="shared" si="536"/>
        <v>WH2_3</v>
      </c>
      <c r="BG489" s="208">
        <f t="shared" si="542"/>
        <v>0</v>
      </c>
      <c r="BH489" s="208" t="s">
        <v>18</v>
      </c>
      <c r="BI489" s="46" t="s">
        <v>195</v>
      </c>
      <c r="BM489" s="202" t="s">
        <v>327</v>
      </c>
      <c r="BN489" s="46" t="str">
        <f t="shared" si="537"/>
        <v>R_ES-SD-SpCool</v>
      </c>
      <c r="BO489" s="208" t="str">
        <f t="shared" si="538"/>
        <v>WH2_3</v>
      </c>
      <c r="BP489" s="208">
        <f t="shared" si="543"/>
        <v>0</v>
      </c>
      <c r="BQ489" s="208" t="s">
        <v>18</v>
      </c>
      <c r="BR489" s="46" t="s">
        <v>192</v>
      </c>
    </row>
    <row r="490" spans="11:70">
      <c r="K490" s="202" t="s">
        <v>327</v>
      </c>
      <c r="L490" s="203" t="str">
        <f t="shared" si="539"/>
        <v>R_ES-SD-SpCool</v>
      </c>
      <c r="M490" s="202" t="str">
        <f t="shared" ref="M490" si="552">M394</f>
        <v>WH4_5</v>
      </c>
      <c r="N490" s="202">
        <v>0</v>
      </c>
      <c r="O490" s="202" t="s">
        <v>18</v>
      </c>
      <c r="P490" s="203" t="s">
        <v>196</v>
      </c>
      <c r="T490" s="202" t="s">
        <v>327</v>
      </c>
      <c r="U490" s="203" t="str">
        <f t="shared" si="528"/>
        <v>R_ES-SD-SpCool</v>
      </c>
      <c r="V490" s="202" t="str">
        <f t="shared" si="528"/>
        <v>WH4_5</v>
      </c>
      <c r="W490" s="202">
        <v>0</v>
      </c>
      <c r="X490" s="202" t="s">
        <v>18</v>
      </c>
      <c r="Y490" s="203" t="s">
        <v>191</v>
      </c>
      <c r="AC490" s="202" t="s">
        <v>327</v>
      </c>
      <c r="AD490" s="46" t="str">
        <f t="shared" si="529"/>
        <v>R_ES-SD-SpCool</v>
      </c>
      <c r="AE490" s="208" t="str">
        <f t="shared" si="530"/>
        <v>WH4_5</v>
      </c>
      <c r="AF490" s="46">
        <f t="shared" si="492"/>
        <v>0</v>
      </c>
      <c r="AG490" s="208" t="s">
        <v>18</v>
      </c>
      <c r="AH490" s="46" t="s">
        <v>197</v>
      </c>
      <c r="AL490" s="202" t="s">
        <v>327</v>
      </c>
      <c r="AM490" s="203" t="str">
        <f t="shared" si="531"/>
        <v>R_ES-SD-SpCool</v>
      </c>
      <c r="AN490" s="202" t="str">
        <f t="shared" si="532"/>
        <v>WH4_5</v>
      </c>
      <c r="AO490" s="202">
        <v>0</v>
      </c>
      <c r="AP490" s="202" t="s">
        <v>18</v>
      </c>
      <c r="AQ490" s="203" t="s">
        <v>194</v>
      </c>
      <c r="AU490" s="202" t="s">
        <v>327</v>
      </c>
      <c r="AV490" s="46" t="str">
        <f t="shared" si="533"/>
        <v>R_ES-SD-SpCool</v>
      </c>
      <c r="AW490" s="208" t="str">
        <f t="shared" si="534"/>
        <v>WH4_5</v>
      </c>
      <c r="AX490" s="208">
        <f t="shared" si="541"/>
        <v>0</v>
      </c>
      <c r="AY490" s="208" t="s">
        <v>18</v>
      </c>
      <c r="AZ490" s="46" t="s">
        <v>193</v>
      </c>
      <c r="BD490" s="202" t="s">
        <v>327</v>
      </c>
      <c r="BE490" s="46" t="str">
        <f t="shared" si="535"/>
        <v>R_ES-SD-SpCool</v>
      </c>
      <c r="BF490" s="208" t="str">
        <f t="shared" si="536"/>
        <v>WH4_5</v>
      </c>
      <c r="BG490" s="208">
        <f t="shared" si="542"/>
        <v>0</v>
      </c>
      <c r="BH490" s="208" t="s">
        <v>18</v>
      </c>
      <c r="BI490" s="46" t="s">
        <v>195</v>
      </c>
      <c r="BM490" s="202" t="s">
        <v>327</v>
      </c>
      <c r="BN490" s="46" t="str">
        <f t="shared" si="537"/>
        <v>R_ES-SD-SpCool</v>
      </c>
      <c r="BO490" s="208" t="str">
        <f t="shared" si="538"/>
        <v>WH4_5</v>
      </c>
      <c r="BP490" s="208">
        <f t="shared" si="543"/>
        <v>0</v>
      </c>
      <c r="BQ490" s="208" t="s">
        <v>18</v>
      </c>
      <c r="BR490" s="46" t="s">
        <v>192</v>
      </c>
    </row>
    <row r="491" spans="11:70">
      <c r="K491" s="202" t="s">
        <v>327</v>
      </c>
      <c r="L491" s="203" t="str">
        <f t="shared" si="539"/>
        <v>R_ES-SD-SpCool</v>
      </c>
      <c r="M491" s="202" t="str">
        <f t="shared" ref="M491" si="553">M395</f>
        <v>WH6_7</v>
      </c>
      <c r="N491" s="202">
        <v>0</v>
      </c>
      <c r="O491" s="202" t="s">
        <v>18</v>
      </c>
      <c r="P491" s="203" t="s">
        <v>196</v>
      </c>
      <c r="T491" s="202" t="s">
        <v>327</v>
      </c>
      <c r="U491" s="203" t="str">
        <f t="shared" si="528"/>
        <v>R_ES-SD-SpCool</v>
      </c>
      <c r="V491" s="202" t="str">
        <f t="shared" si="528"/>
        <v>WH6_7</v>
      </c>
      <c r="W491" s="202">
        <v>0</v>
      </c>
      <c r="X491" s="202" t="s">
        <v>18</v>
      </c>
      <c r="Y491" s="203" t="s">
        <v>191</v>
      </c>
      <c r="AC491" s="202" t="s">
        <v>327</v>
      </c>
      <c r="AD491" s="46" t="str">
        <f t="shared" si="529"/>
        <v>R_ES-SD-SpCool</v>
      </c>
      <c r="AE491" s="208" t="str">
        <f t="shared" si="530"/>
        <v>WH6_7</v>
      </c>
      <c r="AF491" s="46">
        <f t="shared" si="492"/>
        <v>0</v>
      </c>
      <c r="AG491" s="208" t="s">
        <v>18</v>
      </c>
      <c r="AH491" s="46" t="s">
        <v>197</v>
      </c>
      <c r="AL491" s="202" t="s">
        <v>327</v>
      </c>
      <c r="AM491" s="203" t="str">
        <f t="shared" si="531"/>
        <v>R_ES-SD-SpCool</v>
      </c>
      <c r="AN491" s="202" t="str">
        <f t="shared" si="532"/>
        <v>WH6_7</v>
      </c>
      <c r="AO491" s="202">
        <v>0</v>
      </c>
      <c r="AP491" s="202" t="s">
        <v>18</v>
      </c>
      <c r="AQ491" s="203" t="s">
        <v>194</v>
      </c>
      <c r="AU491" s="202" t="s">
        <v>327</v>
      </c>
      <c r="AV491" s="46" t="str">
        <f t="shared" si="533"/>
        <v>R_ES-SD-SpCool</v>
      </c>
      <c r="AW491" s="208" t="str">
        <f t="shared" si="534"/>
        <v>WH6_7</v>
      </c>
      <c r="AX491" s="208">
        <f t="shared" si="541"/>
        <v>0</v>
      </c>
      <c r="AY491" s="208" t="s">
        <v>18</v>
      </c>
      <c r="AZ491" s="46" t="s">
        <v>193</v>
      </c>
      <c r="BD491" s="202" t="s">
        <v>327</v>
      </c>
      <c r="BE491" s="46" t="str">
        <f t="shared" si="535"/>
        <v>R_ES-SD-SpCool</v>
      </c>
      <c r="BF491" s="208" t="str">
        <f t="shared" si="536"/>
        <v>WH6_7</v>
      </c>
      <c r="BG491" s="208">
        <f t="shared" si="542"/>
        <v>0</v>
      </c>
      <c r="BH491" s="208" t="s">
        <v>18</v>
      </c>
      <c r="BI491" s="46" t="s">
        <v>195</v>
      </c>
      <c r="BM491" s="202" t="s">
        <v>327</v>
      </c>
      <c r="BN491" s="46" t="str">
        <f t="shared" si="537"/>
        <v>R_ES-SD-SpCool</v>
      </c>
      <c r="BO491" s="208" t="str">
        <f t="shared" si="538"/>
        <v>WH6_7</v>
      </c>
      <c r="BP491" s="208">
        <f t="shared" si="543"/>
        <v>0</v>
      </c>
      <c r="BQ491" s="208" t="s">
        <v>18</v>
      </c>
      <c r="BR491" s="46" t="s">
        <v>192</v>
      </c>
    </row>
    <row r="492" spans="11:70">
      <c r="K492" s="202" t="s">
        <v>327</v>
      </c>
      <c r="L492" s="203" t="str">
        <f t="shared" si="539"/>
        <v>R_ES-SD-SpCool</v>
      </c>
      <c r="M492" s="202" t="str">
        <f t="shared" ref="M492" si="554">M396</f>
        <v>WH8_9</v>
      </c>
      <c r="N492" s="202">
        <v>0</v>
      </c>
      <c r="O492" s="202" t="s">
        <v>18</v>
      </c>
      <c r="P492" s="203" t="s">
        <v>196</v>
      </c>
      <c r="T492" s="202" t="s">
        <v>327</v>
      </c>
      <c r="U492" s="203" t="str">
        <f t="shared" si="528"/>
        <v>R_ES-SD-SpCool</v>
      </c>
      <c r="V492" s="202" t="str">
        <f t="shared" si="528"/>
        <v>WH8_9</v>
      </c>
      <c r="W492" s="202">
        <v>0</v>
      </c>
      <c r="X492" s="202" t="s">
        <v>18</v>
      </c>
      <c r="Y492" s="203" t="s">
        <v>191</v>
      </c>
      <c r="AC492" s="202" t="s">
        <v>327</v>
      </c>
      <c r="AD492" s="46" t="str">
        <f t="shared" si="529"/>
        <v>R_ES-SD-SpCool</v>
      </c>
      <c r="AE492" s="208" t="str">
        <f t="shared" si="530"/>
        <v>WH8_9</v>
      </c>
      <c r="AF492" s="46">
        <f t="shared" si="492"/>
        <v>0</v>
      </c>
      <c r="AG492" s="208" t="s">
        <v>18</v>
      </c>
      <c r="AH492" s="46" t="s">
        <v>197</v>
      </c>
      <c r="AL492" s="202" t="s">
        <v>327</v>
      </c>
      <c r="AM492" s="203" t="str">
        <f t="shared" si="531"/>
        <v>R_ES-SD-SpCool</v>
      </c>
      <c r="AN492" s="202" t="str">
        <f t="shared" si="532"/>
        <v>WH8_9</v>
      </c>
      <c r="AO492" s="202">
        <v>0</v>
      </c>
      <c r="AP492" s="202" t="s">
        <v>18</v>
      </c>
      <c r="AQ492" s="203" t="s">
        <v>194</v>
      </c>
      <c r="AU492" s="202" t="s">
        <v>327</v>
      </c>
      <c r="AV492" s="46" t="str">
        <f t="shared" si="533"/>
        <v>R_ES-SD-SpCool</v>
      </c>
      <c r="AW492" s="208" t="str">
        <f t="shared" si="534"/>
        <v>WH8_9</v>
      </c>
      <c r="AX492" s="208">
        <f t="shared" si="541"/>
        <v>0</v>
      </c>
      <c r="AY492" s="208" t="s">
        <v>18</v>
      </c>
      <c r="AZ492" s="46" t="s">
        <v>193</v>
      </c>
      <c r="BD492" s="202" t="s">
        <v>327</v>
      </c>
      <c r="BE492" s="46" t="str">
        <f t="shared" si="535"/>
        <v>R_ES-SD-SpCool</v>
      </c>
      <c r="BF492" s="208" t="str">
        <f t="shared" si="536"/>
        <v>WH8_9</v>
      </c>
      <c r="BG492" s="208">
        <f t="shared" si="542"/>
        <v>0</v>
      </c>
      <c r="BH492" s="208" t="s">
        <v>18</v>
      </c>
      <c r="BI492" s="46" t="s">
        <v>195</v>
      </c>
      <c r="BM492" s="202" t="s">
        <v>327</v>
      </c>
      <c r="BN492" s="46" t="str">
        <f t="shared" si="537"/>
        <v>R_ES-SD-SpCool</v>
      </c>
      <c r="BO492" s="208" t="str">
        <f t="shared" si="538"/>
        <v>WH8_9</v>
      </c>
      <c r="BP492" s="208">
        <f t="shared" si="543"/>
        <v>0</v>
      </c>
      <c r="BQ492" s="208" t="s">
        <v>18</v>
      </c>
      <c r="BR492" s="46" t="s">
        <v>192</v>
      </c>
    </row>
    <row r="493" spans="11:70">
      <c r="K493" s="202" t="s">
        <v>327</v>
      </c>
      <c r="L493" s="203" t="str">
        <f t="shared" si="539"/>
        <v>R_ES-SD-SpCool</v>
      </c>
      <c r="M493" s="202" t="str">
        <f t="shared" ref="M493" si="555">M397</f>
        <v>WH10_11</v>
      </c>
      <c r="N493" s="202">
        <v>0</v>
      </c>
      <c r="O493" s="202" t="s">
        <v>18</v>
      </c>
      <c r="P493" s="203" t="s">
        <v>196</v>
      </c>
      <c r="T493" s="202" t="s">
        <v>327</v>
      </c>
      <c r="U493" s="203" t="str">
        <f t="shared" si="528"/>
        <v>R_ES-SD-SpCool</v>
      </c>
      <c r="V493" s="202" t="str">
        <f t="shared" si="528"/>
        <v>WH10_11</v>
      </c>
      <c r="W493" s="202">
        <v>0</v>
      </c>
      <c r="X493" s="202" t="s">
        <v>18</v>
      </c>
      <c r="Y493" s="203" t="s">
        <v>191</v>
      </c>
      <c r="AC493" s="202" t="s">
        <v>327</v>
      </c>
      <c r="AD493" s="46" t="str">
        <f t="shared" si="529"/>
        <v>R_ES-SD-SpCool</v>
      </c>
      <c r="AE493" s="208" t="str">
        <f t="shared" si="530"/>
        <v>WH10_11</v>
      </c>
      <c r="AF493" s="46">
        <f t="shared" si="492"/>
        <v>0</v>
      </c>
      <c r="AG493" s="208" t="s">
        <v>18</v>
      </c>
      <c r="AH493" s="46" t="s">
        <v>197</v>
      </c>
      <c r="AL493" s="202" t="s">
        <v>327</v>
      </c>
      <c r="AM493" s="203" t="str">
        <f t="shared" si="531"/>
        <v>R_ES-SD-SpCool</v>
      </c>
      <c r="AN493" s="202" t="str">
        <f t="shared" si="532"/>
        <v>WH10_11</v>
      </c>
      <c r="AO493" s="202">
        <v>0</v>
      </c>
      <c r="AP493" s="202" t="s">
        <v>18</v>
      </c>
      <c r="AQ493" s="203" t="s">
        <v>194</v>
      </c>
      <c r="AU493" s="202" t="s">
        <v>327</v>
      </c>
      <c r="AV493" s="46" t="str">
        <f t="shared" si="533"/>
        <v>R_ES-SD-SpCool</v>
      </c>
      <c r="AW493" s="208" t="str">
        <f t="shared" si="534"/>
        <v>WH10_11</v>
      </c>
      <c r="AX493" s="208">
        <f t="shared" si="541"/>
        <v>0</v>
      </c>
      <c r="AY493" s="208" t="s">
        <v>18</v>
      </c>
      <c r="AZ493" s="46" t="s">
        <v>193</v>
      </c>
      <c r="BD493" s="202" t="s">
        <v>327</v>
      </c>
      <c r="BE493" s="46" t="str">
        <f t="shared" si="535"/>
        <v>R_ES-SD-SpCool</v>
      </c>
      <c r="BF493" s="208" t="str">
        <f t="shared" si="536"/>
        <v>WH10_11</v>
      </c>
      <c r="BG493" s="208">
        <f t="shared" si="542"/>
        <v>0</v>
      </c>
      <c r="BH493" s="208" t="s">
        <v>18</v>
      </c>
      <c r="BI493" s="46" t="s">
        <v>195</v>
      </c>
      <c r="BM493" s="202" t="s">
        <v>327</v>
      </c>
      <c r="BN493" s="46" t="str">
        <f t="shared" si="537"/>
        <v>R_ES-SD-SpCool</v>
      </c>
      <c r="BO493" s="208" t="str">
        <f t="shared" si="538"/>
        <v>WH10_11</v>
      </c>
      <c r="BP493" s="208">
        <f t="shared" si="543"/>
        <v>0</v>
      </c>
      <c r="BQ493" s="208" t="s">
        <v>18</v>
      </c>
      <c r="BR493" s="46" t="s">
        <v>192</v>
      </c>
    </row>
    <row r="494" spans="11:70">
      <c r="K494" s="202" t="s">
        <v>327</v>
      </c>
      <c r="L494" s="203" t="str">
        <f t="shared" si="539"/>
        <v>R_ES-SD-SpCool</v>
      </c>
      <c r="M494" s="202" t="str">
        <f t="shared" ref="M494" si="556">M398</f>
        <v>WH12_13</v>
      </c>
      <c r="N494" s="202">
        <v>0</v>
      </c>
      <c r="O494" s="202" t="s">
        <v>18</v>
      </c>
      <c r="P494" s="203" t="s">
        <v>196</v>
      </c>
      <c r="T494" s="202" t="s">
        <v>327</v>
      </c>
      <c r="U494" s="203" t="str">
        <f t="shared" si="528"/>
        <v>R_ES-SD-SpCool</v>
      </c>
      <c r="V494" s="202" t="str">
        <f t="shared" si="528"/>
        <v>WH12_13</v>
      </c>
      <c r="W494" s="202">
        <v>0</v>
      </c>
      <c r="X494" s="202" t="s">
        <v>18</v>
      </c>
      <c r="Y494" s="203" t="s">
        <v>191</v>
      </c>
      <c r="AC494" s="202" t="s">
        <v>327</v>
      </c>
      <c r="AD494" s="46" t="str">
        <f t="shared" si="529"/>
        <v>R_ES-SD-SpCool</v>
      </c>
      <c r="AE494" s="208" t="str">
        <f t="shared" si="530"/>
        <v>WH12_13</v>
      </c>
      <c r="AF494" s="46">
        <f t="shared" si="492"/>
        <v>0</v>
      </c>
      <c r="AG494" s="208" t="s">
        <v>18</v>
      </c>
      <c r="AH494" s="46" t="s">
        <v>197</v>
      </c>
      <c r="AL494" s="202" t="s">
        <v>327</v>
      </c>
      <c r="AM494" s="203" t="str">
        <f t="shared" si="531"/>
        <v>R_ES-SD-SpCool</v>
      </c>
      <c r="AN494" s="202" t="str">
        <f t="shared" si="532"/>
        <v>WH12_13</v>
      </c>
      <c r="AO494" s="202">
        <v>0</v>
      </c>
      <c r="AP494" s="202" t="s">
        <v>18</v>
      </c>
      <c r="AQ494" s="203" t="s">
        <v>194</v>
      </c>
      <c r="AU494" s="202" t="s">
        <v>327</v>
      </c>
      <c r="AV494" s="46" t="str">
        <f t="shared" si="533"/>
        <v>R_ES-SD-SpCool</v>
      </c>
      <c r="AW494" s="208" t="str">
        <f t="shared" si="534"/>
        <v>WH12_13</v>
      </c>
      <c r="AX494" s="208">
        <f t="shared" si="541"/>
        <v>0</v>
      </c>
      <c r="AY494" s="208" t="s">
        <v>18</v>
      </c>
      <c r="AZ494" s="46" t="s">
        <v>193</v>
      </c>
      <c r="BD494" s="202" t="s">
        <v>327</v>
      </c>
      <c r="BE494" s="46" t="str">
        <f t="shared" si="535"/>
        <v>R_ES-SD-SpCool</v>
      </c>
      <c r="BF494" s="208" t="str">
        <f t="shared" si="536"/>
        <v>WH12_13</v>
      </c>
      <c r="BG494" s="208">
        <f t="shared" si="542"/>
        <v>0</v>
      </c>
      <c r="BH494" s="208" t="s">
        <v>18</v>
      </c>
      <c r="BI494" s="46" t="s">
        <v>195</v>
      </c>
      <c r="BM494" s="202" t="s">
        <v>327</v>
      </c>
      <c r="BN494" s="46" t="str">
        <f t="shared" si="537"/>
        <v>R_ES-SD-SpCool</v>
      </c>
      <c r="BO494" s="208" t="str">
        <f t="shared" si="538"/>
        <v>WH12_13</v>
      </c>
      <c r="BP494" s="208">
        <f t="shared" si="543"/>
        <v>0</v>
      </c>
      <c r="BQ494" s="208" t="s">
        <v>18</v>
      </c>
      <c r="BR494" s="46" t="s">
        <v>192</v>
      </c>
    </row>
    <row r="495" spans="11:70">
      <c r="K495" s="202" t="s">
        <v>327</v>
      </c>
      <c r="L495" s="203" t="str">
        <f t="shared" si="539"/>
        <v>R_ES-SD-SpCool</v>
      </c>
      <c r="M495" s="202" t="str">
        <f t="shared" ref="M495" si="557">M399</f>
        <v>WH14_15</v>
      </c>
      <c r="N495" s="202">
        <v>0</v>
      </c>
      <c r="O495" s="202" t="s">
        <v>18</v>
      </c>
      <c r="P495" s="203" t="s">
        <v>196</v>
      </c>
      <c r="T495" s="202" t="s">
        <v>327</v>
      </c>
      <c r="U495" s="203" t="str">
        <f t="shared" si="528"/>
        <v>R_ES-SD-SpCool</v>
      </c>
      <c r="V495" s="202" t="str">
        <f t="shared" si="528"/>
        <v>WH14_15</v>
      </c>
      <c r="W495" s="202">
        <v>0</v>
      </c>
      <c r="X495" s="202" t="s">
        <v>18</v>
      </c>
      <c r="Y495" s="203" t="s">
        <v>191</v>
      </c>
      <c r="AC495" s="202" t="s">
        <v>327</v>
      </c>
      <c r="AD495" s="46" t="str">
        <f t="shared" si="529"/>
        <v>R_ES-SD-SpCool</v>
      </c>
      <c r="AE495" s="208" t="str">
        <f t="shared" si="530"/>
        <v>WH14_15</v>
      </c>
      <c r="AF495" s="46">
        <f t="shared" si="492"/>
        <v>0</v>
      </c>
      <c r="AG495" s="208" t="s">
        <v>18</v>
      </c>
      <c r="AH495" s="46" t="s">
        <v>197</v>
      </c>
      <c r="AL495" s="202" t="s">
        <v>327</v>
      </c>
      <c r="AM495" s="203" t="str">
        <f t="shared" si="531"/>
        <v>R_ES-SD-SpCool</v>
      </c>
      <c r="AN495" s="202" t="str">
        <f t="shared" si="532"/>
        <v>WH14_15</v>
      </c>
      <c r="AO495" s="202">
        <v>0</v>
      </c>
      <c r="AP495" s="202" t="s">
        <v>18</v>
      </c>
      <c r="AQ495" s="203" t="s">
        <v>194</v>
      </c>
      <c r="AU495" s="202" t="s">
        <v>327</v>
      </c>
      <c r="AV495" s="46" t="str">
        <f t="shared" si="533"/>
        <v>R_ES-SD-SpCool</v>
      </c>
      <c r="AW495" s="208" t="str">
        <f t="shared" si="534"/>
        <v>WH14_15</v>
      </c>
      <c r="AX495" s="208">
        <f t="shared" si="541"/>
        <v>0</v>
      </c>
      <c r="AY495" s="208" t="s">
        <v>18</v>
      </c>
      <c r="AZ495" s="46" t="s">
        <v>193</v>
      </c>
      <c r="BD495" s="202" t="s">
        <v>327</v>
      </c>
      <c r="BE495" s="46" t="str">
        <f t="shared" si="535"/>
        <v>R_ES-SD-SpCool</v>
      </c>
      <c r="BF495" s="208" t="str">
        <f t="shared" si="536"/>
        <v>WH14_15</v>
      </c>
      <c r="BG495" s="208">
        <f t="shared" si="542"/>
        <v>0</v>
      </c>
      <c r="BH495" s="208" t="s">
        <v>18</v>
      </c>
      <c r="BI495" s="46" t="s">
        <v>195</v>
      </c>
      <c r="BM495" s="202" t="s">
        <v>327</v>
      </c>
      <c r="BN495" s="46" t="str">
        <f t="shared" si="537"/>
        <v>R_ES-SD-SpCool</v>
      </c>
      <c r="BO495" s="208" t="str">
        <f t="shared" si="538"/>
        <v>WH14_15</v>
      </c>
      <c r="BP495" s="208">
        <f t="shared" si="543"/>
        <v>0</v>
      </c>
      <c r="BQ495" s="208" t="s">
        <v>18</v>
      </c>
      <c r="BR495" s="46" t="s">
        <v>192</v>
      </c>
    </row>
    <row r="496" spans="11:70">
      <c r="K496" s="202" t="s">
        <v>327</v>
      </c>
      <c r="L496" s="203" t="str">
        <f t="shared" si="539"/>
        <v>R_ES-SD-SpCool</v>
      </c>
      <c r="M496" s="202" t="str">
        <f t="shared" ref="M496" si="558">M400</f>
        <v>WH16_17</v>
      </c>
      <c r="N496" s="202">
        <v>0</v>
      </c>
      <c r="O496" s="202" t="s">
        <v>18</v>
      </c>
      <c r="P496" s="203" t="s">
        <v>196</v>
      </c>
      <c r="T496" s="202" t="s">
        <v>327</v>
      </c>
      <c r="U496" s="203" t="str">
        <f t="shared" si="528"/>
        <v>R_ES-SD-SpCool</v>
      </c>
      <c r="V496" s="202" t="str">
        <f t="shared" si="528"/>
        <v>WH16_17</v>
      </c>
      <c r="W496" s="202">
        <v>0</v>
      </c>
      <c r="X496" s="202" t="s">
        <v>18</v>
      </c>
      <c r="Y496" s="203" t="s">
        <v>191</v>
      </c>
      <c r="AC496" s="202" t="s">
        <v>327</v>
      </c>
      <c r="AD496" s="46" t="str">
        <f t="shared" si="529"/>
        <v>R_ES-SD-SpCool</v>
      </c>
      <c r="AE496" s="208" t="str">
        <f t="shared" si="530"/>
        <v>WH16_17</v>
      </c>
      <c r="AF496" s="46">
        <f t="shared" si="492"/>
        <v>0</v>
      </c>
      <c r="AG496" s="208" t="s">
        <v>18</v>
      </c>
      <c r="AH496" s="46" t="s">
        <v>197</v>
      </c>
      <c r="AL496" s="202" t="s">
        <v>327</v>
      </c>
      <c r="AM496" s="203" t="str">
        <f t="shared" si="531"/>
        <v>R_ES-SD-SpCool</v>
      </c>
      <c r="AN496" s="202" t="str">
        <f t="shared" si="532"/>
        <v>WH16_17</v>
      </c>
      <c r="AO496" s="202">
        <v>0</v>
      </c>
      <c r="AP496" s="202" t="s">
        <v>18</v>
      </c>
      <c r="AQ496" s="203" t="s">
        <v>194</v>
      </c>
      <c r="AU496" s="202" t="s">
        <v>327</v>
      </c>
      <c r="AV496" s="46" t="str">
        <f t="shared" si="533"/>
        <v>R_ES-SD-SpCool</v>
      </c>
      <c r="AW496" s="208" t="str">
        <f t="shared" si="534"/>
        <v>WH16_17</v>
      </c>
      <c r="AX496" s="208">
        <f t="shared" si="541"/>
        <v>0</v>
      </c>
      <c r="AY496" s="208" t="s">
        <v>18</v>
      </c>
      <c r="AZ496" s="46" t="s">
        <v>193</v>
      </c>
      <c r="BD496" s="202" t="s">
        <v>327</v>
      </c>
      <c r="BE496" s="46" t="str">
        <f t="shared" si="535"/>
        <v>R_ES-SD-SpCool</v>
      </c>
      <c r="BF496" s="208" t="str">
        <f t="shared" si="536"/>
        <v>WH16_17</v>
      </c>
      <c r="BG496" s="208">
        <f t="shared" si="542"/>
        <v>0</v>
      </c>
      <c r="BH496" s="208" t="s">
        <v>18</v>
      </c>
      <c r="BI496" s="46" t="s">
        <v>195</v>
      </c>
      <c r="BM496" s="202" t="s">
        <v>327</v>
      </c>
      <c r="BN496" s="46" t="str">
        <f t="shared" si="537"/>
        <v>R_ES-SD-SpCool</v>
      </c>
      <c r="BO496" s="208" t="str">
        <f t="shared" si="538"/>
        <v>WH16_17</v>
      </c>
      <c r="BP496" s="208">
        <f t="shared" si="543"/>
        <v>0</v>
      </c>
      <c r="BQ496" s="208" t="s">
        <v>18</v>
      </c>
      <c r="BR496" s="46" t="s">
        <v>192</v>
      </c>
    </row>
    <row r="497" spans="11:70">
      <c r="K497" s="202" t="s">
        <v>327</v>
      </c>
      <c r="L497" s="203" t="str">
        <f t="shared" si="539"/>
        <v>R_ES-SD-SpCool</v>
      </c>
      <c r="M497" s="202" t="str">
        <f t="shared" ref="M497" si="559">M401</f>
        <v>WH18_19</v>
      </c>
      <c r="N497" s="202">
        <v>0</v>
      </c>
      <c r="O497" s="202" t="s">
        <v>18</v>
      </c>
      <c r="P497" s="203" t="s">
        <v>196</v>
      </c>
      <c r="T497" s="202" t="s">
        <v>327</v>
      </c>
      <c r="U497" s="203" t="str">
        <f t="shared" si="528"/>
        <v>R_ES-SD-SpCool</v>
      </c>
      <c r="V497" s="202" t="str">
        <f t="shared" si="528"/>
        <v>WH18_19</v>
      </c>
      <c r="W497" s="202">
        <v>0</v>
      </c>
      <c r="X497" s="202" t="s">
        <v>18</v>
      </c>
      <c r="Y497" s="203" t="s">
        <v>191</v>
      </c>
      <c r="AC497" s="202" t="s">
        <v>327</v>
      </c>
      <c r="AD497" s="46" t="str">
        <f t="shared" si="529"/>
        <v>R_ES-SD-SpCool</v>
      </c>
      <c r="AE497" s="208" t="str">
        <f t="shared" si="530"/>
        <v>WH18_19</v>
      </c>
      <c r="AF497" s="46">
        <f t="shared" si="492"/>
        <v>0</v>
      </c>
      <c r="AG497" s="208" t="s">
        <v>18</v>
      </c>
      <c r="AH497" s="46" t="s">
        <v>197</v>
      </c>
      <c r="AL497" s="202" t="s">
        <v>327</v>
      </c>
      <c r="AM497" s="203" t="str">
        <f t="shared" si="531"/>
        <v>R_ES-SD-SpCool</v>
      </c>
      <c r="AN497" s="202" t="str">
        <f t="shared" si="532"/>
        <v>WH18_19</v>
      </c>
      <c r="AO497" s="202">
        <v>0</v>
      </c>
      <c r="AP497" s="202" t="s">
        <v>18</v>
      </c>
      <c r="AQ497" s="203" t="s">
        <v>194</v>
      </c>
      <c r="AU497" s="202" t="s">
        <v>327</v>
      </c>
      <c r="AV497" s="46" t="str">
        <f t="shared" si="533"/>
        <v>R_ES-SD-SpCool</v>
      </c>
      <c r="AW497" s="208" t="str">
        <f t="shared" si="534"/>
        <v>WH18_19</v>
      </c>
      <c r="AX497" s="208">
        <f t="shared" si="541"/>
        <v>0</v>
      </c>
      <c r="AY497" s="208" t="s">
        <v>18</v>
      </c>
      <c r="AZ497" s="46" t="s">
        <v>193</v>
      </c>
      <c r="BD497" s="202" t="s">
        <v>327</v>
      </c>
      <c r="BE497" s="46" t="str">
        <f t="shared" si="535"/>
        <v>R_ES-SD-SpCool</v>
      </c>
      <c r="BF497" s="208" t="str">
        <f t="shared" si="536"/>
        <v>WH18_19</v>
      </c>
      <c r="BG497" s="208">
        <f t="shared" si="542"/>
        <v>0</v>
      </c>
      <c r="BH497" s="208" t="s">
        <v>18</v>
      </c>
      <c r="BI497" s="46" t="s">
        <v>195</v>
      </c>
      <c r="BM497" s="202" t="s">
        <v>327</v>
      </c>
      <c r="BN497" s="46" t="str">
        <f t="shared" si="537"/>
        <v>R_ES-SD-SpCool</v>
      </c>
      <c r="BO497" s="208" t="str">
        <f t="shared" si="538"/>
        <v>WH18_19</v>
      </c>
      <c r="BP497" s="208">
        <f t="shared" si="543"/>
        <v>0</v>
      </c>
      <c r="BQ497" s="208" t="s">
        <v>18</v>
      </c>
      <c r="BR497" s="46" t="s">
        <v>192</v>
      </c>
    </row>
    <row r="498" spans="11:70">
      <c r="K498" s="202" t="s">
        <v>327</v>
      </c>
      <c r="L498" s="203" t="str">
        <f t="shared" si="539"/>
        <v>R_ES-SD-SpCool</v>
      </c>
      <c r="M498" s="202" t="str">
        <f t="shared" ref="M498" si="560">M402</f>
        <v>WH20_21</v>
      </c>
      <c r="N498" s="202">
        <v>0</v>
      </c>
      <c r="O498" s="202" t="s">
        <v>18</v>
      </c>
      <c r="P498" s="203" t="s">
        <v>196</v>
      </c>
      <c r="T498" s="202" t="s">
        <v>327</v>
      </c>
      <c r="U498" s="203" t="str">
        <f t="shared" si="528"/>
        <v>R_ES-SD-SpCool</v>
      </c>
      <c r="V498" s="202" t="str">
        <f t="shared" si="528"/>
        <v>WH20_21</v>
      </c>
      <c r="W498" s="202">
        <v>0</v>
      </c>
      <c r="X498" s="202" t="s">
        <v>18</v>
      </c>
      <c r="Y498" s="203" t="s">
        <v>191</v>
      </c>
      <c r="AC498" s="202" t="s">
        <v>327</v>
      </c>
      <c r="AD498" s="46" t="str">
        <f t="shared" si="529"/>
        <v>R_ES-SD-SpCool</v>
      </c>
      <c r="AE498" s="208" t="str">
        <f t="shared" si="530"/>
        <v>WH20_21</v>
      </c>
      <c r="AF498" s="46">
        <f t="shared" si="492"/>
        <v>0</v>
      </c>
      <c r="AG498" s="208" t="s">
        <v>18</v>
      </c>
      <c r="AH498" s="46" t="s">
        <v>197</v>
      </c>
      <c r="AL498" s="202" t="s">
        <v>327</v>
      </c>
      <c r="AM498" s="203" t="str">
        <f t="shared" si="531"/>
        <v>R_ES-SD-SpCool</v>
      </c>
      <c r="AN498" s="202" t="str">
        <f t="shared" si="532"/>
        <v>WH20_21</v>
      </c>
      <c r="AO498" s="202">
        <v>0</v>
      </c>
      <c r="AP498" s="202" t="s">
        <v>18</v>
      </c>
      <c r="AQ498" s="203" t="s">
        <v>194</v>
      </c>
      <c r="AU498" s="202" t="s">
        <v>327</v>
      </c>
      <c r="AV498" s="46" t="str">
        <f t="shared" si="533"/>
        <v>R_ES-SD-SpCool</v>
      </c>
      <c r="AW498" s="208" t="str">
        <f t="shared" si="534"/>
        <v>WH20_21</v>
      </c>
      <c r="AX498" s="208">
        <f t="shared" si="541"/>
        <v>0</v>
      </c>
      <c r="AY498" s="208" t="s">
        <v>18</v>
      </c>
      <c r="AZ498" s="46" t="s">
        <v>193</v>
      </c>
      <c r="BD498" s="202" t="s">
        <v>327</v>
      </c>
      <c r="BE498" s="46" t="str">
        <f t="shared" si="535"/>
        <v>R_ES-SD-SpCool</v>
      </c>
      <c r="BF498" s="208" t="str">
        <f t="shared" si="536"/>
        <v>WH20_21</v>
      </c>
      <c r="BG498" s="208">
        <f t="shared" si="542"/>
        <v>0</v>
      </c>
      <c r="BH498" s="208" t="s">
        <v>18</v>
      </c>
      <c r="BI498" s="46" t="s">
        <v>195</v>
      </c>
      <c r="BM498" s="202" t="s">
        <v>327</v>
      </c>
      <c r="BN498" s="46" t="str">
        <f t="shared" si="537"/>
        <v>R_ES-SD-SpCool</v>
      </c>
      <c r="BO498" s="208" t="str">
        <f t="shared" si="538"/>
        <v>WH20_21</v>
      </c>
      <c r="BP498" s="208">
        <f t="shared" si="543"/>
        <v>0</v>
      </c>
      <c r="BQ498" s="208" t="s">
        <v>18</v>
      </c>
      <c r="BR498" s="46" t="s">
        <v>192</v>
      </c>
    </row>
    <row r="499" spans="11:70">
      <c r="K499" s="202" t="s">
        <v>327</v>
      </c>
      <c r="L499" s="203" t="str">
        <f t="shared" si="539"/>
        <v>R_ES-SD-SpCool</v>
      </c>
      <c r="M499" s="202" t="str">
        <f t="shared" ref="M499" si="561">M403</f>
        <v>WH22_23</v>
      </c>
      <c r="N499" s="202">
        <v>0</v>
      </c>
      <c r="O499" s="202" t="s">
        <v>18</v>
      </c>
      <c r="P499" s="203" t="s">
        <v>196</v>
      </c>
      <c r="T499" s="202" t="s">
        <v>327</v>
      </c>
      <c r="U499" s="203" t="str">
        <f t="shared" si="528"/>
        <v>R_ES-SD-SpCool</v>
      </c>
      <c r="V499" s="202" t="str">
        <f t="shared" si="528"/>
        <v>WH22_23</v>
      </c>
      <c r="W499" s="202">
        <v>0</v>
      </c>
      <c r="X499" s="202" t="s">
        <v>18</v>
      </c>
      <c r="Y499" s="203" t="s">
        <v>191</v>
      </c>
      <c r="AC499" s="202" t="s">
        <v>327</v>
      </c>
      <c r="AD499" s="46" t="str">
        <f t="shared" si="529"/>
        <v>R_ES-SD-SpCool</v>
      </c>
      <c r="AE499" s="208" t="str">
        <f t="shared" si="530"/>
        <v>WH22_23</v>
      </c>
      <c r="AF499" s="46">
        <f t="shared" si="492"/>
        <v>0</v>
      </c>
      <c r="AG499" s="208" t="s">
        <v>18</v>
      </c>
      <c r="AH499" s="46" t="s">
        <v>197</v>
      </c>
      <c r="AL499" s="202" t="s">
        <v>327</v>
      </c>
      <c r="AM499" s="203" t="str">
        <f t="shared" si="531"/>
        <v>R_ES-SD-SpCool</v>
      </c>
      <c r="AN499" s="202" t="str">
        <f t="shared" si="532"/>
        <v>WH22_23</v>
      </c>
      <c r="AO499" s="202">
        <v>0</v>
      </c>
      <c r="AP499" s="202" t="s">
        <v>18</v>
      </c>
      <c r="AQ499" s="203" t="s">
        <v>194</v>
      </c>
      <c r="AU499" s="202" t="s">
        <v>327</v>
      </c>
      <c r="AV499" s="46" t="str">
        <f t="shared" si="533"/>
        <v>R_ES-SD-SpCool</v>
      </c>
      <c r="AW499" s="208" t="str">
        <f t="shared" si="534"/>
        <v>WH22_23</v>
      </c>
      <c r="AX499" s="208">
        <f t="shared" si="541"/>
        <v>0</v>
      </c>
      <c r="AY499" s="208" t="s">
        <v>18</v>
      </c>
      <c r="AZ499" s="46" t="s">
        <v>193</v>
      </c>
      <c r="BD499" s="202" t="s">
        <v>327</v>
      </c>
      <c r="BE499" s="46" t="str">
        <f t="shared" si="535"/>
        <v>R_ES-SD-SpCool</v>
      </c>
      <c r="BF499" s="208" t="str">
        <f t="shared" si="536"/>
        <v>WH22_23</v>
      </c>
      <c r="BG499" s="208">
        <f t="shared" si="542"/>
        <v>0</v>
      </c>
      <c r="BH499" s="208" t="s">
        <v>18</v>
      </c>
      <c r="BI499" s="46" t="s">
        <v>195</v>
      </c>
      <c r="BM499" s="202" t="s">
        <v>327</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327</v>
      </c>
      <c r="L512" s="203" t="str">
        <f>C14</f>
        <v>R_ES-SA-SpCool</v>
      </c>
      <c r="M512" s="202" t="str">
        <f>M416</f>
        <v>RH0_1</v>
      </c>
      <c r="N512" s="202">
        <f t="shared" ref="N512:N535" si="562">N416</f>
        <v>0</v>
      </c>
      <c r="O512" s="202" t="s">
        <v>18</v>
      </c>
      <c r="P512" s="203" t="s">
        <v>196</v>
      </c>
      <c r="T512" s="202" t="s">
        <v>327</v>
      </c>
      <c r="U512" s="203" t="str">
        <f t="shared" si="528"/>
        <v>R_ES-SA-SpCool</v>
      </c>
      <c r="V512" s="202" t="str">
        <f t="shared" si="528"/>
        <v>RH0_1</v>
      </c>
      <c r="W512" s="202">
        <f t="shared" ref="W512:W535" si="563">W416</f>
        <v>0</v>
      </c>
      <c r="X512" s="202" t="s">
        <v>18</v>
      </c>
      <c r="Y512" s="203" t="s">
        <v>191</v>
      </c>
      <c r="AC512" s="202" t="s">
        <v>327</v>
      </c>
      <c r="AD512" s="46" t="str">
        <f t="shared" si="529"/>
        <v>R_ES-SA-SpCool</v>
      </c>
      <c r="AE512" s="208" t="str">
        <f t="shared" si="530"/>
        <v>RH0_1</v>
      </c>
      <c r="AF512" s="46">
        <f t="shared" ref="AF512:AF575" si="564">N512</f>
        <v>0</v>
      </c>
      <c r="AG512" s="208" t="s">
        <v>18</v>
      </c>
      <c r="AH512" s="46" t="s">
        <v>197</v>
      </c>
      <c r="AL512" s="202" t="s">
        <v>327</v>
      </c>
      <c r="AM512" s="203" t="str">
        <f t="shared" si="531"/>
        <v>R_ES-SA-SpCool</v>
      </c>
      <c r="AN512" s="202" t="str">
        <f t="shared" si="532"/>
        <v>RH0_1</v>
      </c>
      <c r="AO512" s="202">
        <f t="shared" ref="AO512:AO575" si="565">AO416</f>
        <v>0</v>
      </c>
      <c r="AP512" s="202" t="s">
        <v>18</v>
      </c>
      <c r="AQ512" s="203" t="s">
        <v>194</v>
      </c>
      <c r="AU512" s="202" t="s">
        <v>327</v>
      </c>
      <c r="AV512" s="46" t="str">
        <f t="shared" si="533"/>
        <v>R_ES-SA-SpCool</v>
      </c>
      <c r="AW512" s="208" t="str">
        <f t="shared" si="534"/>
        <v>RH0_1</v>
      </c>
      <c r="AX512" s="208">
        <f t="shared" si="541"/>
        <v>0</v>
      </c>
      <c r="AY512" s="208" t="s">
        <v>18</v>
      </c>
      <c r="AZ512" s="46" t="s">
        <v>193</v>
      </c>
      <c r="BD512" s="202" t="s">
        <v>327</v>
      </c>
      <c r="BE512" s="46" t="str">
        <f t="shared" si="535"/>
        <v>R_ES-SA-SpCool</v>
      </c>
      <c r="BF512" s="208" t="str">
        <f t="shared" si="536"/>
        <v>RH0_1</v>
      </c>
      <c r="BG512" s="208">
        <f t="shared" si="542"/>
        <v>0</v>
      </c>
      <c r="BH512" s="208" t="s">
        <v>18</v>
      </c>
      <c r="BI512" s="46" t="s">
        <v>195</v>
      </c>
      <c r="BM512" s="202" t="s">
        <v>327</v>
      </c>
      <c r="BN512" s="46" t="str">
        <f t="shared" si="537"/>
        <v>R_ES-SA-SpCool</v>
      </c>
      <c r="BO512" s="208" t="str">
        <f t="shared" si="538"/>
        <v>RH0_1</v>
      </c>
      <c r="BP512" s="208">
        <f t="shared" si="543"/>
        <v>0</v>
      </c>
      <c r="BQ512" s="208" t="s">
        <v>18</v>
      </c>
      <c r="BR512" s="46" t="s">
        <v>192</v>
      </c>
    </row>
    <row r="513" spans="11:70">
      <c r="K513" s="202" t="s">
        <v>327</v>
      </c>
      <c r="L513" s="203" t="str">
        <f t="shared" ref="L513:L576" si="566">L512</f>
        <v>R_ES-SA-SpCool</v>
      </c>
      <c r="M513" s="202" t="str">
        <f t="shared" ref="M513:N560" si="567">M417</f>
        <v>RH2_3</v>
      </c>
      <c r="N513" s="202">
        <f t="shared" si="562"/>
        <v>0</v>
      </c>
      <c r="O513" s="202" t="s">
        <v>18</v>
      </c>
      <c r="P513" s="203" t="s">
        <v>196</v>
      </c>
      <c r="T513" s="202" t="s">
        <v>327</v>
      </c>
      <c r="U513" s="203" t="str">
        <f t="shared" si="528"/>
        <v>R_ES-SA-SpCool</v>
      </c>
      <c r="V513" s="202" t="str">
        <f t="shared" si="528"/>
        <v>RH2_3</v>
      </c>
      <c r="W513" s="202">
        <f t="shared" si="563"/>
        <v>0</v>
      </c>
      <c r="X513" s="202" t="s">
        <v>18</v>
      </c>
      <c r="Y513" s="203" t="s">
        <v>191</v>
      </c>
      <c r="AC513" s="202" t="s">
        <v>327</v>
      </c>
      <c r="AD513" s="46" t="str">
        <f t="shared" si="529"/>
        <v>R_ES-SA-SpCool</v>
      </c>
      <c r="AE513" s="208" t="str">
        <f t="shared" si="530"/>
        <v>RH2_3</v>
      </c>
      <c r="AF513" s="46">
        <f t="shared" si="564"/>
        <v>0</v>
      </c>
      <c r="AG513" s="208" t="s">
        <v>18</v>
      </c>
      <c r="AH513" s="46" t="s">
        <v>197</v>
      </c>
      <c r="AL513" s="202" t="s">
        <v>327</v>
      </c>
      <c r="AM513" s="203" t="str">
        <f t="shared" si="531"/>
        <v>R_ES-SA-SpCool</v>
      </c>
      <c r="AN513" s="202" t="str">
        <f t="shared" si="532"/>
        <v>RH2_3</v>
      </c>
      <c r="AO513" s="202">
        <f t="shared" si="565"/>
        <v>0</v>
      </c>
      <c r="AP513" s="202" t="s">
        <v>18</v>
      </c>
      <c r="AQ513" s="203" t="s">
        <v>194</v>
      </c>
      <c r="AU513" s="202" t="s">
        <v>327</v>
      </c>
      <c r="AV513" s="46" t="str">
        <f t="shared" si="533"/>
        <v>R_ES-SA-SpCool</v>
      </c>
      <c r="AW513" s="208" t="str">
        <f t="shared" si="534"/>
        <v>RH2_3</v>
      </c>
      <c r="AX513" s="208">
        <f t="shared" si="541"/>
        <v>0</v>
      </c>
      <c r="AY513" s="208" t="s">
        <v>18</v>
      </c>
      <c r="AZ513" s="46" t="s">
        <v>193</v>
      </c>
      <c r="BD513" s="202" t="s">
        <v>327</v>
      </c>
      <c r="BE513" s="46" t="str">
        <f t="shared" si="535"/>
        <v>R_ES-SA-SpCool</v>
      </c>
      <c r="BF513" s="208" t="str">
        <f t="shared" si="536"/>
        <v>RH2_3</v>
      </c>
      <c r="BG513" s="208">
        <f t="shared" si="542"/>
        <v>0</v>
      </c>
      <c r="BH513" s="208" t="s">
        <v>18</v>
      </c>
      <c r="BI513" s="46" t="s">
        <v>195</v>
      </c>
      <c r="BM513" s="202" t="s">
        <v>327</v>
      </c>
      <c r="BN513" s="46" t="str">
        <f t="shared" si="537"/>
        <v>R_ES-SA-SpCool</v>
      </c>
      <c r="BO513" s="208" t="str">
        <f t="shared" si="538"/>
        <v>RH2_3</v>
      </c>
      <c r="BP513" s="208">
        <f t="shared" si="543"/>
        <v>0</v>
      </c>
      <c r="BQ513" s="208" t="s">
        <v>18</v>
      </c>
      <c r="BR513" s="46" t="s">
        <v>192</v>
      </c>
    </row>
    <row r="514" spans="11:70">
      <c r="K514" s="202" t="s">
        <v>327</v>
      </c>
      <c r="L514" s="203" t="str">
        <f t="shared" si="566"/>
        <v>R_ES-SA-SpCool</v>
      </c>
      <c r="M514" s="202" t="str">
        <f t="shared" si="567"/>
        <v>RH4_5</v>
      </c>
      <c r="N514" s="202">
        <f t="shared" si="562"/>
        <v>0</v>
      </c>
      <c r="O514" s="202" t="s">
        <v>18</v>
      </c>
      <c r="P514" s="203" t="s">
        <v>196</v>
      </c>
      <c r="T514" s="202" t="s">
        <v>327</v>
      </c>
      <c r="U514" s="203" t="str">
        <f t="shared" si="528"/>
        <v>R_ES-SA-SpCool</v>
      </c>
      <c r="V514" s="202" t="str">
        <f t="shared" si="528"/>
        <v>RH4_5</v>
      </c>
      <c r="W514" s="202">
        <f t="shared" si="563"/>
        <v>0</v>
      </c>
      <c r="X514" s="202" t="s">
        <v>18</v>
      </c>
      <c r="Y514" s="203" t="s">
        <v>191</v>
      </c>
      <c r="AC514" s="202" t="s">
        <v>327</v>
      </c>
      <c r="AD514" s="46" t="str">
        <f t="shared" si="529"/>
        <v>R_ES-SA-SpCool</v>
      </c>
      <c r="AE514" s="208" t="str">
        <f t="shared" si="530"/>
        <v>RH4_5</v>
      </c>
      <c r="AF514" s="46">
        <f t="shared" si="564"/>
        <v>0</v>
      </c>
      <c r="AG514" s="208" t="s">
        <v>18</v>
      </c>
      <c r="AH514" s="46" t="s">
        <v>197</v>
      </c>
      <c r="AL514" s="202" t="s">
        <v>327</v>
      </c>
      <c r="AM514" s="203" t="str">
        <f t="shared" si="531"/>
        <v>R_ES-SA-SpCool</v>
      </c>
      <c r="AN514" s="202" t="str">
        <f t="shared" si="532"/>
        <v>RH4_5</v>
      </c>
      <c r="AO514" s="202">
        <f t="shared" si="565"/>
        <v>0</v>
      </c>
      <c r="AP514" s="202" t="s">
        <v>18</v>
      </c>
      <c r="AQ514" s="203" t="s">
        <v>194</v>
      </c>
      <c r="AU514" s="202" t="s">
        <v>327</v>
      </c>
      <c r="AV514" s="46" t="str">
        <f t="shared" si="533"/>
        <v>R_ES-SA-SpCool</v>
      </c>
      <c r="AW514" s="208" t="str">
        <f t="shared" si="534"/>
        <v>RH4_5</v>
      </c>
      <c r="AX514" s="208">
        <f t="shared" si="541"/>
        <v>0</v>
      </c>
      <c r="AY514" s="208" t="s">
        <v>18</v>
      </c>
      <c r="AZ514" s="46" t="s">
        <v>193</v>
      </c>
      <c r="BD514" s="202" t="s">
        <v>327</v>
      </c>
      <c r="BE514" s="46" t="str">
        <f t="shared" si="535"/>
        <v>R_ES-SA-SpCool</v>
      </c>
      <c r="BF514" s="208" t="str">
        <f t="shared" si="536"/>
        <v>RH4_5</v>
      </c>
      <c r="BG514" s="208">
        <f t="shared" si="542"/>
        <v>0</v>
      </c>
      <c r="BH514" s="208" t="s">
        <v>18</v>
      </c>
      <c r="BI514" s="46" t="s">
        <v>195</v>
      </c>
      <c r="BM514" s="202" t="s">
        <v>327</v>
      </c>
      <c r="BN514" s="46" t="str">
        <f t="shared" si="537"/>
        <v>R_ES-SA-SpCool</v>
      </c>
      <c r="BO514" s="208" t="str">
        <f t="shared" si="538"/>
        <v>RH4_5</v>
      </c>
      <c r="BP514" s="208">
        <f t="shared" si="543"/>
        <v>0</v>
      </c>
      <c r="BQ514" s="208" t="s">
        <v>18</v>
      </c>
      <c r="BR514" s="46" t="s">
        <v>192</v>
      </c>
    </row>
    <row r="515" spans="11:70">
      <c r="K515" s="202" t="s">
        <v>327</v>
      </c>
      <c r="L515" s="203" t="str">
        <f t="shared" si="566"/>
        <v>R_ES-SA-SpCool</v>
      </c>
      <c r="M515" s="202" t="str">
        <f t="shared" si="567"/>
        <v>RH6_7</v>
      </c>
      <c r="N515" s="202">
        <f t="shared" si="562"/>
        <v>0</v>
      </c>
      <c r="O515" s="202" t="s">
        <v>18</v>
      </c>
      <c r="P515" s="203" t="s">
        <v>196</v>
      </c>
      <c r="T515" s="202" t="s">
        <v>327</v>
      </c>
      <c r="U515" s="203" t="str">
        <f t="shared" si="528"/>
        <v>R_ES-SA-SpCool</v>
      </c>
      <c r="V515" s="202" t="str">
        <f t="shared" si="528"/>
        <v>RH6_7</v>
      </c>
      <c r="W515" s="202">
        <f t="shared" si="563"/>
        <v>0</v>
      </c>
      <c r="X515" s="202" t="s">
        <v>18</v>
      </c>
      <c r="Y515" s="203" t="s">
        <v>191</v>
      </c>
      <c r="AC515" s="202" t="s">
        <v>327</v>
      </c>
      <c r="AD515" s="46" t="str">
        <f t="shared" si="529"/>
        <v>R_ES-SA-SpCool</v>
      </c>
      <c r="AE515" s="208" t="str">
        <f t="shared" si="530"/>
        <v>RH6_7</v>
      </c>
      <c r="AF515" s="46">
        <f t="shared" si="564"/>
        <v>0</v>
      </c>
      <c r="AG515" s="208" t="s">
        <v>18</v>
      </c>
      <c r="AH515" s="46" t="s">
        <v>197</v>
      </c>
      <c r="AL515" s="202" t="s">
        <v>327</v>
      </c>
      <c r="AM515" s="203" t="str">
        <f t="shared" si="531"/>
        <v>R_ES-SA-SpCool</v>
      </c>
      <c r="AN515" s="202" t="str">
        <f t="shared" si="532"/>
        <v>RH6_7</v>
      </c>
      <c r="AO515" s="202">
        <f t="shared" si="565"/>
        <v>0</v>
      </c>
      <c r="AP515" s="202" t="s">
        <v>18</v>
      </c>
      <c r="AQ515" s="203" t="s">
        <v>194</v>
      </c>
      <c r="AU515" s="202" t="s">
        <v>327</v>
      </c>
      <c r="AV515" s="46" t="str">
        <f t="shared" si="533"/>
        <v>R_ES-SA-SpCool</v>
      </c>
      <c r="AW515" s="208" t="str">
        <f t="shared" si="534"/>
        <v>RH6_7</v>
      </c>
      <c r="AX515" s="208">
        <f t="shared" si="541"/>
        <v>0</v>
      </c>
      <c r="AY515" s="208" t="s">
        <v>18</v>
      </c>
      <c r="AZ515" s="46" t="s">
        <v>193</v>
      </c>
      <c r="BD515" s="202" t="s">
        <v>327</v>
      </c>
      <c r="BE515" s="46" t="str">
        <f t="shared" si="535"/>
        <v>R_ES-SA-SpCool</v>
      </c>
      <c r="BF515" s="208" t="str">
        <f t="shared" si="536"/>
        <v>RH6_7</v>
      </c>
      <c r="BG515" s="208">
        <f t="shared" si="542"/>
        <v>0</v>
      </c>
      <c r="BH515" s="208" t="s">
        <v>18</v>
      </c>
      <c r="BI515" s="46" t="s">
        <v>195</v>
      </c>
      <c r="BM515" s="202" t="s">
        <v>327</v>
      </c>
      <c r="BN515" s="46" t="str">
        <f t="shared" si="537"/>
        <v>R_ES-SA-SpCool</v>
      </c>
      <c r="BO515" s="208" t="str">
        <f t="shared" si="538"/>
        <v>RH6_7</v>
      </c>
      <c r="BP515" s="208">
        <f t="shared" si="543"/>
        <v>0</v>
      </c>
      <c r="BQ515" s="208" t="s">
        <v>18</v>
      </c>
      <c r="BR515" s="46" t="s">
        <v>192</v>
      </c>
    </row>
    <row r="516" spans="11:70">
      <c r="K516" s="202" t="s">
        <v>327</v>
      </c>
      <c r="L516" s="203" t="str">
        <f t="shared" si="566"/>
        <v>R_ES-SA-SpCool</v>
      </c>
      <c r="M516" s="202" t="str">
        <f t="shared" si="567"/>
        <v>RH8_9</v>
      </c>
      <c r="N516" s="202">
        <f t="shared" si="562"/>
        <v>0</v>
      </c>
      <c r="O516" s="202" t="s">
        <v>18</v>
      </c>
      <c r="P516" s="203" t="s">
        <v>196</v>
      </c>
      <c r="T516" s="202" t="s">
        <v>327</v>
      </c>
      <c r="U516" s="203" t="str">
        <f t="shared" si="528"/>
        <v>R_ES-SA-SpCool</v>
      </c>
      <c r="V516" s="202" t="str">
        <f t="shared" si="528"/>
        <v>RH8_9</v>
      </c>
      <c r="W516" s="202">
        <f t="shared" si="563"/>
        <v>0</v>
      </c>
      <c r="X516" s="202" t="s">
        <v>18</v>
      </c>
      <c r="Y516" s="203" t="s">
        <v>191</v>
      </c>
      <c r="AC516" s="202" t="s">
        <v>327</v>
      </c>
      <c r="AD516" s="46" t="str">
        <f t="shared" si="529"/>
        <v>R_ES-SA-SpCool</v>
      </c>
      <c r="AE516" s="208" t="str">
        <f t="shared" si="530"/>
        <v>RH8_9</v>
      </c>
      <c r="AF516" s="46">
        <f t="shared" si="564"/>
        <v>0</v>
      </c>
      <c r="AG516" s="208" t="s">
        <v>18</v>
      </c>
      <c r="AH516" s="46" t="s">
        <v>197</v>
      </c>
      <c r="AL516" s="202" t="s">
        <v>327</v>
      </c>
      <c r="AM516" s="203" t="str">
        <f t="shared" si="531"/>
        <v>R_ES-SA-SpCool</v>
      </c>
      <c r="AN516" s="202" t="str">
        <f t="shared" si="532"/>
        <v>RH8_9</v>
      </c>
      <c r="AO516" s="202">
        <f t="shared" si="565"/>
        <v>0</v>
      </c>
      <c r="AP516" s="202" t="s">
        <v>18</v>
      </c>
      <c r="AQ516" s="203" t="s">
        <v>194</v>
      </c>
      <c r="AU516" s="202" t="s">
        <v>327</v>
      </c>
      <c r="AV516" s="46" t="str">
        <f t="shared" si="533"/>
        <v>R_ES-SA-SpCool</v>
      </c>
      <c r="AW516" s="208" t="str">
        <f t="shared" si="534"/>
        <v>RH8_9</v>
      </c>
      <c r="AX516" s="208">
        <f t="shared" si="541"/>
        <v>0</v>
      </c>
      <c r="AY516" s="208" t="s">
        <v>18</v>
      </c>
      <c r="AZ516" s="46" t="s">
        <v>193</v>
      </c>
      <c r="BD516" s="202" t="s">
        <v>327</v>
      </c>
      <c r="BE516" s="46" t="str">
        <f t="shared" si="535"/>
        <v>R_ES-SA-SpCool</v>
      </c>
      <c r="BF516" s="208" t="str">
        <f t="shared" si="536"/>
        <v>RH8_9</v>
      </c>
      <c r="BG516" s="208">
        <f t="shared" si="542"/>
        <v>0</v>
      </c>
      <c r="BH516" s="208" t="s">
        <v>18</v>
      </c>
      <c r="BI516" s="46" t="s">
        <v>195</v>
      </c>
      <c r="BM516" s="202" t="s">
        <v>327</v>
      </c>
      <c r="BN516" s="46" t="str">
        <f t="shared" si="537"/>
        <v>R_ES-SA-SpCool</v>
      </c>
      <c r="BO516" s="208" t="str">
        <f t="shared" si="538"/>
        <v>RH8_9</v>
      </c>
      <c r="BP516" s="208">
        <f t="shared" si="543"/>
        <v>0</v>
      </c>
      <c r="BQ516" s="208" t="s">
        <v>18</v>
      </c>
      <c r="BR516" s="46" t="s">
        <v>192</v>
      </c>
    </row>
    <row r="517" spans="11:70">
      <c r="K517" s="202" t="s">
        <v>327</v>
      </c>
      <c r="L517" s="203" t="str">
        <f t="shared" si="566"/>
        <v>R_ES-SA-SpCool</v>
      </c>
      <c r="M517" s="202" t="str">
        <f t="shared" si="567"/>
        <v>RH10_11</v>
      </c>
      <c r="N517" s="202">
        <f t="shared" si="562"/>
        <v>0</v>
      </c>
      <c r="O517" s="202" t="s">
        <v>18</v>
      </c>
      <c r="P517" s="203" t="s">
        <v>196</v>
      </c>
      <c r="T517" s="202" t="s">
        <v>327</v>
      </c>
      <c r="U517" s="203" t="str">
        <f t="shared" si="528"/>
        <v>R_ES-SA-SpCool</v>
      </c>
      <c r="V517" s="202" t="str">
        <f t="shared" si="528"/>
        <v>RH10_11</v>
      </c>
      <c r="W517" s="202">
        <f t="shared" si="563"/>
        <v>0</v>
      </c>
      <c r="X517" s="202" t="s">
        <v>18</v>
      </c>
      <c r="Y517" s="203" t="s">
        <v>191</v>
      </c>
      <c r="AC517" s="202" t="s">
        <v>327</v>
      </c>
      <c r="AD517" s="46" t="str">
        <f t="shared" si="529"/>
        <v>R_ES-SA-SpCool</v>
      </c>
      <c r="AE517" s="208" t="str">
        <f t="shared" si="530"/>
        <v>RH10_11</v>
      </c>
      <c r="AF517" s="46">
        <f t="shared" si="564"/>
        <v>0</v>
      </c>
      <c r="AG517" s="208" t="s">
        <v>18</v>
      </c>
      <c r="AH517" s="46" t="s">
        <v>197</v>
      </c>
      <c r="AL517" s="202" t="s">
        <v>327</v>
      </c>
      <c r="AM517" s="203" t="str">
        <f t="shared" si="531"/>
        <v>R_ES-SA-SpCool</v>
      </c>
      <c r="AN517" s="202" t="str">
        <f t="shared" si="532"/>
        <v>RH10_11</v>
      </c>
      <c r="AO517" s="202">
        <f t="shared" si="565"/>
        <v>0</v>
      </c>
      <c r="AP517" s="202" t="s">
        <v>18</v>
      </c>
      <c r="AQ517" s="203" t="s">
        <v>194</v>
      </c>
      <c r="AU517" s="202" t="s">
        <v>327</v>
      </c>
      <c r="AV517" s="46" t="str">
        <f t="shared" si="533"/>
        <v>R_ES-SA-SpCool</v>
      </c>
      <c r="AW517" s="208" t="str">
        <f t="shared" si="534"/>
        <v>RH10_11</v>
      </c>
      <c r="AX517" s="208">
        <f t="shared" si="541"/>
        <v>0</v>
      </c>
      <c r="AY517" s="208" t="s">
        <v>18</v>
      </c>
      <c r="AZ517" s="46" t="s">
        <v>193</v>
      </c>
      <c r="BD517" s="202" t="s">
        <v>327</v>
      </c>
      <c r="BE517" s="46" t="str">
        <f t="shared" si="535"/>
        <v>R_ES-SA-SpCool</v>
      </c>
      <c r="BF517" s="208" t="str">
        <f t="shared" si="536"/>
        <v>RH10_11</v>
      </c>
      <c r="BG517" s="208">
        <f t="shared" si="542"/>
        <v>0</v>
      </c>
      <c r="BH517" s="208" t="s">
        <v>18</v>
      </c>
      <c r="BI517" s="46" t="s">
        <v>195</v>
      </c>
      <c r="BM517" s="202" t="s">
        <v>327</v>
      </c>
      <c r="BN517" s="46" t="str">
        <f t="shared" si="537"/>
        <v>R_ES-SA-SpCool</v>
      </c>
      <c r="BO517" s="208" t="str">
        <f t="shared" si="538"/>
        <v>RH10_11</v>
      </c>
      <c r="BP517" s="208">
        <f t="shared" si="543"/>
        <v>0</v>
      </c>
      <c r="BQ517" s="208" t="s">
        <v>18</v>
      </c>
      <c r="BR517" s="46" t="s">
        <v>192</v>
      </c>
    </row>
    <row r="518" spans="11:70">
      <c r="K518" s="202" t="s">
        <v>327</v>
      </c>
      <c r="L518" s="203" t="str">
        <f t="shared" si="566"/>
        <v>R_ES-SA-SpCool</v>
      </c>
      <c r="M518" s="202" t="str">
        <f t="shared" si="567"/>
        <v>RH12_13</v>
      </c>
      <c r="N518" s="202">
        <f t="shared" si="562"/>
        <v>0</v>
      </c>
      <c r="O518" s="202" t="s">
        <v>18</v>
      </c>
      <c r="P518" s="203" t="s">
        <v>196</v>
      </c>
      <c r="T518" s="202" t="s">
        <v>327</v>
      </c>
      <c r="U518" s="203" t="str">
        <f t="shared" si="528"/>
        <v>R_ES-SA-SpCool</v>
      </c>
      <c r="V518" s="202" t="str">
        <f t="shared" si="528"/>
        <v>RH12_13</v>
      </c>
      <c r="W518" s="202">
        <f t="shared" si="563"/>
        <v>0</v>
      </c>
      <c r="X518" s="202" t="s">
        <v>18</v>
      </c>
      <c r="Y518" s="203" t="s">
        <v>191</v>
      </c>
      <c r="AC518" s="202" t="s">
        <v>327</v>
      </c>
      <c r="AD518" s="46" t="str">
        <f t="shared" si="529"/>
        <v>R_ES-SA-SpCool</v>
      </c>
      <c r="AE518" s="208" t="str">
        <f t="shared" si="530"/>
        <v>RH12_13</v>
      </c>
      <c r="AF518" s="46">
        <f t="shared" si="564"/>
        <v>0</v>
      </c>
      <c r="AG518" s="208" t="s">
        <v>18</v>
      </c>
      <c r="AH518" s="46" t="s">
        <v>197</v>
      </c>
      <c r="AL518" s="202" t="s">
        <v>327</v>
      </c>
      <c r="AM518" s="203" t="str">
        <f t="shared" si="531"/>
        <v>R_ES-SA-SpCool</v>
      </c>
      <c r="AN518" s="202" t="str">
        <f t="shared" si="532"/>
        <v>RH12_13</v>
      </c>
      <c r="AO518" s="202">
        <f t="shared" si="565"/>
        <v>0</v>
      </c>
      <c r="AP518" s="202" t="s">
        <v>18</v>
      </c>
      <c r="AQ518" s="203" t="s">
        <v>194</v>
      </c>
      <c r="AU518" s="202" t="s">
        <v>327</v>
      </c>
      <c r="AV518" s="46" t="str">
        <f t="shared" si="533"/>
        <v>R_ES-SA-SpCool</v>
      </c>
      <c r="AW518" s="208" t="str">
        <f t="shared" si="534"/>
        <v>RH12_13</v>
      </c>
      <c r="AX518" s="208">
        <f t="shared" si="541"/>
        <v>0</v>
      </c>
      <c r="AY518" s="208" t="s">
        <v>18</v>
      </c>
      <c r="AZ518" s="46" t="s">
        <v>193</v>
      </c>
      <c r="BD518" s="202" t="s">
        <v>327</v>
      </c>
      <c r="BE518" s="46" t="str">
        <f t="shared" si="535"/>
        <v>R_ES-SA-SpCool</v>
      </c>
      <c r="BF518" s="208" t="str">
        <f t="shared" si="536"/>
        <v>RH12_13</v>
      </c>
      <c r="BG518" s="208">
        <f t="shared" si="542"/>
        <v>0</v>
      </c>
      <c r="BH518" s="208" t="s">
        <v>18</v>
      </c>
      <c r="BI518" s="46" t="s">
        <v>195</v>
      </c>
      <c r="BM518" s="202" t="s">
        <v>327</v>
      </c>
      <c r="BN518" s="46" t="str">
        <f t="shared" si="537"/>
        <v>R_ES-SA-SpCool</v>
      </c>
      <c r="BO518" s="208" t="str">
        <f t="shared" si="538"/>
        <v>RH12_13</v>
      </c>
      <c r="BP518" s="208">
        <f t="shared" si="543"/>
        <v>0</v>
      </c>
      <c r="BQ518" s="208" t="s">
        <v>18</v>
      </c>
      <c r="BR518" s="46" t="s">
        <v>192</v>
      </c>
    </row>
    <row r="519" spans="11:70">
      <c r="K519" s="202" t="s">
        <v>327</v>
      </c>
      <c r="L519" s="203" t="str">
        <f t="shared" si="566"/>
        <v>R_ES-SA-SpCool</v>
      </c>
      <c r="M519" s="202" t="str">
        <f t="shared" si="567"/>
        <v>RH14_15</v>
      </c>
      <c r="N519" s="202">
        <f t="shared" si="562"/>
        <v>0</v>
      </c>
      <c r="O519" s="202" t="s">
        <v>18</v>
      </c>
      <c r="P519" s="203" t="s">
        <v>196</v>
      </c>
      <c r="T519" s="202" t="s">
        <v>327</v>
      </c>
      <c r="U519" s="203" t="str">
        <f t="shared" si="528"/>
        <v>R_ES-SA-SpCool</v>
      </c>
      <c r="V519" s="202" t="str">
        <f t="shared" si="528"/>
        <v>RH14_15</v>
      </c>
      <c r="W519" s="202">
        <f t="shared" si="563"/>
        <v>0</v>
      </c>
      <c r="X519" s="202" t="s">
        <v>18</v>
      </c>
      <c r="Y519" s="203" t="s">
        <v>191</v>
      </c>
      <c r="AC519" s="202" t="s">
        <v>327</v>
      </c>
      <c r="AD519" s="46" t="str">
        <f t="shared" si="529"/>
        <v>R_ES-SA-SpCool</v>
      </c>
      <c r="AE519" s="208" t="str">
        <f t="shared" si="530"/>
        <v>RH14_15</v>
      </c>
      <c r="AF519" s="46">
        <f t="shared" si="564"/>
        <v>0</v>
      </c>
      <c r="AG519" s="208" t="s">
        <v>18</v>
      </c>
      <c r="AH519" s="46" t="s">
        <v>197</v>
      </c>
      <c r="AL519" s="202" t="s">
        <v>327</v>
      </c>
      <c r="AM519" s="203" t="str">
        <f t="shared" si="531"/>
        <v>R_ES-SA-SpCool</v>
      </c>
      <c r="AN519" s="202" t="str">
        <f t="shared" si="532"/>
        <v>RH14_15</v>
      </c>
      <c r="AO519" s="202">
        <f t="shared" si="565"/>
        <v>0</v>
      </c>
      <c r="AP519" s="202" t="s">
        <v>18</v>
      </c>
      <c r="AQ519" s="203" t="s">
        <v>194</v>
      </c>
      <c r="AU519" s="202" t="s">
        <v>327</v>
      </c>
      <c r="AV519" s="46" t="str">
        <f t="shared" si="533"/>
        <v>R_ES-SA-SpCool</v>
      </c>
      <c r="AW519" s="208" t="str">
        <f t="shared" si="534"/>
        <v>RH14_15</v>
      </c>
      <c r="AX519" s="208">
        <f t="shared" si="541"/>
        <v>0</v>
      </c>
      <c r="AY519" s="208" t="s">
        <v>18</v>
      </c>
      <c r="AZ519" s="46" t="s">
        <v>193</v>
      </c>
      <c r="BD519" s="202" t="s">
        <v>327</v>
      </c>
      <c r="BE519" s="46" t="str">
        <f t="shared" si="535"/>
        <v>R_ES-SA-SpCool</v>
      </c>
      <c r="BF519" s="208" t="str">
        <f t="shared" si="536"/>
        <v>RH14_15</v>
      </c>
      <c r="BG519" s="208">
        <f t="shared" si="542"/>
        <v>0</v>
      </c>
      <c r="BH519" s="208" t="s">
        <v>18</v>
      </c>
      <c r="BI519" s="46" t="s">
        <v>195</v>
      </c>
      <c r="BM519" s="202" t="s">
        <v>327</v>
      </c>
      <c r="BN519" s="46" t="str">
        <f t="shared" si="537"/>
        <v>R_ES-SA-SpCool</v>
      </c>
      <c r="BO519" s="208" t="str">
        <f t="shared" si="538"/>
        <v>RH14_15</v>
      </c>
      <c r="BP519" s="208">
        <f t="shared" si="543"/>
        <v>0</v>
      </c>
      <c r="BQ519" s="208" t="s">
        <v>18</v>
      </c>
      <c r="BR519" s="46" t="s">
        <v>192</v>
      </c>
    </row>
    <row r="520" spans="11:70">
      <c r="K520" s="202" t="s">
        <v>327</v>
      </c>
      <c r="L520" s="203" t="str">
        <f t="shared" si="566"/>
        <v>R_ES-SA-SpCool</v>
      </c>
      <c r="M520" s="202" t="str">
        <f t="shared" si="567"/>
        <v>RH16_17</v>
      </c>
      <c r="N520" s="202">
        <f t="shared" si="562"/>
        <v>0</v>
      </c>
      <c r="O520" s="202" t="s">
        <v>18</v>
      </c>
      <c r="P520" s="203" t="s">
        <v>196</v>
      </c>
      <c r="T520" s="202" t="s">
        <v>327</v>
      </c>
      <c r="U520" s="203" t="str">
        <f t="shared" si="528"/>
        <v>R_ES-SA-SpCool</v>
      </c>
      <c r="V520" s="202" t="str">
        <f t="shared" si="528"/>
        <v>RH16_17</v>
      </c>
      <c r="W520" s="202">
        <f t="shared" si="563"/>
        <v>0</v>
      </c>
      <c r="X520" s="202" t="s">
        <v>18</v>
      </c>
      <c r="Y520" s="203" t="s">
        <v>191</v>
      </c>
      <c r="AC520" s="202" t="s">
        <v>327</v>
      </c>
      <c r="AD520" s="46" t="str">
        <f t="shared" si="529"/>
        <v>R_ES-SA-SpCool</v>
      </c>
      <c r="AE520" s="208" t="str">
        <f t="shared" si="530"/>
        <v>RH16_17</v>
      </c>
      <c r="AF520" s="46">
        <f t="shared" si="564"/>
        <v>0</v>
      </c>
      <c r="AG520" s="208" t="s">
        <v>18</v>
      </c>
      <c r="AH520" s="46" t="s">
        <v>197</v>
      </c>
      <c r="AL520" s="202" t="s">
        <v>327</v>
      </c>
      <c r="AM520" s="203" t="str">
        <f t="shared" si="531"/>
        <v>R_ES-SA-SpCool</v>
      </c>
      <c r="AN520" s="202" t="str">
        <f t="shared" si="532"/>
        <v>RH16_17</v>
      </c>
      <c r="AO520" s="202">
        <f t="shared" si="565"/>
        <v>0</v>
      </c>
      <c r="AP520" s="202" t="s">
        <v>18</v>
      </c>
      <c r="AQ520" s="203" t="s">
        <v>194</v>
      </c>
      <c r="AU520" s="202" t="s">
        <v>327</v>
      </c>
      <c r="AV520" s="46" t="str">
        <f t="shared" si="533"/>
        <v>R_ES-SA-SpCool</v>
      </c>
      <c r="AW520" s="208" t="str">
        <f t="shared" si="534"/>
        <v>RH16_17</v>
      </c>
      <c r="AX520" s="208">
        <f t="shared" si="541"/>
        <v>0</v>
      </c>
      <c r="AY520" s="208" t="s">
        <v>18</v>
      </c>
      <c r="AZ520" s="46" t="s">
        <v>193</v>
      </c>
      <c r="BD520" s="202" t="s">
        <v>327</v>
      </c>
      <c r="BE520" s="46" t="str">
        <f t="shared" si="535"/>
        <v>R_ES-SA-SpCool</v>
      </c>
      <c r="BF520" s="208" t="str">
        <f t="shared" si="536"/>
        <v>RH16_17</v>
      </c>
      <c r="BG520" s="208">
        <f t="shared" si="542"/>
        <v>0</v>
      </c>
      <c r="BH520" s="208" t="s">
        <v>18</v>
      </c>
      <c r="BI520" s="46" t="s">
        <v>195</v>
      </c>
      <c r="BM520" s="202" t="s">
        <v>327</v>
      </c>
      <c r="BN520" s="46" t="str">
        <f t="shared" si="537"/>
        <v>R_ES-SA-SpCool</v>
      </c>
      <c r="BO520" s="208" t="str">
        <f t="shared" si="538"/>
        <v>RH16_17</v>
      </c>
      <c r="BP520" s="208">
        <f t="shared" si="543"/>
        <v>0</v>
      </c>
      <c r="BQ520" s="208" t="s">
        <v>18</v>
      </c>
      <c r="BR520" s="46" t="s">
        <v>192</v>
      </c>
    </row>
    <row r="521" spans="11:70">
      <c r="K521" s="202" t="s">
        <v>327</v>
      </c>
      <c r="L521" s="203" t="str">
        <f t="shared" si="566"/>
        <v>R_ES-SA-SpCool</v>
      </c>
      <c r="M521" s="202" t="str">
        <f t="shared" si="567"/>
        <v>RH18_19</v>
      </c>
      <c r="N521" s="202">
        <f t="shared" si="562"/>
        <v>0</v>
      </c>
      <c r="O521" s="202" t="s">
        <v>18</v>
      </c>
      <c r="P521" s="203" t="s">
        <v>196</v>
      </c>
      <c r="T521" s="202" t="s">
        <v>327</v>
      </c>
      <c r="U521" s="203" t="str">
        <f t="shared" si="528"/>
        <v>R_ES-SA-SpCool</v>
      </c>
      <c r="V521" s="202" t="str">
        <f t="shared" si="528"/>
        <v>RH18_19</v>
      </c>
      <c r="W521" s="202">
        <f t="shared" si="563"/>
        <v>0</v>
      </c>
      <c r="X521" s="202" t="s">
        <v>18</v>
      </c>
      <c r="Y521" s="203" t="s">
        <v>191</v>
      </c>
      <c r="AC521" s="202" t="s">
        <v>327</v>
      </c>
      <c r="AD521" s="46" t="str">
        <f t="shared" si="529"/>
        <v>R_ES-SA-SpCool</v>
      </c>
      <c r="AE521" s="208" t="str">
        <f t="shared" si="530"/>
        <v>RH18_19</v>
      </c>
      <c r="AF521" s="46">
        <f t="shared" si="564"/>
        <v>0</v>
      </c>
      <c r="AG521" s="208" t="s">
        <v>18</v>
      </c>
      <c r="AH521" s="46" t="s">
        <v>197</v>
      </c>
      <c r="AL521" s="202" t="s">
        <v>327</v>
      </c>
      <c r="AM521" s="203" t="str">
        <f t="shared" si="531"/>
        <v>R_ES-SA-SpCool</v>
      </c>
      <c r="AN521" s="202" t="str">
        <f t="shared" si="532"/>
        <v>RH18_19</v>
      </c>
      <c r="AO521" s="202">
        <f t="shared" si="565"/>
        <v>0</v>
      </c>
      <c r="AP521" s="202" t="s">
        <v>18</v>
      </c>
      <c r="AQ521" s="203" t="s">
        <v>194</v>
      </c>
      <c r="AU521" s="202" t="s">
        <v>327</v>
      </c>
      <c r="AV521" s="46" t="str">
        <f t="shared" si="533"/>
        <v>R_ES-SA-SpCool</v>
      </c>
      <c r="AW521" s="208" t="str">
        <f t="shared" si="534"/>
        <v>RH18_19</v>
      </c>
      <c r="AX521" s="208">
        <f t="shared" si="541"/>
        <v>0</v>
      </c>
      <c r="AY521" s="208" t="s">
        <v>18</v>
      </c>
      <c r="AZ521" s="46" t="s">
        <v>193</v>
      </c>
      <c r="BD521" s="202" t="s">
        <v>327</v>
      </c>
      <c r="BE521" s="46" t="str">
        <f t="shared" si="535"/>
        <v>R_ES-SA-SpCool</v>
      </c>
      <c r="BF521" s="208" t="str">
        <f t="shared" si="536"/>
        <v>RH18_19</v>
      </c>
      <c r="BG521" s="208">
        <f t="shared" si="542"/>
        <v>0</v>
      </c>
      <c r="BH521" s="208" t="s">
        <v>18</v>
      </c>
      <c r="BI521" s="46" t="s">
        <v>195</v>
      </c>
      <c r="BM521" s="202" t="s">
        <v>327</v>
      </c>
      <c r="BN521" s="46" t="str">
        <f t="shared" si="537"/>
        <v>R_ES-SA-SpCool</v>
      </c>
      <c r="BO521" s="208" t="str">
        <f t="shared" si="538"/>
        <v>RH18_19</v>
      </c>
      <c r="BP521" s="208">
        <f t="shared" si="543"/>
        <v>0</v>
      </c>
      <c r="BQ521" s="208" t="s">
        <v>18</v>
      </c>
      <c r="BR521" s="46" t="s">
        <v>192</v>
      </c>
    </row>
    <row r="522" spans="11:70">
      <c r="K522" s="202" t="s">
        <v>327</v>
      </c>
      <c r="L522" s="203" t="str">
        <f t="shared" si="566"/>
        <v>R_ES-SA-SpCool</v>
      </c>
      <c r="M522" s="202" t="str">
        <f t="shared" si="567"/>
        <v>RH20_21</v>
      </c>
      <c r="N522" s="202">
        <f t="shared" si="562"/>
        <v>0</v>
      </c>
      <c r="O522" s="202" t="s">
        <v>18</v>
      </c>
      <c r="P522" s="203" t="s">
        <v>196</v>
      </c>
      <c r="T522" s="202" t="s">
        <v>327</v>
      </c>
      <c r="U522" s="203" t="str">
        <f t="shared" si="528"/>
        <v>R_ES-SA-SpCool</v>
      </c>
      <c r="V522" s="202" t="str">
        <f t="shared" si="528"/>
        <v>RH20_21</v>
      </c>
      <c r="W522" s="202">
        <f t="shared" si="563"/>
        <v>0</v>
      </c>
      <c r="X522" s="202" t="s">
        <v>18</v>
      </c>
      <c r="Y522" s="203" t="s">
        <v>191</v>
      </c>
      <c r="AC522" s="202" t="s">
        <v>327</v>
      </c>
      <c r="AD522" s="46" t="str">
        <f t="shared" si="529"/>
        <v>R_ES-SA-SpCool</v>
      </c>
      <c r="AE522" s="208" t="str">
        <f t="shared" si="530"/>
        <v>RH20_21</v>
      </c>
      <c r="AF522" s="46">
        <f t="shared" si="564"/>
        <v>0</v>
      </c>
      <c r="AG522" s="208" t="s">
        <v>18</v>
      </c>
      <c r="AH522" s="46" t="s">
        <v>197</v>
      </c>
      <c r="AL522" s="202" t="s">
        <v>327</v>
      </c>
      <c r="AM522" s="203" t="str">
        <f t="shared" si="531"/>
        <v>R_ES-SA-SpCool</v>
      </c>
      <c r="AN522" s="202" t="str">
        <f t="shared" si="532"/>
        <v>RH20_21</v>
      </c>
      <c r="AO522" s="202">
        <f t="shared" si="565"/>
        <v>0</v>
      </c>
      <c r="AP522" s="202" t="s">
        <v>18</v>
      </c>
      <c r="AQ522" s="203" t="s">
        <v>194</v>
      </c>
      <c r="AU522" s="202" t="s">
        <v>327</v>
      </c>
      <c r="AV522" s="46" t="str">
        <f t="shared" si="533"/>
        <v>R_ES-SA-SpCool</v>
      </c>
      <c r="AW522" s="208" t="str">
        <f t="shared" si="534"/>
        <v>RH20_21</v>
      </c>
      <c r="AX522" s="208">
        <f t="shared" si="541"/>
        <v>0</v>
      </c>
      <c r="AY522" s="208" t="s">
        <v>18</v>
      </c>
      <c r="AZ522" s="46" t="s">
        <v>193</v>
      </c>
      <c r="BD522" s="202" t="s">
        <v>327</v>
      </c>
      <c r="BE522" s="46" t="str">
        <f t="shared" si="535"/>
        <v>R_ES-SA-SpCool</v>
      </c>
      <c r="BF522" s="208" t="str">
        <f t="shared" si="536"/>
        <v>RH20_21</v>
      </c>
      <c r="BG522" s="208">
        <f t="shared" si="542"/>
        <v>0</v>
      </c>
      <c r="BH522" s="208" t="s">
        <v>18</v>
      </c>
      <c r="BI522" s="46" t="s">
        <v>195</v>
      </c>
      <c r="BM522" s="202" t="s">
        <v>327</v>
      </c>
      <c r="BN522" s="46" t="str">
        <f t="shared" si="537"/>
        <v>R_ES-SA-SpCool</v>
      </c>
      <c r="BO522" s="208" t="str">
        <f t="shared" si="538"/>
        <v>RH20_21</v>
      </c>
      <c r="BP522" s="208">
        <f t="shared" si="543"/>
        <v>0</v>
      </c>
      <c r="BQ522" s="208" t="s">
        <v>18</v>
      </c>
      <c r="BR522" s="46" t="s">
        <v>192</v>
      </c>
    </row>
    <row r="523" spans="11:70">
      <c r="K523" s="202" t="s">
        <v>327</v>
      </c>
      <c r="L523" s="203" t="str">
        <f t="shared" si="566"/>
        <v>R_ES-SA-SpCool</v>
      </c>
      <c r="M523" s="202" t="str">
        <f t="shared" si="567"/>
        <v>RH22_23</v>
      </c>
      <c r="N523" s="202">
        <f t="shared" si="562"/>
        <v>0</v>
      </c>
      <c r="O523" s="202" t="s">
        <v>18</v>
      </c>
      <c r="P523" s="203" t="s">
        <v>196</v>
      </c>
      <c r="T523" s="202" t="s">
        <v>327</v>
      </c>
      <c r="U523" s="203" t="str">
        <f t="shared" si="528"/>
        <v>R_ES-SA-SpCool</v>
      </c>
      <c r="V523" s="202" t="str">
        <f t="shared" si="528"/>
        <v>RH22_23</v>
      </c>
      <c r="W523" s="202">
        <f t="shared" si="563"/>
        <v>0</v>
      </c>
      <c r="X523" s="202" t="s">
        <v>18</v>
      </c>
      <c r="Y523" s="203" t="s">
        <v>191</v>
      </c>
      <c r="AC523" s="202" t="s">
        <v>327</v>
      </c>
      <c r="AD523" s="46" t="str">
        <f t="shared" si="529"/>
        <v>R_ES-SA-SpCool</v>
      </c>
      <c r="AE523" s="208" t="str">
        <f t="shared" si="530"/>
        <v>RH22_23</v>
      </c>
      <c r="AF523" s="46">
        <f t="shared" si="564"/>
        <v>0</v>
      </c>
      <c r="AG523" s="208" t="s">
        <v>18</v>
      </c>
      <c r="AH523" s="46" t="s">
        <v>197</v>
      </c>
      <c r="AL523" s="202" t="s">
        <v>327</v>
      </c>
      <c r="AM523" s="203" t="str">
        <f t="shared" si="531"/>
        <v>R_ES-SA-SpCool</v>
      </c>
      <c r="AN523" s="202" t="str">
        <f t="shared" si="532"/>
        <v>RH22_23</v>
      </c>
      <c r="AO523" s="202">
        <f t="shared" si="565"/>
        <v>0</v>
      </c>
      <c r="AP523" s="202" t="s">
        <v>18</v>
      </c>
      <c r="AQ523" s="203" t="s">
        <v>194</v>
      </c>
      <c r="AU523" s="202" t="s">
        <v>327</v>
      </c>
      <c r="AV523" s="46" t="str">
        <f t="shared" si="533"/>
        <v>R_ES-SA-SpCool</v>
      </c>
      <c r="AW523" s="208" t="str">
        <f t="shared" si="534"/>
        <v>RH22_23</v>
      </c>
      <c r="AX523" s="208">
        <f t="shared" si="541"/>
        <v>0</v>
      </c>
      <c r="AY523" s="208" t="s">
        <v>18</v>
      </c>
      <c r="AZ523" s="46" t="s">
        <v>193</v>
      </c>
      <c r="BD523" s="202" t="s">
        <v>327</v>
      </c>
      <c r="BE523" s="46" t="str">
        <f t="shared" si="535"/>
        <v>R_ES-SA-SpCool</v>
      </c>
      <c r="BF523" s="208" t="str">
        <f t="shared" si="536"/>
        <v>RH22_23</v>
      </c>
      <c r="BG523" s="208">
        <f t="shared" si="542"/>
        <v>0</v>
      </c>
      <c r="BH523" s="208" t="s">
        <v>18</v>
      </c>
      <c r="BI523" s="46" t="s">
        <v>195</v>
      </c>
      <c r="BM523" s="202" t="s">
        <v>327</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327</v>
      </c>
      <c r="L536" s="203" t="str">
        <f t="shared" si="566"/>
        <v>R_ES-SA-SpCool</v>
      </c>
      <c r="M536" s="202" t="str">
        <f t="shared" si="567"/>
        <v>SH0_1</v>
      </c>
      <c r="N536" s="127">
        <f>R536+R537</f>
        <v>0.139705882352941</v>
      </c>
      <c r="O536" s="202" t="s">
        <v>18</v>
      </c>
      <c r="P536" s="203" t="s">
        <v>196</v>
      </c>
      <c r="R536" s="202">
        <f t="shared" ref="R536:R559" si="568">R440</f>
        <v>0.0680147058823529</v>
      </c>
      <c r="T536" s="202" t="s">
        <v>327</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327</v>
      </c>
      <c r="AD536" s="46" t="str">
        <f t="shared" si="529"/>
        <v>R_ES-SA-SpCool</v>
      </c>
      <c r="AE536" s="208" t="str">
        <f t="shared" si="530"/>
        <v>SH0_1</v>
      </c>
      <c r="AF536" s="46">
        <f t="shared" si="564"/>
        <v>0.139705882352941</v>
      </c>
      <c r="AG536" s="208" t="s">
        <v>18</v>
      </c>
      <c r="AH536" s="46" t="s">
        <v>197</v>
      </c>
      <c r="AL536" s="202" t="s">
        <v>327</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327</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327</v>
      </c>
      <c r="BE536" s="46" t="str">
        <f t="shared" si="535"/>
        <v>R_ES-SA-SpCool</v>
      </c>
      <c r="BF536" s="208" t="str">
        <f t="shared" si="536"/>
        <v>SH0_1</v>
      </c>
      <c r="BG536" s="208">
        <f t="shared" si="542"/>
        <v>0.139705882352941</v>
      </c>
      <c r="BH536" s="208" t="s">
        <v>18</v>
      </c>
      <c r="BI536" s="46" t="s">
        <v>195</v>
      </c>
      <c r="BM536" s="202" t="s">
        <v>327</v>
      </c>
      <c r="BN536" s="46" t="str">
        <f t="shared" si="537"/>
        <v>R_ES-SA-SpCool</v>
      </c>
      <c r="BO536" s="208" t="str">
        <f t="shared" si="538"/>
        <v>SH0_1</v>
      </c>
      <c r="BP536" s="208">
        <f t="shared" si="543"/>
        <v>0.128676470588235</v>
      </c>
      <c r="BQ536" s="208" t="s">
        <v>18</v>
      </c>
      <c r="BR536" s="46" t="s">
        <v>192</v>
      </c>
    </row>
    <row r="537" spans="11:70">
      <c r="K537" s="202" t="s">
        <v>327</v>
      </c>
      <c r="L537" s="203" t="str">
        <f t="shared" si="566"/>
        <v>R_ES-SA-SpCool</v>
      </c>
      <c r="M537" s="202" t="str">
        <f t="shared" si="567"/>
        <v>SH2_3</v>
      </c>
      <c r="N537" s="127">
        <f>R538+R539</f>
        <v>0.137867647058824</v>
      </c>
      <c r="O537" s="202" t="s">
        <v>18</v>
      </c>
      <c r="P537" s="203" t="s">
        <v>196</v>
      </c>
      <c r="R537" s="202">
        <f t="shared" si="568"/>
        <v>0.0716911764705882</v>
      </c>
      <c r="T537" s="202" t="s">
        <v>327</v>
      </c>
      <c r="U537" s="203" t="str">
        <f t="shared" si="528"/>
        <v>R_ES-SA-SpCool</v>
      </c>
      <c r="V537" s="202" t="str">
        <f t="shared" si="528"/>
        <v>SH2_3</v>
      </c>
      <c r="W537" s="127">
        <f>AA538+AA539</f>
        <v>0.105698529411765</v>
      </c>
      <c r="X537" s="202" t="s">
        <v>18</v>
      </c>
      <c r="Y537" s="203" t="s">
        <v>191</v>
      </c>
      <c r="AA537" s="202">
        <f t="shared" si="569"/>
        <v>0.0634191176470588</v>
      </c>
      <c r="AC537" s="202" t="s">
        <v>327</v>
      </c>
      <c r="AD537" s="46" t="str">
        <f t="shared" si="529"/>
        <v>R_ES-SA-SpCool</v>
      </c>
      <c r="AE537" s="208" t="str">
        <f t="shared" si="530"/>
        <v>SH2_3</v>
      </c>
      <c r="AF537" s="46">
        <f t="shared" si="564"/>
        <v>0.137867647058824</v>
      </c>
      <c r="AG537" s="208" t="s">
        <v>18</v>
      </c>
      <c r="AH537" s="46" t="s">
        <v>197</v>
      </c>
      <c r="AL537" s="202" t="s">
        <v>327</v>
      </c>
      <c r="AM537" s="203" t="str">
        <f t="shared" si="531"/>
        <v>R_ES-SA-SpCool</v>
      </c>
      <c r="AN537" s="202" t="str">
        <f t="shared" si="532"/>
        <v>SH2_3</v>
      </c>
      <c r="AO537" s="127">
        <f>AS538+AS539</f>
        <v>0.128676470588235</v>
      </c>
      <c r="AP537" s="202" t="s">
        <v>18</v>
      </c>
      <c r="AQ537" s="203" t="s">
        <v>194</v>
      </c>
      <c r="AS537" s="202">
        <f t="shared" si="570"/>
        <v>0.0726102941176471</v>
      </c>
      <c r="AU537" s="202" t="s">
        <v>327</v>
      </c>
      <c r="AV537" s="46" t="str">
        <f t="shared" si="533"/>
        <v>R_ES-SA-SpCool</v>
      </c>
      <c r="AW537" s="208" t="str">
        <f t="shared" si="534"/>
        <v>SH2_3</v>
      </c>
      <c r="AX537" s="127">
        <f>BB538+BB539</f>
        <v>0.105698529411765</v>
      </c>
      <c r="AY537" s="208" t="s">
        <v>18</v>
      </c>
      <c r="AZ537" s="46" t="s">
        <v>193</v>
      </c>
      <c r="BB537" s="208">
        <f t="shared" si="571"/>
        <v>0.0634191176470588</v>
      </c>
      <c r="BD537" s="202" t="s">
        <v>327</v>
      </c>
      <c r="BE537" s="46" t="str">
        <f t="shared" si="535"/>
        <v>R_ES-SA-SpCool</v>
      </c>
      <c r="BF537" s="208" t="str">
        <f t="shared" si="536"/>
        <v>SH2_3</v>
      </c>
      <c r="BG537" s="208">
        <f t="shared" si="542"/>
        <v>0.137867647058824</v>
      </c>
      <c r="BH537" s="208" t="s">
        <v>18</v>
      </c>
      <c r="BI537" s="46" t="s">
        <v>195</v>
      </c>
      <c r="BM537" s="202" t="s">
        <v>327</v>
      </c>
      <c r="BN537" s="46" t="str">
        <f t="shared" si="537"/>
        <v>R_ES-SA-SpCool</v>
      </c>
      <c r="BO537" s="208" t="str">
        <f t="shared" si="538"/>
        <v>SH2_3</v>
      </c>
      <c r="BP537" s="208">
        <f t="shared" si="543"/>
        <v>0.105698529411765</v>
      </c>
      <c r="BQ537" s="208" t="s">
        <v>18</v>
      </c>
      <c r="BR537" s="46" t="s">
        <v>192</v>
      </c>
    </row>
    <row r="538" spans="11:70">
      <c r="K538" s="202" t="s">
        <v>327</v>
      </c>
      <c r="L538" s="203" t="str">
        <f t="shared" si="566"/>
        <v>R_ES-SA-SpCool</v>
      </c>
      <c r="M538" s="202" t="str">
        <f t="shared" si="567"/>
        <v>SH4_5</v>
      </c>
      <c r="N538" s="127">
        <f>R540+R541</f>
        <v>0.118566176470588</v>
      </c>
      <c r="O538" s="202" t="s">
        <v>18</v>
      </c>
      <c r="P538" s="203" t="s">
        <v>196</v>
      </c>
      <c r="R538" s="202">
        <f t="shared" si="568"/>
        <v>0.0726102941176471</v>
      </c>
      <c r="T538" s="202" t="s">
        <v>327</v>
      </c>
      <c r="U538" s="203" t="str">
        <f t="shared" si="528"/>
        <v>R_ES-SA-SpCool</v>
      </c>
      <c r="V538" s="202" t="str">
        <f t="shared" si="528"/>
        <v>SH4_5</v>
      </c>
      <c r="W538" s="127">
        <f>AA540+AA541</f>
        <v>0.083639705882353</v>
      </c>
      <c r="X538" s="202" t="s">
        <v>18</v>
      </c>
      <c r="Y538" s="203" t="s">
        <v>191</v>
      </c>
      <c r="AA538" s="202">
        <f t="shared" si="569"/>
        <v>0.0551470588235294</v>
      </c>
      <c r="AC538" s="202" t="s">
        <v>327</v>
      </c>
      <c r="AD538" s="46" t="str">
        <f t="shared" si="529"/>
        <v>R_ES-SA-SpCool</v>
      </c>
      <c r="AE538" s="208" t="str">
        <f t="shared" si="530"/>
        <v>SH4_5</v>
      </c>
      <c r="AF538" s="46">
        <f t="shared" si="564"/>
        <v>0.118566176470588</v>
      </c>
      <c r="AG538" s="208" t="s">
        <v>18</v>
      </c>
      <c r="AH538" s="46" t="s">
        <v>197</v>
      </c>
      <c r="AL538" s="202" t="s">
        <v>327</v>
      </c>
      <c r="AM538" s="203" t="str">
        <f t="shared" si="531"/>
        <v>R_ES-SA-SpCool</v>
      </c>
      <c r="AN538" s="202" t="str">
        <f t="shared" si="532"/>
        <v>SH4_5</v>
      </c>
      <c r="AO538" s="127">
        <f>AS540+AS541</f>
        <v>0.105698529411765</v>
      </c>
      <c r="AP538" s="202" t="s">
        <v>18</v>
      </c>
      <c r="AQ538" s="203" t="s">
        <v>194</v>
      </c>
      <c r="AS538" s="202">
        <f t="shared" si="570"/>
        <v>0.0652573529411765</v>
      </c>
      <c r="AU538" s="202" t="s">
        <v>327</v>
      </c>
      <c r="AV538" s="46" t="str">
        <f t="shared" si="533"/>
        <v>R_ES-SA-SpCool</v>
      </c>
      <c r="AW538" s="208" t="str">
        <f t="shared" si="534"/>
        <v>SH4_5</v>
      </c>
      <c r="AX538" s="127">
        <f>BB540+BB541</f>
        <v>0.083639705882353</v>
      </c>
      <c r="AY538" s="208" t="s">
        <v>18</v>
      </c>
      <c r="AZ538" s="46" t="s">
        <v>193</v>
      </c>
      <c r="BB538" s="208">
        <f t="shared" si="571"/>
        <v>0.0551470588235294</v>
      </c>
      <c r="BD538" s="202" t="s">
        <v>327</v>
      </c>
      <c r="BE538" s="46" t="str">
        <f t="shared" si="535"/>
        <v>R_ES-SA-SpCool</v>
      </c>
      <c r="BF538" s="208" t="str">
        <f t="shared" si="536"/>
        <v>SH4_5</v>
      </c>
      <c r="BG538" s="208">
        <f t="shared" si="542"/>
        <v>0.118566176470588</v>
      </c>
      <c r="BH538" s="208" t="s">
        <v>18</v>
      </c>
      <c r="BI538" s="46" t="s">
        <v>195</v>
      </c>
      <c r="BM538" s="202" t="s">
        <v>327</v>
      </c>
      <c r="BN538" s="46" t="str">
        <f t="shared" si="537"/>
        <v>R_ES-SA-SpCool</v>
      </c>
      <c r="BO538" s="208" t="str">
        <f t="shared" si="538"/>
        <v>SH4_5</v>
      </c>
      <c r="BP538" s="208">
        <f t="shared" si="543"/>
        <v>0.083639705882353</v>
      </c>
      <c r="BQ538" s="208" t="s">
        <v>18</v>
      </c>
      <c r="BR538" s="46" t="s">
        <v>192</v>
      </c>
    </row>
    <row r="539" spans="11:70">
      <c r="K539" s="202" t="s">
        <v>327</v>
      </c>
      <c r="L539" s="203" t="str">
        <f t="shared" si="566"/>
        <v>R_ES-SA-SpCool</v>
      </c>
      <c r="M539" s="202" t="str">
        <f t="shared" si="567"/>
        <v>SH6_7</v>
      </c>
      <c r="N539" s="127">
        <f>R542+R543</f>
        <v>0.0965073529411765</v>
      </c>
      <c r="O539" s="202" t="s">
        <v>18</v>
      </c>
      <c r="P539" s="203" t="s">
        <v>196</v>
      </c>
      <c r="R539" s="202">
        <f t="shared" si="568"/>
        <v>0.0652573529411765</v>
      </c>
      <c r="T539" s="202" t="s">
        <v>327</v>
      </c>
      <c r="U539" s="203" t="str">
        <f t="shared" si="528"/>
        <v>R_ES-SA-SpCool</v>
      </c>
      <c r="V539" s="202" t="str">
        <f t="shared" si="528"/>
        <v>SH6_7</v>
      </c>
      <c r="W539" s="127">
        <f>AA542+AA543</f>
        <v>0.0560661764705883</v>
      </c>
      <c r="X539" s="202" t="s">
        <v>18</v>
      </c>
      <c r="Y539" s="203" t="s">
        <v>191</v>
      </c>
      <c r="AA539" s="202">
        <f t="shared" si="569"/>
        <v>0.0505514705882353</v>
      </c>
      <c r="AC539" s="202" t="s">
        <v>327</v>
      </c>
      <c r="AD539" s="46" t="str">
        <f t="shared" si="529"/>
        <v>R_ES-SA-SpCool</v>
      </c>
      <c r="AE539" s="208" t="str">
        <f t="shared" si="530"/>
        <v>SH6_7</v>
      </c>
      <c r="AF539" s="46">
        <f t="shared" si="564"/>
        <v>0.0965073529411765</v>
      </c>
      <c r="AG539" s="208" t="s">
        <v>18</v>
      </c>
      <c r="AH539" s="46" t="s">
        <v>197</v>
      </c>
      <c r="AL539" s="202" t="s">
        <v>327</v>
      </c>
      <c r="AM539" s="203" t="str">
        <f t="shared" si="531"/>
        <v>R_ES-SA-SpCool</v>
      </c>
      <c r="AN539" s="202" t="str">
        <f t="shared" si="532"/>
        <v>SH6_7</v>
      </c>
      <c r="AO539" s="127">
        <f>AS542+AS543</f>
        <v>0.083639705882353</v>
      </c>
      <c r="AP539" s="202" t="s">
        <v>18</v>
      </c>
      <c r="AQ539" s="203" t="s">
        <v>194</v>
      </c>
      <c r="AS539" s="202">
        <f t="shared" si="570"/>
        <v>0.0634191176470588</v>
      </c>
      <c r="AU539" s="202" t="s">
        <v>327</v>
      </c>
      <c r="AV539" s="46" t="str">
        <f t="shared" si="533"/>
        <v>R_ES-SA-SpCool</v>
      </c>
      <c r="AW539" s="208" t="str">
        <f t="shared" si="534"/>
        <v>SH6_7</v>
      </c>
      <c r="AX539" s="127">
        <f>BB542+BB543</f>
        <v>0.0560661764705883</v>
      </c>
      <c r="AY539" s="208" t="s">
        <v>18</v>
      </c>
      <c r="AZ539" s="46" t="s">
        <v>193</v>
      </c>
      <c r="BB539" s="208">
        <f t="shared" si="571"/>
        <v>0.0505514705882353</v>
      </c>
      <c r="BD539" s="202" t="s">
        <v>327</v>
      </c>
      <c r="BE539" s="46" t="str">
        <f t="shared" si="535"/>
        <v>R_ES-SA-SpCool</v>
      </c>
      <c r="BF539" s="208" t="str">
        <f t="shared" si="536"/>
        <v>SH6_7</v>
      </c>
      <c r="BG539" s="208">
        <f t="shared" si="542"/>
        <v>0.0965073529411765</v>
      </c>
      <c r="BH539" s="208" t="s">
        <v>18</v>
      </c>
      <c r="BI539" s="46" t="s">
        <v>195</v>
      </c>
      <c r="BM539" s="202" t="s">
        <v>327</v>
      </c>
      <c r="BN539" s="46" t="str">
        <f t="shared" si="537"/>
        <v>R_ES-SA-SpCool</v>
      </c>
      <c r="BO539" s="208" t="str">
        <f t="shared" si="538"/>
        <v>SH6_7</v>
      </c>
      <c r="BP539" s="208">
        <f t="shared" si="543"/>
        <v>0.0560661764705883</v>
      </c>
      <c r="BQ539" s="208" t="s">
        <v>18</v>
      </c>
      <c r="BR539" s="46" t="s">
        <v>192</v>
      </c>
    </row>
    <row r="540" spans="11:70">
      <c r="K540" s="202" t="s">
        <v>327</v>
      </c>
      <c r="L540" s="203" t="str">
        <f t="shared" si="566"/>
        <v>R_ES-SA-SpCool</v>
      </c>
      <c r="M540" s="202" t="str">
        <f t="shared" si="567"/>
        <v>SH8_9</v>
      </c>
      <c r="N540" s="127">
        <f>R544+R545</f>
        <v>0.0670955882352942</v>
      </c>
      <c r="O540" s="202" t="s">
        <v>18</v>
      </c>
      <c r="P540" s="203" t="s">
        <v>196</v>
      </c>
      <c r="R540" s="202">
        <f t="shared" si="568"/>
        <v>0.0634191176470588</v>
      </c>
      <c r="T540" s="202" t="s">
        <v>327</v>
      </c>
      <c r="U540" s="203" t="str">
        <f t="shared" si="528"/>
        <v>R_ES-SA-SpCool</v>
      </c>
      <c r="V540" s="202" t="str">
        <f t="shared" si="528"/>
        <v>SH8_9</v>
      </c>
      <c r="W540" s="127">
        <f>AA544+AA545</f>
        <v>0.0413602941176471</v>
      </c>
      <c r="X540" s="202" t="s">
        <v>18</v>
      </c>
      <c r="Y540" s="203" t="s">
        <v>191</v>
      </c>
      <c r="AA540" s="202">
        <f t="shared" si="569"/>
        <v>0.0459558823529412</v>
      </c>
      <c r="AC540" s="202" t="s">
        <v>327</v>
      </c>
      <c r="AD540" s="46" t="str">
        <f t="shared" si="529"/>
        <v>R_ES-SA-SpCool</v>
      </c>
      <c r="AE540" s="208" t="str">
        <f t="shared" si="530"/>
        <v>SH8_9</v>
      </c>
      <c r="AF540" s="46">
        <f t="shared" si="564"/>
        <v>0.0670955882352942</v>
      </c>
      <c r="AG540" s="208" t="s">
        <v>18</v>
      </c>
      <c r="AH540" s="46" t="s">
        <v>197</v>
      </c>
      <c r="AL540" s="202" t="s">
        <v>327</v>
      </c>
      <c r="AM540" s="203" t="str">
        <f t="shared" si="531"/>
        <v>R_ES-SA-SpCool</v>
      </c>
      <c r="AN540" s="202" t="str">
        <f t="shared" si="532"/>
        <v>SH8_9</v>
      </c>
      <c r="AO540" s="127">
        <f>AS544+AS545</f>
        <v>0.0560661764705883</v>
      </c>
      <c r="AP540" s="202" t="s">
        <v>18</v>
      </c>
      <c r="AQ540" s="203" t="s">
        <v>194</v>
      </c>
      <c r="AS540" s="202">
        <f t="shared" si="570"/>
        <v>0.0551470588235294</v>
      </c>
      <c r="AU540" s="202" t="s">
        <v>327</v>
      </c>
      <c r="AV540" s="46" t="str">
        <f t="shared" si="533"/>
        <v>R_ES-SA-SpCool</v>
      </c>
      <c r="AW540" s="208" t="str">
        <f t="shared" si="534"/>
        <v>SH8_9</v>
      </c>
      <c r="AX540" s="127">
        <f>BB544+BB545</f>
        <v>0.0413602941176471</v>
      </c>
      <c r="AY540" s="208" t="s">
        <v>18</v>
      </c>
      <c r="AZ540" s="46" t="s">
        <v>193</v>
      </c>
      <c r="BB540" s="208">
        <f t="shared" si="571"/>
        <v>0.0459558823529412</v>
      </c>
      <c r="BD540" s="202" t="s">
        <v>327</v>
      </c>
      <c r="BE540" s="46" t="str">
        <f t="shared" si="535"/>
        <v>R_ES-SA-SpCool</v>
      </c>
      <c r="BF540" s="208" t="str">
        <f t="shared" si="536"/>
        <v>SH8_9</v>
      </c>
      <c r="BG540" s="208">
        <f t="shared" si="542"/>
        <v>0.0670955882352942</v>
      </c>
      <c r="BH540" s="208" t="s">
        <v>18</v>
      </c>
      <c r="BI540" s="46" t="s">
        <v>195</v>
      </c>
      <c r="BM540" s="202" t="s">
        <v>327</v>
      </c>
      <c r="BN540" s="46" t="str">
        <f t="shared" si="537"/>
        <v>R_ES-SA-SpCool</v>
      </c>
      <c r="BO540" s="208" t="str">
        <f t="shared" si="538"/>
        <v>SH8_9</v>
      </c>
      <c r="BP540" s="208">
        <f t="shared" si="543"/>
        <v>0.0413602941176471</v>
      </c>
      <c r="BQ540" s="208" t="s">
        <v>18</v>
      </c>
      <c r="BR540" s="46" t="s">
        <v>192</v>
      </c>
    </row>
    <row r="541" spans="11:70">
      <c r="K541" s="202" t="s">
        <v>327</v>
      </c>
      <c r="L541" s="203" t="str">
        <f t="shared" si="566"/>
        <v>R_ES-SA-SpCool</v>
      </c>
      <c r="M541" s="202" t="str">
        <f t="shared" si="567"/>
        <v>SH10_11</v>
      </c>
      <c r="N541" s="127">
        <f>R546+R547</f>
        <v>0.0496323529411765</v>
      </c>
      <c r="O541" s="202" t="s">
        <v>18</v>
      </c>
      <c r="P541" s="203" t="s">
        <v>196</v>
      </c>
      <c r="R541" s="202">
        <f t="shared" si="568"/>
        <v>0.0551470588235294</v>
      </c>
      <c r="T541" s="202" t="s">
        <v>327</v>
      </c>
      <c r="U541" s="203" t="str">
        <f t="shared" si="528"/>
        <v>R_ES-SA-SpCool</v>
      </c>
      <c r="V541" s="202" t="str">
        <f t="shared" si="528"/>
        <v>SH10_11</v>
      </c>
      <c r="W541" s="127">
        <f>AA546+AA547</f>
        <v>0.03125</v>
      </c>
      <c r="X541" s="202" t="s">
        <v>18</v>
      </c>
      <c r="Y541" s="203" t="s">
        <v>191</v>
      </c>
      <c r="AA541" s="202">
        <f t="shared" si="569"/>
        <v>0.0376838235294118</v>
      </c>
      <c r="AC541" s="202" t="s">
        <v>327</v>
      </c>
      <c r="AD541" s="46" t="str">
        <f t="shared" si="529"/>
        <v>R_ES-SA-SpCool</v>
      </c>
      <c r="AE541" s="208" t="str">
        <f t="shared" si="530"/>
        <v>SH10_11</v>
      </c>
      <c r="AF541" s="46">
        <f t="shared" si="564"/>
        <v>0.0496323529411765</v>
      </c>
      <c r="AG541" s="208" t="s">
        <v>18</v>
      </c>
      <c r="AH541" s="46" t="s">
        <v>197</v>
      </c>
      <c r="AL541" s="202" t="s">
        <v>327</v>
      </c>
      <c r="AM541" s="203" t="str">
        <f t="shared" si="531"/>
        <v>R_ES-SA-SpCool</v>
      </c>
      <c r="AN541" s="202" t="str">
        <f t="shared" si="532"/>
        <v>SH10_11</v>
      </c>
      <c r="AO541" s="127">
        <f>AS546+AS547</f>
        <v>0.0413602941176471</v>
      </c>
      <c r="AP541" s="202" t="s">
        <v>18</v>
      </c>
      <c r="AQ541" s="203" t="s">
        <v>194</v>
      </c>
      <c r="AS541" s="202">
        <f t="shared" si="570"/>
        <v>0.0505514705882353</v>
      </c>
      <c r="AU541" s="202" t="s">
        <v>327</v>
      </c>
      <c r="AV541" s="46" t="str">
        <f t="shared" si="533"/>
        <v>R_ES-SA-SpCool</v>
      </c>
      <c r="AW541" s="208" t="str">
        <f t="shared" si="534"/>
        <v>SH10_11</v>
      </c>
      <c r="AX541" s="127">
        <f>BB546+BB547</f>
        <v>0.03125</v>
      </c>
      <c r="AY541" s="208" t="s">
        <v>18</v>
      </c>
      <c r="AZ541" s="46" t="s">
        <v>193</v>
      </c>
      <c r="BB541" s="208">
        <f t="shared" si="571"/>
        <v>0.0376838235294118</v>
      </c>
      <c r="BD541" s="202" t="s">
        <v>327</v>
      </c>
      <c r="BE541" s="46" t="str">
        <f t="shared" si="535"/>
        <v>R_ES-SA-SpCool</v>
      </c>
      <c r="BF541" s="208" t="str">
        <f t="shared" si="536"/>
        <v>SH10_11</v>
      </c>
      <c r="BG541" s="208">
        <f t="shared" si="542"/>
        <v>0.0496323529411765</v>
      </c>
      <c r="BH541" s="208" t="s">
        <v>18</v>
      </c>
      <c r="BI541" s="46" t="s">
        <v>195</v>
      </c>
      <c r="BM541" s="202" t="s">
        <v>327</v>
      </c>
      <c r="BN541" s="46" t="str">
        <f t="shared" si="537"/>
        <v>R_ES-SA-SpCool</v>
      </c>
      <c r="BO541" s="208" t="str">
        <f t="shared" si="538"/>
        <v>SH10_11</v>
      </c>
      <c r="BP541" s="208">
        <f t="shared" si="543"/>
        <v>0.03125</v>
      </c>
      <c r="BQ541" s="208" t="s">
        <v>18</v>
      </c>
      <c r="BR541" s="46" t="s">
        <v>192</v>
      </c>
    </row>
    <row r="542" spans="11:70">
      <c r="K542" s="202" t="s">
        <v>327</v>
      </c>
      <c r="L542" s="203" t="str">
        <f t="shared" si="566"/>
        <v>R_ES-SA-SpCool</v>
      </c>
      <c r="M542" s="202" t="str">
        <f t="shared" si="567"/>
        <v>SH12_13</v>
      </c>
      <c r="N542" s="127">
        <f>R548+R549</f>
        <v>0.0349264705882353</v>
      </c>
      <c r="O542" s="202" t="s">
        <v>18</v>
      </c>
      <c r="P542" s="203" t="s">
        <v>196</v>
      </c>
      <c r="R542" s="202">
        <f t="shared" si="568"/>
        <v>0.0505514705882353</v>
      </c>
      <c r="T542" s="202" t="s">
        <v>327</v>
      </c>
      <c r="U542" s="203" t="str">
        <f t="shared" si="528"/>
        <v>R_ES-SA-SpCool</v>
      </c>
      <c r="V542" s="202" t="str">
        <f t="shared" si="528"/>
        <v>SH12_13</v>
      </c>
      <c r="W542" s="127">
        <f>AA548+AA549</f>
        <v>0.0321691176470589</v>
      </c>
      <c r="X542" s="202" t="s">
        <v>18</v>
      </c>
      <c r="Y542" s="203" t="s">
        <v>191</v>
      </c>
      <c r="AA542" s="202">
        <f t="shared" si="569"/>
        <v>0.0294117647058824</v>
      </c>
      <c r="AC542" s="202" t="s">
        <v>327</v>
      </c>
      <c r="AD542" s="46" t="str">
        <f t="shared" si="529"/>
        <v>R_ES-SA-SpCool</v>
      </c>
      <c r="AE542" s="208" t="str">
        <f t="shared" si="530"/>
        <v>SH12_13</v>
      </c>
      <c r="AF542" s="46">
        <f t="shared" si="564"/>
        <v>0.0349264705882353</v>
      </c>
      <c r="AG542" s="208" t="s">
        <v>18</v>
      </c>
      <c r="AH542" s="46" t="s">
        <v>197</v>
      </c>
      <c r="AL542" s="202" t="s">
        <v>327</v>
      </c>
      <c r="AM542" s="203" t="str">
        <f t="shared" si="531"/>
        <v>R_ES-SA-SpCool</v>
      </c>
      <c r="AN542" s="202" t="str">
        <f t="shared" si="532"/>
        <v>SH12_13</v>
      </c>
      <c r="AO542" s="127">
        <f>AS548+AS549</f>
        <v>0.03125</v>
      </c>
      <c r="AP542" s="202" t="s">
        <v>18</v>
      </c>
      <c r="AQ542" s="203" t="s">
        <v>194</v>
      </c>
      <c r="AS542" s="202">
        <f t="shared" si="570"/>
        <v>0.0459558823529412</v>
      </c>
      <c r="AU542" s="202" t="s">
        <v>327</v>
      </c>
      <c r="AV542" s="46" t="str">
        <f t="shared" si="533"/>
        <v>R_ES-SA-SpCool</v>
      </c>
      <c r="AW542" s="208" t="str">
        <f t="shared" si="534"/>
        <v>SH12_13</v>
      </c>
      <c r="AX542" s="127">
        <f>BB548+BB549</f>
        <v>0.0321691176470589</v>
      </c>
      <c r="AY542" s="208" t="s">
        <v>18</v>
      </c>
      <c r="AZ542" s="46" t="s">
        <v>193</v>
      </c>
      <c r="BB542" s="208">
        <f t="shared" si="571"/>
        <v>0.0294117647058824</v>
      </c>
      <c r="BD542" s="202" t="s">
        <v>327</v>
      </c>
      <c r="BE542" s="46" t="str">
        <f t="shared" si="535"/>
        <v>R_ES-SA-SpCool</v>
      </c>
      <c r="BF542" s="208" t="str">
        <f t="shared" si="536"/>
        <v>SH12_13</v>
      </c>
      <c r="BG542" s="208">
        <f t="shared" si="542"/>
        <v>0.0349264705882353</v>
      </c>
      <c r="BH542" s="208" t="s">
        <v>18</v>
      </c>
      <c r="BI542" s="46" t="s">
        <v>195</v>
      </c>
      <c r="BM542" s="202" t="s">
        <v>327</v>
      </c>
      <c r="BN542" s="46" t="str">
        <f t="shared" si="537"/>
        <v>R_ES-SA-SpCool</v>
      </c>
      <c r="BO542" s="208" t="str">
        <f t="shared" si="538"/>
        <v>SH12_13</v>
      </c>
      <c r="BP542" s="208">
        <f t="shared" si="543"/>
        <v>0.0321691176470589</v>
      </c>
      <c r="BQ542" s="208" t="s">
        <v>18</v>
      </c>
      <c r="BR542" s="46" t="s">
        <v>192</v>
      </c>
    </row>
    <row r="543" spans="11:70">
      <c r="K543" s="202" t="s">
        <v>327</v>
      </c>
      <c r="L543" s="203" t="str">
        <f t="shared" si="566"/>
        <v>R_ES-SA-SpCool</v>
      </c>
      <c r="M543" s="202" t="str">
        <f t="shared" si="567"/>
        <v>SH14_15</v>
      </c>
      <c r="N543" s="127">
        <f>R550+R551</f>
        <v>0.0284926470588236</v>
      </c>
      <c r="O543" s="202" t="s">
        <v>18</v>
      </c>
      <c r="P543" s="203" t="s">
        <v>196</v>
      </c>
      <c r="R543" s="202">
        <f t="shared" si="568"/>
        <v>0.0459558823529412</v>
      </c>
      <c r="T543" s="202" t="s">
        <v>327</v>
      </c>
      <c r="U543" s="203" t="str">
        <f t="shared" si="528"/>
        <v>R_ES-SA-SpCool</v>
      </c>
      <c r="V543" s="202" t="str">
        <f t="shared" si="528"/>
        <v>SH14_15</v>
      </c>
      <c r="W543" s="127">
        <f>AA550+AA551</f>
        <v>0.0496323529411765</v>
      </c>
      <c r="X543" s="202" t="s">
        <v>18</v>
      </c>
      <c r="Y543" s="203" t="s">
        <v>191</v>
      </c>
      <c r="AA543" s="202">
        <f t="shared" si="569"/>
        <v>0.0266544117647059</v>
      </c>
      <c r="AC543" s="202" t="s">
        <v>327</v>
      </c>
      <c r="AD543" s="46" t="str">
        <f t="shared" si="529"/>
        <v>R_ES-SA-SpCool</v>
      </c>
      <c r="AE543" s="208" t="str">
        <f t="shared" si="530"/>
        <v>SH14_15</v>
      </c>
      <c r="AF543" s="46">
        <f t="shared" si="564"/>
        <v>0.0284926470588236</v>
      </c>
      <c r="AG543" s="208" t="s">
        <v>18</v>
      </c>
      <c r="AH543" s="46" t="s">
        <v>197</v>
      </c>
      <c r="AL543" s="202" t="s">
        <v>327</v>
      </c>
      <c r="AM543" s="203" t="str">
        <f t="shared" si="531"/>
        <v>R_ES-SA-SpCool</v>
      </c>
      <c r="AN543" s="202" t="str">
        <f t="shared" si="532"/>
        <v>SH14_15</v>
      </c>
      <c r="AO543" s="127">
        <f>AS550+AS551</f>
        <v>0.0321691176470589</v>
      </c>
      <c r="AP543" s="202" t="s">
        <v>18</v>
      </c>
      <c r="AQ543" s="203" t="s">
        <v>194</v>
      </c>
      <c r="AS543" s="202">
        <f t="shared" si="570"/>
        <v>0.0376838235294118</v>
      </c>
      <c r="AU543" s="202" t="s">
        <v>327</v>
      </c>
      <c r="AV543" s="46" t="str">
        <f t="shared" si="533"/>
        <v>R_ES-SA-SpCool</v>
      </c>
      <c r="AW543" s="208" t="str">
        <f t="shared" si="534"/>
        <v>SH14_15</v>
      </c>
      <c r="AX543" s="127">
        <f>BB550+BB551</f>
        <v>0.0496323529411765</v>
      </c>
      <c r="AY543" s="208" t="s">
        <v>18</v>
      </c>
      <c r="AZ543" s="46" t="s">
        <v>193</v>
      </c>
      <c r="BB543" s="208">
        <f t="shared" si="571"/>
        <v>0.0266544117647059</v>
      </c>
      <c r="BD543" s="202" t="s">
        <v>327</v>
      </c>
      <c r="BE543" s="46" t="str">
        <f t="shared" si="535"/>
        <v>R_ES-SA-SpCool</v>
      </c>
      <c r="BF543" s="208" t="str">
        <f t="shared" si="536"/>
        <v>SH14_15</v>
      </c>
      <c r="BG543" s="208">
        <f t="shared" si="542"/>
        <v>0.0284926470588236</v>
      </c>
      <c r="BH543" s="208" t="s">
        <v>18</v>
      </c>
      <c r="BI543" s="46" t="s">
        <v>195</v>
      </c>
      <c r="BM543" s="202" t="s">
        <v>327</v>
      </c>
      <c r="BN543" s="46" t="str">
        <f t="shared" si="537"/>
        <v>R_ES-SA-SpCool</v>
      </c>
      <c r="BO543" s="208" t="str">
        <f t="shared" si="538"/>
        <v>SH14_15</v>
      </c>
      <c r="BP543" s="208">
        <f t="shared" si="543"/>
        <v>0.0496323529411765</v>
      </c>
      <c r="BQ543" s="208" t="s">
        <v>18</v>
      </c>
      <c r="BR543" s="46" t="s">
        <v>192</v>
      </c>
    </row>
    <row r="544" spans="11:70">
      <c r="K544" s="202" t="s">
        <v>327</v>
      </c>
      <c r="L544" s="203" t="str">
        <f t="shared" si="566"/>
        <v>R_ES-SA-SpCool</v>
      </c>
      <c r="M544" s="202" t="str">
        <f t="shared" si="567"/>
        <v>SH16_17</v>
      </c>
      <c r="N544" s="127">
        <f>R552+R553</f>
        <v>0.0404411764705883</v>
      </c>
      <c r="O544" s="202" t="s">
        <v>18</v>
      </c>
      <c r="P544" s="203" t="s">
        <v>196</v>
      </c>
      <c r="R544" s="202">
        <f t="shared" si="568"/>
        <v>0.0376838235294118</v>
      </c>
      <c r="T544" s="202" t="s">
        <v>327</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327</v>
      </c>
      <c r="AD544" s="46" t="str">
        <f t="shared" ref="AD544:AD607" si="573">U544</f>
        <v>R_ES-SA-SpCool</v>
      </c>
      <c r="AE544" s="208" t="str">
        <f t="shared" ref="AE544:AE607" si="574">V544</f>
        <v>SH16_17</v>
      </c>
      <c r="AF544" s="46">
        <f t="shared" si="564"/>
        <v>0.0404411764705883</v>
      </c>
      <c r="AG544" s="208" t="s">
        <v>18</v>
      </c>
      <c r="AH544" s="46" t="s">
        <v>197</v>
      </c>
      <c r="AL544" s="202" t="s">
        <v>327</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327</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327</v>
      </c>
      <c r="BE544" s="46" t="str">
        <f t="shared" ref="BE544:BE607" si="579">AV544</f>
        <v>R_ES-SA-SpCool</v>
      </c>
      <c r="BF544" s="208" t="str">
        <f t="shared" ref="BF544:BF607" si="580">AW544</f>
        <v>SH16_17</v>
      </c>
      <c r="BG544" s="208">
        <f t="shared" si="542"/>
        <v>0.0404411764705883</v>
      </c>
      <c r="BH544" s="208" t="s">
        <v>18</v>
      </c>
      <c r="BI544" s="46" t="s">
        <v>195</v>
      </c>
      <c r="BM544" s="202" t="s">
        <v>327</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327</v>
      </c>
      <c r="L545" s="203" t="str">
        <f t="shared" si="566"/>
        <v>R_ES-SA-SpCool</v>
      </c>
      <c r="M545" s="202" t="str">
        <f t="shared" si="567"/>
        <v>SH18_19</v>
      </c>
      <c r="N545" s="127">
        <f>R554+R555</f>
        <v>0.0643382352941176</v>
      </c>
      <c r="O545" s="202" t="s">
        <v>18</v>
      </c>
      <c r="P545" s="203" t="s">
        <v>196</v>
      </c>
      <c r="R545" s="202">
        <f t="shared" si="568"/>
        <v>0.0294117647058824</v>
      </c>
      <c r="T545" s="202" t="s">
        <v>327</v>
      </c>
      <c r="U545" s="203" t="str">
        <f t="shared" si="572"/>
        <v>R_ES-SA-SpCool</v>
      </c>
      <c r="V545" s="202" t="str">
        <f t="shared" si="572"/>
        <v>SH18_19</v>
      </c>
      <c r="W545" s="127">
        <f>AA554+AA555</f>
        <v>0.112132352941176</v>
      </c>
      <c r="X545" s="202" t="s">
        <v>18</v>
      </c>
      <c r="Y545" s="203" t="s">
        <v>191</v>
      </c>
      <c r="AA545" s="202">
        <f t="shared" si="569"/>
        <v>0.0183823529411765</v>
      </c>
      <c r="AC545" s="202" t="s">
        <v>327</v>
      </c>
      <c r="AD545" s="46" t="str">
        <f t="shared" si="573"/>
        <v>R_ES-SA-SpCool</v>
      </c>
      <c r="AE545" s="208" t="str">
        <f t="shared" si="574"/>
        <v>SH18_19</v>
      </c>
      <c r="AF545" s="46">
        <f t="shared" si="564"/>
        <v>0.0643382352941176</v>
      </c>
      <c r="AG545" s="208" t="s">
        <v>18</v>
      </c>
      <c r="AH545" s="46" t="s">
        <v>197</v>
      </c>
      <c r="AL545" s="202" t="s">
        <v>327</v>
      </c>
      <c r="AM545" s="203" t="str">
        <f t="shared" si="575"/>
        <v>R_ES-SA-SpCool</v>
      </c>
      <c r="AN545" s="202" t="str">
        <f t="shared" si="576"/>
        <v>SH18_19</v>
      </c>
      <c r="AO545" s="127">
        <f>AS554+AS555</f>
        <v>0.0827205882352941</v>
      </c>
      <c r="AP545" s="202" t="s">
        <v>18</v>
      </c>
      <c r="AQ545" s="203" t="s">
        <v>194</v>
      </c>
      <c r="AS545" s="202">
        <f t="shared" si="570"/>
        <v>0.0266544117647059</v>
      </c>
      <c r="AU545" s="202" t="s">
        <v>327</v>
      </c>
      <c r="AV545" s="46" t="str">
        <f t="shared" si="577"/>
        <v>R_ES-SA-SpCool</v>
      </c>
      <c r="AW545" s="208" t="str">
        <f t="shared" si="578"/>
        <v>SH18_19</v>
      </c>
      <c r="AX545" s="127">
        <f>BB554+BB555</f>
        <v>0.112132352941176</v>
      </c>
      <c r="AY545" s="208" t="s">
        <v>18</v>
      </c>
      <c r="AZ545" s="46" t="s">
        <v>193</v>
      </c>
      <c r="BB545" s="208">
        <f t="shared" si="571"/>
        <v>0.0183823529411765</v>
      </c>
      <c r="BD545" s="202" t="s">
        <v>327</v>
      </c>
      <c r="BE545" s="46" t="str">
        <f t="shared" si="579"/>
        <v>R_ES-SA-SpCool</v>
      </c>
      <c r="BF545" s="208" t="str">
        <f t="shared" si="580"/>
        <v>SH18_19</v>
      </c>
      <c r="BG545" s="208">
        <f t="shared" ref="BG545:BG608" si="583">AF545</f>
        <v>0.0643382352941176</v>
      </c>
      <c r="BH545" s="208" t="s">
        <v>18</v>
      </c>
      <c r="BI545" s="46" t="s">
        <v>195</v>
      </c>
      <c r="BM545" s="202" t="s">
        <v>327</v>
      </c>
      <c r="BN545" s="46" t="str">
        <f t="shared" si="581"/>
        <v>R_ES-SA-SpCool</v>
      </c>
      <c r="BO545" s="208" t="str">
        <f t="shared" si="582"/>
        <v>SH18_19</v>
      </c>
      <c r="BP545" s="208">
        <f t="shared" ref="BP545:BP608" si="584">AX545</f>
        <v>0.112132352941176</v>
      </c>
      <c r="BQ545" s="208" t="s">
        <v>18</v>
      </c>
      <c r="BR545" s="46" t="s">
        <v>192</v>
      </c>
    </row>
    <row r="546" spans="11:70">
      <c r="K546" s="202" t="s">
        <v>327</v>
      </c>
      <c r="L546" s="203" t="str">
        <f t="shared" si="566"/>
        <v>R_ES-SA-SpCool</v>
      </c>
      <c r="M546" s="202" t="str">
        <f t="shared" si="567"/>
        <v>SH20_21</v>
      </c>
      <c r="N546" s="127">
        <f>R556+R557</f>
        <v>0.099264705882353</v>
      </c>
      <c r="O546" s="202" t="s">
        <v>18</v>
      </c>
      <c r="P546" s="203" t="s">
        <v>196</v>
      </c>
      <c r="R546" s="202">
        <f t="shared" si="568"/>
        <v>0.0266544117647059</v>
      </c>
      <c r="T546" s="202" t="s">
        <v>327</v>
      </c>
      <c r="U546" s="203" t="str">
        <f t="shared" si="572"/>
        <v>R_ES-SA-SpCool</v>
      </c>
      <c r="V546" s="202" t="str">
        <f t="shared" si="572"/>
        <v>SH20_21</v>
      </c>
      <c r="W546" s="127">
        <f>AA556+AA557</f>
        <v>0.132352941176471</v>
      </c>
      <c r="X546" s="202" t="s">
        <v>18</v>
      </c>
      <c r="Y546" s="203" t="s">
        <v>191</v>
      </c>
      <c r="AA546" s="202">
        <f t="shared" si="569"/>
        <v>0.0165441176470588</v>
      </c>
      <c r="AC546" s="202" t="s">
        <v>327</v>
      </c>
      <c r="AD546" s="46" t="str">
        <f t="shared" si="573"/>
        <v>R_ES-SA-SpCool</v>
      </c>
      <c r="AE546" s="208" t="str">
        <f t="shared" si="574"/>
        <v>SH20_21</v>
      </c>
      <c r="AF546" s="46">
        <f t="shared" si="564"/>
        <v>0.099264705882353</v>
      </c>
      <c r="AG546" s="208" t="s">
        <v>18</v>
      </c>
      <c r="AH546" s="46" t="s">
        <v>197</v>
      </c>
      <c r="AL546" s="202" t="s">
        <v>327</v>
      </c>
      <c r="AM546" s="203" t="str">
        <f t="shared" si="575"/>
        <v>R_ES-SA-SpCool</v>
      </c>
      <c r="AN546" s="202" t="str">
        <f t="shared" si="576"/>
        <v>SH20_21</v>
      </c>
      <c r="AO546" s="127">
        <f>AS556+AS557</f>
        <v>0.112132352941176</v>
      </c>
      <c r="AP546" s="202" t="s">
        <v>18</v>
      </c>
      <c r="AQ546" s="203" t="s">
        <v>194</v>
      </c>
      <c r="AS546" s="202">
        <f t="shared" si="570"/>
        <v>0.0229779411764706</v>
      </c>
      <c r="AU546" s="202" t="s">
        <v>327</v>
      </c>
      <c r="AV546" s="46" t="str">
        <f t="shared" si="577"/>
        <v>R_ES-SA-SpCool</v>
      </c>
      <c r="AW546" s="208" t="str">
        <f t="shared" si="578"/>
        <v>SH20_21</v>
      </c>
      <c r="AX546" s="127">
        <f>BB556+BB557</f>
        <v>0.132352941176471</v>
      </c>
      <c r="AY546" s="208" t="s">
        <v>18</v>
      </c>
      <c r="AZ546" s="46" t="s">
        <v>193</v>
      </c>
      <c r="BB546" s="208">
        <f t="shared" si="571"/>
        <v>0.0165441176470588</v>
      </c>
      <c r="BD546" s="202" t="s">
        <v>327</v>
      </c>
      <c r="BE546" s="46" t="str">
        <f t="shared" si="579"/>
        <v>R_ES-SA-SpCool</v>
      </c>
      <c r="BF546" s="208" t="str">
        <f t="shared" si="580"/>
        <v>SH20_21</v>
      </c>
      <c r="BG546" s="208">
        <f t="shared" si="583"/>
        <v>0.099264705882353</v>
      </c>
      <c r="BH546" s="208" t="s">
        <v>18</v>
      </c>
      <c r="BI546" s="46" t="s">
        <v>195</v>
      </c>
      <c r="BM546" s="202" t="s">
        <v>327</v>
      </c>
      <c r="BN546" s="46" t="str">
        <f t="shared" si="581"/>
        <v>R_ES-SA-SpCool</v>
      </c>
      <c r="BO546" s="208" t="str">
        <f t="shared" si="582"/>
        <v>SH20_21</v>
      </c>
      <c r="BP546" s="208">
        <f t="shared" si="584"/>
        <v>0.132352941176471</v>
      </c>
      <c r="BQ546" s="208" t="s">
        <v>18</v>
      </c>
      <c r="BR546" s="46" t="s">
        <v>192</v>
      </c>
    </row>
    <row r="547" spans="11:70">
      <c r="K547" s="202" t="s">
        <v>327</v>
      </c>
      <c r="L547" s="203" t="str">
        <f t="shared" si="566"/>
        <v>R_ES-SA-SpCool</v>
      </c>
      <c r="M547" s="202" t="str">
        <f t="shared" si="567"/>
        <v>SH22_23</v>
      </c>
      <c r="N547" s="127">
        <f>R558+R559</f>
        <v>0.123161764705882</v>
      </c>
      <c r="O547" s="202" t="s">
        <v>18</v>
      </c>
      <c r="P547" s="203" t="s">
        <v>196</v>
      </c>
      <c r="R547" s="202">
        <f t="shared" si="568"/>
        <v>0.0229779411764706</v>
      </c>
      <c r="T547" s="202" t="s">
        <v>327</v>
      </c>
      <c r="U547" s="203" t="str">
        <f t="shared" si="572"/>
        <v>R_ES-SA-SpCool</v>
      </c>
      <c r="V547" s="202" t="str">
        <f t="shared" si="572"/>
        <v>SH22_23</v>
      </c>
      <c r="W547" s="127">
        <f>AA558+AA559</f>
        <v>0.144301470588235</v>
      </c>
      <c r="X547" s="202" t="s">
        <v>18</v>
      </c>
      <c r="Y547" s="203" t="s">
        <v>191</v>
      </c>
      <c r="AA547" s="202">
        <f t="shared" si="569"/>
        <v>0.0147058823529412</v>
      </c>
      <c r="AC547" s="202" t="s">
        <v>327</v>
      </c>
      <c r="AD547" s="46" t="str">
        <f t="shared" si="573"/>
        <v>R_ES-SA-SpCool</v>
      </c>
      <c r="AE547" s="208" t="str">
        <f t="shared" si="574"/>
        <v>SH22_23</v>
      </c>
      <c r="AF547" s="46">
        <f t="shared" si="564"/>
        <v>0.123161764705882</v>
      </c>
      <c r="AG547" s="208" t="s">
        <v>18</v>
      </c>
      <c r="AH547" s="46" t="s">
        <v>197</v>
      </c>
      <c r="AL547" s="202" t="s">
        <v>327</v>
      </c>
      <c r="AM547" s="203" t="str">
        <f t="shared" si="575"/>
        <v>R_ES-SA-SpCool</v>
      </c>
      <c r="AN547" s="202" t="str">
        <f t="shared" si="576"/>
        <v>SH22_23</v>
      </c>
      <c r="AO547" s="127">
        <f>AS558+AS559</f>
        <v>0.132352941176471</v>
      </c>
      <c r="AP547" s="202" t="s">
        <v>18</v>
      </c>
      <c r="AQ547" s="203" t="s">
        <v>194</v>
      </c>
      <c r="AS547" s="202">
        <f t="shared" si="570"/>
        <v>0.0183823529411765</v>
      </c>
      <c r="AU547" s="202" t="s">
        <v>327</v>
      </c>
      <c r="AV547" s="46" t="str">
        <f t="shared" si="577"/>
        <v>R_ES-SA-SpCool</v>
      </c>
      <c r="AW547" s="208" t="str">
        <f t="shared" si="578"/>
        <v>SH22_23</v>
      </c>
      <c r="AX547" s="127">
        <f>BB558+BB559</f>
        <v>0.144301470588235</v>
      </c>
      <c r="AY547" s="208" t="s">
        <v>18</v>
      </c>
      <c r="AZ547" s="46" t="s">
        <v>193</v>
      </c>
      <c r="BB547" s="208">
        <f t="shared" si="571"/>
        <v>0.0147058823529412</v>
      </c>
      <c r="BD547" s="202" t="s">
        <v>327</v>
      </c>
      <c r="BE547" s="46" t="str">
        <f t="shared" si="579"/>
        <v>R_ES-SA-SpCool</v>
      </c>
      <c r="BF547" s="208" t="str">
        <f t="shared" si="580"/>
        <v>SH22_23</v>
      </c>
      <c r="BG547" s="208">
        <f t="shared" si="583"/>
        <v>0.123161764705882</v>
      </c>
      <c r="BH547" s="208" t="s">
        <v>18</v>
      </c>
      <c r="BI547" s="46" t="s">
        <v>195</v>
      </c>
      <c r="BM547" s="202" t="s">
        <v>327</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327</v>
      </c>
      <c r="L560" s="203" t="str">
        <f t="shared" si="566"/>
        <v>R_ES-SA-SpCool</v>
      </c>
      <c r="M560" s="202" t="str">
        <f t="shared" si="567"/>
        <v>FH0_1</v>
      </c>
      <c r="N560" s="202">
        <f t="shared" si="567"/>
        <v>0</v>
      </c>
      <c r="O560" s="202" t="s">
        <v>18</v>
      </c>
      <c r="P560" s="203" t="s">
        <v>196</v>
      </c>
      <c r="T560" s="202" t="s">
        <v>327</v>
      </c>
      <c r="U560" s="203" t="str">
        <f t="shared" si="572"/>
        <v>R_ES-SA-SpCool</v>
      </c>
      <c r="V560" s="202" t="str">
        <f t="shared" si="572"/>
        <v>FH0_1</v>
      </c>
      <c r="W560" s="202">
        <f t="shared" ref="W560" si="585">W464</f>
        <v>0</v>
      </c>
      <c r="X560" s="202" t="s">
        <v>18</v>
      </c>
      <c r="Y560" s="203" t="s">
        <v>191</v>
      </c>
      <c r="AC560" s="202" t="s">
        <v>327</v>
      </c>
      <c r="AD560" s="46" t="str">
        <f t="shared" si="573"/>
        <v>R_ES-SA-SpCool</v>
      </c>
      <c r="AE560" s="208" t="str">
        <f t="shared" si="574"/>
        <v>FH0_1</v>
      </c>
      <c r="AF560" s="46">
        <f t="shared" si="564"/>
        <v>0</v>
      </c>
      <c r="AG560" s="208" t="s">
        <v>18</v>
      </c>
      <c r="AH560" s="46" t="s">
        <v>197</v>
      </c>
      <c r="AL560" s="202" t="s">
        <v>327</v>
      </c>
      <c r="AM560" s="203" t="str">
        <f t="shared" si="575"/>
        <v>R_ES-SA-SpCool</v>
      </c>
      <c r="AN560" s="202" t="str">
        <f t="shared" si="576"/>
        <v>FH0_1</v>
      </c>
      <c r="AO560" s="202">
        <f t="shared" si="565"/>
        <v>0</v>
      </c>
      <c r="AP560" s="202" t="s">
        <v>18</v>
      </c>
      <c r="AQ560" s="203" t="s">
        <v>194</v>
      </c>
      <c r="AU560" s="202" t="s">
        <v>327</v>
      </c>
      <c r="AV560" s="46" t="str">
        <f t="shared" si="577"/>
        <v>R_ES-SA-SpCool</v>
      </c>
      <c r="AW560" s="208" t="str">
        <f t="shared" si="578"/>
        <v>FH0_1</v>
      </c>
      <c r="AX560" s="208">
        <f t="shared" ref="AX560:AX608" si="586">W560</f>
        <v>0</v>
      </c>
      <c r="AY560" s="208" t="s">
        <v>18</v>
      </c>
      <c r="AZ560" s="46" t="s">
        <v>193</v>
      </c>
      <c r="BD560" s="202" t="s">
        <v>327</v>
      </c>
      <c r="BE560" s="46" t="str">
        <f t="shared" si="579"/>
        <v>R_ES-SA-SpCool</v>
      </c>
      <c r="BF560" s="208" t="str">
        <f t="shared" si="580"/>
        <v>FH0_1</v>
      </c>
      <c r="BG560" s="208">
        <f t="shared" si="583"/>
        <v>0</v>
      </c>
      <c r="BH560" s="208" t="s">
        <v>18</v>
      </c>
      <c r="BI560" s="46" t="s">
        <v>195</v>
      </c>
      <c r="BM560" s="202" t="s">
        <v>327</v>
      </c>
      <c r="BN560" s="46" t="str">
        <f t="shared" si="581"/>
        <v>R_ES-SA-SpCool</v>
      </c>
      <c r="BO560" s="208" t="str">
        <f t="shared" si="582"/>
        <v>FH0_1</v>
      </c>
      <c r="BP560" s="208">
        <f t="shared" si="584"/>
        <v>0</v>
      </c>
      <c r="BQ560" s="208" t="s">
        <v>18</v>
      </c>
      <c r="BR560" s="46" t="s">
        <v>192</v>
      </c>
    </row>
    <row r="561" spans="11:70">
      <c r="K561" s="202" t="s">
        <v>327</v>
      </c>
      <c r="L561" s="203" t="str">
        <f t="shared" si="566"/>
        <v>R_ES-SA-SpCool</v>
      </c>
      <c r="M561" s="202" t="str">
        <f t="shared" ref="M561:N576" si="587">M465</f>
        <v>FH2_3</v>
      </c>
      <c r="N561" s="202">
        <f t="shared" si="587"/>
        <v>0</v>
      </c>
      <c r="O561" s="202" t="s">
        <v>18</v>
      </c>
      <c r="P561" s="203" t="s">
        <v>196</v>
      </c>
      <c r="T561" s="202" t="s">
        <v>327</v>
      </c>
      <c r="U561" s="203" t="str">
        <f t="shared" si="572"/>
        <v>R_ES-SA-SpCool</v>
      </c>
      <c r="V561" s="202" t="str">
        <f t="shared" si="572"/>
        <v>FH2_3</v>
      </c>
      <c r="W561" s="202">
        <f t="shared" ref="W561" si="588">W465</f>
        <v>0</v>
      </c>
      <c r="X561" s="202" t="s">
        <v>18</v>
      </c>
      <c r="Y561" s="203" t="s">
        <v>191</v>
      </c>
      <c r="AC561" s="202" t="s">
        <v>327</v>
      </c>
      <c r="AD561" s="46" t="str">
        <f t="shared" si="573"/>
        <v>R_ES-SA-SpCool</v>
      </c>
      <c r="AE561" s="208" t="str">
        <f t="shared" si="574"/>
        <v>FH2_3</v>
      </c>
      <c r="AF561" s="46">
        <f t="shared" si="564"/>
        <v>0</v>
      </c>
      <c r="AG561" s="208" t="s">
        <v>18</v>
      </c>
      <c r="AH561" s="46" t="s">
        <v>197</v>
      </c>
      <c r="AL561" s="202" t="s">
        <v>327</v>
      </c>
      <c r="AM561" s="203" t="str">
        <f t="shared" si="575"/>
        <v>R_ES-SA-SpCool</v>
      </c>
      <c r="AN561" s="202" t="str">
        <f t="shared" si="576"/>
        <v>FH2_3</v>
      </c>
      <c r="AO561" s="202">
        <f t="shared" si="565"/>
        <v>0</v>
      </c>
      <c r="AP561" s="202" t="s">
        <v>18</v>
      </c>
      <c r="AQ561" s="203" t="s">
        <v>194</v>
      </c>
      <c r="AU561" s="202" t="s">
        <v>327</v>
      </c>
      <c r="AV561" s="46" t="str">
        <f t="shared" si="577"/>
        <v>R_ES-SA-SpCool</v>
      </c>
      <c r="AW561" s="208" t="str">
        <f t="shared" si="578"/>
        <v>FH2_3</v>
      </c>
      <c r="AX561" s="208">
        <f t="shared" si="586"/>
        <v>0</v>
      </c>
      <c r="AY561" s="208" t="s">
        <v>18</v>
      </c>
      <c r="AZ561" s="46" t="s">
        <v>193</v>
      </c>
      <c r="BD561" s="202" t="s">
        <v>327</v>
      </c>
      <c r="BE561" s="46" t="str">
        <f t="shared" si="579"/>
        <v>R_ES-SA-SpCool</v>
      </c>
      <c r="BF561" s="208" t="str">
        <f t="shared" si="580"/>
        <v>FH2_3</v>
      </c>
      <c r="BG561" s="208">
        <f t="shared" si="583"/>
        <v>0</v>
      </c>
      <c r="BH561" s="208" t="s">
        <v>18</v>
      </c>
      <c r="BI561" s="46" t="s">
        <v>195</v>
      </c>
      <c r="BM561" s="202" t="s">
        <v>327</v>
      </c>
      <c r="BN561" s="46" t="str">
        <f t="shared" si="581"/>
        <v>R_ES-SA-SpCool</v>
      </c>
      <c r="BO561" s="208" t="str">
        <f t="shared" si="582"/>
        <v>FH2_3</v>
      </c>
      <c r="BP561" s="208">
        <f t="shared" si="584"/>
        <v>0</v>
      </c>
      <c r="BQ561" s="208" t="s">
        <v>18</v>
      </c>
      <c r="BR561" s="46" t="s">
        <v>192</v>
      </c>
    </row>
    <row r="562" spans="11:70">
      <c r="K562" s="202" t="s">
        <v>327</v>
      </c>
      <c r="L562" s="203" t="str">
        <f t="shared" si="566"/>
        <v>R_ES-SA-SpCool</v>
      </c>
      <c r="M562" s="202" t="str">
        <f t="shared" si="587"/>
        <v>FH4_5</v>
      </c>
      <c r="N562" s="202">
        <f t="shared" si="587"/>
        <v>0</v>
      </c>
      <c r="O562" s="202" t="s">
        <v>18</v>
      </c>
      <c r="P562" s="203" t="s">
        <v>196</v>
      </c>
      <c r="T562" s="202" t="s">
        <v>327</v>
      </c>
      <c r="U562" s="203" t="str">
        <f t="shared" si="572"/>
        <v>R_ES-SA-SpCool</v>
      </c>
      <c r="V562" s="202" t="str">
        <f t="shared" si="572"/>
        <v>FH4_5</v>
      </c>
      <c r="W562" s="202">
        <f t="shared" ref="W562" si="589">W466</f>
        <v>0</v>
      </c>
      <c r="X562" s="202" t="s">
        <v>18</v>
      </c>
      <c r="Y562" s="203" t="s">
        <v>191</v>
      </c>
      <c r="AC562" s="202" t="s">
        <v>327</v>
      </c>
      <c r="AD562" s="46" t="str">
        <f t="shared" si="573"/>
        <v>R_ES-SA-SpCool</v>
      </c>
      <c r="AE562" s="208" t="str">
        <f t="shared" si="574"/>
        <v>FH4_5</v>
      </c>
      <c r="AF562" s="46">
        <f t="shared" si="564"/>
        <v>0</v>
      </c>
      <c r="AG562" s="208" t="s">
        <v>18</v>
      </c>
      <c r="AH562" s="46" t="s">
        <v>197</v>
      </c>
      <c r="AL562" s="202" t="s">
        <v>327</v>
      </c>
      <c r="AM562" s="203" t="str">
        <f t="shared" si="575"/>
        <v>R_ES-SA-SpCool</v>
      </c>
      <c r="AN562" s="202" t="str">
        <f t="shared" si="576"/>
        <v>FH4_5</v>
      </c>
      <c r="AO562" s="202">
        <f t="shared" si="565"/>
        <v>0</v>
      </c>
      <c r="AP562" s="202" t="s">
        <v>18</v>
      </c>
      <c r="AQ562" s="203" t="s">
        <v>194</v>
      </c>
      <c r="AU562" s="202" t="s">
        <v>327</v>
      </c>
      <c r="AV562" s="46" t="str">
        <f t="shared" si="577"/>
        <v>R_ES-SA-SpCool</v>
      </c>
      <c r="AW562" s="208" t="str">
        <f t="shared" si="578"/>
        <v>FH4_5</v>
      </c>
      <c r="AX562" s="208">
        <f t="shared" si="586"/>
        <v>0</v>
      </c>
      <c r="AY562" s="208" t="s">
        <v>18</v>
      </c>
      <c r="AZ562" s="46" t="s">
        <v>193</v>
      </c>
      <c r="BD562" s="202" t="s">
        <v>327</v>
      </c>
      <c r="BE562" s="46" t="str">
        <f t="shared" si="579"/>
        <v>R_ES-SA-SpCool</v>
      </c>
      <c r="BF562" s="208" t="str">
        <f t="shared" si="580"/>
        <v>FH4_5</v>
      </c>
      <c r="BG562" s="208">
        <f t="shared" si="583"/>
        <v>0</v>
      </c>
      <c r="BH562" s="208" t="s">
        <v>18</v>
      </c>
      <c r="BI562" s="46" t="s">
        <v>195</v>
      </c>
      <c r="BM562" s="202" t="s">
        <v>327</v>
      </c>
      <c r="BN562" s="46" t="str">
        <f t="shared" si="581"/>
        <v>R_ES-SA-SpCool</v>
      </c>
      <c r="BO562" s="208" t="str">
        <f t="shared" si="582"/>
        <v>FH4_5</v>
      </c>
      <c r="BP562" s="208">
        <f t="shared" si="584"/>
        <v>0</v>
      </c>
      <c r="BQ562" s="208" t="s">
        <v>18</v>
      </c>
      <c r="BR562" s="46" t="s">
        <v>192</v>
      </c>
    </row>
    <row r="563" spans="11:70">
      <c r="K563" s="202" t="s">
        <v>327</v>
      </c>
      <c r="L563" s="203" t="str">
        <f t="shared" si="566"/>
        <v>R_ES-SA-SpCool</v>
      </c>
      <c r="M563" s="202" t="str">
        <f t="shared" si="587"/>
        <v>FH6_7</v>
      </c>
      <c r="N563" s="202">
        <f t="shared" si="587"/>
        <v>0</v>
      </c>
      <c r="O563" s="202" t="s">
        <v>18</v>
      </c>
      <c r="P563" s="203" t="s">
        <v>196</v>
      </c>
      <c r="T563" s="202" t="s">
        <v>327</v>
      </c>
      <c r="U563" s="203" t="str">
        <f t="shared" si="572"/>
        <v>R_ES-SA-SpCool</v>
      </c>
      <c r="V563" s="202" t="str">
        <f t="shared" si="572"/>
        <v>FH6_7</v>
      </c>
      <c r="W563" s="202">
        <f t="shared" ref="W563" si="590">W467</f>
        <v>0</v>
      </c>
      <c r="X563" s="202" t="s">
        <v>18</v>
      </c>
      <c r="Y563" s="203" t="s">
        <v>191</v>
      </c>
      <c r="AC563" s="202" t="s">
        <v>327</v>
      </c>
      <c r="AD563" s="46" t="str">
        <f t="shared" si="573"/>
        <v>R_ES-SA-SpCool</v>
      </c>
      <c r="AE563" s="208" t="str">
        <f t="shared" si="574"/>
        <v>FH6_7</v>
      </c>
      <c r="AF563" s="46">
        <f t="shared" si="564"/>
        <v>0</v>
      </c>
      <c r="AG563" s="208" t="s">
        <v>18</v>
      </c>
      <c r="AH563" s="46" t="s">
        <v>197</v>
      </c>
      <c r="AL563" s="202" t="s">
        <v>327</v>
      </c>
      <c r="AM563" s="203" t="str">
        <f t="shared" si="575"/>
        <v>R_ES-SA-SpCool</v>
      </c>
      <c r="AN563" s="202" t="str">
        <f t="shared" si="576"/>
        <v>FH6_7</v>
      </c>
      <c r="AO563" s="202">
        <f t="shared" si="565"/>
        <v>0</v>
      </c>
      <c r="AP563" s="202" t="s">
        <v>18</v>
      </c>
      <c r="AQ563" s="203" t="s">
        <v>194</v>
      </c>
      <c r="AU563" s="202" t="s">
        <v>327</v>
      </c>
      <c r="AV563" s="46" t="str">
        <f t="shared" si="577"/>
        <v>R_ES-SA-SpCool</v>
      </c>
      <c r="AW563" s="208" t="str">
        <f t="shared" si="578"/>
        <v>FH6_7</v>
      </c>
      <c r="AX563" s="208">
        <f t="shared" si="586"/>
        <v>0</v>
      </c>
      <c r="AY563" s="208" t="s">
        <v>18</v>
      </c>
      <c r="AZ563" s="46" t="s">
        <v>193</v>
      </c>
      <c r="BD563" s="202" t="s">
        <v>327</v>
      </c>
      <c r="BE563" s="46" t="str">
        <f t="shared" si="579"/>
        <v>R_ES-SA-SpCool</v>
      </c>
      <c r="BF563" s="208" t="str">
        <f t="shared" si="580"/>
        <v>FH6_7</v>
      </c>
      <c r="BG563" s="208">
        <f t="shared" si="583"/>
        <v>0</v>
      </c>
      <c r="BH563" s="208" t="s">
        <v>18</v>
      </c>
      <c r="BI563" s="46" t="s">
        <v>195</v>
      </c>
      <c r="BM563" s="202" t="s">
        <v>327</v>
      </c>
      <c r="BN563" s="46" t="str">
        <f t="shared" si="581"/>
        <v>R_ES-SA-SpCool</v>
      </c>
      <c r="BO563" s="208" t="str">
        <f t="shared" si="582"/>
        <v>FH6_7</v>
      </c>
      <c r="BP563" s="208">
        <f t="shared" si="584"/>
        <v>0</v>
      </c>
      <c r="BQ563" s="208" t="s">
        <v>18</v>
      </c>
      <c r="BR563" s="46" t="s">
        <v>192</v>
      </c>
    </row>
    <row r="564" spans="11:70">
      <c r="K564" s="202" t="s">
        <v>327</v>
      </c>
      <c r="L564" s="203" t="str">
        <f t="shared" si="566"/>
        <v>R_ES-SA-SpCool</v>
      </c>
      <c r="M564" s="202" t="str">
        <f t="shared" si="587"/>
        <v>FH8_9</v>
      </c>
      <c r="N564" s="202">
        <f t="shared" si="587"/>
        <v>0</v>
      </c>
      <c r="O564" s="202" t="s">
        <v>18</v>
      </c>
      <c r="P564" s="203" t="s">
        <v>196</v>
      </c>
      <c r="T564" s="202" t="s">
        <v>327</v>
      </c>
      <c r="U564" s="203" t="str">
        <f t="shared" si="572"/>
        <v>R_ES-SA-SpCool</v>
      </c>
      <c r="V564" s="202" t="str">
        <f t="shared" si="572"/>
        <v>FH8_9</v>
      </c>
      <c r="W564" s="202">
        <f t="shared" ref="W564" si="591">W468</f>
        <v>0</v>
      </c>
      <c r="X564" s="202" t="s">
        <v>18</v>
      </c>
      <c r="Y564" s="203" t="s">
        <v>191</v>
      </c>
      <c r="AC564" s="202" t="s">
        <v>327</v>
      </c>
      <c r="AD564" s="46" t="str">
        <f t="shared" si="573"/>
        <v>R_ES-SA-SpCool</v>
      </c>
      <c r="AE564" s="208" t="str">
        <f t="shared" si="574"/>
        <v>FH8_9</v>
      </c>
      <c r="AF564" s="46">
        <f t="shared" si="564"/>
        <v>0</v>
      </c>
      <c r="AG564" s="208" t="s">
        <v>18</v>
      </c>
      <c r="AH564" s="46" t="s">
        <v>197</v>
      </c>
      <c r="AL564" s="202" t="s">
        <v>327</v>
      </c>
      <c r="AM564" s="203" t="str">
        <f t="shared" si="575"/>
        <v>R_ES-SA-SpCool</v>
      </c>
      <c r="AN564" s="202" t="str">
        <f t="shared" si="576"/>
        <v>FH8_9</v>
      </c>
      <c r="AO564" s="202">
        <f t="shared" si="565"/>
        <v>0</v>
      </c>
      <c r="AP564" s="202" t="s">
        <v>18</v>
      </c>
      <c r="AQ564" s="203" t="s">
        <v>194</v>
      </c>
      <c r="AU564" s="202" t="s">
        <v>327</v>
      </c>
      <c r="AV564" s="46" t="str">
        <f t="shared" si="577"/>
        <v>R_ES-SA-SpCool</v>
      </c>
      <c r="AW564" s="208" t="str">
        <f t="shared" si="578"/>
        <v>FH8_9</v>
      </c>
      <c r="AX564" s="208">
        <f t="shared" si="586"/>
        <v>0</v>
      </c>
      <c r="AY564" s="208" t="s">
        <v>18</v>
      </c>
      <c r="AZ564" s="46" t="s">
        <v>193</v>
      </c>
      <c r="BD564" s="202" t="s">
        <v>327</v>
      </c>
      <c r="BE564" s="46" t="str">
        <f t="shared" si="579"/>
        <v>R_ES-SA-SpCool</v>
      </c>
      <c r="BF564" s="208" t="str">
        <f t="shared" si="580"/>
        <v>FH8_9</v>
      </c>
      <c r="BG564" s="208">
        <f t="shared" si="583"/>
        <v>0</v>
      </c>
      <c r="BH564" s="208" t="s">
        <v>18</v>
      </c>
      <c r="BI564" s="46" t="s">
        <v>195</v>
      </c>
      <c r="BM564" s="202" t="s">
        <v>327</v>
      </c>
      <c r="BN564" s="46" t="str">
        <f t="shared" si="581"/>
        <v>R_ES-SA-SpCool</v>
      </c>
      <c r="BO564" s="208" t="str">
        <f t="shared" si="582"/>
        <v>FH8_9</v>
      </c>
      <c r="BP564" s="208">
        <f t="shared" si="584"/>
        <v>0</v>
      </c>
      <c r="BQ564" s="208" t="s">
        <v>18</v>
      </c>
      <c r="BR564" s="46" t="s">
        <v>192</v>
      </c>
    </row>
    <row r="565" spans="11:70">
      <c r="K565" s="202" t="s">
        <v>327</v>
      </c>
      <c r="L565" s="203" t="str">
        <f t="shared" si="566"/>
        <v>R_ES-SA-SpCool</v>
      </c>
      <c r="M565" s="202" t="str">
        <f t="shared" si="587"/>
        <v>FH10_11</v>
      </c>
      <c r="N565" s="202">
        <f t="shared" si="587"/>
        <v>0</v>
      </c>
      <c r="O565" s="202" t="s">
        <v>18</v>
      </c>
      <c r="P565" s="203" t="s">
        <v>196</v>
      </c>
      <c r="T565" s="202" t="s">
        <v>327</v>
      </c>
      <c r="U565" s="203" t="str">
        <f t="shared" si="572"/>
        <v>R_ES-SA-SpCool</v>
      </c>
      <c r="V565" s="202" t="str">
        <f t="shared" si="572"/>
        <v>FH10_11</v>
      </c>
      <c r="W565" s="202">
        <f t="shared" ref="W565" si="592">W469</f>
        <v>0</v>
      </c>
      <c r="X565" s="202" t="s">
        <v>18</v>
      </c>
      <c r="Y565" s="203" t="s">
        <v>191</v>
      </c>
      <c r="AC565" s="202" t="s">
        <v>327</v>
      </c>
      <c r="AD565" s="46" t="str">
        <f t="shared" si="573"/>
        <v>R_ES-SA-SpCool</v>
      </c>
      <c r="AE565" s="208" t="str">
        <f t="shared" si="574"/>
        <v>FH10_11</v>
      </c>
      <c r="AF565" s="46">
        <f t="shared" si="564"/>
        <v>0</v>
      </c>
      <c r="AG565" s="208" t="s">
        <v>18</v>
      </c>
      <c r="AH565" s="46" t="s">
        <v>197</v>
      </c>
      <c r="AL565" s="202" t="s">
        <v>327</v>
      </c>
      <c r="AM565" s="203" t="str">
        <f t="shared" si="575"/>
        <v>R_ES-SA-SpCool</v>
      </c>
      <c r="AN565" s="202" t="str">
        <f t="shared" si="576"/>
        <v>FH10_11</v>
      </c>
      <c r="AO565" s="202">
        <f t="shared" si="565"/>
        <v>0</v>
      </c>
      <c r="AP565" s="202" t="s">
        <v>18</v>
      </c>
      <c r="AQ565" s="203" t="s">
        <v>194</v>
      </c>
      <c r="AU565" s="202" t="s">
        <v>327</v>
      </c>
      <c r="AV565" s="46" t="str">
        <f t="shared" si="577"/>
        <v>R_ES-SA-SpCool</v>
      </c>
      <c r="AW565" s="208" t="str">
        <f t="shared" si="578"/>
        <v>FH10_11</v>
      </c>
      <c r="AX565" s="208">
        <f t="shared" si="586"/>
        <v>0</v>
      </c>
      <c r="AY565" s="208" t="s">
        <v>18</v>
      </c>
      <c r="AZ565" s="46" t="s">
        <v>193</v>
      </c>
      <c r="BD565" s="202" t="s">
        <v>327</v>
      </c>
      <c r="BE565" s="46" t="str">
        <f t="shared" si="579"/>
        <v>R_ES-SA-SpCool</v>
      </c>
      <c r="BF565" s="208" t="str">
        <f t="shared" si="580"/>
        <v>FH10_11</v>
      </c>
      <c r="BG565" s="208">
        <f t="shared" si="583"/>
        <v>0</v>
      </c>
      <c r="BH565" s="208" t="s">
        <v>18</v>
      </c>
      <c r="BI565" s="46" t="s">
        <v>195</v>
      </c>
      <c r="BM565" s="202" t="s">
        <v>327</v>
      </c>
      <c r="BN565" s="46" t="str">
        <f t="shared" si="581"/>
        <v>R_ES-SA-SpCool</v>
      </c>
      <c r="BO565" s="208" t="str">
        <f t="shared" si="582"/>
        <v>FH10_11</v>
      </c>
      <c r="BP565" s="208">
        <f t="shared" si="584"/>
        <v>0</v>
      </c>
      <c r="BQ565" s="208" t="s">
        <v>18</v>
      </c>
      <c r="BR565" s="46" t="s">
        <v>192</v>
      </c>
    </row>
    <row r="566" spans="11:70">
      <c r="K566" s="202" t="s">
        <v>327</v>
      </c>
      <c r="L566" s="203" t="str">
        <f t="shared" si="566"/>
        <v>R_ES-SA-SpCool</v>
      </c>
      <c r="M566" s="202" t="str">
        <f t="shared" si="587"/>
        <v>FH12_13</v>
      </c>
      <c r="N566" s="202">
        <f t="shared" si="587"/>
        <v>0</v>
      </c>
      <c r="O566" s="202" t="s">
        <v>18</v>
      </c>
      <c r="P566" s="203" t="s">
        <v>196</v>
      </c>
      <c r="T566" s="202" t="s">
        <v>327</v>
      </c>
      <c r="U566" s="203" t="str">
        <f t="shared" si="572"/>
        <v>R_ES-SA-SpCool</v>
      </c>
      <c r="V566" s="202" t="str">
        <f t="shared" si="572"/>
        <v>FH12_13</v>
      </c>
      <c r="W566" s="202">
        <f t="shared" ref="W566" si="593">W470</f>
        <v>0</v>
      </c>
      <c r="X566" s="202" t="s">
        <v>18</v>
      </c>
      <c r="Y566" s="203" t="s">
        <v>191</v>
      </c>
      <c r="AC566" s="202" t="s">
        <v>327</v>
      </c>
      <c r="AD566" s="46" t="str">
        <f t="shared" si="573"/>
        <v>R_ES-SA-SpCool</v>
      </c>
      <c r="AE566" s="208" t="str">
        <f t="shared" si="574"/>
        <v>FH12_13</v>
      </c>
      <c r="AF566" s="46">
        <f t="shared" si="564"/>
        <v>0</v>
      </c>
      <c r="AG566" s="208" t="s">
        <v>18</v>
      </c>
      <c r="AH566" s="46" t="s">
        <v>197</v>
      </c>
      <c r="AL566" s="202" t="s">
        <v>327</v>
      </c>
      <c r="AM566" s="203" t="str">
        <f t="shared" si="575"/>
        <v>R_ES-SA-SpCool</v>
      </c>
      <c r="AN566" s="202" t="str">
        <f t="shared" si="576"/>
        <v>FH12_13</v>
      </c>
      <c r="AO566" s="202">
        <f t="shared" si="565"/>
        <v>0</v>
      </c>
      <c r="AP566" s="202" t="s">
        <v>18</v>
      </c>
      <c r="AQ566" s="203" t="s">
        <v>194</v>
      </c>
      <c r="AU566" s="202" t="s">
        <v>327</v>
      </c>
      <c r="AV566" s="46" t="str">
        <f t="shared" si="577"/>
        <v>R_ES-SA-SpCool</v>
      </c>
      <c r="AW566" s="208" t="str">
        <f t="shared" si="578"/>
        <v>FH12_13</v>
      </c>
      <c r="AX566" s="208">
        <f t="shared" si="586"/>
        <v>0</v>
      </c>
      <c r="AY566" s="208" t="s">
        <v>18</v>
      </c>
      <c r="AZ566" s="46" t="s">
        <v>193</v>
      </c>
      <c r="BD566" s="202" t="s">
        <v>327</v>
      </c>
      <c r="BE566" s="46" t="str">
        <f t="shared" si="579"/>
        <v>R_ES-SA-SpCool</v>
      </c>
      <c r="BF566" s="208" t="str">
        <f t="shared" si="580"/>
        <v>FH12_13</v>
      </c>
      <c r="BG566" s="208">
        <f t="shared" si="583"/>
        <v>0</v>
      </c>
      <c r="BH566" s="208" t="s">
        <v>18</v>
      </c>
      <c r="BI566" s="46" t="s">
        <v>195</v>
      </c>
      <c r="BM566" s="202" t="s">
        <v>327</v>
      </c>
      <c r="BN566" s="46" t="str">
        <f t="shared" si="581"/>
        <v>R_ES-SA-SpCool</v>
      </c>
      <c r="BO566" s="208" t="str">
        <f t="shared" si="582"/>
        <v>FH12_13</v>
      </c>
      <c r="BP566" s="208">
        <f t="shared" si="584"/>
        <v>0</v>
      </c>
      <c r="BQ566" s="208" t="s">
        <v>18</v>
      </c>
      <c r="BR566" s="46" t="s">
        <v>192</v>
      </c>
    </row>
    <row r="567" spans="11:70">
      <c r="K567" s="202" t="s">
        <v>327</v>
      </c>
      <c r="L567" s="203" t="str">
        <f t="shared" si="566"/>
        <v>R_ES-SA-SpCool</v>
      </c>
      <c r="M567" s="202" t="str">
        <f t="shared" si="587"/>
        <v>FH14_15</v>
      </c>
      <c r="N567" s="202">
        <f t="shared" si="587"/>
        <v>0</v>
      </c>
      <c r="O567" s="202" t="s">
        <v>18</v>
      </c>
      <c r="P567" s="203" t="s">
        <v>196</v>
      </c>
      <c r="T567" s="202" t="s">
        <v>327</v>
      </c>
      <c r="U567" s="203" t="str">
        <f t="shared" si="572"/>
        <v>R_ES-SA-SpCool</v>
      </c>
      <c r="V567" s="202" t="str">
        <f t="shared" si="572"/>
        <v>FH14_15</v>
      </c>
      <c r="W567" s="202">
        <f t="shared" ref="W567" si="594">W471</f>
        <v>0</v>
      </c>
      <c r="X567" s="202" t="s">
        <v>18</v>
      </c>
      <c r="Y567" s="203" t="s">
        <v>191</v>
      </c>
      <c r="AC567" s="202" t="s">
        <v>327</v>
      </c>
      <c r="AD567" s="46" t="str">
        <f t="shared" si="573"/>
        <v>R_ES-SA-SpCool</v>
      </c>
      <c r="AE567" s="208" t="str">
        <f t="shared" si="574"/>
        <v>FH14_15</v>
      </c>
      <c r="AF567" s="46">
        <f t="shared" si="564"/>
        <v>0</v>
      </c>
      <c r="AG567" s="208" t="s">
        <v>18</v>
      </c>
      <c r="AH567" s="46" t="s">
        <v>197</v>
      </c>
      <c r="AL567" s="202" t="s">
        <v>327</v>
      </c>
      <c r="AM567" s="203" t="str">
        <f t="shared" si="575"/>
        <v>R_ES-SA-SpCool</v>
      </c>
      <c r="AN567" s="202" t="str">
        <f t="shared" si="576"/>
        <v>FH14_15</v>
      </c>
      <c r="AO567" s="202">
        <f t="shared" si="565"/>
        <v>0</v>
      </c>
      <c r="AP567" s="202" t="s">
        <v>18</v>
      </c>
      <c r="AQ567" s="203" t="s">
        <v>194</v>
      </c>
      <c r="AU567" s="202" t="s">
        <v>327</v>
      </c>
      <c r="AV567" s="46" t="str">
        <f t="shared" si="577"/>
        <v>R_ES-SA-SpCool</v>
      </c>
      <c r="AW567" s="208" t="str">
        <f t="shared" si="578"/>
        <v>FH14_15</v>
      </c>
      <c r="AX567" s="208">
        <f t="shared" si="586"/>
        <v>0</v>
      </c>
      <c r="AY567" s="208" t="s">
        <v>18</v>
      </c>
      <c r="AZ567" s="46" t="s">
        <v>193</v>
      </c>
      <c r="BD567" s="202" t="s">
        <v>327</v>
      </c>
      <c r="BE567" s="46" t="str">
        <f t="shared" si="579"/>
        <v>R_ES-SA-SpCool</v>
      </c>
      <c r="BF567" s="208" t="str">
        <f t="shared" si="580"/>
        <v>FH14_15</v>
      </c>
      <c r="BG567" s="208">
        <f t="shared" si="583"/>
        <v>0</v>
      </c>
      <c r="BH567" s="208" t="s">
        <v>18</v>
      </c>
      <c r="BI567" s="46" t="s">
        <v>195</v>
      </c>
      <c r="BM567" s="202" t="s">
        <v>327</v>
      </c>
      <c r="BN567" s="46" t="str">
        <f t="shared" si="581"/>
        <v>R_ES-SA-SpCool</v>
      </c>
      <c r="BO567" s="208" t="str">
        <f t="shared" si="582"/>
        <v>FH14_15</v>
      </c>
      <c r="BP567" s="208">
        <f t="shared" si="584"/>
        <v>0</v>
      </c>
      <c r="BQ567" s="208" t="s">
        <v>18</v>
      </c>
      <c r="BR567" s="46" t="s">
        <v>192</v>
      </c>
    </row>
    <row r="568" spans="11:70">
      <c r="K568" s="202" t="s">
        <v>327</v>
      </c>
      <c r="L568" s="203" t="str">
        <f t="shared" si="566"/>
        <v>R_ES-SA-SpCool</v>
      </c>
      <c r="M568" s="202" t="str">
        <f t="shared" si="587"/>
        <v>FH16_17</v>
      </c>
      <c r="N568" s="202">
        <f t="shared" si="587"/>
        <v>0</v>
      </c>
      <c r="O568" s="202" t="s">
        <v>18</v>
      </c>
      <c r="P568" s="203" t="s">
        <v>196</v>
      </c>
      <c r="T568" s="202" t="s">
        <v>327</v>
      </c>
      <c r="U568" s="203" t="str">
        <f t="shared" si="572"/>
        <v>R_ES-SA-SpCool</v>
      </c>
      <c r="V568" s="202" t="str">
        <f t="shared" si="572"/>
        <v>FH16_17</v>
      </c>
      <c r="W568" s="202">
        <f t="shared" ref="W568" si="595">W472</f>
        <v>0</v>
      </c>
      <c r="X568" s="202" t="s">
        <v>18</v>
      </c>
      <c r="Y568" s="203" t="s">
        <v>191</v>
      </c>
      <c r="AC568" s="202" t="s">
        <v>327</v>
      </c>
      <c r="AD568" s="46" t="str">
        <f t="shared" si="573"/>
        <v>R_ES-SA-SpCool</v>
      </c>
      <c r="AE568" s="208" t="str">
        <f t="shared" si="574"/>
        <v>FH16_17</v>
      </c>
      <c r="AF568" s="46">
        <f t="shared" si="564"/>
        <v>0</v>
      </c>
      <c r="AG568" s="208" t="s">
        <v>18</v>
      </c>
      <c r="AH568" s="46" t="s">
        <v>197</v>
      </c>
      <c r="AL568" s="202" t="s">
        <v>327</v>
      </c>
      <c r="AM568" s="203" t="str">
        <f t="shared" si="575"/>
        <v>R_ES-SA-SpCool</v>
      </c>
      <c r="AN568" s="202" t="str">
        <f t="shared" si="576"/>
        <v>FH16_17</v>
      </c>
      <c r="AO568" s="202">
        <f t="shared" si="565"/>
        <v>0</v>
      </c>
      <c r="AP568" s="202" t="s">
        <v>18</v>
      </c>
      <c r="AQ568" s="203" t="s">
        <v>194</v>
      </c>
      <c r="AU568" s="202" t="s">
        <v>327</v>
      </c>
      <c r="AV568" s="46" t="str">
        <f t="shared" si="577"/>
        <v>R_ES-SA-SpCool</v>
      </c>
      <c r="AW568" s="208" t="str">
        <f t="shared" si="578"/>
        <v>FH16_17</v>
      </c>
      <c r="AX568" s="208">
        <f t="shared" si="586"/>
        <v>0</v>
      </c>
      <c r="AY568" s="208" t="s">
        <v>18</v>
      </c>
      <c r="AZ568" s="46" t="s">
        <v>193</v>
      </c>
      <c r="BD568" s="202" t="s">
        <v>327</v>
      </c>
      <c r="BE568" s="46" t="str">
        <f t="shared" si="579"/>
        <v>R_ES-SA-SpCool</v>
      </c>
      <c r="BF568" s="208" t="str">
        <f t="shared" si="580"/>
        <v>FH16_17</v>
      </c>
      <c r="BG568" s="208">
        <f t="shared" si="583"/>
        <v>0</v>
      </c>
      <c r="BH568" s="208" t="s">
        <v>18</v>
      </c>
      <c r="BI568" s="46" t="s">
        <v>195</v>
      </c>
      <c r="BM568" s="202" t="s">
        <v>327</v>
      </c>
      <c r="BN568" s="46" t="str">
        <f t="shared" si="581"/>
        <v>R_ES-SA-SpCool</v>
      </c>
      <c r="BO568" s="208" t="str">
        <f t="shared" si="582"/>
        <v>FH16_17</v>
      </c>
      <c r="BP568" s="208">
        <f t="shared" si="584"/>
        <v>0</v>
      </c>
      <c r="BQ568" s="208" t="s">
        <v>18</v>
      </c>
      <c r="BR568" s="46" t="s">
        <v>192</v>
      </c>
    </row>
    <row r="569" spans="11:70">
      <c r="K569" s="202" t="s">
        <v>327</v>
      </c>
      <c r="L569" s="203" t="str">
        <f t="shared" si="566"/>
        <v>R_ES-SA-SpCool</v>
      </c>
      <c r="M569" s="202" t="str">
        <f t="shared" si="587"/>
        <v>FH18_19</v>
      </c>
      <c r="N569" s="202">
        <f t="shared" si="587"/>
        <v>0</v>
      </c>
      <c r="O569" s="202" t="s">
        <v>18</v>
      </c>
      <c r="P569" s="203" t="s">
        <v>196</v>
      </c>
      <c r="T569" s="202" t="s">
        <v>327</v>
      </c>
      <c r="U569" s="203" t="str">
        <f t="shared" si="572"/>
        <v>R_ES-SA-SpCool</v>
      </c>
      <c r="V569" s="202" t="str">
        <f t="shared" si="572"/>
        <v>FH18_19</v>
      </c>
      <c r="W569" s="202">
        <f t="shared" ref="W569" si="596">W473</f>
        <v>0</v>
      </c>
      <c r="X569" s="202" t="s">
        <v>18</v>
      </c>
      <c r="Y569" s="203" t="s">
        <v>191</v>
      </c>
      <c r="AC569" s="202" t="s">
        <v>327</v>
      </c>
      <c r="AD569" s="46" t="str">
        <f t="shared" si="573"/>
        <v>R_ES-SA-SpCool</v>
      </c>
      <c r="AE569" s="208" t="str">
        <f t="shared" si="574"/>
        <v>FH18_19</v>
      </c>
      <c r="AF569" s="46">
        <f t="shared" si="564"/>
        <v>0</v>
      </c>
      <c r="AG569" s="208" t="s">
        <v>18</v>
      </c>
      <c r="AH569" s="46" t="s">
        <v>197</v>
      </c>
      <c r="AL569" s="202" t="s">
        <v>327</v>
      </c>
      <c r="AM569" s="203" t="str">
        <f t="shared" si="575"/>
        <v>R_ES-SA-SpCool</v>
      </c>
      <c r="AN569" s="202" t="str">
        <f t="shared" si="576"/>
        <v>FH18_19</v>
      </c>
      <c r="AO569" s="202">
        <f t="shared" si="565"/>
        <v>0</v>
      </c>
      <c r="AP569" s="202" t="s">
        <v>18</v>
      </c>
      <c r="AQ569" s="203" t="s">
        <v>194</v>
      </c>
      <c r="AU569" s="202" t="s">
        <v>327</v>
      </c>
      <c r="AV569" s="46" t="str">
        <f t="shared" si="577"/>
        <v>R_ES-SA-SpCool</v>
      </c>
      <c r="AW569" s="208" t="str">
        <f t="shared" si="578"/>
        <v>FH18_19</v>
      </c>
      <c r="AX569" s="208">
        <f t="shared" si="586"/>
        <v>0</v>
      </c>
      <c r="AY569" s="208" t="s">
        <v>18</v>
      </c>
      <c r="AZ569" s="46" t="s">
        <v>193</v>
      </c>
      <c r="BD569" s="202" t="s">
        <v>327</v>
      </c>
      <c r="BE569" s="46" t="str">
        <f t="shared" si="579"/>
        <v>R_ES-SA-SpCool</v>
      </c>
      <c r="BF569" s="208" t="str">
        <f t="shared" si="580"/>
        <v>FH18_19</v>
      </c>
      <c r="BG569" s="208">
        <f t="shared" si="583"/>
        <v>0</v>
      </c>
      <c r="BH569" s="208" t="s">
        <v>18</v>
      </c>
      <c r="BI569" s="46" t="s">
        <v>195</v>
      </c>
      <c r="BM569" s="202" t="s">
        <v>327</v>
      </c>
      <c r="BN569" s="46" t="str">
        <f t="shared" si="581"/>
        <v>R_ES-SA-SpCool</v>
      </c>
      <c r="BO569" s="208" t="str">
        <f t="shared" si="582"/>
        <v>FH18_19</v>
      </c>
      <c r="BP569" s="208">
        <f t="shared" si="584"/>
        <v>0</v>
      </c>
      <c r="BQ569" s="208" t="s">
        <v>18</v>
      </c>
      <c r="BR569" s="46" t="s">
        <v>192</v>
      </c>
    </row>
    <row r="570" spans="11:70">
      <c r="K570" s="202" t="s">
        <v>327</v>
      </c>
      <c r="L570" s="203" t="str">
        <f t="shared" si="566"/>
        <v>R_ES-SA-SpCool</v>
      </c>
      <c r="M570" s="202" t="str">
        <f t="shared" si="587"/>
        <v>FH20_21</v>
      </c>
      <c r="N570" s="202">
        <f t="shared" si="587"/>
        <v>0</v>
      </c>
      <c r="O570" s="202" t="s">
        <v>18</v>
      </c>
      <c r="P570" s="203" t="s">
        <v>196</v>
      </c>
      <c r="T570" s="202" t="s">
        <v>327</v>
      </c>
      <c r="U570" s="203" t="str">
        <f t="shared" si="572"/>
        <v>R_ES-SA-SpCool</v>
      </c>
      <c r="V570" s="202" t="str">
        <f t="shared" si="572"/>
        <v>FH20_21</v>
      </c>
      <c r="W570" s="202">
        <f t="shared" ref="W570" si="597">W474</f>
        <v>0</v>
      </c>
      <c r="X570" s="202" t="s">
        <v>18</v>
      </c>
      <c r="Y570" s="203" t="s">
        <v>191</v>
      </c>
      <c r="AC570" s="202" t="s">
        <v>327</v>
      </c>
      <c r="AD570" s="46" t="str">
        <f t="shared" si="573"/>
        <v>R_ES-SA-SpCool</v>
      </c>
      <c r="AE570" s="208" t="str">
        <f t="shared" si="574"/>
        <v>FH20_21</v>
      </c>
      <c r="AF570" s="46">
        <f t="shared" si="564"/>
        <v>0</v>
      </c>
      <c r="AG570" s="208" t="s">
        <v>18</v>
      </c>
      <c r="AH570" s="46" t="s">
        <v>197</v>
      </c>
      <c r="AL570" s="202" t="s">
        <v>327</v>
      </c>
      <c r="AM570" s="203" t="str">
        <f t="shared" si="575"/>
        <v>R_ES-SA-SpCool</v>
      </c>
      <c r="AN570" s="202" t="str">
        <f t="shared" si="576"/>
        <v>FH20_21</v>
      </c>
      <c r="AO570" s="202">
        <f t="shared" si="565"/>
        <v>0</v>
      </c>
      <c r="AP570" s="202" t="s">
        <v>18</v>
      </c>
      <c r="AQ570" s="203" t="s">
        <v>194</v>
      </c>
      <c r="AU570" s="202" t="s">
        <v>327</v>
      </c>
      <c r="AV570" s="46" t="str">
        <f t="shared" si="577"/>
        <v>R_ES-SA-SpCool</v>
      </c>
      <c r="AW570" s="208" t="str">
        <f t="shared" si="578"/>
        <v>FH20_21</v>
      </c>
      <c r="AX570" s="208">
        <f t="shared" si="586"/>
        <v>0</v>
      </c>
      <c r="AY570" s="208" t="s">
        <v>18</v>
      </c>
      <c r="AZ570" s="46" t="s">
        <v>193</v>
      </c>
      <c r="BD570" s="202" t="s">
        <v>327</v>
      </c>
      <c r="BE570" s="46" t="str">
        <f t="shared" si="579"/>
        <v>R_ES-SA-SpCool</v>
      </c>
      <c r="BF570" s="208" t="str">
        <f t="shared" si="580"/>
        <v>FH20_21</v>
      </c>
      <c r="BG570" s="208">
        <f t="shared" si="583"/>
        <v>0</v>
      </c>
      <c r="BH570" s="208" t="s">
        <v>18</v>
      </c>
      <c r="BI570" s="46" t="s">
        <v>195</v>
      </c>
      <c r="BM570" s="202" t="s">
        <v>327</v>
      </c>
      <c r="BN570" s="46" t="str">
        <f t="shared" si="581"/>
        <v>R_ES-SA-SpCool</v>
      </c>
      <c r="BO570" s="208" t="str">
        <f t="shared" si="582"/>
        <v>FH20_21</v>
      </c>
      <c r="BP570" s="208">
        <f t="shared" si="584"/>
        <v>0</v>
      </c>
      <c r="BQ570" s="208" t="s">
        <v>18</v>
      </c>
      <c r="BR570" s="46" t="s">
        <v>192</v>
      </c>
    </row>
    <row r="571" spans="11:70">
      <c r="K571" s="202" t="s">
        <v>327</v>
      </c>
      <c r="L571" s="203" t="str">
        <f t="shared" si="566"/>
        <v>R_ES-SA-SpCool</v>
      </c>
      <c r="M571" s="202" t="str">
        <f t="shared" si="587"/>
        <v>FH22_23</v>
      </c>
      <c r="N571" s="202">
        <f t="shared" si="587"/>
        <v>0</v>
      </c>
      <c r="O571" s="202" t="s">
        <v>18</v>
      </c>
      <c r="P571" s="203" t="s">
        <v>196</v>
      </c>
      <c r="T571" s="202" t="s">
        <v>327</v>
      </c>
      <c r="U571" s="203" t="str">
        <f t="shared" si="572"/>
        <v>R_ES-SA-SpCool</v>
      </c>
      <c r="V571" s="202" t="str">
        <f t="shared" si="572"/>
        <v>FH22_23</v>
      </c>
      <c r="W571" s="202">
        <f t="shared" ref="W571" si="598">W475</f>
        <v>0</v>
      </c>
      <c r="X571" s="202" t="s">
        <v>18</v>
      </c>
      <c r="Y571" s="203" t="s">
        <v>191</v>
      </c>
      <c r="AC571" s="202" t="s">
        <v>327</v>
      </c>
      <c r="AD571" s="46" t="str">
        <f t="shared" si="573"/>
        <v>R_ES-SA-SpCool</v>
      </c>
      <c r="AE571" s="208" t="str">
        <f t="shared" si="574"/>
        <v>FH22_23</v>
      </c>
      <c r="AF571" s="46">
        <f t="shared" si="564"/>
        <v>0</v>
      </c>
      <c r="AG571" s="208" t="s">
        <v>18</v>
      </c>
      <c r="AH571" s="46" t="s">
        <v>197</v>
      </c>
      <c r="AL571" s="202" t="s">
        <v>327</v>
      </c>
      <c r="AM571" s="203" t="str">
        <f t="shared" si="575"/>
        <v>R_ES-SA-SpCool</v>
      </c>
      <c r="AN571" s="202" t="str">
        <f t="shared" si="576"/>
        <v>FH22_23</v>
      </c>
      <c r="AO571" s="202">
        <f t="shared" si="565"/>
        <v>0</v>
      </c>
      <c r="AP571" s="202" t="s">
        <v>18</v>
      </c>
      <c r="AQ571" s="203" t="s">
        <v>194</v>
      </c>
      <c r="AU571" s="202" t="s">
        <v>327</v>
      </c>
      <c r="AV571" s="46" t="str">
        <f t="shared" si="577"/>
        <v>R_ES-SA-SpCool</v>
      </c>
      <c r="AW571" s="208" t="str">
        <f t="shared" si="578"/>
        <v>FH22_23</v>
      </c>
      <c r="AX571" s="208">
        <f t="shared" si="586"/>
        <v>0</v>
      </c>
      <c r="AY571" s="208" t="s">
        <v>18</v>
      </c>
      <c r="AZ571" s="46" t="s">
        <v>193</v>
      </c>
      <c r="BD571" s="202" t="s">
        <v>327</v>
      </c>
      <c r="BE571" s="46" t="str">
        <f t="shared" si="579"/>
        <v>R_ES-SA-SpCool</v>
      </c>
      <c r="BF571" s="208" t="str">
        <f t="shared" si="580"/>
        <v>FH22_23</v>
      </c>
      <c r="BG571" s="208">
        <f t="shared" si="583"/>
        <v>0</v>
      </c>
      <c r="BH571" s="208" t="s">
        <v>18</v>
      </c>
      <c r="BI571" s="46" t="s">
        <v>195</v>
      </c>
      <c r="BM571" s="202" t="s">
        <v>327</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327</v>
      </c>
      <c r="L584" s="203" t="str">
        <f t="shared" si="606"/>
        <v>R_ES-SA-SpCool</v>
      </c>
      <c r="M584" s="202" t="str">
        <f t="shared" si="607"/>
        <v>WH0_1</v>
      </c>
      <c r="N584" s="202">
        <v>0</v>
      </c>
      <c r="O584" s="202" t="s">
        <v>18</v>
      </c>
      <c r="P584" s="203" t="s">
        <v>196</v>
      </c>
      <c r="T584" s="202" t="s">
        <v>327</v>
      </c>
      <c r="U584" s="203" t="str">
        <f t="shared" si="572"/>
        <v>R_ES-SA-SpCool</v>
      </c>
      <c r="V584" s="202" t="str">
        <f t="shared" si="572"/>
        <v>WH0_1</v>
      </c>
      <c r="W584" s="202">
        <v>0</v>
      </c>
      <c r="X584" s="202" t="s">
        <v>18</v>
      </c>
      <c r="Y584" s="203" t="s">
        <v>191</v>
      </c>
      <c r="AC584" s="202" t="s">
        <v>327</v>
      </c>
      <c r="AD584" s="46" t="str">
        <f t="shared" si="573"/>
        <v>R_ES-SA-SpCool</v>
      </c>
      <c r="AE584" s="208" t="str">
        <f t="shared" si="574"/>
        <v>WH0_1</v>
      </c>
      <c r="AF584" s="46">
        <f t="shared" si="604"/>
        <v>0</v>
      </c>
      <c r="AG584" s="208" t="s">
        <v>18</v>
      </c>
      <c r="AH584" s="46" t="s">
        <v>197</v>
      </c>
      <c r="AL584" s="202" t="s">
        <v>327</v>
      </c>
      <c r="AM584" s="203" t="str">
        <f t="shared" si="575"/>
        <v>R_ES-SA-SpCool</v>
      </c>
      <c r="AN584" s="202" t="str">
        <f t="shared" si="576"/>
        <v>WH0_1</v>
      </c>
      <c r="AO584" s="202">
        <f t="shared" si="605"/>
        <v>0</v>
      </c>
      <c r="AP584" s="202" t="s">
        <v>18</v>
      </c>
      <c r="AQ584" s="203" t="s">
        <v>194</v>
      </c>
      <c r="AU584" s="202" t="s">
        <v>327</v>
      </c>
      <c r="AV584" s="46" t="str">
        <f t="shared" si="577"/>
        <v>R_ES-SA-SpCool</v>
      </c>
      <c r="AW584" s="208" t="str">
        <f t="shared" si="578"/>
        <v>WH0_1</v>
      </c>
      <c r="AX584" s="208">
        <f t="shared" si="586"/>
        <v>0</v>
      </c>
      <c r="AY584" s="208" t="s">
        <v>18</v>
      </c>
      <c r="AZ584" s="46" t="s">
        <v>193</v>
      </c>
      <c r="BD584" s="202" t="s">
        <v>327</v>
      </c>
      <c r="BE584" s="46" t="str">
        <f t="shared" si="579"/>
        <v>R_ES-SA-SpCool</v>
      </c>
      <c r="BF584" s="208" t="str">
        <f t="shared" si="580"/>
        <v>WH0_1</v>
      </c>
      <c r="BG584" s="208">
        <f t="shared" si="583"/>
        <v>0</v>
      </c>
      <c r="BH584" s="208" t="s">
        <v>18</v>
      </c>
      <c r="BI584" s="46" t="s">
        <v>195</v>
      </c>
      <c r="BM584" s="202" t="s">
        <v>327</v>
      </c>
      <c r="BN584" s="46" t="str">
        <f t="shared" si="581"/>
        <v>R_ES-SA-SpCool</v>
      </c>
      <c r="BO584" s="208" t="str">
        <f t="shared" si="582"/>
        <v>WH0_1</v>
      </c>
      <c r="BP584" s="208">
        <f t="shared" si="584"/>
        <v>0</v>
      </c>
      <c r="BQ584" s="208" t="s">
        <v>18</v>
      </c>
      <c r="BR584" s="46" t="s">
        <v>192</v>
      </c>
    </row>
    <row r="585" spans="11:70">
      <c r="K585" s="202" t="s">
        <v>327</v>
      </c>
      <c r="L585" s="203" t="str">
        <f t="shared" si="606"/>
        <v>R_ES-SA-SpCool</v>
      </c>
      <c r="M585" s="202" t="str">
        <f t="shared" si="607"/>
        <v>WH2_3</v>
      </c>
      <c r="N585" s="202">
        <v>0</v>
      </c>
      <c r="O585" s="202" t="s">
        <v>18</v>
      </c>
      <c r="P585" s="203" t="s">
        <v>196</v>
      </c>
      <c r="T585" s="202" t="s">
        <v>327</v>
      </c>
      <c r="U585" s="203" t="str">
        <f t="shared" si="572"/>
        <v>R_ES-SA-SpCool</v>
      </c>
      <c r="V585" s="202" t="str">
        <f t="shared" si="572"/>
        <v>WH2_3</v>
      </c>
      <c r="W585" s="202">
        <v>0</v>
      </c>
      <c r="X585" s="202" t="s">
        <v>18</v>
      </c>
      <c r="Y585" s="203" t="s">
        <v>191</v>
      </c>
      <c r="AC585" s="202" t="s">
        <v>327</v>
      </c>
      <c r="AD585" s="46" t="str">
        <f t="shared" si="573"/>
        <v>R_ES-SA-SpCool</v>
      </c>
      <c r="AE585" s="208" t="str">
        <f t="shared" si="574"/>
        <v>WH2_3</v>
      </c>
      <c r="AF585" s="46">
        <f t="shared" si="604"/>
        <v>0</v>
      </c>
      <c r="AG585" s="208" t="s">
        <v>18</v>
      </c>
      <c r="AH585" s="46" t="s">
        <v>197</v>
      </c>
      <c r="AL585" s="202" t="s">
        <v>327</v>
      </c>
      <c r="AM585" s="203" t="str">
        <f t="shared" si="575"/>
        <v>R_ES-SA-SpCool</v>
      </c>
      <c r="AN585" s="202" t="str">
        <f t="shared" si="576"/>
        <v>WH2_3</v>
      </c>
      <c r="AO585" s="202">
        <f t="shared" si="605"/>
        <v>0</v>
      </c>
      <c r="AP585" s="202" t="s">
        <v>18</v>
      </c>
      <c r="AQ585" s="203" t="s">
        <v>194</v>
      </c>
      <c r="AU585" s="202" t="s">
        <v>327</v>
      </c>
      <c r="AV585" s="46" t="str">
        <f t="shared" si="577"/>
        <v>R_ES-SA-SpCool</v>
      </c>
      <c r="AW585" s="208" t="str">
        <f t="shared" si="578"/>
        <v>WH2_3</v>
      </c>
      <c r="AX585" s="208">
        <f t="shared" si="586"/>
        <v>0</v>
      </c>
      <c r="AY585" s="208" t="s">
        <v>18</v>
      </c>
      <c r="AZ585" s="46" t="s">
        <v>193</v>
      </c>
      <c r="BD585" s="202" t="s">
        <v>327</v>
      </c>
      <c r="BE585" s="46" t="str">
        <f t="shared" si="579"/>
        <v>R_ES-SA-SpCool</v>
      </c>
      <c r="BF585" s="208" t="str">
        <f t="shared" si="580"/>
        <v>WH2_3</v>
      </c>
      <c r="BG585" s="208">
        <f t="shared" si="583"/>
        <v>0</v>
      </c>
      <c r="BH585" s="208" t="s">
        <v>18</v>
      </c>
      <c r="BI585" s="46" t="s">
        <v>195</v>
      </c>
      <c r="BM585" s="202" t="s">
        <v>327</v>
      </c>
      <c r="BN585" s="46" t="str">
        <f t="shared" si="581"/>
        <v>R_ES-SA-SpCool</v>
      </c>
      <c r="BO585" s="208" t="str">
        <f t="shared" si="582"/>
        <v>WH2_3</v>
      </c>
      <c r="BP585" s="208">
        <f t="shared" si="584"/>
        <v>0</v>
      </c>
      <c r="BQ585" s="208" t="s">
        <v>18</v>
      </c>
      <c r="BR585" s="46" t="s">
        <v>192</v>
      </c>
    </row>
    <row r="586" spans="11:70">
      <c r="K586" s="202" t="s">
        <v>327</v>
      </c>
      <c r="L586" s="203" t="str">
        <f t="shared" si="606"/>
        <v>R_ES-SA-SpCool</v>
      </c>
      <c r="M586" s="202" t="str">
        <f t="shared" si="607"/>
        <v>WH4_5</v>
      </c>
      <c r="N586" s="202">
        <v>0</v>
      </c>
      <c r="O586" s="202" t="s">
        <v>18</v>
      </c>
      <c r="P586" s="203" t="s">
        <v>196</v>
      </c>
      <c r="T586" s="202" t="s">
        <v>327</v>
      </c>
      <c r="U586" s="203" t="str">
        <f t="shared" si="572"/>
        <v>R_ES-SA-SpCool</v>
      </c>
      <c r="V586" s="202" t="str">
        <f t="shared" si="572"/>
        <v>WH4_5</v>
      </c>
      <c r="W586" s="202">
        <v>0</v>
      </c>
      <c r="X586" s="202" t="s">
        <v>18</v>
      </c>
      <c r="Y586" s="203" t="s">
        <v>191</v>
      </c>
      <c r="AC586" s="202" t="s">
        <v>327</v>
      </c>
      <c r="AD586" s="46" t="str">
        <f t="shared" si="573"/>
        <v>R_ES-SA-SpCool</v>
      </c>
      <c r="AE586" s="208" t="str">
        <f t="shared" si="574"/>
        <v>WH4_5</v>
      </c>
      <c r="AF586" s="46">
        <f t="shared" si="604"/>
        <v>0</v>
      </c>
      <c r="AG586" s="208" t="s">
        <v>18</v>
      </c>
      <c r="AH586" s="46" t="s">
        <v>197</v>
      </c>
      <c r="AL586" s="202" t="s">
        <v>327</v>
      </c>
      <c r="AM586" s="203" t="str">
        <f t="shared" si="575"/>
        <v>R_ES-SA-SpCool</v>
      </c>
      <c r="AN586" s="202" t="str">
        <f t="shared" si="576"/>
        <v>WH4_5</v>
      </c>
      <c r="AO586" s="202">
        <f t="shared" si="605"/>
        <v>0</v>
      </c>
      <c r="AP586" s="202" t="s">
        <v>18</v>
      </c>
      <c r="AQ586" s="203" t="s">
        <v>194</v>
      </c>
      <c r="AU586" s="202" t="s">
        <v>327</v>
      </c>
      <c r="AV586" s="46" t="str">
        <f t="shared" si="577"/>
        <v>R_ES-SA-SpCool</v>
      </c>
      <c r="AW586" s="208" t="str">
        <f t="shared" si="578"/>
        <v>WH4_5</v>
      </c>
      <c r="AX586" s="208">
        <f t="shared" si="586"/>
        <v>0</v>
      </c>
      <c r="AY586" s="208" t="s">
        <v>18</v>
      </c>
      <c r="AZ586" s="46" t="s">
        <v>193</v>
      </c>
      <c r="BD586" s="202" t="s">
        <v>327</v>
      </c>
      <c r="BE586" s="46" t="str">
        <f t="shared" si="579"/>
        <v>R_ES-SA-SpCool</v>
      </c>
      <c r="BF586" s="208" t="str">
        <f t="shared" si="580"/>
        <v>WH4_5</v>
      </c>
      <c r="BG586" s="208">
        <f t="shared" si="583"/>
        <v>0</v>
      </c>
      <c r="BH586" s="208" t="s">
        <v>18</v>
      </c>
      <c r="BI586" s="46" t="s">
        <v>195</v>
      </c>
      <c r="BM586" s="202" t="s">
        <v>327</v>
      </c>
      <c r="BN586" s="46" t="str">
        <f t="shared" si="581"/>
        <v>R_ES-SA-SpCool</v>
      </c>
      <c r="BO586" s="208" t="str">
        <f t="shared" si="582"/>
        <v>WH4_5</v>
      </c>
      <c r="BP586" s="208">
        <f t="shared" si="584"/>
        <v>0</v>
      </c>
      <c r="BQ586" s="208" t="s">
        <v>18</v>
      </c>
      <c r="BR586" s="46" t="s">
        <v>192</v>
      </c>
    </row>
    <row r="587" spans="11:70">
      <c r="K587" s="202" t="s">
        <v>327</v>
      </c>
      <c r="L587" s="203" t="str">
        <f t="shared" si="606"/>
        <v>R_ES-SA-SpCool</v>
      </c>
      <c r="M587" s="202" t="str">
        <f t="shared" si="607"/>
        <v>WH6_7</v>
      </c>
      <c r="N587" s="202">
        <v>0</v>
      </c>
      <c r="O587" s="202" t="s">
        <v>18</v>
      </c>
      <c r="P587" s="203" t="s">
        <v>196</v>
      </c>
      <c r="T587" s="202" t="s">
        <v>327</v>
      </c>
      <c r="U587" s="203" t="str">
        <f t="shared" si="572"/>
        <v>R_ES-SA-SpCool</v>
      </c>
      <c r="V587" s="202" t="str">
        <f t="shared" si="572"/>
        <v>WH6_7</v>
      </c>
      <c r="W587" s="202">
        <v>0</v>
      </c>
      <c r="X587" s="202" t="s">
        <v>18</v>
      </c>
      <c r="Y587" s="203" t="s">
        <v>191</v>
      </c>
      <c r="AC587" s="202" t="s">
        <v>327</v>
      </c>
      <c r="AD587" s="46" t="str">
        <f t="shared" si="573"/>
        <v>R_ES-SA-SpCool</v>
      </c>
      <c r="AE587" s="208" t="str">
        <f t="shared" si="574"/>
        <v>WH6_7</v>
      </c>
      <c r="AF587" s="46">
        <f t="shared" si="604"/>
        <v>0</v>
      </c>
      <c r="AG587" s="208" t="s">
        <v>18</v>
      </c>
      <c r="AH587" s="46" t="s">
        <v>197</v>
      </c>
      <c r="AL587" s="202" t="s">
        <v>327</v>
      </c>
      <c r="AM587" s="203" t="str">
        <f t="shared" si="575"/>
        <v>R_ES-SA-SpCool</v>
      </c>
      <c r="AN587" s="202" t="str">
        <f t="shared" si="576"/>
        <v>WH6_7</v>
      </c>
      <c r="AO587" s="202">
        <f t="shared" si="605"/>
        <v>0</v>
      </c>
      <c r="AP587" s="202" t="s">
        <v>18</v>
      </c>
      <c r="AQ587" s="203" t="s">
        <v>194</v>
      </c>
      <c r="AU587" s="202" t="s">
        <v>327</v>
      </c>
      <c r="AV587" s="46" t="str">
        <f t="shared" si="577"/>
        <v>R_ES-SA-SpCool</v>
      </c>
      <c r="AW587" s="208" t="str">
        <f t="shared" si="578"/>
        <v>WH6_7</v>
      </c>
      <c r="AX587" s="208">
        <f t="shared" si="586"/>
        <v>0</v>
      </c>
      <c r="AY587" s="208" t="s">
        <v>18</v>
      </c>
      <c r="AZ587" s="46" t="s">
        <v>193</v>
      </c>
      <c r="BD587" s="202" t="s">
        <v>327</v>
      </c>
      <c r="BE587" s="46" t="str">
        <f t="shared" si="579"/>
        <v>R_ES-SA-SpCool</v>
      </c>
      <c r="BF587" s="208" t="str">
        <f t="shared" si="580"/>
        <v>WH6_7</v>
      </c>
      <c r="BG587" s="208">
        <f t="shared" si="583"/>
        <v>0</v>
      </c>
      <c r="BH587" s="208" t="s">
        <v>18</v>
      </c>
      <c r="BI587" s="46" t="s">
        <v>195</v>
      </c>
      <c r="BM587" s="202" t="s">
        <v>327</v>
      </c>
      <c r="BN587" s="46" t="str">
        <f t="shared" si="581"/>
        <v>R_ES-SA-SpCool</v>
      </c>
      <c r="BO587" s="208" t="str">
        <f t="shared" si="582"/>
        <v>WH6_7</v>
      </c>
      <c r="BP587" s="208">
        <f t="shared" si="584"/>
        <v>0</v>
      </c>
      <c r="BQ587" s="208" t="s">
        <v>18</v>
      </c>
      <c r="BR587" s="46" t="s">
        <v>192</v>
      </c>
    </row>
    <row r="588" spans="11:70">
      <c r="K588" s="202" t="s">
        <v>327</v>
      </c>
      <c r="L588" s="203" t="str">
        <f t="shared" si="606"/>
        <v>R_ES-SA-SpCool</v>
      </c>
      <c r="M588" s="202" t="str">
        <f t="shared" si="607"/>
        <v>WH8_9</v>
      </c>
      <c r="N588" s="202">
        <v>0</v>
      </c>
      <c r="O588" s="202" t="s">
        <v>18</v>
      </c>
      <c r="P588" s="203" t="s">
        <v>196</v>
      </c>
      <c r="T588" s="202" t="s">
        <v>327</v>
      </c>
      <c r="U588" s="203" t="str">
        <f t="shared" si="572"/>
        <v>R_ES-SA-SpCool</v>
      </c>
      <c r="V588" s="202" t="str">
        <f t="shared" si="572"/>
        <v>WH8_9</v>
      </c>
      <c r="W588" s="202">
        <v>0</v>
      </c>
      <c r="X588" s="202" t="s">
        <v>18</v>
      </c>
      <c r="Y588" s="203" t="s">
        <v>191</v>
      </c>
      <c r="AC588" s="202" t="s">
        <v>327</v>
      </c>
      <c r="AD588" s="46" t="str">
        <f t="shared" si="573"/>
        <v>R_ES-SA-SpCool</v>
      </c>
      <c r="AE588" s="208" t="str">
        <f t="shared" si="574"/>
        <v>WH8_9</v>
      </c>
      <c r="AF588" s="46">
        <f t="shared" si="604"/>
        <v>0</v>
      </c>
      <c r="AG588" s="208" t="s">
        <v>18</v>
      </c>
      <c r="AH588" s="46" t="s">
        <v>197</v>
      </c>
      <c r="AL588" s="202" t="s">
        <v>327</v>
      </c>
      <c r="AM588" s="203" t="str">
        <f t="shared" si="575"/>
        <v>R_ES-SA-SpCool</v>
      </c>
      <c r="AN588" s="202" t="str">
        <f t="shared" si="576"/>
        <v>WH8_9</v>
      </c>
      <c r="AO588" s="202">
        <f t="shared" si="605"/>
        <v>0</v>
      </c>
      <c r="AP588" s="202" t="s">
        <v>18</v>
      </c>
      <c r="AQ588" s="203" t="s">
        <v>194</v>
      </c>
      <c r="AU588" s="202" t="s">
        <v>327</v>
      </c>
      <c r="AV588" s="46" t="str">
        <f t="shared" si="577"/>
        <v>R_ES-SA-SpCool</v>
      </c>
      <c r="AW588" s="208" t="str">
        <f t="shared" si="578"/>
        <v>WH8_9</v>
      </c>
      <c r="AX588" s="208">
        <f t="shared" si="586"/>
        <v>0</v>
      </c>
      <c r="AY588" s="208" t="s">
        <v>18</v>
      </c>
      <c r="AZ588" s="46" t="s">
        <v>193</v>
      </c>
      <c r="BD588" s="202" t="s">
        <v>327</v>
      </c>
      <c r="BE588" s="46" t="str">
        <f t="shared" si="579"/>
        <v>R_ES-SA-SpCool</v>
      </c>
      <c r="BF588" s="208" t="str">
        <f t="shared" si="580"/>
        <v>WH8_9</v>
      </c>
      <c r="BG588" s="208">
        <f t="shared" si="583"/>
        <v>0</v>
      </c>
      <c r="BH588" s="208" t="s">
        <v>18</v>
      </c>
      <c r="BI588" s="46" t="s">
        <v>195</v>
      </c>
      <c r="BM588" s="202" t="s">
        <v>327</v>
      </c>
      <c r="BN588" s="46" t="str">
        <f t="shared" si="581"/>
        <v>R_ES-SA-SpCool</v>
      </c>
      <c r="BO588" s="208" t="str">
        <f t="shared" si="582"/>
        <v>WH8_9</v>
      </c>
      <c r="BP588" s="208">
        <f t="shared" si="584"/>
        <v>0</v>
      </c>
      <c r="BQ588" s="208" t="s">
        <v>18</v>
      </c>
      <c r="BR588" s="46" t="s">
        <v>192</v>
      </c>
    </row>
    <row r="589" spans="11:70">
      <c r="K589" s="202" t="s">
        <v>327</v>
      </c>
      <c r="L589" s="203" t="str">
        <f t="shared" si="606"/>
        <v>R_ES-SA-SpCool</v>
      </c>
      <c r="M589" s="202" t="str">
        <f t="shared" si="607"/>
        <v>WH10_11</v>
      </c>
      <c r="N589" s="202">
        <v>0</v>
      </c>
      <c r="O589" s="202" t="s">
        <v>18</v>
      </c>
      <c r="P589" s="203" t="s">
        <v>196</v>
      </c>
      <c r="T589" s="202" t="s">
        <v>327</v>
      </c>
      <c r="U589" s="203" t="str">
        <f t="shared" si="572"/>
        <v>R_ES-SA-SpCool</v>
      </c>
      <c r="V589" s="202" t="str">
        <f t="shared" si="572"/>
        <v>WH10_11</v>
      </c>
      <c r="W589" s="202">
        <v>0</v>
      </c>
      <c r="X589" s="202" t="s">
        <v>18</v>
      </c>
      <c r="Y589" s="203" t="s">
        <v>191</v>
      </c>
      <c r="AC589" s="202" t="s">
        <v>327</v>
      </c>
      <c r="AD589" s="46" t="str">
        <f t="shared" si="573"/>
        <v>R_ES-SA-SpCool</v>
      </c>
      <c r="AE589" s="208" t="str">
        <f t="shared" si="574"/>
        <v>WH10_11</v>
      </c>
      <c r="AF589" s="46">
        <f t="shared" si="604"/>
        <v>0</v>
      </c>
      <c r="AG589" s="208" t="s">
        <v>18</v>
      </c>
      <c r="AH589" s="46" t="s">
        <v>197</v>
      </c>
      <c r="AL589" s="202" t="s">
        <v>327</v>
      </c>
      <c r="AM589" s="203" t="str">
        <f t="shared" si="575"/>
        <v>R_ES-SA-SpCool</v>
      </c>
      <c r="AN589" s="202" t="str">
        <f t="shared" si="576"/>
        <v>WH10_11</v>
      </c>
      <c r="AO589" s="202">
        <f t="shared" si="605"/>
        <v>0</v>
      </c>
      <c r="AP589" s="202" t="s">
        <v>18</v>
      </c>
      <c r="AQ589" s="203" t="s">
        <v>194</v>
      </c>
      <c r="AU589" s="202" t="s">
        <v>327</v>
      </c>
      <c r="AV589" s="46" t="str">
        <f t="shared" si="577"/>
        <v>R_ES-SA-SpCool</v>
      </c>
      <c r="AW589" s="208" t="str">
        <f t="shared" si="578"/>
        <v>WH10_11</v>
      </c>
      <c r="AX589" s="208">
        <f t="shared" si="586"/>
        <v>0</v>
      </c>
      <c r="AY589" s="208" t="s">
        <v>18</v>
      </c>
      <c r="AZ589" s="46" t="s">
        <v>193</v>
      </c>
      <c r="BD589" s="202" t="s">
        <v>327</v>
      </c>
      <c r="BE589" s="46" t="str">
        <f t="shared" si="579"/>
        <v>R_ES-SA-SpCool</v>
      </c>
      <c r="BF589" s="208" t="str">
        <f t="shared" si="580"/>
        <v>WH10_11</v>
      </c>
      <c r="BG589" s="208">
        <f t="shared" si="583"/>
        <v>0</v>
      </c>
      <c r="BH589" s="208" t="s">
        <v>18</v>
      </c>
      <c r="BI589" s="46" t="s">
        <v>195</v>
      </c>
      <c r="BM589" s="202" t="s">
        <v>327</v>
      </c>
      <c r="BN589" s="46" t="str">
        <f t="shared" si="581"/>
        <v>R_ES-SA-SpCool</v>
      </c>
      <c r="BO589" s="208" t="str">
        <f t="shared" si="582"/>
        <v>WH10_11</v>
      </c>
      <c r="BP589" s="208">
        <f t="shared" si="584"/>
        <v>0</v>
      </c>
      <c r="BQ589" s="208" t="s">
        <v>18</v>
      </c>
      <c r="BR589" s="46" t="s">
        <v>192</v>
      </c>
    </row>
    <row r="590" spans="11:70">
      <c r="K590" s="202" t="s">
        <v>327</v>
      </c>
      <c r="L590" s="203" t="str">
        <f t="shared" si="606"/>
        <v>R_ES-SA-SpCool</v>
      </c>
      <c r="M590" s="202" t="str">
        <f t="shared" si="607"/>
        <v>WH12_13</v>
      </c>
      <c r="N590" s="202">
        <v>0</v>
      </c>
      <c r="O590" s="202" t="s">
        <v>18</v>
      </c>
      <c r="P590" s="203" t="s">
        <v>196</v>
      </c>
      <c r="T590" s="202" t="s">
        <v>327</v>
      </c>
      <c r="U590" s="203" t="str">
        <f t="shared" si="572"/>
        <v>R_ES-SA-SpCool</v>
      </c>
      <c r="V590" s="202" t="str">
        <f t="shared" si="572"/>
        <v>WH12_13</v>
      </c>
      <c r="W590" s="202">
        <v>0</v>
      </c>
      <c r="X590" s="202" t="s">
        <v>18</v>
      </c>
      <c r="Y590" s="203" t="s">
        <v>191</v>
      </c>
      <c r="AC590" s="202" t="s">
        <v>327</v>
      </c>
      <c r="AD590" s="46" t="str">
        <f t="shared" si="573"/>
        <v>R_ES-SA-SpCool</v>
      </c>
      <c r="AE590" s="208" t="str">
        <f t="shared" si="574"/>
        <v>WH12_13</v>
      </c>
      <c r="AF590" s="46">
        <f t="shared" si="604"/>
        <v>0</v>
      </c>
      <c r="AG590" s="208" t="s">
        <v>18</v>
      </c>
      <c r="AH590" s="46" t="s">
        <v>197</v>
      </c>
      <c r="AL590" s="202" t="s">
        <v>327</v>
      </c>
      <c r="AM590" s="203" t="str">
        <f t="shared" si="575"/>
        <v>R_ES-SA-SpCool</v>
      </c>
      <c r="AN590" s="202" t="str">
        <f t="shared" si="576"/>
        <v>WH12_13</v>
      </c>
      <c r="AO590" s="202">
        <f t="shared" si="605"/>
        <v>0</v>
      </c>
      <c r="AP590" s="202" t="s">
        <v>18</v>
      </c>
      <c r="AQ590" s="203" t="s">
        <v>194</v>
      </c>
      <c r="AU590" s="202" t="s">
        <v>327</v>
      </c>
      <c r="AV590" s="46" t="str">
        <f t="shared" si="577"/>
        <v>R_ES-SA-SpCool</v>
      </c>
      <c r="AW590" s="208" t="str">
        <f t="shared" si="578"/>
        <v>WH12_13</v>
      </c>
      <c r="AX590" s="208">
        <f t="shared" si="586"/>
        <v>0</v>
      </c>
      <c r="AY590" s="208" t="s">
        <v>18</v>
      </c>
      <c r="AZ590" s="46" t="s">
        <v>193</v>
      </c>
      <c r="BD590" s="202" t="s">
        <v>327</v>
      </c>
      <c r="BE590" s="46" t="str">
        <f t="shared" si="579"/>
        <v>R_ES-SA-SpCool</v>
      </c>
      <c r="BF590" s="208" t="str">
        <f t="shared" si="580"/>
        <v>WH12_13</v>
      </c>
      <c r="BG590" s="208">
        <f t="shared" si="583"/>
        <v>0</v>
      </c>
      <c r="BH590" s="208" t="s">
        <v>18</v>
      </c>
      <c r="BI590" s="46" t="s">
        <v>195</v>
      </c>
      <c r="BM590" s="202" t="s">
        <v>327</v>
      </c>
      <c r="BN590" s="46" t="str">
        <f t="shared" si="581"/>
        <v>R_ES-SA-SpCool</v>
      </c>
      <c r="BO590" s="208" t="str">
        <f t="shared" si="582"/>
        <v>WH12_13</v>
      </c>
      <c r="BP590" s="208">
        <f t="shared" si="584"/>
        <v>0</v>
      </c>
      <c r="BQ590" s="208" t="s">
        <v>18</v>
      </c>
      <c r="BR590" s="46" t="s">
        <v>192</v>
      </c>
    </row>
    <row r="591" spans="11:70">
      <c r="K591" s="202" t="s">
        <v>327</v>
      </c>
      <c r="L591" s="203" t="str">
        <f t="shared" si="606"/>
        <v>R_ES-SA-SpCool</v>
      </c>
      <c r="M591" s="202" t="str">
        <f t="shared" si="607"/>
        <v>WH14_15</v>
      </c>
      <c r="N591" s="202">
        <v>0</v>
      </c>
      <c r="O591" s="202" t="s">
        <v>18</v>
      </c>
      <c r="P591" s="203" t="s">
        <v>196</v>
      </c>
      <c r="T591" s="202" t="s">
        <v>327</v>
      </c>
      <c r="U591" s="203" t="str">
        <f t="shared" si="572"/>
        <v>R_ES-SA-SpCool</v>
      </c>
      <c r="V591" s="202" t="str">
        <f t="shared" si="572"/>
        <v>WH14_15</v>
      </c>
      <c r="W591" s="202">
        <v>0</v>
      </c>
      <c r="X591" s="202" t="s">
        <v>18</v>
      </c>
      <c r="Y591" s="203" t="s">
        <v>191</v>
      </c>
      <c r="AC591" s="202" t="s">
        <v>327</v>
      </c>
      <c r="AD591" s="46" t="str">
        <f t="shared" si="573"/>
        <v>R_ES-SA-SpCool</v>
      </c>
      <c r="AE591" s="208" t="str">
        <f t="shared" si="574"/>
        <v>WH14_15</v>
      </c>
      <c r="AF591" s="46">
        <f t="shared" si="604"/>
        <v>0</v>
      </c>
      <c r="AG591" s="208" t="s">
        <v>18</v>
      </c>
      <c r="AH591" s="46" t="s">
        <v>197</v>
      </c>
      <c r="AL591" s="202" t="s">
        <v>327</v>
      </c>
      <c r="AM591" s="203" t="str">
        <f t="shared" si="575"/>
        <v>R_ES-SA-SpCool</v>
      </c>
      <c r="AN591" s="202" t="str">
        <f t="shared" si="576"/>
        <v>WH14_15</v>
      </c>
      <c r="AO591" s="202">
        <f t="shared" si="605"/>
        <v>0</v>
      </c>
      <c r="AP591" s="202" t="s">
        <v>18</v>
      </c>
      <c r="AQ591" s="203" t="s">
        <v>194</v>
      </c>
      <c r="AU591" s="202" t="s">
        <v>327</v>
      </c>
      <c r="AV591" s="46" t="str">
        <f t="shared" si="577"/>
        <v>R_ES-SA-SpCool</v>
      </c>
      <c r="AW591" s="208" t="str">
        <f t="shared" si="578"/>
        <v>WH14_15</v>
      </c>
      <c r="AX591" s="208">
        <f t="shared" si="586"/>
        <v>0</v>
      </c>
      <c r="AY591" s="208" t="s">
        <v>18</v>
      </c>
      <c r="AZ591" s="46" t="s">
        <v>193</v>
      </c>
      <c r="BD591" s="202" t="s">
        <v>327</v>
      </c>
      <c r="BE591" s="46" t="str">
        <f t="shared" si="579"/>
        <v>R_ES-SA-SpCool</v>
      </c>
      <c r="BF591" s="208" t="str">
        <f t="shared" si="580"/>
        <v>WH14_15</v>
      </c>
      <c r="BG591" s="208">
        <f t="shared" si="583"/>
        <v>0</v>
      </c>
      <c r="BH591" s="208" t="s">
        <v>18</v>
      </c>
      <c r="BI591" s="46" t="s">
        <v>195</v>
      </c>
      <c r="BM591" s="202" t="s">
        <v>327</v>
      </c>
      <c r="BN591" s="46" t="str">
        <f t="shared" si="581"/>
        <v>R_ES-SA-SpCool</v>
      </c>
      <c r="BO591" s="208" t="str">
        <f t="shared" si="582"/>
        <v>WH14_15</v>
      </c>
      <c r="BP591" s="208">
        <f t="shared" si="584"/>
        <v>0</v>
      </c>
      <c r="BQ591" s="208" t="s">
        <v>18</v>
      </c>
      <c r="BR591" s="46" t="s">
        <v>192</v>
      </c>
    </row>
    <row r="592" spans="11:70">
      <c r="K592" s="202" t="s">
        <v>327</v>
      </c>
      <c r="L592" s="203" t="str">
        <f t="shared" si="606"/>
        <v>R_ES-SA-SpCool</v>
      </c>
      <c r="M592" s="202" t="str">
        <f t="shared" si="607"/>
        <v>WH16_17</v>
      </c>
      <c r="N592" s="202">
        <v>0</v>
      </c>
      <c r="O592" s="202" t="s">
        <v>18</v>
      </c>
      <c r="P592" s="203" t="s">
        <v>196</v>
      </c>
      <c r="T592" s="202" t="s">
        <v>327</v>
      </c>
      <c r="U592" s="203" t="str">
        <f t="shared" si="572"/>
        <v>R_ES-SA-SpCool</v>
      </c>
      <c r="V592" s="202" t="str">
        <f t="shared" si="572"/>
        <v>WH16_17</v>
      </c>
      <c r="W592" s="202">
        <v>0</v>
      </c>
      <c r="X592" s="202" t="s">
        <v>18</v>
      </c>
      <c r="Y592" s="203" t="s">
        <v>191</v>
      </c>
      <c r="AC592" s="202" t="s">
        <v>327</v>
      </c>
      <c r="AD592" s="46" t="str">
        <f t="shared" si="573"/>
        <v>R_ES-SA-SpCool</v>
      </c>
      <c r="AE592" s="208" t="str">
        <f t="shared" si="574"/>
        <v>WH16_17</v>
      </c>
      <c r="AF592" s="46">
        <f t="shared" si="604"/>
        <v>0</v>
      </c>
      <c r="AG592" s="208" t="s">
        <v>18</v>
      </c>
      <c r="AH592" s="46" t="s">
        <v>197</v>
      </c>
      <c r="AL592" s="202" t="s">
        <v>327</v>
      </c>
      <c r="AM592" s="203" t="str">
        <f t="shared" si="575"/>
        <v>R_ES-SA-SpCool</v>
      </c>
      <c r="AN592" s="202" t="str">
        <f t="shared" si="576"/>
        <v>WH16_17</v>
      </c>
      <c r="AO592" s="202">
        <f t="shared" si="605"/>
        <v>0</v>
      </c>
      <c r="AP592" s="202" t="s">
        <v>18</v>
      </c>
      <c r="AQ592" s="203" t="s">
        <v>194</v>
      </c>
      <c r="AU592" s="202" t="s">
        <v>327</v>
      </c>
      <c r="AV592" s="46" t="str">
        <f t="shared" si="577"/>
        <v>R_ES-SA-SpCool</v>
      </c>
      <c r="AW592" s="208" t="str">
        <f t="shared" si="578"/>
        <v>WH16_17</v>
      </c>
      <c r="AX592" s="208">
        <f t="shared" si="586"/>
        <v>0</v>
      </c>
      <c r="AY592" s="208" t="s">
        <v>18</v>
      </c>
      <c r="AZ592" s="46" t="s">
        <v>193</v>
      </c>
      <c r="BD592" s="202" t="s">
        <v>327</v>
      </c>
      <c r="BE592" s="46" t="str">
        <f t="shared" si="579"/>
        <v>R_ES-SA-SpCool</v>
      </c>
      <c r="BF592" s="208" t="str">
        <f t="shared" si="580"/>
        <v>WH16_17</v>
      </c>
      <c r="BG592" s="208">
        <f t="shared" si="583"/>
        <v>0</v>
      </c>
      <c r="BH592" s="208" t="s">
        <v>18</v>
      </c>
      <c r="BI592" s="46" t="s">
        <v>195</v>
      </c>
      <c r="BM592" s="202" t="s">
        <v>327</v>
      </c>
      <c r="BN592" s="46" t="str">
        <f t="shared" si="581"/>
        <v>R_ES-SA-SpCool</v>
      </c>
      <c r="BO592" s="208" t="str">
        <f t="shared" si="582"/>
        <v>WH16_17</v>
      </c>
      <c r="BP592" s="208">
        <f t="shared" si="584"/>
        <v>0</v>
      </c>
      <c r="BQ592" s="208" t="s">
        <v>18</v>
      </c>
      <c r="BR592" s="46" t="s">
        <v>192</v>
      </c>
    </row>
    <row r="593" spans="11:70">
      <c r="K593" s="202" t="s">
        <v>327</v>
      </c>
      <c r="L593" s="203" t="str">
        <f t="shared" si="606"/>
        <v>R_ES-SA-SpCool</v>
      </c>
      <c r="M593" s="202" t="str">
        <f t="shared" ref="M593:M595" si="615">M497</f>
        <v>WH18_19</v>
      </c>
      <c r="N593" s="202">
        <v>0</v>
      </c>
      <c r="O593" s="202" t="s">
        <v>18</v>
      </c>
      <c r="P593" s="203" t="s">
        <v>196</v>
      </c>
      <c r="T593" s="202" t="s">
        <v>327</v>
      </c>
      <c r="U593" s="203" t="str">
        <f t="shared" si="572"/>
        <v>R_ES-SA-SpCool</v>
      </c>
      <c r="V593" s="202" t="str">
        <f t="shared" si="572"/>
        <v>WH18_19</v>
      </c>
      <c r="W593" s="202">
        <v>0</v>
      </c>
      <c r="X593" s="202" t="s">
        <v>18</v>
      </c>
      <c r="Y593" s="203" t="s">
        <v>191</v>
      </c>
      <c r="AC593" s="202" t="s">
        <v>327</v>
      </c>
      <c r="AD593" s="46" t="str">
        <f t="shared" si="573"/>
        <v>R_ES-SA-SpCool</v>
      </c>
      <c r="AE593" s="208" t="str">
        <f t="shared" si="574"/>
        <v>WH18_19</v>
      </c>
      <c r="AF593" s="46">
        <f t="shared" si="604"/>
        <v>0</v>
      </c>
      <c r="AG593" s="208" t="s">
        <v>18</v>
      </c>
      <c r="AH593" s="46" t="s">
        <v>197</v>
      </c>
      <c r="AL593" s="202" t="s">
        <v>327</v>
      </c>
      <c r="AM593" s="203" t="str">
        <f t="shared" si="575"/>
        <v>R_ES-SA-SpCool</v>
      </c>
      <c r="AN593" s="202" t="str">
        <f t="shared" si="576"/>
        <v>WH18_19</v>
      </c>
      <c r="AO593" s="202">
        <f t="shared" si="605"/>
        <v>0</v>
      </c>
      <c r="AP593" s="202" t="s">
        <v>18</v>
      </c>
      <c r="AQ593" s="203" t="s">
        <v>194</v>
      </c>
      <c r="AU593" s="202" t="s">
        <v>327</v>
      </c>
      <c r="AV593" s="46" t="str">
        <f t="shared" si="577"/>
        <v>R_ES-SA-SpCool</v>
      </c>
      <c r="AW593" s="208" t="str">
        <f t="shared" si="578"/>
        <v>WH18_19</v>
      </c>
      <c r="AX593" s="208">
        <f t="shared" si="586"/>
        <v>0</v>
      </c>
      <c r="AY593" s="208" t="s">
        <v>18</v>
      </c>
      <c r="AZ593" s="46" t="s">
        <v>193</v>
      </c>
      <c r="BD593" s="202" t="s">
        <v>327</v>
      </c>
      <c r="BE593" s="46" t="str">
        <f t="shared" si="579"/>
        <v>R_ES-SA-SpCool</v>
      </c>
      <c r="BF593" s="208" t="str">
        <f t="shared" si="580"/>
        <v>WH18_19</v>
      </c>
      <c r="BG593" s="208">
        <f t="shared" si="583"/>
        <v>0</v>
      </c>
      <c r="BH593" s="208" t="s">
        <v>18</v>
      </c>
      <c r="BI593" s="46" t="s">
        <v>195</v>
      </c>
      <c r="BM593" s="202" t="s">
        <v>327</v>
      </c>
      <c r="BN593" s="46" t="str">
        <f t="shared" si="581"/>
        <v>R_ES-SA-SpCool</v>
      </c>
      <c r="BO593" s="208" t="str">
        <f t="shared" si="582"/>
        <v>WH18_19</v>
      </c>
      <c r="BP593" s="208">
        <f t="shared" si="584"/>
        <v>0</v>
      </c>
      <c r="BQ593" s="208" t="s">
        <v>18</v>
      </c>
      <c r="BR593" s="46" t="s">
        <v>192</v>
      </c>
    </row>
    <row r="594" spans="11:70">
      <c r="K594" s="202" t="s">
        <v>327</v>
      </c>
      <c r="L594" s="203" t="str">
        <f t="shared" si="606"/>
        <v>R_ES-SA-SpCool</v>
      </c>
      <c r="M594" s="202" t="str">
        <f t="shared" si="615"/>
        <v>WH20_21</v>
      </c>
      <c r="N594" s="202">
        <v>0</v>
      </c>
      <c r="O594" s="202" t="s">
        <v>18</v>
      </c>
      <c r="P594" s="203" t="s">
        <v>196</v>
      </c>
      <c r="T594" s="202" t="s">
        <v>327</v>
      </c>
      <c r="U594" s="203" t="str">
        <f t="shared" si="572"/>
        <v>R_ES-SA-SpCool</v>
      </c>
      <c r="V594" s="202" t="str">
        <f t="shared" si="572"/>
        <v>WH20_21</v>
      </c>
      <c r="W594" s="202">
        <v>0</v>
      </c>
      <c r="X594" s="202" t="s">
        <v>18</v>
      </c>
      <c r="Y594" s="203" t="s">
        <v>191</v>
      </c>
      <c r="AC594" s="202" t="s">
        <v>327</v>
      </c>
      <c r="AD594" s="46" t="str">
        <f t="shared" si="573"/>
        <v>R_ES-SA-SpCool</v>
      </c>
      <c r="AE594" s="208" t="str">
        <f t="shared" si="574"/>
        <v>WH20_21</v>
      </c>
      <c r="AF594" s="46">
        <f t="shared" si="604"/>
        <v>0</v>
      </c>
      <c r="AG594" s="208" t="s">
        <v>18</v>
      </c>
      <c r="AH594" s="46" t="s">
        <v>197</v>
      </c>
      <c r="AL594" s="202" t="s">
        <v>327</v>
      </c>
      <c r="AM594" s="203" t="str">
        <f t="shared" si="575"/>
        <v>R_ES-SA-SpCool</v>
      </c>
      <c r="AN594" s="202" t="str">
        <f t="shared" si="576"/>
        <v>WH20_21</v>
      </c>
      <c r="AO594" s="202">
        <f t="shared" si="605"/>
        <v>0</v>
      </c>
      <c r="AP594" s="202" t="s">
        <v>18</v>
      </c>
      <c r="AQ594" s="203" t="s">
        <v>194</v>
      </c>
      <c r="AU594" s="202" t="s">
        <v>327</v>
      </c>
      <c r="AV594" s="46" t="str">
        <f t="shared" si="577"/>
        <v>R_ES-SA-SpCool</v>
      </c>
      <c r="AW594" s="208" t="str">
        <f t="shared" si="578"/>
        <v>WH20_21</v>
      </c>
      <c r="AX594" s="208">
        <f t="shared" si="586"/>
        <v>0</v>
      </c>
      <c r="AY594" s="208" t="s">
        <v>18</v>
      </c>
      <c r="AZ594" s="46" t="s">
        <v>193</v>
      </c>
      <c r="BD594" s="202" t="s">
        <v>327</v>
      </c>
      <c r="BE594" s="46" t="str">
        <f t="shared" si="579"/>
        <v>R_ES-SA-SpCool</v>
      </c>
      <c r="BF594" s="208" t="str">
        <f t="shared" si="580"/>
        <v>WH20_21</v>
      </c>
      <c r="BG594" s="208">
        <f t="shared" si="583"/>
        <v>0</v>
      </c>
      <c r="BH594" s="208" t="s">
        <v>18</v>
      </c>
      <c r="BI594" s="46" t="s">
        <v>195</v>
      </c>
      <c r="BM594" s="202" t="s">
        <v>327</v>
      </c>
      <c r="BN594" s="46" t="str">
        <f t="shared" si="581"/>
        <v>R_ES-SA-SpCool</v>
      </c>
      <c r="BO594" s="208" t="str">
        <f t="shared" si="582"/>
        <v>WH20_21</v>
      </c>
      <c r="BP594" s="208">
        <f t="shared" si="584"/>
        <v>0</v>
      </c>
      <c r="BQ594" s="208" t="s">
        <v>18</v>
      </c>
      <c r="BR594" s="46" t="s">
        <v>192</v>
      </c>
    </row>
    <row r="595" spans="11:70">
      <c r="K595" s="202" t="s">
        <v>327</v>
      </c>
      <c r="L595" s="203" t="str">
        <f t="shared" si="606"/>
        <v>R_ES-SA-SpCool</v>
      </c>
      <c r="M595" s="202" t="str">
        <f t="shared" si="615"/>
        <v>WH22_23</v>
      </c>
      <c r="N595" s="202">
        <v>0</v>
      </c>
      <c r="O595" s="202" t="s">
        <v>18</v>
      </c>
      <c r="P595" s="203" t="s">
        <v>196</v>
      </c>
      <c r="T595" s="202" t="s">
        <v>327</v>
      </c>
      <c r="U595" s="203" t="str">
        <f t="shared" si="572"/>
        <v>R_ES-SA-SpCool</v>
      </c>
      <c r="V595" s="202" t="str">
        <f t="shared" si="572"/>
        <v>WH22_23</v>
      </c>
      <c r="W595" s="202">
        <v>0</v>
      </c>
      <c r="X595" s="202" t="s">
        <v>18</v>
      </c>
      <c r="Y595" s="203" t="s">
        <v>191</v>
      </c>
      <c r="AC595" s="202" t="s">
        <v>327</v>
      </c>
      <c r="AD595" s="46" t="str">
        <f t="shared" si="573"/>
        <v>R_ES-SA-SpCool</v>
      </c>
      <c r="AE595" s="208" t="str">
        <f t="shared" si="574"/>
        <v>WH22_23</v>
      </c>
      <c r="AF595" s="46">
        <f t="shared" si="604"/>
        <v>0</v>
      </c>
      <c r="AG595" s="208" t="s">
        <v>18</v>
      </c>
      <c r="AH595" s="46" t="s">
        <v>197</v>
      </c>
      <c r="AL595" s="202" t="s">
        <v>327</v>
      </c>
      <c r="AM595" s="203" t="str">
        <f t="shared" si="575"/>
        <v>R_ES-SA-SpCool</v>
      </c>
      <c r="AN595" s="202" t="str">
        <f t="shared" si="576"/>
        <v>WH22_23</v>
      </c>
      <c r="AO595" s="202">
        <f t="shared" si="605"/>
        <v>0</v>
      </c>
      <c r="AP595" s="202" t="s">
        <v>18</v>
      </c>
      <c r="AQ595" s="203" t="s">
        <v>194</v>
      </c>
      <c r="AU595" s="202" t="s">
        <v>327</v>
      </c>
      <c r="AV595" s="46" t="str">
        <f t="shared" si="577"/>
        <v>R_ES-SA-SpCool</v>
      </c>
      <c r="AW595" s="208" t="str">
        <f t="shared" si="578"/>
        <v>WH22_23</v>
      </c>
      <c r="AX595" s="208">
        <f t="shared" si="586"/>
        <v>0</v>
      </c>
      <c r="AY595" s="208" t="s">
        <v>18</v>
      </c>
      <c r="AZ595" s="46" t="s">
        <v>193</v>
      </c>
      <c r="BD595" s="202" t="s">
        <v>327</v>
      </c>
      <c r="BE595" s="46" t="str">
        <f t="shared" si="579"/>
        <v>R_ES-SA-SpCool</v>
      </c>
      <c r="BF595" s="208" t="str">
        <f t="shared" si="580"/>
        <v>WH22_23</v>
      </c>
      <c r="BG595" s="208">
        <f t="shared" si="583"/>
        <v>0</v>
      </c>
      <c r="BH595" s="208" t="s">
        <v>18</v>
      </c>
      <c r="BI595" s="46" t="s">
        <v>195</v>
      </c>
      <c r="BM595" s="202" t="s">
        <v>327</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327</v>
      </c>
      <c r="L608" s="203" t="str">
        <f>C15</f>
        <v>R_ES-AP-SpCool</v>
      </c>
      <c r="M608" s="202" t="str">
        <f>M512</f>
        <v>RH0_1</v>
      </c>
      <c r="N608" s="202">
        <f t="shared" ref="N608:N631" si="616">N512</f>
        <v>0</v>
      </c>
      <c r="O608" s="202" t="s">
        <v>18</v>
      </c>
      <c r="P608" s="203" t="s">
        <v>196</v>
      </c>
      <c r="T608" s="202" t="s">
        <v>327</v>
      </c>
      <c r="U608" s="203" t="str">
        <f t="shared" ref="U608:V671" si="617">L608</f>
        <v>R_ES-AP-SpCool</v>
      </c>
      <c r="V608" s="202" t="str">
        <f t="shared" si="617"/>
        <v>RH0_1</v>
      </c>
      <c r="W608" s="202">
        <f t="shared" ref="W608:W631" si="618">W512</f>
        <v>0</v>
      </c>
      <c r="X608" s="202" t="s">
        <v>18</v>
      </c>
      <c r="Y608" s="203" t="s">
        <v>191</v>
      </c>
      <c r="AC608" s="202" t="s">
        <v>327</v>
      </c>
      <c r="AD608" s="46" t="str">
        <f t="shared" ref="AD608:AD671" si="619">U608</f>
        <v>R_ES-AP-SpCool</v>
      </c>
      <c r="AE608" s="208" t="str">
        <f t="shared" ref="AE608:AE671" si="620">V608</f>
        <v>RH0_1</v>
      </c>
      <c r="AF608" s="46">
        <f t="shared" si="604"/>
        <v>0</v>
      </c>
      <c r="AG608" s="208" t="s">
        <v>18</v>
      </c>
      <c r="AH608" s="46" t="s">
        <v>197</v>
      </c>
      <c r="AL608" s="202" t="s">
        <v>327</v>
      </c>
      <c r="AM608" s="203" t="str">
        <f t="shared" ref="AM608:AM671" si="621">AD608</f>
        <v>R_ES-AP-SpCool</v>
      </c>
      <c r="AN608" s="202" t="str">
        <f t="shared" ref="AN608:AN671" si="622">AE608</f>
        <v>RH0_1</v>
      </c>
      <c r="AO608" s="202">
        <f t="shared" si="605"/>
        <v>0</v>
      </c>
      <c r="AP608" s="202" t="s">
        <v>18</v>
      </c>
      <c r="AQ608" s="203" t="s">
        <v>194</v>
      </c>
      <c r="AU608" s="202" t="s">
        <v>327</v>
      </c>
      <c r="AV608" s="46" t="str">
        <f t="shared" ref="AV608:AV671" si="623">AM608</f>
        <v>R_ES-AP-SpCool</v>
      </c>
      <c r="AW608" s="208" t="str">
        <f t="shared" ref="AW608:AW671" si="624">AN608</f>
        <v>RH0_1</v>
      </c>
      <c r="AX608" s="208">
        <f t="shared" si="586"/>
        <v>0</v>
      </c>
      <c r="AY608" s="208" t="s">
        <v>18</v>
      </c>
      <c r="AZ608" s="46" t="s">
        <v>193</v>
      </c>
      <c r="BD608" s="202" t="s">
        <v>327</v>
      </c>
      <c r="BE608" s="46" t="str">
        <f t="shared" ref="BE608:BE671" si="625">AV608</f>
        <v>R_ES-AP-SpCool</v>
      </c>
      <c r="BF608" s="208" t="str">
        <f t="shared" ref="BF608:BF671" si="626">AW608</f>
        <v>RH0_1</v>
      </c>
      <c r="BG608" s="208">
        <f t="shared" si="583"/>
        <v>0</v>
      </c>
      <c r="BH608" s="208" t="s">
        <v>18</v>
      </c>
      <c r="BI608" s="46" t="s">
        <v>195</v>
      </c>
      <c r="BM608" s="202" t="s">
        <v>327</v>
      </c>
      <c r="BN608" s="46" t="str">
        <f t="shared" ref="BN608:BN671" si="627">BE608</f>
        <v>R_ES-AP-SpCool</v>
      </c>
      <c r="BO608" s="208" t="str">
        <f t="shared" ref="BO608:BO671" si="628">BF608</f>
        <v>RH0_1</v>
      </c>
      <c r="BP608" s="208">
        <f t="shared" si="584"/>
        <v>0</v>
      </c>
      <c r="BQ608" s="208" t="s">
        <v>18</v>
      </c>
      <c r="BR608" s="46" t="s">
        <v>192</v>
      </c>
    </row>
    <row r="609" spans="11:70">
      <c r="K609" s="202" t="s">
        <v>327</v>
      </c>
      <c r="L609" s="203" t="str">
        <f t="shared" ref="L609:L672" si="629">L608</f>
        <v>R_ES-AP-SpCool</v>
      </c>
      <c r="M609" s="202" t="str">
        <f t="shared" ref="M609" si="630">M513</f>
        <v>RH2_3</v>
      </c>
      <c r="N609" s="202">
        <f t="shared" si="616"/>
        <v>0</v>
      </c>
      <c r="O609" s="202" t="s">
        <v>18</v>
      </c>
      <c r="P609" s="203" t="s">
        <v>196</v>
      </c>
      <c r="T609" s="202" t="s">
        <v>327</v>
      </c>
      <c r="U609" s="203" t="str">
        <f t="shared" si="617"/>
        <v>R_ES-AP-SpCool</v>
      </c>
      <c r="V609" s="202" t="str">
        <f t="shared" si="617"/>
        <v>RH2_3</v>
      </c>
      <c r="W609" s="202">
        <f t="shared" si="618"/>
        <v>0</v>
      </c>
      <c r="X609" s="202" t="s">
        <v>18</v>
      </c>
      <c r="Y609" s="203" t="s">
        <v>191</v>
      </c>
      <c r="AC609" s="202" t="s">
        <v>327</v>
      </c>
      <c r="AD609" s="46" t="str">
        <f t="shared" si="619"/>
        <v>R_ES-AP-SpCool</v>
      </c>
      <c r="AE609" s="208" t="str">
        <f t="shared" si="620"/>
        <v>RH2_3</v>
      </c>
      <c r="AF609" s="46">
        <f t="shared" si="604"/>
        <v>0</v>
      </c>
      <c r="AG609" s="208" t="s">
        <v>18</v>
      </c>
      <c r="AH609" s="46" t="s">
        <v>197</v>
      </c>
      <c r="AL609" s="202" t="s">
        <v>327</v>
      </c>
      <c r="AM609" s="203" t="str">
        <f t="shared" si="621"/>
        <v>R_ES-AP-SpCool</v>
      </c>
      <c r="AN609" s="202" t="str">
        <f t="shared" si="622"/>
        <v>RH2_3</v>
      </c>
      <c r="AO609" s="202">
        <f t="shared" si="605"/>
        <v>0</v>
      </c>
      <c r="AP609" s="202" t="s">
        <v>18</v>
      </c>
      <c r="AQ609" s="203" t="s">
        <v>194</v>
      </c>
      <c r="AU609" s="202" t="s">
        <v>327</v>
      </c>
      <c r="AV609" s="46" t="str">
        <f t="shared" si="623"/>
        <v>R_ES-AP-SpCool</v>
      </c>
      <c r="AW609" s="208" t="str">
        <f t="shared" si="624"/>
        <v>RH2_3</v>
      </c>
      <c r="AX609" s="208">
        <f t="shared" ref="AX609:AX672" si="631">W609</f>
        <v>0</v>
      </c>
      <c r="AY609" s="208" t="s">
        <v>18</v>
      </c>
      <c r="AZ609" s="46" t="s">
        <v>193</v>
      </c>
      <c r="BD609" s="202" t="s">
        <v>327</v>
      </c>
      <c r="BE609" s="46" t="str">
        <f t="shared" si="625"/>
        <v>R_ES-AP-SpCool</v>
      </c>
      <c r="BF609" s="208" t="str">
        <f t="shared" si="626"/>
        <v>RH2_3</v>
      </c>
      <c r="BG609" s="208">
        <f t="shared" ref="BG609:BG672" si="632">AF609</f>
        <v>0</v>
      </c>
      <c r="BH609" s="208" t="s">
        <v>18</v>
      </c>
      <c r="BI609" s="46" t="s">
        <v>195</v>
      </c>
      <c r="BM609" s="202" t="s">
        <v>327</v>
      </c>
      <c r="BN609" s="46" t="str">
        <f t="shared" si="627"/>
        <v>R_ES-AP-SpCool</v>
      </c>
      <c r="BO609" s="208" t="str">
        <f t="shared" si="628"/>
        <v>RH2_3</v>
      </c>
      <c r="BP609" s="208">
        <f t="shared" ref="BP609:BP672" si="633">AX609</f>
        <v>0</v>
      </c>
      <c r="BQ609" s="208" t="s">
        <v>18</v>
      </c>
      <c r="BR609" s="46" t="s">
        <v>192</v>
      </c>
    </row>
    <row r="610" spans="11:70">
      <c r="K610" s="202" t="s">
        <v>327</v>
      </c>
      <c r="L610" s="203" t="str">
        <f t="shared" si="629"/>
        <v>R_ES-AP-SpCool</v>
      </c>
      <c r="M610" s="202" t="str">
        <f t="shared" ref="M610" si="634">M514</f>
        <v>RH4_5</v>
      </c>
      <c r="N610" s="202">
        <f t="shared" si="616"/>
        <v>0</v>
      </c>
      <c r="O610" s="202" t="s">
        <v>18</v>
      </c>
      <c r="P610" s="203" t="s">
        <v>196</v>
      </c>
      <c r="T610" s="202" t="s">
        <v>327</v>
      </c>
      <c r="U610" s="203" t="str">
        <f t="shared" si="617"/>
        <v>R_ES-AP-SpCool</v>
      </c>
      <c r="V610" s="202" t="str">
        <f t="shared" si="617"/>
        <v>RH4_5</v>
      </c>
      <c r="W610" s="202">
        <f t="shared" si="618"/>
        <v>0</v>
      </c>
      <c r="X610" s="202" t="s">
        <v>18</v>
      </c>
      <c r="Y610" s="203" t="s">
        <v>191</v>
      </c>
      <c r="AC610" s="202" t="s">
        <v>327</v>
      </c>
      <c r="AD610" s="46" t="str">
        <f t="shared" si="619"/>
        <v>R_ES-AP-SpCool</v>
      </c>
      <c r="AE610" s="208" t="str">
        <f t="shared" si="620"/>
        <v>RH4_5</v>
      </c>
      <c r="AF610" s="46">
        <f t="shared" si="604"/>
        <v>0</v>
      </c>
      <c r="AG610" s="208" t="s">
        <v>18</v>
      </c>
      <c r="AH610" s="46" t="s">
        <v>197</v>
      </c>
      <c r="AL610" s="202" t="s">
        <v>327</v>
      </c>
      <c r="AM610" s="203" t="str">
        <f t="shared" si="621"/>
        <v>R_ES-AP-SpCool</v>
      </c>
      <c r="AN610" s="202" t="str">
        <f t="shared" si="622"/>
        <v>RH4_5</v>
      </c>
      <c r="AO610" s="202">
        <f t="shared" si="605"/>
        <v>0</v>
      </c>
      <c r="AP610" s="202" t="s">
        <v>18</v>
      </c>
      <c r="AQ610" s="203" t="s">
        <v>194</v>
      </c>
      <c r="AU610" s="202" t="s">
        <v>327</v>
      </c>
      <c r="AV610" s="46" t="str">
        <f t="shared" si="623"/>
        <v>R_ES-AP-SpCool</v>
      </c>
      <c r="AW610" s="208" t="str">
        <f t="shared" si="624"/>
        <v>RH4_5</v>
      </c>
      <c r="AX610" s="208">
        <f t="shared" si="631"/>
        <v>0</v>
      </c>
      <c r="AY610" s="208" t="s">
        <v>18</v>
      </c>
      <c r="AZ610" s="46" t="s">
        <v>193</v>
      </c>
      <c r="BD610" s="202" t="s">
        <v>327</v>
      </c>
      <c r="BE610" s="46" t="str">
        <f t="shared" si="625"/>
        <v>R_ES-AP-SpCool</v>
      </c>
      <c r="BF610" s="208" t="str">
        <f t="shared" si="626"/>
        <v>RH4_5</v>
      </c>
      <c r="BG610" s="208">
        <f t="shared" si="632"/>
        <v>0</v>
      </c>
      <c r="BH610" s="208" t="s">
        <v>18</v>
      </c>
      <c r="BI610" s="46" t="s">
        <v>195</v>
      </c>
      <c r="BM610" s="202" t="s">
        <v>327</v>
      </c>
      <c r="BN610" s="46" t="str">
        <f t="shared" si="627"/>
        <v>R_ES-AP-SpCool</v>
      </c>
      <c r="BO610" s="208" t="str">
        <f t="shared" si="628"/>
        <v>RH4_5</v>
      </c>
      <c r="BP610" s="208">
        <f t="shared" si="633"/>
        <v>0</v>
      </c>
      <c r="BQ610" s="208" t="s">
        <v>18</v>
      </c>
      <c r="BR610" s="46" t="s">
        <v>192</v>
      </c>
    </row>
    <row r="611" spans="11:70">
      <c r="K611" s="202" t="s">
        <v>327</v>
      </c>
      <c r="L611" s="203" t="str">
        <f t="shared" si="629"/>
        <v>R_ES-AP-SpCool</v>
      </c>
      <c r="M611" s="202" t="str">
        <f t="shared" ref="M611" si="635">M515</f>
        <v>RH6_7</v>
      </c>
      <c r="N611" s="202">
        <f t="shared" si="616"/>
        <v>0</v>
      </c>
      <c r="O611" s="202" t="s">
        <v>18</v>
      </c>
      <c r="P611" s="203" t="s">
        <v>196</v>
      </c>
      <c r="T611" s="202" t="s">
        <v>327</v>
      </c>
      <c r="U611" s="203" t="str">
        <f t="shared" si="617"/>
        <v>R_ES-AP-SpCool</v>
      </c>
      <c r="V611" s="202" t="str">
        <f t="shared" si="617"/>
        <v>RH6_7</v>
      </c>
      <c r="W611" s="202">
        <f t="shared" si="618"/>
        <v>0</v>
      </c>
      <c r="X611" s="202" t="s">
        <v>18</v>
      </c>
      <c r="Y611" s="203" t="s">
        <v>191</v>
      </c>
      <c r="AC611" s="202" t="s">
        <v>327</v>
      </c>
      <c r="AD611" s="46" t="str">
        <f t="shared" si="619"/>
        <v>R_ES-AP-SpCool</v>
      </c>
      <c r="AE611" s="208" t="str">
        <f t="shared" si="620"/>
        <v>RH6_7</v>
      </c>
      <c r="AF611" s="46">
        <f t="shared" si="604"/>
        <v>0</v>
      </c>
      <c r="AG611" s="208" t="s">
        <v>18</v>
      </c>
      <c r="AH611" s="46" t="s">
        <v>197</v>
      </c>
      <c r="AL611" s="202" t="s">
        <v>327</v>
      </c>
      <c r="AM611" s="203" t="str">
        <f t="shared" si="621"/>
        <v>R_ES-AP-SpCool</v>
      </c>
      <c r="AN611" s="202" t="str">
        <f t="shared" si="622"/>
        <v>RH6_7</v>
      </c>
      <c r="AO611" s="202">
        <f t="shared" si="605"/>
        <v>0</v>
      </c>
      <c r="AP611" s="202" t="s">
        <v>18</v>
      </c>
      <c r="AQ611" s="203" t="s">
        <v>194</v>
      </c>
      <c r="AU611" s="202" t="s">
        <v>327</v>
      </c>
      <c r="AV611" s="46" t="str">
        <f t="shared" si="623"/>
        <v>R_ES-AP-SpCool</v>
      </c>
      <c r="AW611" s="208" t="str">
        <f t="shared" si="624"/>
        <v>RH6_7</v>
      </c>
      <c r="AX611" s="208">
        <f t="shared" si="631"/>
        <v>0</v>
      </c>
      <c r="AY611" s="208" t="s">
        <v>18</v>
      </c>
      <c r="AZ611" s="46" t="s">
        <v>193</v>
      </c>
      <c r="BD611" s="202" t="s">
        <v>327</v>
      </c>
      <c r="BE611" s="46" t="str">
        <f t="shared" si="625"/>
        <v>R_ES-AP-SpCool</v>
      </c>
      <c r="BF611" s="208" t="str">
        <f t="shared" si="626"/>
        <v>RH6_7</v>
      </c>
      <c r="BG611" s="208">
        <f t="shared" si="632"/>
        <v>0</v>
      </c>
      <c r="BH611" s="208" t="s">
        <v>18</v>
      </c>
      <c r="BI611" s="46" t="s">
        <v>195</v>
      </c>
      <c r="BM611" s="202" t="s">
        <v>327</v>
      </c>
      <c r="BN611" s="46" t="str">
        <f t="shared" si="627"/>
        <v>R_ES-AP-SpCool</v>
      </c>
      <c r="BO611" s="208" t="str">
        <f t="shared" si="628"/>
        <v>RH6_7</v>
      </c>
      <c r="BP611" s="208">
        <f t="shared" si="633"/>
        <v>0</v>
      </c>
      <c r="BQ611" s="208" t="s">
        <v>18</v>
      </c>
      <c r="BR611" s="46" t="s">
        <v>192</v>
      </c>
    </row>
    <row r="612" spans="11:70">
      <c r="K612" s="202" t="s">
        <v>327</v>
      </c>
      <c r="L612" s="203" t="str">
        <f t="shared" si="629"/>
        <v>R_ES-AP-SpCool</v>
      </c>
      <c r="M612" s="202" t="str">
        <f t="shared" ref="M612" si="636">M516</f>
        <v>RH8_9</v>
      </c>
      <c r="N612" s="202">
        <f t="shared" si="616"/>
        <v>0</v>
      </c>
      <c r="O612" s="202" t="s">
        <v>18</v>
      </c>
      <c r="P612" s="203" t="s">
        <v>196</v>
      </c>
      <c r="T612" s="202" t="s">
        <v>327</v>
      </c>
      <c r="U612" s="203" t="str">
        <f t="shared" si="617"/>
        <v>R_ES-AP-SpCool</v>
      </c>
      <c r="V612" s="202" t="str">
        <f t="shared" si="617"/>
        <v>RH8_9</v>
      </c>
      <c r="W612" s="202">
        <f t="shared" si="618"/>
        <v>0</v>
      </c>
      <c r="X612" s="202" t="s">
        <v>18</v>
      </c>
      <c r="Y612" s="203" t="s">
        <v>191</v>
      </c>
      <c r="AC612" s="202" t="s">
        <v>327</v>
      </c>
      <c r="AD612" s="46" t="str">
        <f t="shared" si="619"/>
        <v>R_ES-AP-SpCool</v>
      </c>
      <c r="AE612" s="208" t="str">
        <f t="shared" si="620"/>
        <v>RH8_9</v>
      </c>
      <c r="AF612" s="46">
        <f t="shared" si="604"/>
        <v>0</v>
      </c>
      <c r="AG612" s="208" t="s">
        <v>18</v>
      </c>
      <c r="AH612" s="46" t="s">
        <v>197</v>
      </c>
      <c r="AL612" s="202" t="s">
        <v>327</v>
      </c>
      <c r="AM612" s="203" t="str">
        <f t="shared" si="621"/>
        <v>R_ES-AP-SpCool</v>
      </c>
      <c r="AN612" s="202" t="str">
        <f t="shared" si="622"/>
        <v>RH8_9</v>
      </c>
      <c r="AO612" s="202">
        <f t="shared" si="605"/>
        <v>0</v>
      </c>
      <c r="AP612" s="202" t="s">
        <v>18</v>
      </c>
      <c r="AQ612" s="203" t="s">
        <v>194</v>
      </c>
      <c r="AU612" s="202" t="s">
        <v>327</v>
      </c>
      <c r="AV612" s="46" t="str">
        <f t="shared" si="623"/>
        <v>R_ES-AP-SpCool</v>
      </c>
      <c r="AW612" s="208" t="str">
        <f t="shared" si="624"/>
        <v>RH8_9</v>
      </c>
      <c r="AX612" s="208">
        <f t="shared" si="631"/>
        <v>0</v>
      </c>
      <c r="AY612" s="208" t="s">
        <v>18</v>
      </c>
      <c r="AZ612" s="46" t="s">
        <v>193</v>
      </c>
      <c r="BD612" s="202" t="s">
        <v>327</v>
      </c>
      <c r="BE612" s="46" t="str">
        <f t="shared" si="625"/>
        <v>R_ES-AP-SpCool</v>
      </c>
      <c r="BF612" s="208" t="str">
        <f t="shared" si="626"/>
        <v>RH8_9</v>
      </c>
      <c r="BG612" s="208">
        <f t="shared" si="632"/>
        <v>0</v>
      </c>
      <c r="BH612" s="208" t="s">
        <v>18</v>
      </c>
      <c r="BI612" s="46" t="s">
        <v>195</v>
      </c>
      <c r="BM612" s="202" t="s">
        <v>327</v>
      </c>
      <c r="BN612" s="46" t="str">
        <f t="shared" si="627"/>
        <v>R_ES-AP-SpCool</v>
      </c>
      <c r="BO612" s="208" t="str">
        <f t="shared" si="628"/>
        <v>RH8_9</v>
      </c>
      <c r="BP612" s="208">
        <f t="shared" si="633"/>
        <v>0</v>
      </c>
      <c r="BQ612" s="208" t="s">
        <v>18</v>
      </c>
      <c r="BR612" s="46" t="s">
        <v>192</v>
      </c>
    </row>
    <row r="613" spans="11:70">
      <c r="K613" s="202" t="s">
        <v>327</v>
      </c>
      <c r="L613" s="203" t="str">
        <f t="shared" si="629"/>
        <v>R_ES-AP-SpCool</v>
      </c>
      <c r="M613" s="202" t="str">
        <f t="shared" ref="M613" si="637">M517</f>
        <v>RH10_11</v>
      </c>
      <c r="N613" s="202">
        <f t="shared" si="616"/>
        <v>0</v>
      </c>
      <c r="O613" s="202" t="s">
        <v>18</v>
      </c>
      <c r="P613" s="203" t="s">
        <v>196</v>
      </c>
      <c r="T613" s="202" t="s">
        <v>327</v>
      </c>
      <c r="U613" s="203" t="str">
        <f t="shared" si="617"/>
        <v>R_ES-AP-SpCool</v>
      </c>
      <c r="V613" s="202" t="str">
        <f t="shared" si="617"/>
        <v>RH10_11</v>
      </c>
      <c r="W613" s="202">
        <f t="shared" si="618"/>
        <v>0</v>
      </c>
      <c r="X613" s="202" t="s">
        <v>18</v>
      </c>
      <c r="Y613" s="203" t="s">
        <v>191</v>
      </c>
      <c r="AC613" s="202" t="s">
        <v>327</v>
      </c>
      <c r="AD613" s="46" t="str">
        <f t="shared" si="619"/>
        <v>R_ES-AP-SpCool</v>
      </c>
      <c r="AE613" s="208" t="str">
        <f t="shared" si="620"/>
        <v>RH10_11</v>
      </c>
      <c r="AF613" s="46">
        <f t="shared" si="604"/>
        <v>0</v>
      </c>
      <c r="AG613" s="208" t="s">
        <v>18</v>
      </c>
      <c r="AH613" s="46" t="s">
        <v>197</v>
      </c>
      <c r="AL613" s="202" t="s">
        <v>327</v>
      </c>
      <c r="AM613" s="203" t="str">
        <f t="shared" si="621"/>
        <v>R_ES-AP-SpCool</v>
      </c>
      <c r="AN613" s="202" t="str">
        <f t="shared" si="622"/>
        <v>RH10_11</v>
      </c>
      <c r="AO613" s="202">
        <f t="shared" si="605"/>
        <v>0</v>
      </c>
      <c r="AP613" s="202" t="s">
        <v>18</v>
      </c>
      <c r="AQ613" s="203" t="s">
        <v>194</v>
      </c>
      <c r="AU613" s="202" t="s">
        <v>327</v>
      </c>
      <c r="AV613" s="46" t="str">
        <f t="shared" si="623"/>
        <v>R_ES-AP-SpCool</v>
      </c>
      <c r="AW613" s="208" t="str">
        <f t="shared" si="624"/>
        <v>RH10_11</v>
      </c>
      <c r="AX613" s="208">
        <f t="shared" si="631"/>
        <v>0</v>
      </c>
      <c r="AY613" s="208" t="s">
        <v>18</v>
      </c>
      <c r="AZ613" s="46" t="s">
        <v>193</v>
      </c>
      <c r="BD613" s="202" t="s">
        <v>327</v>
      </c>
      <c r="BE613" s="46" t="str">
        <f t="shared" si="625"/>
        <v>R_ES-AP-SpCool</v>
      </c>
      <c r="BF613" s="208" t="str">
        <f t="shared" si="626"/>
        <v>RH10_11</v>
      </c>
      <c r="BG613" s="208">
        <f t="shared" si="632"/>
        <v>0</v>
      </c>
      <c r="BH613" s="208" t="s">
        <v>18</v>
      </c>
      <c r="BI613" s="46" t="s">
        <v>195</v>
      </c>
      <c r="BM613" s="202" t="s">
        <v>327</v>
      </c>
      <c r="BN613" s="46" t="str">
        <f t="shared" si="627"/>
        <v>R_ES-AP-SpCool</v>
      </c>
      <c r="BO613" s="208" t="str">
        <f t="shared" si="628"/>
        <v>RH10_11</v>
      </c>
      <c r="BP613" s="208">
        <f t="shared" si="633"/>
        <v>0</v>
      </c>
      <c r="BQ613" s="208" t="s">
        <v>18</v>
      </c>
      <c r="BR613" s="46" t="s">
        <v>192</v>
      </c>
    </row>
    <row r="614" spans="11:70">
      <c r="K614" s="202" t="s">
        <v>327</v>
      </c>
      <c r="L614" s="203" t="str">
        <f t="shared" si="629"/>
        <v>R_ES-AP-SpCool</v>
      </c>
      <c r="M614" s="202" t="str">
        <f t="shared" ref="M614" si="638">M518</f>
        <v>RH12_13</v>
      </c>
      <c r="N614" s="202">
        <f t="shared" si="616"/>
        <v>0</v>
      </c>
      <c r="O614" s="202" t="s">
        <v>18</v>
      </c>
      <c r="P614" s="203" t="s">
        <v>196</v>
      </c>
      <c r="T614" s="202" t="s">
        <v>327</v>
      </c>
      <c r="U614" s="203" t="str">
        <f t="shared" si="617"/>
        <v>R_ES-AP-SpCool</v>
      </c>
      <c r="V614" s="202" t="str">
        <f t="shared" si="617"/>
        <v>RH12_13</v>
      </c>
      <c r="W614" s="202">
        <f t="shared" si="618"/>
        <v>0</v>
      </c>
      <c r="X614" s="202" t="s">
        <v>18</v>
      </c>
      <c r="Y614" s="203" t="s">
        <v>191</v>
      </c>
      <c r="AC614" s="202" t="s">
        <v>327</v>
      </c>
      <c r="AD614" s="46" t="str">
        <f t="shared" si="619"/>
        <v>R_ES-AP-SpCool</v>
      </c>
      <c r="AE614" s="208" t="str">
        <f t="shared" si="620"/>
        <v>RH12_13</v>
      </c>
      <c r="AF614" s="46">
        <f t="shared" si="604"/>
        <v>0</v>
      </c>
      <c r="AG614" s="208" t="s">
        <v>18</v>
      </c>
      <c r="AH614" s="46" t="s">
        <v>197</v>
      </c>
      <c r="AL614" s="202" t="s">
        <v>327</v>
      </c>
      <c r="AM614" s="203" t="str">
        <f t="shared" si="621"/>
        <v>R_ES-AP-SpCool</v>
      </c>
      <c r="AN614" s="202" t="str">
        <f t="shared" si="622"/>
        <v>RH12_13</v>
      </c>
      <c r="AO614" s="202">
        <f t="shared" si="605"/>
        <v>0</v>
      </c>
      <c r="AP614" s="202" t="s">
        <v>18</v>
      </c>
      <c r="AQ614" s="203" t="s">
        <v>194</v>
      </c>
      <c r="AU614" s="202" t="s">
        <v>327</v>
      </c>
      <c r="AV614" s="46" t="str">
        <f t="shared" si="623"/>
        <v>R_ES-AP-SpCool</v>
      </c>
      <c r="AW614" s="208" t="str">
        <f t="shared" si="624"/>
        <v>RH12_13</v>
      </c>
      <c r="AX614" s="208">
        <f t="shared" si="631"/>
        <v>0</v>
      </c>
      <c r="AY614" s="208" t="s">
        <v>18</v>
      </c>
      <c r="AZ614" s="46" t="s">
        <v>193</v>
      </c>
      <c r="BD614" s="202" t="s">
        <v>327</v>
      </c>
      <c r="BE614" s="46" t="str">
        <f t="shared" si="625"/>
        <v>R_ES-AP-SpCool</v>
      </c>
      <c r="BF614" s="208" t="str">
        <f t="shared" si="626"/>
        <v>RH12_13</v>
      </c>
      <c r="BG614" s="208">
        <f t="shared" si="632"/>
        <v>0</v>
      </c>
      <c r="BH614" s="208" t="s">
        <v>18</v>
      </c>
      <c r="BI614" s="46" t="s">
        <v>195</v>
      </c>
      <c r="BM614" s="202" t="s">
        <v>327</v>
      </c>
      <c r="BN614" s="46" t="str">
        <f t="shared" si="627"/>
        <v>R_ES-AP-SpCool</v>
      </c>
      <c r="BO614" s="208" t="str">
        <f t="shared" si="628"/>
        <v>RH12_13</v>
      </c>
      <c r="BP614" s="208">
        <f t="shared" si="633"/>
        <v>0</v>
      </c>
      <c r="BQ614" s="208" t="s">
        <v>18</v>
      </c>
      <c r="BR614" s="46" t="s">
        <v>192</v>
      </c>
    </row>
    <row r="615" spans="11:70">
      <c r="K615" s="202" t="s">
        <v>327</v>
      </c>
      <c r="L615" s="203" t="str">
        <f t="shared" si="629"/>
        <v>R_ES-AP-SpCool</v>
      </c>
      <c r="M615" s="202" t="str">
        <f t="shared" ref="M615" si="639">M519</f>
        <v>RH14_15</v>
      </c>
      <c r="N615" s="202">
        <f t="shared" si="616"/>
        <v>0</v>
      </c>
      <c r="O615" s="202" t="s">
        <v>18</v>
      </c>
      <c r="P615" s="203" t="s">
        <v>196</v>
      </c>
      <c r="T615" s="202" t="s">
        <v>327</v>
      </c>
      <c r="U615" s="203" t="str">
        <f t="shared" si="617"/>
        <v>R_ES-AP-SpCool</v>
      </c>
      <c r="V615" s="202" t="str">
        <f t="shared" si="617"/>
        <v>RH14_15</v>
      </c>
      <c r="W615" s="202">
        <f t="shared" si="618"/>
        <v>0</v>
      </c>
      <c r="X615" s="202" t="s">
        <v>18</v>
      </c>
      <c r="Y615" s="203" t="s">
        <v>191</v>
      </c>
      <c r="AC615" s="202" t="s">
        <v>327</v>
      </c>
      <c r="AD615" s="46" t="str">
        <f t="shared" si="619"/>
        <v>R_ES-AP-SpCool</v>
      </c>
      <c r="AE615" s="208" t="str">
        <f t="shared" si="620"/>
        <v>RH14_15</v>
      </c>
      <c r="AF615" s="46">
        <f t="shared" si="604"/>
        <v>0</v>
      </c>
      <c r="AG615" s="208" t="s">
        <v>18</v>
      </c>
      <c r="AH615" s="46" t="s">
        <v>197</v>
      </c>
      <c r="AL615" s="202" t="s">
        <v>327</v>
      </c>
      <c r="AM615" s="203" t="str">
        <f t="shared" si="621"/>
        <v>R_ES-AP-SpCool</v>
      </c>
      <c r="AN615" s="202" t="str">
        <f t="shared" si="622"/>
        <v>RH14_15</v>
      </c>
      <c r="AO615" s="202">
        <f t="shared" si="605"/>
        <v>0</v>
      </c>
      <c r="AP615" s="202" t="s">
        <v>18</v>
      </c>
      <c r="AQ615" s="203" t="s">
        <v>194</v>
      </c>
      <c r="AU615" s="202" t="s">
        <v>327</v>
      </c>
      <c r="AV615" s="46" t="str">
        <f t="shared" si="623"/>
        <v>R_ES-AP-SpCool</v>
      </c>
      <c r="AW615" s="208" t="str">
        <f t="shared" si="624"/>
        <v>RH14_15</v>
      </c>
      <c r="AX615" s="208">
        <f t="shared" si="631"/>
        <v>0</v>
      </c>
      <c r="AY615" s="208" t="s">
        <v>18</v>
      </c>
      <c r="AZ615" s="46" t="s">
        <v>193</v>
      </c>
      <c r="BD615" s="202" t="s">
        <v>327</v>
      </c>
      <c r="BE615" s="46" t="str">
        <f t="shared" si="625"/>
        <v>R_ES-AP-SpCool</v>
      </c>
      <c r="BF615" s="208" t="str">
        <f t="shared" si="626"/>
        <v>RH14_15</v>
      </c>
      <c r="BG615" s="208">
        <f t="shared" si="632"/>
        <v>0</v>
      </c>
      <c r="BH615" s="208" t="s">
        <v>18</v>
      </c>
      <c r="BI615" s="46" t="s">
        <v>195</v>
      </c>
      <c r="BM615" s="202" t="s">
        <v>327</v>
      </c>
      <c r="BN615" s="46" t="str">
        <f t="shared" si="627"/>
        <v>R_ES-AP-SpCool</v>
      </c>
      <c r="BO615" s="208" t="str">
        <f t="shared" si="628"/>
        <v>RH14_15</v>
      </c>
      <c r="BP615" s="208">
        <f t="shared" si="633"/>
        <v>0</v>
      </c>
      <c r="BQ615" s="208" t="s">
        <v>18</v>
      </c>
      <c r="BR615" s="46" t="s">
        <v>192</v>
      </c>
    </row>
    <row r="616" spans="11:70">
      <c r="K616" s="202" t="s">
        <v>327</v>
      </c>
      <c r="L616" s="203" t="str">
        <f t="shared" si="629"/>
        <v>R_ES-AP-SpCool</v>
      </c>
      <c r="M616" s="202" t="str">
        <f t="shared" ref="M616" si="640">M520</f>
        <v>RH16_17</v>
      </c>
      <c r="N616" s="202">
        <f t="shared" si="616"/>
        <v>0</v>
      </c>
      <c r="O616" s="202" t="s">
        <v>18</v>
      </c>
      <c r="P616" s="203" t="s">
        <v>196</v>
      </c>
      <c r="T616" s="202" t="s">
        <v>327</v>
      </c>
      <c r="U616" s="203" t="str">
        <f t="shared" si="617"/>
        <v>R_ES-AP-SpCool</v>
      </c>
      <c r="V616" s="202" t="str">
        <f t="shared" si="617"/>
        <v>RH16_17</v>
      </c>
      <c r="W616" s="202">
        <f t="shared" si="618"/>
        <v>0</v>
      </c>
      <c r="X616" s="202" t="s">
        <v>18</v>
      </c>
      <c r="Y616" s="203" t="s">
        <v>191</v>
      </c>
      <c r="AC616" s="202" t="s">
        <v>327</v>
      </c>
      <c r="AD616" s="46" t="str">
        <f t="shared" si="619"/>
        <v>R_ES-AP-SpCool</v>
      </c>
      <c r="AE616" s="208" t="str">
        <f t="shared" si="620"/>
        <v>RH16_17</v>
      </c>
      <c r="AF616" s="46">
        <f t="shared" si="604"/>
        <v>0</v>
      </c>
      <c r="AG616" s="208" t="s">
        <v>18</v>
      </c>
      <c r="AH616" s="46" t="s">
        <v>197</v>
      </c>
      <c r="AL616" s="202" t="s">
        <v>327</v>
      </c>
      <c r="AM616" s="203" t="str">
        <f t="shared" si="621"/>
        <v>R_ES-AP-SpCool</v>
      </c>
      <c r="AN616" s="202" t="str">
        <f t="shared" si="622"/>
        <v>RH16_17</v>
      </c>
      <c r="AO616" s="202">
        <f t="shared" si="605"/>
        <v>0</v>
      </c>
      <c r="AP616" s="202" t="s">
        <v>18</v>
      </c>
      <c r="AQ616" s="203" t="s">
        <v>194</v>
      </c>
      <c r="AU616" s="202" t="s">
        <v>327</v>
      </c>
      <c r="AV616" s="46" t="str">
        <f t="shared" si="623"/>
        <v>R_ES-AP-SpCool</v>
      </c>
      <c r="AW616" s="208" t="str">
        <f t="shared" si="624"/>
        <v>RH16_17</v>
      </c>
      <c r="AX616" s="208">
        <f t="shared" si="631"/>
        <v>0</v>
      </c>
      <c r="AY616" s="208" t="s">
        <v>18</v>
      </c>
      <c r="AZ616" s="46" t="s">
        <v>193</v>
      </c>
      <c r="BD616" s="202" t="s">
        <v>327</v>
      </c>
      <c r="BE616" s="46" t="str">
        <f t="shared" si="625"/>
        <v>R_ES-AP-SpCool</v>
      </c>
      <c r="BF616" s="208" t="str">
        <f t="shared" si="626"/>
        <v>RH16_17</v>
      </c>
      <c r="BG616" s="208">
        <f t="shared" si="632"/>
        <v>0</v>
      </c>
      <c r="BH616" s="208" t="s">
        <v>18</v>
      </c>
      <c r="BI616" s="46" t="s">
        <v>195</v>
      </c>
      <c r="BM616" s="202" t="s">
        <v>327</v>
      </c>
      <c r="BN616" s="46" t="str">
        <f t="shared" si="627"/>
        <v>R_ES-AP-SpCool</v>
      </c>
      <c r="BO616" s="208" t="str">
        <f t="shared" si="628"/>
        <v>RH16_17</v>
      </c>
      <c r="BP616" s="208">
        <f t="shared" si="633"/>
        <v>0</v>
      </c>
      <c r="BQ616" s="208" t="s">
        <v>18</v>
      </c>
      <c r="BR616" s="46" t="s">
        <v>192</v>
      </c>
    </row>
    <row r="617" spans="11:70">
      <c r="K617" s="202" t="s">
        <v>327</v>
      </c>
      <c r="L617" s="203" t="str">
        <f t="shared" si="629"/>
        <v>R_ES-AP-SpCool</v>
      </c>
      <c r="M617" s="202" t="str">
        <f t="shared" ref="M617" si="641">M521</f>
        <v>RH18_19</v>
      </c>
      <c r="N617" s="202">
        <f t="shared" si="616"/>
        <v>0</v>
      </c>
      <c r="O617" s="202" t="s">
        <v>18</v>
      </c>
      <c r="P617" s="203" t="s">
        <v>196</v>
      </c>
      <c r="T617" s="202" t="s">
        <v>327</v>
      </c>
      <c r="U617" s="203" t="str">
        <f t="shared" si="617"/>
        <v>R_ES-AP-SpCool</v>
      </c>
      <c r="V617" s="202" t="str">
        <f t="shared" si="617"/>
        <v>RH18_19</v>
      </c>
      <c r="W617" s="202">
        <f t="shared" si="618"/>
        <v>0</v>
      </c>
      <c r="X617" s="202" t="s">
        <v>18</v>
      </c>
      <c r="Y617" s="203" t="s">
        <v>191</v>
      </c>
      <c r="AC617" s="202" t="s">
        <v>327</v>
      </c>
      <c r="AD617" s="46" t="str">
        <f t="shared" si="619"/>
        <v>R_ES-AP-SpCool</v>
      </c>
      <c r="AE617" s="208" t="str">
        <f t="shared" si="620"/>
        <v>RH18_19</v>
      </c>
      <c r="AF617" s="46">
        <f t="shared" si="604"/>
        <v>0</v>
      </c>
      <c r="AG617" s="208" t="s">
        <v>18</v>
      </c>
      <c r="AH617" s="46" t="s">
        <v>197</v>
      </c>
      <c r="AL617" s="202" t="s">
        <v>327</v>
      </c>
      <c r="AM617" s="203" t="str">
        <f t="shared" si="621"/>
        <v>R_ES-AP-SpCool</v>
      </c>
      <c r="AN617" s="202" t="str">
        <f t="shared" si="622"/>
        <v>RH18_19</v>
      </c>
      <c r="AO617" s="202">
        <f t="shared" si="605"/>
        <v>0</v>
      </c>
      <c r="AP617" s="202" t="s">
        <v>18</v>
      </c>
      <c r="AQ617" s="203" t="s">
        <v>194</v>
      </c>
      <c r="AU617" s="202" t="s">
        <v>327</v>
      </c>
      <c r="AV617" s="46" t="str">
        <f t="shared" si="623"/>
        <v>R_ES-AP-SpCool</v>
      </c>
      <c r="AW617" s="208" t="str">
        <f t="shared" si="624"/>
        <v>RH18_19</v>
      </c>
      <c r="AX617" s="208">
        <f t="shared" si="631"/>
        <v>0</v>
      </c>
      <c r="AY617" s="208" t="s">
        <v>18</v>
      </c>
      <c r="AZ617" s="46" t="s">
        <v>193</v>
      </c>
      <c r="BD617" s="202" t="s">
        <v>327</v>
      </c>
      <c r="BE617" s="46" t="str">
        <f t="shared" si="625"/>
        <v>R_ES-AP-SpCool</v>
      </c>
      <c r="BF617" s="208" t="str">
        <f t="shared" si="626"/>
        <v>RH18_19</v>
      </c>
      <c r="BG617" s="208">
        <f t="shared" si="632"/>
        <v>0</v>
      </c>
      <c r="BH617" s="208" t="s">
        <v>18</v>
      </c>
      <c r="BI617" s="46" t="s">
        <v>195</v>
      </c>
      <c r="BM617" s="202" t="s">
        <v>327</v>
      </c>
      <c r="BN617" s="46" t="str">
        <f t="shared" si="627"/>
        <v>R_ES-AP-SpCool</v>
      </c>
      <c r="BO617" s="208" t="str">
        <f t="shared" si="628"/>
        <v>RH18_19</v>
      </c>
      <c r="BP617" s="208">
        <f t="shared" si="633"/>
        <v>0</v>
      </c>
      <c r="BQ617" s="208" t="s">
        <v>18</v>
      </c>
      <c r="BR617" s="46" t="s">
        <v>192</v>
      </c>
    </row>
    <row r="618" spans="11:70">
      <c r="K618" s="202" t="s">
        <v>327</v>
      </c>
      <c r="L618" s="203" t="str">
        <f t="shared" si="629"/>
        <v>R_ES-AP-SpCool</v>
      </c>
      <c r="M618" s="202" t="str">
        <f t="shared" ref="M618" si="642">M522</f>
        <v>RH20_21</v>
      </c>
      <c r="N618" s="202">
        <f t="shared" si="616"/>
        <v>0</v>
      </c>
      <c r="O618" s="202" t="s">
        <v>18</v>
      </c>
      <c r="P618" s="203" t="s">
        <v>196</v>
      </c>
      <c r="T618" s="202" t="s">
        <v>327</v>
      </c>
      <c r="U618" s="203" t="str">
        <f t="shared" si="617"/>
        <v>R_ES-AP-SpCool</v>
      </c>
      <c r="V618" s="202" t="str">
        <f t="shared" si="617"/>
        <v>RH20_21</v>
      </c>
      <c r="W618" s="202">
        <f t="shared" si="618"/>
        <v>0</v>
      </c>
      <c r="X618" s="202" t="s">
        <v>18</v>
      </c>
      <c r="Y618" s="203" t="s">
        <v>191</v>
      </c>
      <c r="AC618" s="202" t="s">
        <v>327</v>
      </c>
      <c r="AD618" s="46" t="str">
        <f t="shared" si="619"/>
        <v>R_ES-AP-SpCool</v>
      </c>
      <c r="AE618" s="208" t="str">
        <f t="shared" si="620"/>
        <v>RH20_21</v>
      </c>
      <c r="AF618" s="46">
        <f t="shared" si="604"/>
        <v>0</v>
      </c>
      <c r="AG618" s="208" t="s">
        <v>18</v>
      </c>
      <c r="AH618" s="46" t="s">
        <v>197</v>
      </c>
      <c r="AL618" s="202" t="s">
        <v>327</v>
      </c>
      <c r="AM618" s="203" t="str">
        <f t="shared" si="621"/>
        <v>R_ES-AP-SpCool</v>
      </c>
      <c r="AN618" s="202" t="str">
        <f t="shared" si="622"/>
        <v>RH20_21</v>
      </c>
      <c r="AO618" s="202">
        <f t="shared" si="605"/>
        <v>0</v>
      </c>
      <c r="AP618" s="202" t="s">
        <v>18</v>
      </c>
      <c r="AQ618" s="203" t="s">
        <v>194</v>
      </c>
      <c r="AU618" s="202" t="s">
        <v>327</v>
      </c>
      <c r="AV618" s="46" t="str">
        <f t="shared" si="623"/>
        <v>R_ES-AP-SpCool</v>
      </c>
      <c r="AW618" s="208" t="str">
        <f t="shared" si="624"/>
        <v>RH20_21</v>
      </c>
      <c r="AX618" s="208">
        <f t="shared" si="631"/>
        <v>0</v>
      </c>
      <c r="AY618" s="208" t="s">
        <v>18</v>
      </c>
      <c r="AZ618" s="46" t="s">
        <v>193</v>
      </c>
      <c r="BD618" s="202" t="s">
        <v>327</v>
      </c>
      <c r="BE618" s="46" t="str">
        <f t="shared" si="625"/>
        <v>R_ES-AP-SpCool</v>
      </c>
      <c r="BF618" s="208" t="str">
        <f t="shared" si="626"/>
        <v>RH20_21</v>
      </c>
      <c r="BG618" s="208">
        <f t="shared" si="632"/>
        <v>0</v>
      </c>
      <c r="BH618" s="208" t="s">
        <v>18</v>
      </c>
      <c r="BI618" s="46" t="s">
        <v>195</v>
      </c>
      <c r="BM618" s="202" t="s">
        <v>327</v>
      </c>
      <c r="BN618" s="46" t="str">
        <f t="shared" si="627"/>
        <v>R_ES-AP-SpCool</v>
      </c>
      <c r="BO618" s="208" t="str">
        <f t="shared" si="628"/>
        <v>RH20_21</v>
      </c>
      <c r="BP618" s="208">
        <f t="shared" si="633"/>
        <v>0</v>
      </c>
      <c r="BQ618" s="208" t="s">
        <v>18</v>
      </c>
      <c r="BR618" s="46" t="s">
        <v>192</v>
      </c>
    </row>
    <row r="619" spans="11:70">
      <c r="K619" s="202" t="s">
        <v>327</v>
      </c>
      <c r="L619" s="203" t="str">
        <f t="shared" si="629"/>
        <v>R_ES-AP-SpCool</v>
      </c>
      <c r="M619" s="202" t="str">
        <f t="shared" ref="M619" si="643">M523</f>
        <v>RH22_23</v>
      </c>
      <c r="N619" s="202">
        <f t="shared" si="616"/>
        <v>0</v>
      </c>
      <c r="O619" s="202" t="s">
        <v>18</v>
      </c>
      <c r="P619" s="203" t="s">
        <v>196</v>
      </c>
      <c r="T619" s="202" t="s">
        <v>327</v>
      </c>
      <c r="U619" s="203" t="str">
        <f t="shared" si="617"/>
        <v>R_ES-AP-SpCool</v>
      </c>
      <c r="V619" s="202" t="str">
        <f t="shared" si="617"/>
        <v>RH22_23</v>
      </c>
      <c r="W619" s="202">
        <f t="shared" si="618"/>
        <v>0</v>
      </c>
      <c r="X619" s="202" t="s">
        <v>18</v>
      </c>
      <c r="Y619" s="203" t="s">
        <v>191</v>
      </c>
      <c r="AC619" s="202" t="s">
        <v>327</v>
      </c>
      <c r="AD619" s="46" t="str">
        <f t="shared" si="619"/>
        <v>R_ES-AP-SpCool</v>
      </c>
      <c r="AE619" s="208" t="str">
        <f t="shared" si="620"/>
        <v>RH22_23</v>
      </c>
      <c r="AF619" s="46">
        <f t="shared" si="604"/>
        <v>0</v>
      </c>
      <c r="AG619" s="208" t="s">
        <v>18</v>
      </c>
      <c r="AH619" s="46" t="s">
        <v>197</v>
      </c>
      <c r="AL619" s="202" t="s">
        <v>327</v>
      </c>
      <c r="AM619" s="203" t="str">
        <f t="shared" si="621"/>
        <v>R_ES-AP-SpCool</v>
      </c>
      <c r="AN619" s="202" t="str">
        <f t="shared" si="622"/>
        <v>RH22_23</v>
      </c>
      <c r="AO619" s="202">
        <f t="shared" si="605"/>
        <v>0</v>
      </c>
      <c r="AP619" s="202" t="s">
        <v>18</v>
      </c>
      <c r="AQ619" s="203" t="s">
        <v>194</v>
      </c>
      <c r="AU619" s="202" t="s">
        <v>327</v>
      </c>
      <c r="AV619" s="46" t="str">
        <f t="shared" si="623"/>
        <v>R_ES-AP-SpCool</v>
      </c>
      <c r="AW619" s="208" t="str">
        <f t="shared" si="624"/>
        <v>RH22_23</v>
      </c>
      <c r="AX619" s="208">
        <f t="shared" si="631"/>
        <v>0</v>
      </c>
      <c r="AY619" s="208" t="s">
        <v>18</v>
      </c>
      <c r="AZ619" s="46" t="s">
        <v>193</v>
      </c>
      <c r="BD619" s="202" t="s">
        <v>327</v>
      </c>
      <c r="BE619" s="46" t="str">
        <f t="shared" si="625"/>
        <v>R_ES-AP-SpCool</v>
      </c>
      <c r="BF619" s="208" t="str">
        <f t="shared" si="626"/>
        <v>RH22_23</v>
      </c>
      <c r="BG619" s="208">
        <f t="shared" si="632"/>
        <v>0</v>
      </c>
      <c r="BH619" s="208" t="s">
        <v>18</v>
      </c>
      <c r="BI619" s="46" t="s">
        <v>195</v>
      </c>
      <c r="BM619" s="202" t="s">
        <v>327</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327</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327</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327</v>
      </c>
      <c r="AD632" s="46" t="str">
        <f t="shared" si="619"/>
        <v>R_ES-AP-SpCool</v>
      </c>
      <c r="AE632" s="208" t="str">
        <f t="shared" si="620"/>
        <v>SH0_1</v>
      </c>
      <c r="AF632" s="46">
        <f t="shared" si="604"/>
        <v>0.139705882352941</v>
      </c>
      <c r="AG632" s="208" t="s">
        <v>18</v>
      </c>
      <c r="AH632" s="46" t="s">
        <v>197</v>
      </c>
      <c r="AL632" s="202" t="s">
        <v>327</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327</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327</v>
      </c>
      <c r="BE632" s="46" t="str">
        <f t="shared" si="625"/>
        <v>R_ES-AP-SpCool</v>
      </c>
      <c r="BF632" s="208" t="str">
        <f t="shared" si="626"/>
        <v>SH0_1</v>
      </c>
      <c r="BG632" s="208">
        <f t="shared" si="632"/>
        <v>0.139705882352941</v>
      </c>
      <c r="BH632" s="208" t="s">
        <v>18</v>
      </c>
      <c r="BI632" s="46" t="s">
        <v>195</v>
      </c>
      <c r="BM632" s="202" t="s">
        <v>327</v>
      </c>
      <c r="BN632" s="46" t="str">
        <f t="shared" si="627"/>
        <v>R_ES-AP-SpCool</v>
      </c>
      <c r="BO632" s="208" t="str">
        <f t="shared" si="628"/>
        <v>SH0_1</v>
      </c>
      <c r="BP632" s="208">
        <f t="shared" si="633"/>
        <v>0.128676470588235</v>
      </c>
      <c r="BQ632" s="208" t="s">
        <v>18</v>
      </c>
      <c r="BR632" s="46" t="s">
        <v>192</v>
      </c>
    </row>
    <row r="633" spans="11:70">
      <c r="K633" s="202" t="s">
        <v>327</v>
      </c>
      <c r="L633" s="203" t="str">
        <f t="shared" si="629"/>
        <v>R_ES-AP-SpCool</v>
      </c>
      <c r="M633" s="202" t="str">
        <f t="shared" ref="M633" si="661">M537</f>
        <v>SH2_3</v>
      </c>
      <c r="N633" s="127">
        <f>R634+R635</f>
        <v>0.137867647058824</v>
      </c>
      <c r="O633" s="202" t="s">
        <v>18</v>
      </c>
      <c r="P633" s="203" t="s">
        <v>196</v>
      </c>
      <c r="R633" s="202">
        <f t="shared" si="657"/>
        <v>0.0716911764705882</v>
      </c>
      <c r="T633" s="202" t="s">
        <v>327</v>
      </c>
      <c r="U633" s="203" t="str">
        <f t="shared" si="617"/>
        <v>R_ES-AP-SpCool</v>
      </c>
      <c r="V633" s="202" t="str">
        <f t="shared" si="617"/>
        <v>SH2_3</v>
      </c>
      <c r="W633" s="127">
        <f>AA634+AA635</f>
        <v>0.105698529411765</v>
      </c>
      <c r="X633" s="202" t="s">
        <v>18</v>
      </c>
      <c r="Y633" s="203" t="s">
        <v>191</v>
      </c>
      <c r="AA633" s="202">
        <f t="shared" si="658"/>
        <v>0.0634191176470588</v>
      </c>
      <c r="AC633" s="202" t="s">
        <v>327</v>
      </c>
      <c r="AD633" s="46" t="str">
        <f t="shared" si="619"/>
        <v>R_ES-AP-SpCool</v>
      </c>
      <c r="AE633" s="208" t="str">
        <f t="shared" si="620"/>
        <v>SH2_3</v>
      </c>
      <c r="AF633" s="46">
        <f t="shared" si="604"/>
        <v>0.137867647058824</v>
      </c>
      <c r="AG633" s="208" t="s">
        <v>18</v>
      </c>
      <c r="AH633" s="46" t="s">
        <v>197</v>
      </c>
      <c r="AL633" s="202" t="s">
        <v>327</v>
      </c>
      <c r="AM633" s="203" t="str">
        <f t="shared" si="621"/>
        <v>R_ES-AP-SpCool</v>
      </c>
      <c r="AN633" s="202" t="str">
        <f t="shared" si="622"/>
        <v>SH2_3</v>
      </c>
      <c r="AO633" s="127">
        <f>AS634+AS635</f>
        <v>0.128676470588235</v>
      </c>
      <c r="AP633" s="202" t="s">
        <v>18</v>
      </c>
      <c r="AQ633" s="203" t="s">
        <v>194</v>
      </c>
      <c r="AS633" s="202">
        <f t="shared" si="659"/>
        <v>0.0726102941176471</v>
      </c>
      <c r="AU633" s="202" t="s">
        <v>327</v>
      </c>
      <c r="AV633" s="46" t="str">
        <f t="shared" si="623"/>
        <v>R_ES-AP-SpCool</v>
      </c>
      <c r="AW633" s="208" t="str">
        <f t="shared" si="624"/>
        <v>SH2_3</v>
      </c>
      <c r="AX633" s="127">
        <f>BB634+BB635</f>
        <v>0.105698529411765</v>
      </c>
      <c r="AY633" s="208" t="s">
        <v>18</v>
      </c>
      <c r="AZ633" s="46" t="s">
        <v>193</v>
      </c>
      <c r="BB633" s="208">
        <f t="shared" si="660"/>
        <v>0.0634191176470588</v>
      </c>
      <c r="BD633" s="202" t="s">
        <v>327</v>
      </c>
      <c r="BE633" s="46" t="str">
        <f t="shared" si="625"/>
        <v>R_ES-AP-SpCool</v>
      </c>
      <c r="BF633" s="208" t="str">
        <f t="shared" si="626"/>
        <v>SH2_3</v>
      </c>
      <c r="BG633" s="208">
        <f t="shared" si="632"/>
        <v>0.137867647058824</v>
      </c>
      <c r="BH633" s="208" t="s">
        <v>18</v>
      </c>
      <c r="BI633" s="46" t="s">
        <v>195</v>
      </c>
      <c r="BM633" s="202" t="s">
        <v>327</v>
      </c>
      <c r="BN633" s="46" t="str">
        <f t="shared" si="627"/>
        <v>R_ES-AP-SpCool</v>
      </c>
      <c r="BO633" s="208" t="str">
        <f t="shared" si="628"/>
        <v>SH2_3</v>
      </c>
      <c r="BP633" s="208">
        <f t="shared" si="633"/>
        <v>0.105698529411765</v>
      </c>
      <c r="BQ633" s="208" t="s">
        <v>18</v>
      </c>
      <c r="BR633" s="46" t="s">
        <v>192</v>
      </c>
    </row>
    <row r="634" spans="11:70">
      <c r="K634" s="202" t="s">
        <v>327</v>
      </c>
      <c r="L634" s="203" t="str">
        <f t="shared" si="629"/>
        <v>R_ES-AP-SpCool</v>
      </c>
      <c r="M634" s="202" t="str">
        <f t="shared" ref="M634" si="662">M538</f>
        <v>SH4_5</v>
      </c>
      <c r="N634" s="127">
        <f>R636+R637</f>
        <v>0.118566176470588</v>
      </c>
      <c r="O634" s="202" t="s">
        <v>18</v>
      </c>
      <c r="P634" s="203" t="s">
        <v>196</v>
      </c>
      <c r="R634" s="202">
        <f t="shared" si="657"/>
        <v>0.0726102941176471</v>
      </c>
      <c r="T634" s="202" t="s">
        <v>327</v>
      </c>
      <c r="U634" s="203" t="str">
        <f t="shared" si="617"/>
        <v>R_ES-AP-SpCool</v>
      </c>
      <c r="V634" s="202" t="str">
        <f t="shared" si="617"/>
        <v>SH4_5</v>
      </c>
      <c r="W634" s="127">
        <f>AA636+AA637</f>
        <v>0.083639705882353</v>
      </c>
      <c r="X634" s="202" t="s">
        <v>18</v>
      </c>
      <c r="Y634" s="203" t="s">
        <v>191</v>
      </c>
      <c r="AA634" s="202">
        <f t="shared" si="658"/>
        <v>0.0551470588235294</v>
      </c>
      <c r="AC634" s="202" t="s">
        <v>327</v>
      </c>
      <c r="AD634" s="46" t="str">
        <f t="shared" si="619"/>
        <v>R_ES-AP-SpCool</v>
      </c>
      <c r="AE634" s="208" t="str">
        <f t="shared" si="620"/>
        <v>SH4_5</v>
      </c>
      <c r="AF634" s="46">
        <f t="shared" si="604"/>
        <v>0.118566176470588</v>
      </c>
      <c r="AG634" s="208" t="s">
        <v>18</v>
      </c>
      <c r="AH634" s="46" t="s">
        <v>197</v>
      </c>
      <c r="AL634" s="202" t="s">
        <v>327</v>
      </c>
      <c r="AM634" s="203" t="str">
        <f t="shared" si="621"/>
        <v>R_ES-AP-SpCool</v>
      </c>
      <c r="AN634" s="202" t="str">
        <f t="shared" si="622"/>
        <v>SH4_5</v>
      </c>
      <c r="AO634" s="127">
        <f>AS636+AS637</f>
        <v>0.105698529411765</v>
      </c>
      <c r="AP634" s="202" t="s">
        <v>18</v>
      </c>
      <c r="AQ634" s="203" t="s">
        <v>194</v>
      </c>
      <c r="AS634" s="202">
        <f t="shared" si="659"/>
        <v>0.0652573529411765</v>
      </c>
      <c r="AU634" s="202" t="s">
        <v>327</v>
      </c>
      <c r="AV634" s="46" t="str">
        <f t="shared" si="623"/>
        <v>R_ES-AP-SpCool</v>
      </c>
      <c r="AW634" s="208" t="str">
        <f t="shared" si="624"/>
        <v>SH4_5</v>
      </c>
      <c r="AX634" s="127">
        <f>BB636+BB637</f>
        <v>0.083639705882353</v>
      </c>
      <c r="AY634" s="208" t="s">
        <v>18</v>
      </c>
      <c r="AZ634" s="46" t="s">
        <v>193</v>
      </c>
      <c r="BB634" s="208">
        <f t="shared" si="660"/>
        <v>0.0551470588235294</v>
      </c>
      <c r="BD634" s="202" t="s">
        <v>327</v>
      </c>
      <c r="BE634" s="46" t="str">
        <f t="shared" si="625"/>
        <v>R_ES-AP-SpCool</v>
      </c>
      <c r="BF634" s="208" t="str">
        <f t="shared" si="626"/>
        <v>SH4_5</v>
      </c>
      <c r="BG634" s="208">
        <f t="shared" si="632"/>
        <v>0.118566176470588</v>
      </c>
      <c r="BH634" s="208" t="s">
        <v>18</v>
      </c>
      <c r="BI634" s="46" t="s">
        <v>195</v>
      </c>
      <c r="BM634" s="202" t="s">
        <v>327</v>
      </c>
      <c r="BN634" s="46" t="str">
        <f t="shared" si="627"/>
        <v>R_ES-AP-SpCool</v>
      </c>
      <c r="BO634" s="208" t="str">
        <f t="shared" si="628"/>
        <v>SH4_5</v>
      </c>
      <c r="BP634" s="208">
        <f t="shared" si="633"/>
        <v>0.083639705882353</v>
      </c>
      <c r="BQ634" s="208" t="s">
        <v>18</v>
      </c>
      <c r="BR634" s="46" t="s">
        <v>192</v>
      </c>
    </row>
    <row r="635" spans="11:70">
      <c r="K635" s="202" t="s">
        <v>327</v>
      </c>
      <c r="L635" s="203" t="str">
        <f t="shared" si="629"/>
        <v>R_ES-AP-SpCool</v>
      </c>
      <c r="M635" s="202" t="str">
        <f t="shared" ref="M635" si="663">M539</f>
        <v>SH6_7</v>
      </c>
      <c r="N635" s="127">
        <f>R638+R639</f>
        <v>0.0965073529411765</v>
      </c>
      <c r="O635" s="202" t="s">
        <v>18</v>
      </c>
      <c r="P635" s="203" t="s">
        <v>196</v>
      </c>
      <c r="R635" s="202">
        <f t="shared" si="657"/>
        <v>0.0652573529411765</v>
      </c>
      <c r="T635" s="202" t="s">
        <v>327</v>
      </c>
      <c r="U635" s="203" t="str">
        <f t="shared" si="617"/>
        <v>R_ES-AP-SpCool</v>
      </c>
      <c r="V635" s="202" t="str">
        <f t="shared" si="617"/>
        <v>SH6_7</v>
      </c>
      <c r="W635" s="127">
        <f>AA638+AA639</f>
        <v>0.0560661764705883</v>
      </c>
      <c r="X635" s="202" t="s">
        <v>18</v>
      </c>
      <c r="Y635" s="203" t="s">
        <v>191</v>
      </c>
      <c r="AA635" s="202">
        <f t="shared" si="658"/>
        <v>0.0505514705882353</v>
      </c>
      <c r="AC635" s="202" t="s">
        <v>327</v>
      </c>
      <c r="AD635" s="46" t="str">
        <f t="shared" si="619"/>
        <v>R_ES-AP-SpCool</v>
      </c>
      <c r="AE635" s="208" t="str">
        <f t="shared" si="620"/>
        <v>SH6_7</v>
      </c>
      <c r="AF635" s="46">
        <f t="shared" si="604"/>
        <v>0.0965073529411765</v>
      </c>
      <c r="AG635" s="208" t="s">
        <v>18</v>
      </c>
      <c r="AH635" s="46" t="s">
        <v>197</v>
      </c>
      <c r="AL635" s="202" t="s">
        <v>327</v>
      </c>
      <c r="AM635" s="203" t="str">
        <f t="shared" si="621"/>
        <v>R_ES-AP-SpCool</v>
      </c>
      <c r="AN635" s="202" t="str">
        <f t="shared" si="622"/>
        <v>SH6_7</v>
      </c>
      <c r="AO635" s="127">
        <f>AS638+AS639</f>
        <v>0.083639705882353</v>
      </c>
      <c r="AP635" s="202" t="s">
        <v>18</v>
      </c>
      <c r="AQ635" s="203" t="s">
        <v>194</v>
      </c>
      <c r="AS635" s="202">
        <f t="shared" si="659"/>
        <v>0.0634191176470588</v>
      </c>
      <c r="AU635" s="202" t="s">
        <v>327</v>
      </c>
      <c r="AV635" s="46" t="str">
        <f t="shared" si="623"/>
        <v>R_ES-AP-SpCool</v>
      </c>
      <c r="AW635" s="208" t="str">
        <f t="shared" si="624"/>
        <v>SH6_7</v>
      </c>
      <c r="AX635" s="127">
        <f>BB638+BB639</f>
        <v>0.0560661764705883</v>
      </c>
      <c r="AY635" s="208" t="s">
        <v>18</v>
      </c>
      <c r="AZ635" s="46" t="s">
        <v>193</v>
      </c>
      <c r="BB635" s="208">
        <f t="shared" si="660"/>
        <v>0.0505514705882353</v>
      </c>
      <c r="BD635" s="202" t="s">
        <v>327</v>
      </c>
      <c r="BE635" s="46" t="str">
        <f t="shared" si="625"/>
        <v>R_ES-AP-SpCool</v>
      </c>
      <c r="BF635" s="208" t="str">
        <f t="shared" si="626"/>
        <v>SH6_7</v>
      </c>
      <c r="BG635" s="208">
        <f t="shared" si="632"/>
        <v>0.0965073529411765</v>
      </c>
      <c r="BH635" s="208" t="s">
        <v>18</v>
      </c>
      <c r="BI635" s="46" t="s">
        <v>195</v>
      </c>
      <c r="BM635" s="202" t="s">
        <v>327</v>
      </c>
      <c r="BN635" s="46" t="str">
        <f t="shared" si="627"/>
        <v>R_ES-AP-SpCool</v>
      </c>
      <c r="BO635" s="208" t="str">
        <f t="shared" si="628"/>
        <v>SH6_7</v>
      </c>
      <c r="BP635" s="208">
        <f t="shared" si="633"/>
        <v>0.0560661764705883</v>
      </c>
      <c r="BQ635" s="208" t="s">
        <v>18</v>
      </c>
      <c r="BR635" s="46" t="s">
        <v>192</v>
      </c>
    </row>
    <row r="636" spans="11:70">
      <c r="K636" s="202" t="s">
        <v>327</v>
      </c>
      <c r="L636" s="203" t="str">
        <f t="shared" si="629"/>
        <v>R_ES-AP-SpCool</v>
      </c>
      <c r="M636" s="202" t="str">
        <f t="shared" ref="M636" si="664">M540</f>
        <v>SH8_9</v>
      </c>
      <c r="N636" s="127">
        <f>R640+R641</f>
        <v>0.0670955882352942</v>
      </c>
      <c r="O636" s="202" t="s">
        <v>18</v>
      </c>
      <c r="P636" s="203" t="s">
        <v>196</v>
      </c>
      <c r="R636" s="202">
        <f t="shared" si="657"/>
        <v>0.0634191176470588</v>
      </c>
      <c r="T636" s="202" t="s">
        <v>327</v>
      </c>
      <c r="U636" s="203" t="str">
        <f t="shared" si="617"/>
        <v>R_ES-AP-SpCool</v>
      </c>
      <c r="V636" s="202" t="str">
        <f t="shared" si="617"/>
        <v>SH8_9</v>
      </c>
      <c r="W636" s="127">
        <f>AA640+AA641</f>
        <v>0.0413602941176471</v>
      </c>
      <c r="X636" s="202" t="s">
        <v>18</v>
      </c>
      <c r="Y636" s="203" t="s">
        <v>191</v>
      </c>
      <c r="AA636" s="202">
        <f t="shared" si="658"/>
        <v>0.0459558823529412</v>
      </c>
      <c r="AC636" s="202" t="s">
        <v>327</v>
      </c>
      <c r="AD636" s="46" t="str">
        <f t="shared" si="619"/>
        <v>R_ES-AP-SpCool</v>
      </c>
      <c r="AE636" s="208" t="str">
        <f t="shared" si="620"/>
        <v>SH8_9</v>
      </c>
      <c r="AF636" s="46">
        <f t="shared" si="604"/>
        <v>0.0670955882352942</v>
      </c>
      <c r="AG636" s="208" t="s">
        <v>18</v>
      </c>
      <c r="AH636" s="46" t="s">
        <v>197</v>
      </c>
      <c r="AL636" s="202" t="s">
        <v>327</v>
      </c>
      <c r="AM636" s="203" t="str">
        <f t="shared" si="621"/>
        <v>R_ES-AP-SpCool</v>
      </c>
      <c r="AN636" s="202" t="str">
        <f t="shared" si="622"/>
        <v>SH8_9</v>
      </c>
      <c r="AO636" s="127">
        <f>AS640+AS641</f>
        <v>0.0560661764705883</v>
      </c>
      <c r="AP636" s="202" t="s">
        <v>18</v>
      </c>
      <c r="AQ636" s="203" t="s">
        <v>194</v>
      </c>
      <c r="AS636" s="202">
        <f t="shared" si="659"/>
        <v>0.0551470588235294</v>
      </c>
      <c r="AU636" s="202" t="s">
        <v>327</v>
      </c>
      <c r="AV636" s="46" t="str">
        <f t="shared" si="623"/>
        <v>R_ES-AP-SpCool</v>
      </c>
      <c r="AW636" s="208" t="str">
        <f t="shared" si="624"/>
        <v>SH8_9</v>
      </c>
      <c r="AX636" s="127">
        <f>BB640+BB641</f>
        <v>0.0413602941176471</v>
      </c>
      <c r="AY636" s="208" t="s">
        <v>18</v>
      </c>
      <c r="AZ636" s="46" t="s">
        <v>193</v>
      </c>
      <c r="BB636" s="208">
        <f t="shared" si="660"/>
        <v>0.0459558823529412</v>
      </c>
      <c r="BD636" s="202" t="s">
        <v>327</v>
      </c>
      <c r="BE636" s="46" t="str">
        <f t="shared" si="625"/>
        <v>R_ES-AP-SpCool</v>
      </c>
      <c r="BF636" s="208" t="str">
        <f t="shared" si="626"/>
        <v>SH8_9</v>
      </c>
      <c r="BG636" s="208">
        <f t="shared" si="632"/>
        <v>0.0670955882352942</v>
      </c>
      <c r="BH636" s="208" t="s">
        <v>18</v>
      </c>
      <c r="BI636" s="46" t="s">
        <v>195</v>
      </c>
      <c r="BM636" s="202" t="s">
        <v>327</v>
      </c>
      <c r="BN636" s="46" t="str">
        <f t="shared" si="627"/>
        <v>R_ES-AP-SpCool</v>
      </c>
      <c r="BO636" s="208" t="str">
        <f t="shared" si="628"/>
        <v>SH8_9</v>
      </c>
      <c r="BP636" s="208">
        <f t="shared" si="633"/>
        <v>0.0413602941176471</v>
      </c>
      <c r="BQ636" s="208" t="s">
        <v>18</v>
      </c>
      <c r="BR636" s="46" t="s">
        <v>192</v>
      </c>
    </row>
    <row r="637" spans="11:70">
      <c r="K637" s="202" t="s">
        <v>327</v>
      </c>
      <c r="L637" s="203" t="str">
        <f t="shared" si="629"/>
        <v>R_ES-AP-SpCool</v>
      </c>
      <c r="M637" s="202" t="str">
        <f t="shared" ref="M637" si="665">M541</f>
        <v>SH10_11</v>
      </c>
      <c r="N637" s="127">
        <f>R642+R643</f>
        <v>0.0496323529411765</v>
      </c>
      <c r="O637" s="202" t="s">
        <v>18</v>
      </c>
      <c r="P637" s="203" t="s">
        <v>196</v>
      </c>
      <c r="R637" s="202">
        <f t="shared" si="657"/>
        <v>0.0551470588235294</v>
      </c>
      <c r="T637" s="202" t="s">
        <v>327</v>
      </c>
      <c r="U637" s="203" t="str">
        <f t="shared" si="617"/>
        <v>R_ES-AP-SpCool</v>
      </c>
      <c r="V637" s="202" t="str">
        <f t="shared" si="617"/>
        <v>SH10_11</v>
      </c>
      <c r="W637" s="127">
        <f>AA642+AA643</f>
        <v>0.03125</v>
      </c>
      <c r="X637" s="202" t="s">
        <v>18</v>
      </c>
      <c r="Y637" s="203" t="s">
        <v>191</v>
      </c>
      <c r="AA637" s="202">
        <f t="shared" si="658"/>
        <v>0.0376838235294118</v>
      </c>
      <c r="AC637" s="202" t="s">
        <v>327</v>
      </c>
      <c r="AD637" s="46" t="str">
        <f t="shared" si="619"/>
        <v>R_ES-AP-SpCool</v>
      </c>
      <c r="AE637" s="208" t="str">
        <f t="shared" si="620"/>
        <v>SH10_11</v>
      </c>
      <c r="AF637" s="46">
        <f t="shared" si="604"/>
        <v>0.0496323529411765</v>
      </c>
      <c r="AG637" s="208" t="s">
        <v>18</v>
      </c>
      <c r="AH637" s="46" t="s">
        <v>197</v>
      </c>
      <c r="AL637" s="202" t="s">
        <v>327</v>
      </c>
      <c r="AM637" s="203" t="str">
        <f t="shared" si="621"/>
        <v>R_ES-AP-SpCool</v>
      </c>
      <c r="AN637" s="202" t="str">
        <f t="shared" si="622"/>
        <v>SH10_11</v>
      </c>
      <c r="AO637" s="127">
        <f>AS642+AS643</f>
        <v>0.0413602941176471</v>
      </c>
      <c r="AP637" s="202" t="s">
        <v>18</v>
      </c>
      <c r="AQ637" s="203" t="s">
        <v>194</v>
      </c>
      <c r="AS637" s="202">
        <f t="shared" si="659"/>
        <v>0.0505514705882353</v>
      </c>
      <c r="AU637" s="202" t="s">
        <v>327</v>
      </c>
      <c r="AV637" s="46" t="str">
        <f t="shared" si="623"/>
        <v>R_ES-AP-SpCool</v>
      </c>
      <c r="AW637" s="208" t="str">
        <f t="shared" si="624"/>
        <v>SH10_11</v>
      </c>
      <c r="AX637" s="127">
        <f>BB642+BB643</f>
        <v>0.03125</v>
      </c>
      <c r="AY637" s="208" t="s">
        <v>18</v>
      </c>
      <c r="AZ637" s="46" t="s">
        <v>193</v>
      </c>
      <c r="BB637" s="208">
        <f t="shared" si="660"/>
        <v>0.0376838235294118</v>
      </c>
      <c r="BD637" s="202" t="s">
        <v>327</v>
      </c>
      <c r="BE637" s="46" t="str">
        <f t="shared" si="625"/>
        <v>R_ES-AP-SpCool</v>
      </c>
      <c r="BF637" s="208" t="str">
        <f t="shared" si="626"/>
        <v>SH10_11</v>
      </c>
      <c r="BG637" s="208">
        <f t="shared" si="632"/>
        <v>0.0496323529411765</v>
      </c>
      <c r="BH637" s="208" t="s">
        <v>18</v>
      </c>
      <c r="BI637" s="46" t="s">
        <v>195</v>
      </c>
      <c r="BM637" s="202" t="s">
        <v>327</v>
      </c>
      <c r="BN637" s="46" t="str">
        <f t="shared" si="627"/>
        <v>R_ES-AP-SpCool</v>
      </c>
      <c r="BO637" s="208" t="str">
        <f t="shared" si="628"/>
        <v>SH10_11</v>
      </c>
      <c r="BP637" s="208">
        <f t="shared" si="633"/>
        <v>0.03125</v>
      </c>
      <c r="BQ637" s="208" t="s">
        <v>18</v>
      </c>
      <c r="BR637" s="46" t="s">
        <v>192</v>
      </c>
    </row>
    <row r="638" spans="11:70">
      <c r="K638" s="202" t="s">
        <v>327</v>
      </c>
      <c r="L638" s="203" t="str">
        <f t="shared" si="629"/>
        <v>R_ES-AP-SpCool</v>
      </c>
      <c r="M638" s="202" t="str">
        <f t="shared" ref="M638" si="666">M542</f>
        <v>SH12_13</v>
      </c>
      <c r="N638" s="127">
        <f>R644+R645</f>
        <v>0.0349264705882353</v>
      </c>
      <c r="O638" s="202" t="s">
        <v>18</v>
      </c>
      <c r="P638" s="203" t="s">
        <v>196</v>
      </c>
      <c r="R638" s="202">
        <f t="shared" si="657"/>
        <v>0.0505514705882353</v>
      </c>
      <c r="T638" s="202" t="s">
        <v>327</v>
      </c>
      <c r="U638" s="203" t="str">
        <f t="shared" si="617"/>
        <v>R_ES-AP-SpCool</v>
      </c>
      <c r="V638" s="202" t="str">
        <f t="shared" si="617"/>
        <v>SH12_13</v>
      </c>
      <c r="W638" s="127">
        <f>AA644+AA645</f>
        <v>0.0321691176470589</v>
      </c>
      <c r="X638" s="202" t="s">
        <v>18</v>
      </c>
      <c r="Y638" s="203" t="s">
        <v>191</v>
      </c>
      <c r="AA638" s="202">
        <f t="shared" si="658"/>
        <v>0.0294117647058824</v>
      </c>
      <c r="AC638" s="202" t="s">
        <v>327</v>
      </c>
      <c r="AD638" s="46" t="str">
        <f t="shared" si="619"/>
        <v>R_ES-AP-SpCool</v>
      </c>
      <c r="AE638" s="208" t="str">
        <f t="shared" si="620"/>
        <v>SH12_13</v>
      </c>
      <c r="AF638" s="46">
        <f t="shared" si="604"/>
        <v>0.0349264705882353</v>
      </c>
      <c r="AG638" s="208" t="s">
        <v>18</v>
      </c>
      <c r="AH638" s="46" t="s">
        <v>197</v>
      </c>
      <c r="AL638" s="202" t="s">
        <v>327</v>
      </c>
      <c r="AM638" s="203" t="str">
        <f t="shared" si="621"/>
        <v>R_ES-AP-SpCool</v>
      </c>
      <c r="AN638" s="202" t="str">
        <f t="shared" si="622"/>
        <v>SH12_13</v>
      </c>
      <c r="AO638" s="127">
        <f>AS644+AS645</f>
        <v>0.03125</v>
      </c>
      <c r="AP638" s="202" t="s">
        <v>18</v>
      </c>
      <c r="AQ638" s="203" t="s">
        <v>194</v>
      </c>
      <c r="AS638" s="202">
        <f t="shared" si="659"/>
        <v>0.0459558823529412</v>
      </c>
      <c r="AU638" s="202" t="s">
        <v>327</v>
      </c>
      <c r="AV638" s="46" t="str">
        <f t="shared" si="623"/>
        <v>R_ES-AP-SpCool</v>
      </c>
      <c r="AW638" s="208" t="str">
        <f t="shared" si="624"/>
        <v>SH12_13</v>
      </c>
      <c r="AX638" s="127">
        <f>BB644+BB645</f>
        <v>0.0321691176470589</v>
      </c>
      <c r="AY638" s="208" t="s">
        <v>18</v>
      </c>
      <c r="AZ638" s="46" t="s">
        <v>193</v>
      </c>
      <c r="BB638" s="208">
        <f t="shared" si="660"/>
        <v>0.0294117647058824</v>
      </c>
      <c r="BD638" s="202" t="s">
        <v>327</v>
      </c>
      <c r="BE638" s="46" t="str">
        <f t="shared" si="625"/>
        <v>R_ES-AP-SpCool</v>
      </c>
      <c r="BF638" s="208" t="str">
        <f t="shared" si="626"/>
        <v>SH12_13</v>
      </c>
      <c r="BG638" s="208">
        <f t="shared" si="632"/>
        <v>0.0349264705882353</v>
      </c>
      <c r="BH638" s="208" t="s">
        <v>18</v>
      </c>
      <c r="BI638" s="46" t="s">
        <v>195</v>
      </c>
      <c r="BM638" s="202" t="s">
        <v>327</v>
      </c>
      <c r="BN638" s="46" t="str">
        <f t="shared" si="627"/>
        <v>R_ES-AP-SpCool</v>
      </c>
      <c r="BO638" s="208" t="str">
        <f t="shared" si="628"/>
        <v>SH12_13</v>
      </c>
      <c r="BP638" s="208">
        <f t="shared" si="633"/>
        <v>0.0321691176470589</v>
      </c>
      <c r="BQ638" s="208" t="s">
        <v>18</v>
      </c>
      <c r="BR638" s="46" t="s">
        <v>192</v>
      </c>
    </row>
    <row r="639" spans="11:70">
      <c r="K639" s="202" t="s">
        <v>327</v>
      </c>
      <c r="L639" s="203" t="str">
        <f t="shared" si="629"/>
        <v>R_ES-AP-SpCool</v>
      </c>
      <c r="M639" s="202" t="str">
        <f t="shared" ref="M639" si="667">M543</f>
        <v>SH14_15</v>
      </c>
      <c r="N639" s="127">
        <f>R646+R647</f>
        <v>0.0284926470588236</v>
      </c>
      <c r="O639" s="202" t="s">
        <v>18</v>
      </c>
      <c r="P639" s="203" t="s">
        <v>196</v>
      </c>
      <c r="R639" s="202">
        <f t="shared" si="657"/>
        <v>0.0459558823529412</v>
      </c>
      <c r="T639" s="202" t="s">
        <v>327</v>
      </c>
      <c r="U639" s="203" t="str">
        <f t="shared" si="617"/>
        <v>R_ES-AP-SpCool</v>
      </c>
      <c r="V639" s="202" t="str">
        <f t="shared" si="617"/>
        <v>SH14_15</v>
      </c>
      <c r="W639" s="127">
        <f>AA646+AA647</f>
        <v>0.0496323529411765</v>
      </c>
      <c r="X639" s="202" t="s">
        <v>18</v>
      </c>
      <c r="Y639" s="203" t="s">
        <v>191</v>
      </c>
      <c r="AA639" s="202">
        <f t="shared" si="658"/>
        <v>0.0266544117647059</v>
      </c>
      <c r="AC639" s="202" t="s">
        <v>327</v>
      </c>
      <c r="AD639" s="46" t="str">
        <f t="shared" si="619"/>
        <v>R_ES-AP-SpCool</v>
      </c>
      <c r="AE639" s="208" t="str">
        <f t="shared" si="620"/>
        <v>SH14_15</v>
      </c>
      <c r="AF639" s="46">
        <f t="shared" si="604"/>
        <v>0.0284926470588236</v>
      </c>
      <c r="AG639" s="208" t="s">
        <v>18</v>
      </c>
      <c r="AH639" s="46" t="s">
        <v>197</v>
      </c>
      <c r="AL639" s="202" t="s">
        <v>327</v>
      </c>
      <c r="AM639" s="203" t="str">
        <f t="shared" si="621"/>
        <v>R_ES-AP-SpCool</v>
      </c>
      <c r="AN639" s="202" t="str">
        <f t="shared" si="622"/>
        <v>SH14_15</v>
      </c>
      <c r="AO639" s="127">
        <f>AS646+AS647</f>
        <v>0.0321691176470589</v>
      </c>
      <c r="AP639" s="202" t="s">
        <v>18</v>
      </c>
      <c r="AQ639" s="203" t="s">
        <v>194</v>
      </c>
      <c r="AS639" s="202">
        <f t="shared" si="659"/>
        <v>0.0376838235294118</v>
      </c>
      <c r="AU639" s="202" t="s">
        <v>327</v>
      </c>
      <c r="AV639" s="46" t="str">
        <f t="shared" si="623"/>
        <v>R_ES-AP-SpCool</v>
      </c>
      <c r="AW639" s="208" t="str">
        <f t="shared" si="624"/>
        <v>SH14_15</v>
      </c>
      <c r="AX639" s="127">
        <f>BB646+BB647</f>
        <v>0.0496323529411765</v>
      </c>
      <c r="AY639" s="208" t="s">
        <v>18</v>
      </c>
      <c r="AZ639" s="46" t="s">
        <v>193</v>
      </c>
      <c r="BB639" s="208">
        <f t="shared" si="660"/>
        <v>0.0266544117647059</v>
      </c>
      <c r="BD639" s="202" t="s">
        <v>327</v>
      </c>
      <c r="BE639" s="46" t="str">
        <f t="shared" si="625"/>
        <v>R_ES-AP-SpCool</v>
      </c>
      <c r="BF639" s="208" t="str">
        <f t="shared" si="626"/>
        <v>SH14_15</v>
      </c>
      <c r="BG639" s="208">
        <f t="shared" si="632"/>
        <v>0.0284926470588236</v>
      </c>
      <c r="BH639" s="208" t="s">
        <v>18</v>
      </c>
      <c r="BI639" s="46" t="s">
        <v>195</v>
      </c>
      <c r="BM639" s="202" t="s">
        <v>327</v>
      </c>
      <c r="BN639" s="46" t="str">
        <f t="shared" si="627"/>
        <v>R_ES-AP-SpCool</v>
      </c>
      <c r="BO639" s="208" t="str">
        <f t="shared" si="628"/>
        <v>SH14_15</v>
      </c>
      <c r="BP639" s="208">
        <f t="shared" si="633"/>
        <v>0.0496323529411765</v>
      </c>
      <c r="BQ639" s="208" t="s">
        <v>18</v>
      </c>
      <c r="BR639" s="46" t="s">
        <v>192</v>
      </c>
    </row>
    <row r="640" spans="11:70">
      <c r="K640" s="202" t="s">
        <v>327</v>
      </c>
      <c r="L640" s="203" t="str">
        <f t="shared" si="629"/>
        <v>R_ES-AP-SpCool</v>
      </c>
      <c r="M640" s="202" t="str">
        <f t="shared" ref="M640" si="668">M544</f>
        <v>SH16_17</v>
      </c>
      <c r="N640" s="127">
        <f>R648+R649</f>
        <v>0.0404411764705883</v>
      </c>
      <c r="O640" s="202" t="s">
        <v>18</v>
      </c>
      <c r="P640" s="203" t="s">
        <v>196</v>
      </c>
      <c r="R640" s="202">
        <f t="shared" si="657"/>
        <v>0.0376838235294118</v>
      </c>
      <c r="T640" s="202" t="s">
        <v>327</v>
      </c>
      <c r="U640" s="203" t="str">
        <f t="shared" si="617"/>
        <v>R_ES-AP-SpCool</v>
      </c>
      <c r="V640" s="202" t="str">
        <f t="shared" si="617"/>
        <v>SH16_17</v>
      </c>
      <c r="W640" s="127">
        <f>AA648+AA649</f>
        <v>0.0827205882352941</v>
      </c>
      <c r="X640" s="202" t="s">
        <v>18</v>
      </c>
      <c r="Y640" s="203" t="s">
        <v>191</v>
      </c>
      <c r="AA640" s="202">
        <f t="shared" si="658"/>
        <v>0.0229779411764706</v>
      </c>
      <c r="AC640" s="202" t="s">
        <v>327</v>
      </c>
      <c r="AD640" s="46" t="str">
        <f t="shared" si="619"/>
        <v>R_ES-AP-SpCool</v>
      </c>
      <c r="AE640" s="208" t="str">
        <f t="shared" si="620"/>
        <v>SH16_17</v>
      </c>
      <c r="AF640" s="46">
        <f t="shared" ref="AF640:AF703" si="669">N640</f>
        <v>0.0404411764705883</v>
      </c>
      <c r="AG640" s="208" t="s">
        <v>18</v>
      </c>
      <c r="AH640" s="46" t="s">
        <v>197</v>
      </c>
      <c r="AL640" s="202" t="s">
        <v>327</v>
      </c>
      <c r="AM640" s="203" t="str">
        <f t="shared" si="621"/>
        <v>R_ES-AP-SpCool</v>
      </c>
      <c r="AN640" s="202" t="str">
        <f t="shared" si="622"/>
        <v>SH16_17</v>
      </c>
      <c r="AO640" s="127">
        <f>AS648+AS649</f>
        <v>0.0496323529411765</v>
      </c>
      <c r="AP640" s="202" t="s">
        <v>18</v>
      </c>
      <c r="AQ640" s="203" t="s">
        <v>194</v>
      </c>
      <c r="AS640" s="202">
        <f t="shared" si="659"/>
        <v>0.0294117647058824</v>
      </c>
      <c r="AU640" s="202" t="s">
        <v>327</v>
      </c>
      <c r="AV640" s="46" t="str">
        <f t="shared" si="623"/>
        <v>R_ES-AP-SpCool</v>
      </c>
      <c r="AW640" s="208" t="str">
        <f t="shared" si="624"/>
        <v>SH16_17</v>
      </c>
      <c r="AX640" s="127">
        <f>BB648+BB649</f>
        <v>0.0827205882352941</v>
      </c>
      <c r="AY640" s="208" t="s">
        <v>18</v>
      </c>
      <c r="AZ640" s="46" t="s">
        <v>193</v>
      </c>
      <c r="BB640" s="208">
        <f t="shared" si="660"/>
        <v>0.0229779411764706</v>
      </c>
      <c r="BD640" s="202" t="s">
        <v>327</v>
      </c>
      <c r="BE640" s="46" t="str">
        <f t="shared" si="625"/>
        <v>R_ES-AP-SpCool</v>
      </c>
      <c r="BF640" s="208" t="str">
        <f t="shared" si="626"/>
        <v>SH16_17</v>
      </c>
      <c r="BG640" s="208">
        <f t="shared" si="632"/>
        <v>0.0404411764705883</v>
      </c>
      <c r="BH640" s="208" t="s">
        <v>18</v>
      </c>
      <c r="BI640" s="46" t="s">
        <v>195</v>
      </c>
      <c r="BM640" s="202" t="s">
        <v>327</v>
      </c>
      <c r="BN640" s="46" t="str">
        <f t="shared" si="627"/>
        <v>R_ES-AP-SpCool</v>
      </c>
      <c r="BO640" s="208" t="str">
        <f t="shared" si="628"/>
        <v>SH16_17</v>
      </c>
      <c r="BP640" s="208">
        <f t="shared" si="633"/>
        <v>0.0827205882352941</v>
      </c>
      <c r="BQ640" s="208" t="s">
        <v>18</v>
      </c>
      <c r="BR640" s="46" t="s">
        <v>192</v>
      </c>
    </row>
    <row r="641" spans="11:70">
      <c r="K641" s="202" t="s">
        <v>327</v>
      </c>
      <c r="L641" s="203" t="str">
        <f t="shared" si="629"/>
        <v>R_ES-AP-SpCool</v>
      </c>
      <c r="M641" s="202" t="str">
        <f t="shared" ref="M641" si="670">M545</f>
        <v>SH18_19</v>
      </c>
      <c r="N641" s="127">
        <f>R650+R651</f>
        <v>0.0643382352941176</v>
      </c>
      <c r="O641" s="202" t="s">
        <v>18</v>
      </c>
      <c r="P641" s="203" t="s">
        <v>196</v>
      </c>
      <c r="R641" s="202">
        <f t="shared" si="657"/>
        <v>0.0294117647058824</v>
      </c>
      <c r="T641" s="202" t="s">
        <v>327</v>
      </c>
      <c r="U641" s="203" t="str">
        <f t="shared" si="617"/>
        <v>R_ES-AP-SpCool</v>
      </c>
      <c r="V641" s="202" t="str">
        <f t="shared" si="617"/>
        <v>SH18_19</v>
      </c>
      <c r="W641" s="127">
        <f>AA650+AA651</f>
        <v>0.112132352941176</v>
      </c>
      <c r="X641" s="202" t="s">
        <v>18</v>
      </c>
      <c r="Y641" s="203" t="s">
        <v>191</v>
      </c>
      <c r="AA641" s="202">
        <f t="shared" si="658"/>
        <v>0.0183823529411765</v>
      </c>
      <c r="AC641" s="202" t="s">
        <v>327</v>
      </c>
      <c r="AD641" s="46" t="str">
        <f t="shared" si="619"/>
        <v>R_ES-AP-SpCool</v>
      </c>
      <c r="AE641" s="208" t="str">
        <f t="shared" si="620"/>
        <v>SH18_19</v>
      </c>
      <c r="AF641" s="46">
        <f t="shared" si="669"/>
        <v>0.0643382352941176</v>
      </c>
      <c r="AG641" s="208" t="s">
        <v>18</v>
      </c>
      <c r="AH641" s="46" t="s">
        <v>197</v>
      </c>
      <c r="AL641" s="202" t="s">
        <v>327</v>
      </c>
      <c r="AM641" s="203" t="str">
        <f t="shared" si="621"/>
        <v>R_ES-AP-SpCool</v>
      </c>
      <c r="AN641" s="202" t="str">
        <f t="shared" si="622"/>
        <v>SH18_19</v>
      </c>
      <c r="AO641" s="127">
        <f>AS650+AS651</f>
        <v>0.0827205882352941</v>
      </c>
      <c r="AP641" s="202" t="s">
        <v>18</v>
      </c>
      <c r="AQ641" s="203" t="s">
        <v>194</v>
      </c>
      <c r="AS641" s="202">
        <f t="shared" si="659"/>
        <v>0.0266544117647059</v>
      </c>
      <c r="AU641" s="202" t="s">
        <v>327</v>
      </c>
      <c r="AV641" s="46" t="str">
        <f t="shared" si="623"/>
        <v>R_ES-AP-SpCool</v>
      </c>
      <c r="AW641" s="208" t="str">
        <f t="shared" si="624"/>
        <v>SH18_19</v>
      </c>
      <c r="AX641" s="127">
        <f>BB650+BB651</f>
        <v>0.112132352941176</v>
      </c>
      <c r="AY641" s="208" t="s">
        <v>18</v>
      </c>
      <c r="AZ641" s="46" t="s">
        <v>193</v>
      </c>
      <c r="BB641" s="208">
        <f t="shared" si="660"/>
        <v>0.0183823529411765</v>
      </c>
      <c r="BD641" s="202" t="s">
        <v>327</v>
      </c>
      <c r="BE641" s="46" t="str">
        <f t="shared" si="625"/>
        <v>R_ES-AP-SpCool</v>
      </c>
      <c r="BF641" s="208" t="str">
        <f t="shared" si="626"/>
        <v>SH18_19</v>
      </c>
      <c r="BG641" s="208">
        <f t="shared" si="632"/>
        <v>0.0643382352941176</v>
      </c>
      <c r="BH641" s="208" t="s">
        <v>18</v>
      </c>
      <c r="BI641" s="46" t="s">
        <v>195</v>
      </c>
      <c r="BM641" s="202" t="s">
        <v>327</v>
      </c>
      <c r="BN641" s="46" t="str">
        <f t="shared" si="627"/>
        <v>R_ES-AP-SpCool</v>
      </c>
      <c r="BO641" s="208" t="str">
        <f t="shared" si="628"/>
        <v>SH18_19</v>
      </c>
      <c r="BP641" s="208">
        <f t="shared" si="633"/>
        <v>0.112132352941176</v>
      </c>
      <c r="BQ641" s="208" t="s">
        <v>18</v>
      </c>
      <c r="BR641" s="46" t="s">
        <v>192</v>
      </c>
    </row>
    <row r="642" spans="11:70">
      <c r="K642" s="202" t="s">
        <v>327</v>
      </c>
      <c r="L642" s="203" t="str">
        <f t="shared" si="629"/>
        <v>R_ES-AP-SpCool</v>
      </c>
      <c r="M642" s="202" t="str">
        <f t="shared" ref="M642" si="671">M546</f>
        <v>SH20_21</v>
      </c>
      <c r="N642" s="127">
        <f>R652+R653</f>
        <v>0.099264705882353</v>
      </c>
      <c r="O642" s="202" t="s">
        <v>18</v>
      </c>
      <c r="P642" s="203" t="s">
        <v>196</v>
      </c>
      <c r="R642" s="202">
        <f t="shared" si="657"/>
        <v>0.0266544117647059</v>
      </c>
      <c r="T642" s="202" t="s">
        <v>327</v>
      </c>
      <c r="U642" s="203" t="str">
        <f t="shared" si="617"/>
        <v>R_ES-AP-SpCool</v>
      </c>
      <c r="V642" s="202" t="str">
        <f t="shared" si="617"/>
        <v>SH20_21</v>
      </c>
      <c r="W642" s="127">
        <f>AA652+AA653</f>
        <v>0.132352941176471</v>
      </c>
      <c r="X642" s="202" t="s">
        <v>18</v>
      </c>
      <c r="Y642" s="203" t="s">
        <v>191</v>
      </c>
      <c r="AA642" s="202">
        <f t="shared" si="658"/>
        <v>0.0165441176470588</v>
      </c>
      <c r="AC642" s="202" t="s">
        <v>327</v>
      </c>
      <c r="AD642" s="46" t="str">
        <f t="shared" si="619"/>
        <v>R_ES-AP-SpCool</v>
      </c>
      <c r="AE642" s="208" t="str">
        <f t="shared" si="620"/>
        <v>SH20_21</v>
      </c>
      <c r="AF642" s="46">
        <f t="shared" si="669"/>
        <v>0.099264705882353</v>
      </c>
      <c r="AG642" s="208" t="s">
        <v>18</v>
      </c>
      <c r="AH642" s="46" t="s">
        <v>197</v>
      </c>
      <c r="AL642" s="202" t="s">
        <v>327</v>
      </c>
      <c r="AM642" s="203" t="str">
        <f t="shared" si="621"/>
        <v>R_ES-AP-SpCool</v>
      </c>
      <c r="AN642" s="202" t="str">
        <f t="shared" si="622"/>
        <v>SH20_21</v>
      </c>
      <c r="AO642" s="127">
        <f>AS652+AS653</f>
        <v>0.112132352941176</v>
      </c>
      <c r="AP642" s="202" t="s">
        <v>18</v>
      </c>
      <c r="AQ642" s="203" t="s">
        <v>194</v>
      </c>
      <c r="AS642" s="202">
        <f t="shared" si="659"/>
        <v>0.0229779411764706</v>
      </c>
      <c r="AU642" s="202" t="s">
        <v>327</v>
      </c>
      <c r="AV642" s="46" t="str">
        <f t="shared" si="623"/>
        <v>R_ES-AP-SpCool</v>
      </c>
      <c r="AW642" s="208" t="str">
        <f t="shared" si="624"/>
        <v>SH20_21</v>
      </c>
      <c r="AX642" s="127">
        <f>BB652+BB653</f>
        <v>0.132352941176471</v>
      </c>
      <c r="AY642" s="208" t="s">
        <v>18</v>
      </c>
      <c r="AZ642" s="46" t="s">
        <v>193</v>
      </c>
      <c r="BB642" s="208">
        <f t="shared" si="660"/>
        <v>0.0165441176470588</v>
      </c>
      <c r="BD642" s="202" t="s">
        <v>327</v>
      </c>
      <c r="BE642" s="46" t="str">
        <f t="shared" si="625"/>
        <v>R_ES-AP-SpCool</v>
      </c>
      <c r="BF642" s="208" t="str">
        <f t="shared" si="626"/>
        <v>SH20_21</v>
      </c>
      <c r="BG642" s="208">
        <f t="shared" si="632"/>
        <v>0.099264705882353</v>
      </c>
      <c r="BH642" s="208" t="s">
        <v>18</v>
      </c>
      <c r="BI642" s="46" t="s">
        <v>195</v>
      </c>
      <c r="BM642" s="202" t="s">
        <v>327</v>
      </c>
      <c r="BN642" s="46" t="str">
        <f t="shared" si="627"/>
        <v>R_ES-AP-SpCool</v>
      </c>
      <c r="BO642" s="208" t="str">
        <f t="shared" si="628"/>
        <v>SH20_21</v>
      </c>
      <c r="BP642" s="208">
        <f t="shared" si="633"/>
        <v>0.132352941176471</v>
      </c>
      <c r="BQ642" s="208" t="s">
        <v>18</v>
      </c>
      <c r="BR642" s="46" t="s">
        <v>192</v>
      </c>
    </row>
    <row r="643" spans="11:70">
      <c r="K643" s="202" t="s">
        <v>327</v>
      </c>
      <c r="L643" s="203" t="str">
        <f t="shared" si="629"/>
        <v>R_ES-AP-SpCool</v>
      </c>
      <c r="M643" s="202" t="str">
        <f t="shared" ref="M643" si="672">M547</f>
        <v>SH22_23</v>
      </c>
      <c r="N643" s="127">
        <f>R654+R655</f>
        <v>0.123161764705882</v>
      </c>
      <c r="O643" s="202" t="s">
        <v>18</v>
      </c>
      <c r="P643" s="203" t="s">
        <v>196</v>
      </c>
      <c r="R643" s="202">
        <f t="shared" si="657"/>
        <v>0.0229779411764706</v>
      </c>
      <c r="T643" s="202" t="s">
        <v>327</v>
      </c>
      <c r="U643" s="203" t="str">
        <f t="shared" si="617"/>
        <v>R_ES-AP-SpCool</v>
      </c>
      <c r="V643" s="202" t="str">
        <f t="shared" si="617"/>
        <v>SH22_23</v>
      </c>
      <c r="W643" s="127">
        <f>AA654+AA655</f>
        <v>0.144301470588235</v>
      </c>
      <c r="X643" s="202" t="s">
        <v>18</v>
      </c>
      <c r="Y643" s="203" t="s">
        <v>191</v>
      </c>
      <c r="AA643" s="202">
        <f t="shared" si="658"/>
        <v>0.0147058823529412</v>
      </c>
      <c r="AC643" s="202" t="s">
        <v>327</v>
      </c>
      <c r="AD643" s="46" t="str">
        <f t="shared" si="619"/>
        <v>R_ES-AP-SpCool</v>
      </c>
      <c r="AE643" s="208" t="str">
        <f t="shared" si="620"/>
        <v>SH22_23</v>
      </c>
      <c r="AF643" s="46">
        <f t="shared" si="669"/>
        <v>0.123161764705882</v>
      </c>
      <c r="AG643" s="208" t="s">
        <v>18</v>
      </c>
      <c r="AH643" s="46" t="s">
        <v>197</v>
      </c>
      <c r="AL643" s="202" t="s">
        <v>327</v>
      </c>
      <c r="AM643" s="203" t="str">
        <f t="shared" si="621"/>
        <v>R_ES-AP-SpCool</v>
      </c>
      <c r="AN643" s="202" t="str">
        <f t="shared" si="622"/>
        <v>SH22_23</v>
      </c>
      <c r="AO643" s="127">
        <f>AS654+AS655</f>
        <v>0.132352941176471</v>
      </c>
      <c r="AP643" s="202" t="s">
        <v>18</v>
      </c>
      <c r="AQ643" s="203" t="s">
        <v>194</v>
      </c>
      <c r="AS643" s="202">
        <f t="shared" si="659"/>
        <v>0.0183823529411765</v>
      </c>
      <c r="AU643" s="202" t="s">
        <v>327</v>
      </c>
      <c r="AV643" s="46" t="str">
        <f t="shared" si="623"/>
        <v>R_ES-AP-SpCool</v>
      </c>
      <c r="AW643" s="208" t="str">
        <f t="shared" si="624"/>
        <v>SH22_23</v>
      </c>
      <c r="AX643" s="127">
        <f>BB654+BB655</f>
        <v>0.144301470588235</v>
      </c>
      <c r="AY643" s="208" t="s">
        <v>18</v>
      </c>
      <c r="AZ643" s="46" t="s">
        <v>193</v>
      </c>
      <c r="BB643" s="208">
        <f t="shared" si="660"/>
        <v>0.0147058823529412</v>
      </c>
      <c r="BD643" s="202" t="s">
        <v>327</v>
      </c>
      <c r="BE643" s="46" t="str">
        <f t="shared" si="625"/>
        <v>R_ES-AP-SpCool</v>
      </c>
      <c r="BF643" s="208" t="str">
        <f t="shared" si="626"/>
        <v>SH22_23</v>
      </c>
      <c r="BG643" s="208">
        <f t="shared" si="632"/>
        <v>0.123161764705882</v>
      </c>
      <c r="BH643" s="208" t="s">
        <v>18</v>
      </c>
      <c r="BI643" s="46" t="s">
        <v>195</v>
      </c>
      <c r="BM643" s="202" t="s">
        <v>327</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327</v>
      </c>
      <c r="L656" s="203" t="str">
        <f t="shared" si="629"/>
        <v>R_ES-AP-SpCool</v>
      </c>
      <c r="M656" s="202" t="str">
        <f t="shared" ref="M656:N656" si="685">M560</f>
        <v>FH0_1</v>
      </c>
      <c r="N656" s="202">
        <f t="shared" si="685"/>
        <v>0</v>
      </c>
      <c r="O656" s="202" t="s">
        <v>18</v>
      </c>
      <c r="P656" s="203" t="s">
        <v>196</v>
      </c>
      <c r="T656" s="202" t="s">
        <v>327</v>
      </c>
      <c r="U656" s="203" t="str">
        <f t="shared" si="617"/>
        <v>R_ES-AP-SpCool</v>
      </c>
      <c r="V656" s="202" t="str">
        <f t="shared" si="617"/>
        <v>FH0_1</v>
      </c>
      <c r="W656" s="202">
        <f t="shared" ref="W656" si="686">W560</f>
        <v>0</v>
      </c>
      <c r="X656" s="202" t="s">
        <v>18</v>
      </c>
      <c r="Y656" s="203" t="s">
        <v>191</v>
      </c>
      <c r="AC656" s="202" t="s">
        <v>327</v>
      </c>
      <c r="AD656" s="46" t="str">
        <f t="shared" si="619"/>
        <v>R_ES-AP-SpCool</v>
      </c>
      <c r="AE656" s="208" t="str">
        <f t="shared" si="620"/>
        <v>FH0_1</v>
      </c>
      <c r="AF656" s="46">
        <f t="shared" si="669"/>
        <v>0</v>
      </c>
      <c r="AG656" s="208" t="s">
        <v>18</v>
      </c>
      <c r="AH656" s="46" t="s">
        <v>197</v>
      </c>
      <c r="AL656" s="202" t="s">
        <v>327</v>
      </c>
      <c r="AM656" s="203" t="str">
        <f t="shared" si="621"/>
        <v>R_ES-AP-SpCool</v>
      </c>
      <c r="AN656" s="202" t="str">
        <f t="shared" si="622"/>
        <v>FH0_1</v>
      </c>
      <c r="AO656" s="202">
        <f t="shared" ref="AO656:AO703" si="687">AO560</f>
        <v>0</v>
      </c>
      <c r="AP656" s="202" t="s">
        <v>18</v>
      </c>
      <c r="AQ656" s="203" t="s">
        <v>194</v>
      </c>
      <c r="AU656" s="202" t="s">
        <v>327</v>
      </c>
      <c r="AV656" s="46" t="str">
        <f t="shared" si="623"/>
        <v>R_ES-AP-SpCool</v>
      </c>
      <c r="AW656" s="208" t="str">
        <f t="shared" si="624"/>
        <v>FH0_1</v>
      </c>
      <c r="AX656" s="208">
        <f t="shared" si="631"/>
        <v>0</v>
      </c>
      <c r="AY656" s="208" t="s">
        <v>18</v>
      </c>
      <c r="AZ656" s="46" t="s">
        <v>193</v>
      </c>
      <c r="BD656" s="202" t="s">
        <v>327</v>
      </c>
      <c r="BE656" s="46" t="str">
        <f t="shared" si="625"/>
        <v>R_ES-AP-SpCool</v>
      </c>
      <c r="BF656" s="208" t="str">
        <f t="shared" si="626"/>
        <v>FH0_1</v>
      </c>
      <c r="BG656" s="208">
        <f t="shared" si="632"/>
        <v>0</v>
      </c>
      <c r="BH656" s="208" t="s">
        <v>18</v>
      </c>
      <c r="BI656" s="46" t="s">
        <v>195</v>
      </c>
      <c r="BM656" s="202" t="s">
        <v>327</v>
      </c>
      <c r="BN656" s="46" t="str">
        <f t="shared" si="627"/>
        <v>R_ES-AP-SpCool</v>
      </c>
      <c r="BO656" s="208" t="str">
        <f t="shared" si="628"/>
        <v>FH0_1</v>
      </c>
      <c r="BP656" s="208">
        <f t="shared" si="633"/>
        <v>0</v>
      </c>
      <c r="BQ656" s="208" t="s">
        <v>18</v>
      </c>
      <c r="BR656" s="46" t="s">
        <v>192</v>
      </c>
    </row>
    <row r="657" spans="11:70">
      <c r="K657" s="202" t="s">
        <v>327</v>
      </c>
      <c r="L657" s="203" t="str">
        <f t="shared" si="629"/>
        <v>R_ES-AP-SpCool</v>
      </c>
      <c r="M657" s="202" t="str">
        <f t="shared" ref="M657:N657" si="688">M561</f>
        <v>FH2_3</v>
      </c>
      <c r="N657" s="202">
        <f t="shared" si="688"/>
        <v>0</v>
      </c>
      <c r="O657" s="202" t="s">
        <v>18</v>
      </c>
      <c r="P657" s="203" t="s">
        <v>196</v>
      </c>
      <c r="T657" s="202" t="s">
        <v>327</v>
      </c>
      <c r="U657" s="203" t="str">
        <f t="shared" si="617"/>
        <v>R_ES-AP-SpCool</v>
      </c>
      <c r="V657" s="202" t="str">
        <f t="shared" si="617"/>
        <v>FH2_3</v>
      </c>
      <c r="W657" s="202">
        <f t="shared" ref="W657" si="689">W561</f>
        <v>0</v>
      </c>
      <c r="X657" s="202" t="s">
        <v>18</v>
      </c>
      <c r="Y657" s="203" t="s">
        <v>191</v>
      </c>
      <c r="AC657" s="202" t="s">
        <v>327</v>
      </c>
      <c r="AD657" s="46" t="str">
        <f t="shared" si="619"/>
        <v>R_ES-AP-SpCool</v>
      </c>
      <c r="AE657" s="208" t="str">
        <f t="shared" si="620"/>
        <v>FH2_3</v>
      </c>
      <c r="AF657" s="46">
        <f t="shared" si="669"/>
        <v>0</v>
      </c>
      <c r="AG657" s="208" t="s">
        <v>18</v>
      </c>
      <c r="AH657" s="46" t="s">
        <v>197</v>
      </c>
      <c r="AL657" s="202" t="s">
        <v>327</v>
      </c>
      <c r="AM657" s="203" t="str">
        <f t="shared" si="621"/>
        <v>R_ES-AP-SpCool</v>
      </c>
      <c r="AN657" s="202" t="str">
        <f t="shared" si="622"/>
        <v>FH2_3</v>
      </c>
      <c r="AO657" s="202">
        <f t="shared" si="687"/>
        <v>0</v>
      </c>
      <c r="AP657" s="202" t="s">
        <v>18</v>
      </c>
      <c r="AQ657" s="203" t="s">
        <v>194</v>
      </c>
      <c r="AU657" s="202" t="s">
        <v>327</v>
      </c>
      <c r="AV657" s="46" t="str">
        <f t="shared" si="623"/>
        <v>R_ES-AP-SpCool</v>
      </c>
      <c r="AW657" s="208" t="str">
        <f t="shared" si="624"/>
        <v>FH2_3</v>
      </c>
      <c r="AX657" s="208">
        <f t="shared" si="631"/>
        <v>0</v>
      </c>
      <c r="AY657" s="208" t="s">
        <v>18</v>
      </c>
      <c r="AZ657" s="46" t="s">
        <v>193</v>
      </c>
      <c r="BD657" s="202" t="s">
        <v>327</v>
      </c>
      <c r="BE657" s="46" t="str">
        <f t="shared" si="625"/>
        <v>R_ES-AP-SpCool</v>
      </c>
      <c r="BF657" s="208" t="str">
        <f t="shared" si="626"/>
        <v>FH2_3</v>
      </c>
      <c r="BG657" s="208">
        <f t="shared" si="632"/>
        <v>0</v>
      </c>
      <c r="BH657" s="208" t="s">
        <v>18</v>
      </c>
      <c r="BI657" s="46" t="s">
        <v>195</v>
      </c>
      <c r="BM657" s="202" t="s">
        <v>327</v>
      </c>
      <c r="BN657" s="46" t="str">
        <f t="shared" si="627"/>
        <v>R_ES-AP-SpCool</v>
      </c>
      <c r="BO657" s="208" t="str">
        <f t="shared" si="628"/>
        <v>FH2_3</v>
      </c>
      <c r="BP657" s="208">
        <f t="shared" si="633"/>
        <v>0</v>
      </c>
      <c r="BQ657" s="208" t="s">
        <v>18</v>
      </c>
      <c r="BR657" s="46" t="s">
        <v>192</v>
      </c>
    </row>
    <row r="658" spans="11:70">
      <c r="K658" s="202" t="s">
        <v>327</v>
      </c>
      <c r="L658" s="203" t="str">
        <f t="shared" si="629"/>
        <v>R_ES-AP-SpCool</v>
      </c>
      <c r="M658" s="202" t="str">
        <f t="shared" ref="M658:N658" si="690">M562</f>
        <v>FH4_5</v>
      </c>
      <c r="N658" s="202">
        <f t="shared" si="690"/>
        <v>0</v>
      </c>
      <c r="O658" s="202" t="s">
        <v>18</v>
      </c>
      <c r="P658" s="203" t="s">
        <v>196</v>
      </c>
      <c r="T658" s="202" t="s">
        <v>327</v>
      </c>
      <c r="U658" s="203" t="str">
        <f t="shared" si="617"/>
        <v>R_ES-AP-SpCool</v>
      </c>
      <c r="V658" s="202" t="str">
        <f t="shared" si="617"/>
        <v>FH4_5</v>
      </c>
      <c r="W658" s="202">
        <f t="shared" ref="W658" si="691">W562</f>
        <v>0</v>
      </c>
      <c r="X658" s="202" t="s">
        <v>18</v>
      </c>
      <c r="Y658" s="203" t="s">
        <v>191</v>
      </c>
      <c r="AC658" s="202" t="s">
        <v>327</v>
      </c>
      <c r="AD658" s="46" t="str">
        <f t="shared" si="619"/>
        <v>R_ES-AP-SpCool</v>
      </c>
      <c r="AE658" s="208" t="str">
        <f t="shared" si="620"/>
        <v>FH4_5</v>
      </c>
      <c r="AF658" s="46">
        <f t="shared" si="669"/>
        <v>0</v>
      </c>
      <c r="AG658" s="208" t="s">
        <v>18</v>
      </c>
      <c r="AH658" s="46" t="s">
        <v>197</v>
      </c>
      <c r="AL658" s="202" t="s">
        <v>327</v>
      </c>
      <c r="AM658" s="203" t="str">
        <f t="shared" si="621"/>
        <v>R_ES-AP-SpCool</v>
      </c>
      <c r="AN658" s="202" t="str">
        <f t="shared" si="622"/>
        <v>FH4_5</v>
      </c>
      <c r="AO658" s="202">
        <f t="shared" si="687"/>
        <v>0</v>
      </c>
      <c r="AP658" s="202" t="s">
        <v>18</v>
      </c>
      <c r="AQ658" s="203" t="s">
        <v>194</v>
      </c>
      <c r="AU658" s="202" t="s">
        <v>327</v>
      </c>
      <c r="AV658" s="46" t="str">
        <f t="shared" si="623"/>
        <v>R_ES-AP-SpCool</v>
      </c>
      <c r="AW658" s="208" t="str">
        <f t="shared" si="624"/>
        <v>FH4_5</v>
      </c>
      <c r="AX658" s="208">
        <f t="shared" si="631"/>
        <v>0</v>
      </c>
      <c r="AY658" s="208" t="s">
        <v>18</v>
      </c>
      <c r="AZ658" s="46" t="s">
        <v>193</v>
      </c>
      <c r="BD658" s="202" t="s">
        <v>327</v>
      </c>
      <c r="BE658" s="46" t="str">
        <f t="shared" si="625"/>
        <v>R_ES-AP-SpCool</v>
      </c>
      <c r="BF658" s="208" t="str">
        <f t="shared" si="626"/>
        <v>FH4_5</v>
      </c>
      <c r="BG658" s="208">
        <f t="shared" si="632"/>
        <v>0</v>
      </c>
      <c r="BH658" s="208" t="s">
        <v>18</v>
      </c>
      <c r="BI658" s="46" t="s">
        <v>195</v>
      </c>
      <c r="BM658" s="202" t="s">
        <v>327</v>
      </c>
      <c r="BN658" s="46" t="str">
        <f t="shared" si="627"/>
        <v>R_ES-AP-SpCool</v>
      </c>
      <c r="BO658" s="208" t="str">
        <f t="shared" si="628"/>
        <v>FH4_5</v>
      </c>
      <c r="BP658" s="208">
        <f t="shared" si="633"/>
        <v>0</v>
      </c>
      <c r="BQ658" s="208" t="s">
        <v>18</v>
      </c>
      <c r="BR658" s="46" t="s">
        <v>192</v>
      </c>
    </row>
    <row r="659" spans="11:70">
      <c r="K659" s="202" t="s">
        <v>327</v>
      </c>
      <c r="L659" s="203" t="str">
        <f t="shared" si="629"/>
        <v>R_ES-AP-SpCool</v>
      </c>
      <c r="M659" s="202" t="str">
        <f t="shared" ref="M659:N659" si="692">M563</f>
        <v>FH6_7</v>
      </c>
      <c r="N659" s="202">
        <f t="shared" si="692"/>
        <v>0</v>
      </c>
      <c r="O659" s="202" t="s">
        <v>18</v>
      </c>
      <c r="P659" s="203" t="s">
        <v>196</v>
      </c>
      <c r="T659" s="202" t="s">
        <v>327</v>
      </c>
      <c r="U659" s="203" t="str">
        <f t="shared" si="617"/>
        <v>R_ES-AP-SpCool</v>
      </c>
      <c r="V659" s="202" t="str">
        <f t="shared" si="617"/>
        <v>FH6_7</v>
      </c>
      <c r="W659" s="202">
        <f t="shared" ref="W659" si="693">W563</f>
        <v>0</v>
      </c>
      <c r="X659" s="202" t="s">
        <v>18</v>
      </c>
      <c r="Y659" s="203" t="s">
        <v>191</v>
      </c>
      <c r="AC659" s="202" t="s">
        <v>327</v>
      </c>
      <c r="AD659" s="46" t="str">
        <f t="shared" si="619"/>
        <v>R_ES-AP-SpCool</v>
      </c>
      <c r="AE659" s="208" t="str">
        <f t="shared" si="620"/>
        <v>FH6_7</v>
      </c>
      <c r="AF659" s="46">
        <f t="shared" si="669"/>
        <v>0</v>
      </c>
      <c r="AG659" s="208" t="s">
        <v>18</v>
      </c>
      <c r="AH659" s="46" t="s">
        <v>197</v>
      </c>
      <c r="AL659" s="202" t="s">
        <v>327</v>
      </c>
      <c r="AM659" s="203" t="str">
        <f t="shared" si="621"/>
        <v>R_ES-AP-SpCool</v>
      </c>
      <c r="AN659" s="202" t="str">
        <f t="shared" si="622"/>
        <v>FH6_7</v>
      </c>
      <c r="AO659" s="202">
        <f t="shared" si="687"/>
        <v>0</v>
      </c>
      <c r="AP659" s="202" t="s">
        <v>18</v>
      </c>
      <c r="AQ659" s="203" t="s">
        <v>194</v>
      </c>
      <c r="AU659" s="202" t="s">
        <v>327</v>
      </c>
      <c r="AV659" s="46" t="str">
        <f t="shared" si="623"/>
        <v>R_ES-AP-SpCool</v>
      </c>
      <c r="AW659" s="208" t="str">
        <f t="shared" si="624"/>
        <v>FH6_7</v>
      </c>
      <c r="AX659" s="208">
        <f t="shared" si="631"/>
        <v>0</v>
      </c>
      <c r="AY659" s="208" t="s">
        <v>18</v>
      </c>
      <c r="AZ659" s="46" t="s">
        <v>193</v>
      </c>
      <c r="BD659" s="202" t="s">
        <v>327</v>
      </c>
      <c r="BE659" s="46" t="str">
        <f t="shared" si="625"/>
        <v>R_ES-AP-SpCool</v>
      </c>
      <c r="BF659" s="208" t="str">
        <f t="shared" si="626"/>
        <v>FH6_7</v>
      </c>
      <c r="BG659" s="208">
        <f t="shared" si="632"/>
        <v>0</v>
      </c>
      <c r="BH659" s="208" t="s">
        <v>18</v>
      </c>
      <c r="BI659" s="46" t="s">
        <v>195</v>
      </c>
      <c r="BM659" s="202" t="s">
        <v>327</v>
      </c>
      <c r="BN659" s="46" t="str">
        <f t="shared" si="627"/>
        <v>R_ES-AP-SpCool</v>
      </c>
      <c r="BO659" s="208" t="str">
        <f t="shared" si="628"/>
        <v>FH6_7</v>
      </c>
      <c r="BP659" s="208">
        <f t="shared" si="633"/>
        <v>0</v>
      </c>
      <c r="BQ659" s="208" t="s">
        <v>18</v>
      </c>
      <c r="BR659" s="46" t="s">
        <v>192</v>
      </c>
    </row>
    <row r="660" spans="11:70">
      <c r="K660" s="202" t="s">
        <v>327</v>
      </c>
      <c r="L660" s="203" t="str">
        <f t="shared" si="629"/>
        <v>R_ES-AP-SpCool</v>
      </c>
      <c r="M660" s="202" t="str">
        <f t="shared" ref="M660:N660" si="694">M564</f>
        <v>FH8_9</v>
      </c>
      <c r="N660" s="202">
        <f t="shared" si="694"/>
        <v>0</v>
      </c>
      <c r="O660" s="202" t="s">
        <v>18</v>
      </c>
      <c r="P660" s="203" t="s">
        <v>196</v>
      </c>
      <c r="T660" s="202" t="s">
        <v>327</v>
      </c>
      <c r="U660" s="203" t="str">
        <f t="shared" si="617"/>
        <v>R_ES-AP-SpCool</v>
      </c>
      <c r="V660" s="202" t="str">
        <f t="shared" si="617"/>
        <v>FH8_9</v>
      </c>
      <c r="W660" s="202">
        <f t="shared" ref="W660" si="695">W564</f>
        <v>0</v>
      </c>
      <c r="X660" s="202" t="s">
        <v>18</v>
      </c>
      <c r="Y660" s="203" t="s">
        <v>191</v>
      </c>
      <c r="AC660" s="202" t="s">
        <v>327</v>
      </c>
      <c r="AD660" s="46" t="str">
        <f t="shared" si="619"/>
        <v>R_ES-AP-SpCool</v>
      </c>
      <c r="AE660" s="208" t="str">
        <f t="shared" si="620"/>
        <v>FH8_9</v>
      </c>
      <c r="AF660" s="46">
        <f t="shared" si="669"/>
        <v>0</v>
      </c>
      <c r="AG660" s="208" t="s">
        <v>18</v>
      </c>
      <c r="AH660" s="46" t="s">
        <v>197</v>
      </c>
      <c r="AL660" s="202" t="s">
        <v>327</v>
      </c>
      <c r="AM660" s="203" t="str">
        <f t="shared" si="621"/>
        <v>R_ES-AP-SpCool</v>
      </c>
      <c r="AN660" s="202" t="str">
        <f t="shared" si="622"/>
        <v>FH8_9</v>
      </c>
      <c r="AO660" s="202">
        <f t="shared" si="687"/>
        <v>0</v>
      </c>
      <c r="AP660" s="202" t="s">
        <v>18</v>
      </c>
      <c r="AQ660" s="203" t="s">
        <v>194</v>
      </c>
      <c r="AU660" s="202" t="s">
        <v>327</v>
      </c>
      <c r="AV660" s="46" t="str">
        <f t="shared" si="623"/>
        <v>R_ES-AP-SpCool</v>
      </c>
      <c r="AW660" s="208" t="str">
        <f t="shared" si="624"/>
        <v>FH8_9</v>
      </c>
      <c r="AX660" s="208">
        <f t="shared" si="631"/>
        <v>0</v>
      </c>
      <c r="AY660" s="208" t="s">
        <v>18</v>
      </c>
      <c r="AZ660" s="46" t="s">
        <v>193</v>
      </c>
      <c r="BD660" s="202" t="s">
        <v>327</v>
      </c>
      <c r="BE660" s="46" t="str">
        <f t="shared" si="625"/>
        <v>R_ES-AP-SpCool</v>
      </c>
      <c r="BF660" s="208" t="str">
        <f t="shared" si="626"/>
        <v>FH8_9</v>
      </c>
      <c r="BG660" s="208">
        <f t="shared" si="632"/>
        <v>0</v>
      </c>
      <c r="BH660" s="208" t="s">
        <v>18</v>
      </c>
      <c r="BI660" s="46" t="s">
        <v>195</v>
      </c>
      <c r="BM660" s="202" t="s">
        <v>327</v>
      </c>
      <c r="BN660" s="46" t="str">
        <f t="shared" si="627"/>
        <v>R_ES-AP-SpCool</v>
      </c>
      <c r="BO660" s="208" t="str">
        <f t="shared" si="628"/>
        <v>FH8_9</v>
      </c>
      <c r="BP660" s="208">
        <f t="shared" si="633"/>
        <v>0</v>
      </c>
      <c r="BQ660" s="208" t="s">
        <v>18</v>
      </c>
      <c r="BR660" s="46" t="s">
        <v>192</v>
      </c>
    </row>
    <row r="661" spans="11:70">
      <c r="K661" s="202" t="s">
        <v>327</v>
      </c>
      <c r="L661" s="203" t="str">
        <f t="shared" si="629"/>
        <v>R_ES-AP-SpCool</v>
      </c>
      <c r="M661" s="202" t="str">
        <f t="shared" ref="M661:N661" si="696">M565</f>
        <v>FH10_11</v>
      </c>
      <c r="N661" s="202">
        <f t="shared" si="696"/>
        <v>0</v>
      </c>
      <c r="O661" s="202" t="s">
        <v>18</v>
      </c>
      <c r="P661" s="203" t="s">
        <v>196</v>
      </c>
      <c r="T661" s="202" t="s">
        <v>327</v>
      </c>
      <c r="U661" s="203" t="str">
        <f t="shared" si="617"/>
        <v>R_ES-AP-SpCool</v>
      </c>
      <c r="V661" s="202" t="str">
        <f t="shared" si="617"/>
        <v>FH10_11</v>
      </c>
      <c r="W661" s="202">
        <f t="shared" ref="W661" si="697">W565</f>
        <v>0</v>
      </c>
      <c r="X661" s="202" t="s">
        <v>18</v>
      </c>
      <c r="Y661" s="203" t="s">
        <v>191</v>
      </c>
      <c r="AC661" s="202" t="s">
        <v>327</v>
      </c>
      <c r="AD661" s="46" t="str">
        <f t="shared" si="619"/>
        <v>R_ES-AP-SpCool</v>
      </c>
      <c r="AE661" s="208" t="str">
        <f t="shared" si="620"/>
        <v>FH10_11</v>
      </c>
      <c r="AF661" s="46">
        <f t="shared" si="669"/>
        <v>0</v>
      </c>
      <c r="AG661" s="208" t="s">
        <v>18</v>
      </c>
      <c r="AH661" s="46" t="s">
        <v>197</v>
      </c>
      <c r="AL661" s="202" t="s">
        <v>327</v>
      </c>
      <c r="AM661" s="203" t="str">
        <f t="shared" si="621"/>
        <v>R_ES-AP-SpCool</v>
      </c>
      <c r="AN661" s="202" t="str">
        <f t="shared" si="622"/>
        <v>FH10_11</v>
      </c>
      <c r="AO661" s="202">
        <f t="shared" si="687"/>
        <v>0</v>
      </c>
      <c r="AP661" s="202" t="s">
        <v>18</v>
      </c>
      <c r="AQ661" s="203" t="s">
        <v>194</v>
      </c>
      <c r="AU661" s="202" t="s">
        <v>327</v>
      </c>
      <c r="AV661" s="46" t="str">
        <f t="shared" si="623"/>
        <v>R_ES-AP-SpCool</v>
      </c>
      <c r="AW661" s="208" t="str">
        <f t="shared" si="624"/>
        <v>FH10_11</v>
      </c>
      <c r="AX661" s="208">
        <f t="shared" si="631"/>
        <v>0</v>
      </c>
      <c r="AY661" s="208" t="s">
        <v>18</v>
      </c>
      <c r="AZ661" s="46" t="s">
        <v>193</v>
      </c>
      <c r="BD661" s="202" t="s">
        <v>327</v>
      </c>
      <c r="BE661" s="46" t="str">
        <f t="shared" si="625"/>
        <v>R_ES-AP-SpCool</v>
      </c>
      <c r="BF661" s="208" t="str">
        <f t="shared" si="626"/>
        <v>FH10_11</v>
      </c>
      <c r="BG661" s="208">
        <f t="shared" si="632"/>
        <v>0</v>
      </c>
      <c r="BH661" s="208" t="s">
        <v>18</v>
      </c>
      <c r="BI661" s="46" t="s">
        <v>195</v>
      </c>
      <c r="BM661" s="202" t="s">
        <v>327</v>
      </c>
      <c r="BN661" s="46" t="str">
        <f t="shared" si="627"/>
        <v>R_ES-AP-SpCool</v>
      </c>
      <c r="BO661" s="208" t="str">
        <f t="shared" si="628"/>
        <v>FH10_11</v>
      </c>
      <c r="BP661" s="208">
        <f t="shared" si="633"/>
        <v>0</v>
      </c>
      <c r="BQ661" s="208" t="s">
        <v>18</v>
      </c>
      <c r="BR661" s="46" t="s">
        <v>192</v>
      </c>
    </row>
    <row r="662" spans="11:70">
      <c r="K662" s="202" t="s">
        <v>327</v>
      </c>
      <c r="L662" s="203" t="str">
        <f t="shared" si="629"/>
        <v>R_ES-AP-SpCool</v>
      </c>
      <c r="M662" s="202" t="str">
        <f t="shared" ref="M662:N662" si="698">M566</f>
        <v>FH12_13</v>
      </c>
      <c r="N662" s="202">
        <f t="shared" si="698"/>
        <v>0</v>
      </c>
      <c r="O662" s="202" t="s">
        <v>18</v>
      </c>
      <c r="P662" s="203" t="s">
        <v>196</v>
      </c>
      <c r="T662" s="202" t="s">
        <v>327</v>
      </c>
      <c r="U662" s="203" t="str">
        <f t="shared" si="617"/>
        <v>R_ES-AP-SpCool</v>
      </c>
      <c r="V662" s="202" t="str">
        <f t="shared" si="617"/>
        <v>FH12_13</v>
      </c>
      <c r="W662" s="202">
        <f t="shared" ref="W662" si="699">W566</f>
        <v>0</v>
      </c>
      <c r="X662" s="202" t="s">
        <v>18</v>
      </c>
      <c r="Y662" s="203" t="s">
        <v>191</v>
      </c>
      <c r="AC662" s="202" t="s">
        <v>327</v>
      </c>
      <c r="AD662" s="46" t="str">
        <f t="shared" si="619"/>
        <v>R_ES-AP-SpCool</v>
      </c>
      <c r="AE662" s="208" t="str">
        <f t="shared" si="620"/>
        <v>FH12_13</v>
      </c>
      <c r="AF662" s="46">
        <f t="shared" si="669"/>
        <v>0</v>
      </c>
      <c r="AG662" s="208" t="s">
        <v>18</v>
      </c>
      <c r="AH662" s="46" t="s">
        <v>197</v>
      </c>
      <c r="AL662" s="202" t="s">
        <v>327</v>
      </c>
      <c r="AM662" s="203" t="str">
        <f t="shared" si="621"/>
        <v>R_ES-AP-SpCool</v>
      </c>
      <c r="AN662" s="202" t="str">
        <f t="shared" si="622"/>
        <v>FH12_13</v>
      </c>
      <c r="AO662" s="202">
        <f t="shared" si="687"/>
        <v>0</v>
      </c>
      <c r="AP662" s="202" t="s">
        <v>18</v>
      </c>
      <c r="AQ662" s="203" t="s">
        <v>194</v>
      </c>
      <c r="AU662" s="202" t="s">
        <v>327</v>
      </c>
      <c r="AV662" s="46" t="str">
        <f t="shared" si="623"/>
        <v>R_ES-AP-SpCool</v>
      </c>
      <c r="AW662" s="208" t="str">
        <f t="shared" si="624"/>
        <v>FH12_13</v>
      </c>
      <c r="AX662" s="208">
        <f t="shared" si="631"/>
        <v>0</v>
      </c>
      <c r="AY662" s="208" t="s">
        <v>18</v>
      </c>
      <c r="AZ662" s="46" t="s">
        <v>193</v>
      </c>
      <c r="BD662" s="202" t="s">
        <v>327</v>
      </c>
      <c r="BE662" s="46" t="str">
        <f t="shared" si="625"/>
        <v>R_ES-AP-SpCool</v>
      </c>
      <c r="BF662" s="208" t="str">
        <f t="shared" si="626"/>
        <v>FH12_13</v>
      </c>
      <c r="BG662" s="208">
        <f t="shared" si="632"/>
        <v>0</v>
      </c>
      <c r="BH662" s="208" t="s">
        <v>18</v>
      </c>
      <c r="BI662" s="46" t="s">
        <v>195</v>
      </c>
      <c r="BM662" s="202" t="s">
        <v>327</v>
      </c>
      <c r="BN662" s="46" t="str">
        <f t="shared" si="627"/>
        <v>R_ES-AP-SpCool</v>
      </c>
      <c r="BO662" s="208" t="str">
        <f t="shared" si="628"/>
        <v>FH12_13</v>
      </c>
      <c r="BP662" s="208">
        <f t="shared" si="633"/>
        <v>0</v>
      </c>
      <c r="BQ662" s="208" t="s">
        <v>18</v>
      </c>
      <c r="BR662" s="46" t="s">
        <v>192</v>
      </c>
    </row>
    <row r="663" spans="11:70">
      <c r="K663" s="202" t="s">
        <v>327</v>
      </c>
      <c r="L663" s="203" t="str">
        <f t="shared" si="629"/>
        <v>R_ES-AP-SpCool</v>
      </c>
      <c r="M663" s="202" t="str">
        <f t="shared" ref="M663:N663" si="700">M567</f>
        <v>FH14_15</v>
      </c>
      <c r="N663" s="202">
        <f t="shared" si="700"/>
        <v>0</v>
      </c>
      <c r="O663" s="202" t="s">
        <v>18</v>
      </c>
      <c r="P663" s="203" t="s">
        <v>196</v>
      </c>
      <c r="T663" s="202" t="s">
        <v>327</v>
      </c>
      <c r="U663" s="203" t="str">
        <f t="shared" si="617"/>
        <v>R_ES-AP-SpCool</v>
      </c>
      <c r="V663" s="202" t="str">
        <f t="shared" si="617"/>
        <v>FH14_15</v>
      </c>
      <c r="W663" s="202">
        <f t="shared" ref="W663" si="701">W567</f>
        <v>0</v>
      </c>
      <c r="X663" s="202" t="s">
        <v>18</v>
      </c>
      <c r="Y663" s="203" t="s">
        <v>191</v>
      </c>
      <c r="AC663" s="202" t="s">
        <v>327</v>
      </c>
      <c r="AD663" s="46" t="str">
        <f t="shared" si="619"/>
        <v>R_ES-AP-SpCool</v>
      </c>
      <c r="AE663" s="208" t="str">
        <f t="shared" si="620"/>
        <v>FH14_15</v>
      </c>
      <c r="AF663" s="46">
        <f t="shared" si="669"/>
        <v>0</v>
      </c>
      <c r="AG663" s="208" t="s">
        <v>18</v>
      </c>
      <c r="AH663" s="46" t="s">
        <v>197</v>
      </c>
      <c r="AL663" s="202" t="s">
        <v>327</v>
      </c>
      <c r="AM663" s="203" t="str">
        <f t="shared" si="621"/>
        <v>R_ES-AP-SpCool</v>
      </c>
      <c r="AN663" s="202" t="str">
        <f t="shared" si="622"/>
        <v>FH14_15</v>
      </c>
      <c r="AO663" s="202">
        <f t="shared" si="687"/>
        <v>0</v>
      </c>
      <c r="AP663" s="202" t="s">
        <v>18</v>
      </c>
      <c r="AQ663" s="203" t="s">
        <v>194</v>
      </c>
      <c r="AU663" s="202" t="s">
        <v>327</v>
      </c>
      <c r="AV663" s="46" t="str">
        <f t="shared" si="623"/>
        <v>R_ES-AP-SpCool</v>
      </c>
      <c r="AW663" s="208" t="str">
        <f t="shared" si="624"/>
        <v>FH14_15</v>
      </c>
      <c r="AX663" s="208">
        <f t="shared" si="631"/>
        <v>0</v>
      </c>
      <c r="AY663" s="208" t="s">
        <v>18</v>
      </c>
      <c r="AZ663" s="46" t="s">
        <v>193</v>
      </c>
      <c r="BD663" s="202" t="s">
        <v>327</v>
      </c>
      <c r="BE663" s="46" t="str">
        <f t="shared" si="625"/>
        <v>R_ES-AP-SpCool</v>
      </c>
      <c r="BF663" s="208" t="str">
        <f t="shared" si="626"/>
        <v>FH14_15</v>
      </c>
      <c r="BG663" s="208">
        <f t="shared" si="632"/>
        <v>0</v>
      </c>
      <c r="BH663" s="208" t="s">
        <v>18</v>
      </c>
      <c r="BI663" s="46" t="s">
        <v>195</v>
      </c>
      <c r="BM663" s="202" t="s">
        <v>327</v>
      </c>
      <c r="BN663" s="46" t="str">
        <f t="shared" si="627"/>
        <v>R_ES-AP-SpCool</v>
      </c>
      <c r="BO663" s="208" t="str">
        <f t="shared" si="628"/>
        <v>FH14_15</v>
      </c>
      <c r="BP663" s="208">
        <f t="shared" si="633"/>
        <v>0</v>
      </c>
      <c r="BQ663" s="208" t="s">
        <v>18</v>
      </c>
      <c r="BR663" s="46" t="s">
        <v>192</v>
      </c>
    </row>
    <row r="664" spans="11:70">
      <c r="K664" s="202" t="s">
        <v>327</v>
      </c>
      <c r="L664" s="203" t="str">
        <f t="shared" si="629"/>
        <v>R_ES-AP-SpCool</v>
      </c>
      <c r="M664" s="202" t="str">
        <f t="shared" ref="M664:N664" si="702">M568</f>
        <v>FH16_17</v>
      </c>
      <c r="N664" s="202">
        <f t="shared" si="702"/>
        <v>0</v>
      </c>
      <c r="O664" s="202" t="s">
        <v>18</v>
      </c>
      <c r="P664" s="203" t="s">
        <v>196</v>
      </c>
      <c r="T664" s="202" t="s">
        <v>327</v>
      </c>
      <c r="U664" s="203" t="str">
        <f t="shared" si="617"/>
        <v>R_ES-AP-SpCool</v>
      </c>
      <c r="V664" s="202" t="str">
        <f t="shared" si="617"/>
        <v>FH16_17</v>
      </c>
      <c r="W664" s="202">
        <f t="shared" ref="W664" si="703">W568</f>
        <v>0</v>
      </c>
      <c r="X664" s="202" t="s">
        <v>18</v>
      </c>
      <c r="Y664" s="203" t="s">
        <v>191</v>
      </c>
      <c r="AC664" s="202" t="s">
        <v>327</v>
      </c>
      <c r="AD664" s="46" t="str">
        <f t="shared" si="619"/>
        <v>R_ES-AP-SpCool</v>
      </c>
      <c r="AE664" s="208" t="str">
        <f t="shared" si="620"/>
        <v>FH16_17</v>
      </c>
      <c r="AF664" s="46">
        <f t="shared" si="669"/>
        <v>0</v>
      </c>
      <c r="AG664" s="208" t="s">
        <v>18</v>
      </c>
      <c r="AH664" s="46" t="s">
        <v>197</v>
      </c>
      <c r="AL664" s="202" t="s">
        <v>327</v>
      </c>
      <c r="AM664" s="203" t="str">
        <f t="shared" si="621"/>
        <v>R_ES-AP-SpCool</v>
      </c>
      <c r="AN664" s="202" t="str">
        <f t="shared" si="622"/>
        <v>FH16_17</v>
      </c>
      <c r="AO664" s="202">
        <f t="shared" si="687"/>
        <v>0</v>
      </c>
      <c r="AP664" s="202" t="s">
        <v>18</v>
      </c>
      <c r="AQ664" s="203" t="s">
        <v>194</v>
      </c>
      <c r="AU664" s="202" t="s">
        <v>327</v>
      </c>
      <c r="AV664" s="46" t="str">
        <f t="shared" si="623"/>
        <v>R_ES-AP-SpCool</v>
      </c>
      <c r="AW664" s="208" t="str">
        <f t="shared" si="624"/>
        <v>FH16_17</v>
      </c>
      <c r="AX664" s="208">
        <f t="shared" si="631"/>
        <v>0</v>
      </c>
      <c r="AY664" s="208" t="s">
        <v>18</v>
      </c>
      <c r="AZ664" s="46" t="s">
        <v>193</v>
      </c>
      <c r="BD664" s="202" t="s">
        <v>327</v>
      </c>
      <c r="BE664" s="46" t="str">
        <f t="shared" si="625"/>
        <v>R_ES-AP-SpCool</v>
      </c>
      <c r="BF664" s="208" t="str">
        <f t="shared" si="626"/>
        <v>FH16_17</v>
      </c>
      <c r="BG664" s="208">
        <f t="shared" si="632"/>
        <v>0</v>
      </c>
      <c r="BH664" s="208" t="s">
        <v>18</v>
      </c>
      <c r="BI664" s="46" t="s">
        <v>195</v>
      </c>
      <c r="BM664" s="202" t="s">
        <v>327</v>
      </c>
      <c r="BN664" s="46" t="str">
        <f t="shared" si="627"/>
        <v>R_ES-AP-SpCool</v>
      </c>
      <c r="BO664" s="208" t="str">
        <f t="shared" si="628"/>
        <v>FH16_17</v>
      </c>
      <c r="BP664" s="208">
        <f t="shared" si="633"/>
        <v>0</v>
      </c>
      <c r="BQ664" s="208" t="s">
        <v>18</v>
      </c>
      <c r="BR664" s="46" t="s">
        <v>192</v>
      </c>
    </row>
    <row r="665" spans="11:70">
      <c r="K665" s="202" t="s">
        <v>327</v>
      </c>
      <c r="L665" s="203" t="str">
        <f t="shared" si="629"/>
        <v>R_ES-AP-SpCool</v>
      </c>
      <c r="M665" s="202" t="str">
        <f t="shared" ref="M665:N665" si="704">M569</f>
        <v>FH18_19</v>
      </c>
      <c r="N665" s="202">
        <f t="shared" si="704"/>
        <v>0</v>
      </c>
      <c r="O665" s="202" t="s">
        <v>18</v>
      </c>
      <c r="P665" s="203" t="s">
        <v>196</v>
      </c>
      <c r="T665" s="202" t="s">
        <v>327</v>
      </c>
      <c r="U665" s="203" t="str">
        <f t="shared" si="617"/>
        <v>R_ES-AP-SpCool</v>
      </c>
      <c r="V665" s="202" t="str">
        <f t="shared" si="617"/>
        <v>FH18_19</v>
      </c>
      <c r="W665" s="202">
        <f t="shared" ref="W665" si="705">W569</f>
        <v>0</v>
      </c>
      <c r="X665" s="202" t="s">
        <v>18</v>
      </c>
      <c r="Y665" s="203" t="s">
        <v>191</v>
      </c>
      <c r="AC665" s="202" t="s">
        <v>327</v>
      </c>
      <c r="AD665" s="46" t="str">
        <f t="shared" si="619"/>
        <v>R_ES-AP-SpCool</v>
      </c>
      <c r="AE665" s="208" t="str">
        <f t="shared" si="620"/>
        <v>FH18_19</v>
      </c>
      <c r="AF665" s="46">
        <f t="shared" si="669"/>
        <v>0</v>
      </c>
      <c r="AG665" s="208" t="s">
        <v>18</v>
      </c>
      <c r="AH665" s="46" t="s">
        <v>197</v>
      </c>
      <c r="AL665" s="202" t="s">
        <v>327</v>
      </c>
      <c r="AM665" s="203" t="str">
        <f t="shared" si="621"/>
        <v>R_ES-AP-SpCool</v>
      </c>
      <c r="AN665" s="202" t="str">
        <f t="shared" si="622"/>
        <v>FH18_19</v>
      </c>
      <c r="AO665" s="202">
        <f t="shared" si="687"/>
        <v>0</v>
      </c>
      <c r="AP665" s="202" t="s">
        <v>18</v>
      </c>
      <c r="AQ665" s="203" t="s">
        <v>194</v>
      </c>
      <c r="AU665" s="202" t="s">
        <v>327</v>
      </c>
      <c r="AV665" s="46" t="str">
        <f t="shared" si="623"/>
        <v>R_ES-AP-SpCool</v>
      </c>
      <c r="AW665" s="208" t="str">
        <f t="shared" si="624"/>
        <v>FH18_19</v>
      </c>
      <c r="AX665" s="208">
        <f t="shared" si="631"/>
        <v>0</v>
      </c>
      <c r="AY665" s="208" t="s">
        <v>18</v>
      </c>
      <c r="AZ665" s="46" t="s">
        <v>193</v>
      </c>
      <c r="BD665" s="202" t="s">
        <v>327</v>
      </c>
      <c r="BE665" s="46" t="str">
        <f t="shared" si="625"/>
        <v>R_ES-AP-SpCool</v>
      </c>
      <c r="BF665" s="208" t="str">
        <f t="shared" si="626"/>
        <v>FH18_19</v>
      </c>
      <c r="BG665" s="208">
        <f t="shared" si="632"/>
        <v>0</v>
      </c>
      <c r="BH665" s="208" t="s">
        <v>18</v>
      </c>
      <c r="BI665" s="46" t="s">
        <v>195</v>
      </c>
      <c r="BM665" s="202" t="s">
        <v>327</v>
      </c>
      <c r="BN665" s="46" t="str">
        <f t="shared" si="627"/>
        <v>R_ES-AP-SpCool</v>
      </c>
      <c r="BO665" s="208" t="str">
        <f t="shared" si="628"/>
        <v>FH18_19</v>
      </c>
      <c r="BP665" s="208">
        <f t="shared" si="633"/>
        <v>0</v>
      </c>
      <c r="BQ665" s="208" t="s">
        <v>18</v>
      </c>
      <c r="BR665" s="46" t="s">
        <v>192</v>
      </c>
    </row>
    <row r="666" spans="11:70">
      <c r="K666" s="202" t="s">
        <v>327</v>
      </c>
      <c r="L666" s="203" t="str">
        <f t="shared" si="629"/>
        <v>R_ES-AP-SpCool</v>
      </c>
      <c r="M666" s="202" t="str">
        <f t="shared" ref="M666:N666" si="706">M570</f>
        <v>FH20_21</v>
      </c>
      <c r="N666" s="202">
        <f t="shared" si="706"/>
        <v>0</v>
      </c>
      <c r="O666" s="202" t="s">
        <v>18</v>
      </c>
      <c r="P666" s="203" t="s">
        <v>196</v>
      </c>
      <c r="T666" s="202" t="s">
        <v>327</v>
      </c>
      <c r="U666" s="203" t="str">
        <f t="shared" si="617"/>
        <v>R_ES-AP-SpCool</v>
      </c>
      <c r="V666" s="202" t="str">
        <f t="shared" si="617"/>
        <v>FH20_21</v>
      </c>
      <c r="W666" s="202">
        <f t="shared" ref="W666" si="707">W570</f>
        <v>0</v>
      </c>
      <c r="X666" s="202" t="s">
        <v>18</v>
      </c>
      <c r="Y666" s="203" t="s">
        <v>191</v>
      </c>
      <c r="AC666" s="202" t="s">
        <v>327</v>
      </c>
      <c r="AD666" s="46" t="str">
        <f t="shared" si="619"/>
        <v>R_ES-AP-SpCool</v>
      </c>
      <c r="AE666" s="208" t="str">
        <f t="shared" si="620"/>
        <v>FH20_21</v>
      </c>
      <c r="AF666" s="46">
        <f t="shared" si="669"/>
        <v>0</v>
      </c>
      <c r="AG666" s="208" t="s">
        <v>18</v>
      </c>
      <c r="AH666" s="46" t="s">
        <v>197</v>
      </c>
      <c r="AL666" s="202" t="s">
        <v>327</v>
      </c>
      <c r="AM666" s="203" t="str">
        <f t="shared" si="621"/>
        <v>R_ES-AP-SpCool</v>
      </c>
      <c r="AN666" s="202" t="str">
        <f t="shared" si="622"/>
        <v>FH20_21</v>
      </c>
      <c r="AO666" s="202">
        <f t="shared" si="687"/>
        <v>0</v>
      </c>
      <c r="AP666" s="202" t="s">
        <v>18</v>
      </c>
      <c r="AQ666" s="203" t="s">
        <v>194</v>
      </c>
      <c r="AU666" s="202" t="s">
        <v>327</v>
      </c>
      <c r="AV666" s="46" t="str">
        <f t="shared" si="623"/>
        <v>R_ES-AP-SpCool</v>
      </c>
      <c r="AW666" s="208" t="str">
        <f t="shared" si="624"/>
        <v>FH20_21</v>
      </c>
      <c r="AX666" s="208">
        <f t="shared" si="631"/>
        <v>0</v>
      </c>
      <c r="AY666" s="208" t="s">
        <v>18</v>
      </c>
      <c r="AZ666" s="46" t="s">
        <v>193</v>
      </c>
      <c r="BD666" s="202" t="s">
        <v>327</v>
      </c>
      <c r="BE666" s="46" t="str">
        <f t="shared" si="625"/>
        <v>R_ES-AP-SpCool</v>
      </c>
      <c r="BF666" s="208" t="str">
        <f t="shared" si="626"/>
        <v>FH20_21</v>
      </c>
      <c r="BG666" s="208">
        <f t="shared" si="632"/>
        <v>0</v>
      </c>
      <c r="BH666" s="208" t="s">
        <v>18</v>
      </c>
      <c r="BI666" s="46" t="s">
        <v>195</v>
      </c>
      <c r="BM666" s="202" t="s">
        <v>327</v>
      </c>
      <c r="BN666" s="46" t="str">
        <f t="shared" si="627"/>
        <v>R_ES-AP-SpCool</v>
      </c>
      <c r="BO666" s="208" t="str">
        <f t="shared" si="628"/>
        <v>FH20_21</v>
      </c>
      <c r="BP666" s="208">
        <f t="shared" si="633"/>
        <v>0</v>
      </c>
      <c r="BQ666" s="208" t="s">
        <v>18</v>
      </c>
      <c r="BR666" s="46" t="s">
        <v>192</v>
      </c>
    </row>
    <row r="667" spans="11:70">
      <c r="K667" s="202" t="s">
        <v>327</v>
      </c>
      <c r="L667" s="203" t="str">
        <f t="shared" si="629"/>
        <v>R_ES-AP-SpCool</v>
      </c>
      <c r="M667" s="202" t="str">
        <f t="shared" ref="M667:N667" si="708">M571</f>
        <v>FH22_23</v>
      </c>
      <c r="N667" s="202">
        <f t="shared" si="708"/>
        <v>0</v>
      </c>
      <c r="O667" s="202" t="s">
        <v>18</v>
      </c>
      <c r="P667" s="203" t="s">
        <v>196</v>
      </c>
      <c r="T667" s="202" t="s">
        <v>327</v>
      </c>
      <c r="U667" s="203" t="str">
        <f t="shared" si="617"/>
        <v>R_ES-AP-SpCool</v>
      </c>
      <c r="V667" s="202" t="str">
        <f t="shared" si="617"/>
        <v>FH22_23</v>
      </c>
      <c r="W667" s="202">
        <f t="shared" ref="W667" si="709">W571</f>
        <v>0</v>
      </c>
      <c r="X667" s="202" t="s">
        <v>18</v>
      </c>
      <c r="Y667" s="203" t="s">
        <v>191</v>
      </c>
      <c r="AC667" s="202" t="s">
        <v>327</v>
      </c>
      <c r="AD667" s="46" t="str">
        <f t="shared" si="619"/>
        <v>R_ES-AP-SpCool</v>
      </c>
      <c r="AE667" s="208" t="str">
        <f t="shared" si="620"/>
        <v>FH22_23</v>
      </c>
      <c r="AF667" s="46">
        <f t="shared" si="669"/>
        <v>0</v>
      </c>
      <c r="AG667" s="208" t="s">
        <v>18</v>
      </c>
      <c r="AH667" s="46" t="s">
        <v>197</v>
      </c>
      <c r="AL667" s="202" t="s">
        <v>327</v>
      </c>
      <c r="AM667" s="203" t="str">
        <f t="shared" si="621"/>
        <v>R_ES-AP-SpCool</v>
      </c>
      <c r="AN667" s="202" t="str">
        <f t="shared" si="622"/>
        <v>FH22_23</v>
      </c>
      <c r="AO667" s="202">
        <f t="shared" si="687"/>
        <v>0</v>
      </c>
      <c r="AP667" s="202" t="s">
        <v>18</v>
      </c>
      <c r="AQ667" s="203" t="s">
        <v>194</v>
      </c>
      <c r="AU667" s="202" t="s">
        <v>327</v>
      </c>
      <c r="AV667" s="46" t="str">
        <f t="shared" si="623"/>
        <v>R_ES-AP-SpCool</v>
      </c>
      <c r="AW667" s="208" t="str">
        <f t="shared" si="624"/>
        <v>FH22_23</v>
      </c>
      <c r="AX667" s="208">
        <f t="shared" si="631"/>
        <v>0</v>
      </c>
      <c r="AY667" s="208" t="s">
        <v>18</v>
      </c>
      <c r="AZ667" s="46" t="s">
        <v>193</v>
      </c>
      <c r="BD667" s="202" t="s">
        <v>327</v>
      </c>
      <c r="BE667" s="46" t="str">
        <f t="shared" si="625"/>
        <v>R_ES-AP-SpCool</v>
      </c>
      <c r="BF667" s="208" t="str">
        <f t="shared" si="626"/>
        <v>FH22_23</v>
      </c>
      <c r="BG667" s="208">
        <f t="shared" si="632"/>
        <v>0</v>
      </c>
      <c r="BH667" s="208" t="s">
        <v>18</v>
      </c>
      <c r="BI667" s="46" t="s">
        <v>195</v>
      </c>
      <c r="BM667" s="202" t="s">
        <v>327</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327</v>
      </c>
      <c r="L680" s="203" t="str">
        <f t="shared" si="731"/>
        <v>R_ES-AP-SpCool</v>
      </c>
      <c r="M680" s="202" t="str">
        <f t="shared" ref="M680" si="749">M584</f>
        <v>WH0_1</v>
      </c>
      <c r="N680" s="202">
        <v>0</v>
      </c>
      <c r="O680" s="202" t="s">
        <v>18</v>
      </c>
      <c r="P680" s="203" t="s">
        <v>196</v>
      </c>
      <c r="T680" s="202" t="s">
        <v>327</v>
      </c>
      <c r="U680" s="203" t="str">
        <f t="shared" si="719"/>
        <v>R_ES-AP-SpCool</v>
      </c>
      <c r="V680" s="202" t="str">
        <f t="shared" si="719"/>
        <v>WH0_1</v>
      </c>
      <c r="W680" s="202">
        <v>0</v>
      </c>
      <c r="X680" s="202" t="s">
        <v>18</v>
      </c>
      <c r="Y680" s="203" t="s">
        <v>191</v>
      </c>
      <c r="AC680" s="202" t="s">
        <v>327</v>
      </c>
      <c r="AD680" s="46" t="str">
        <f t="shared" si="721"/>
        <v>R_ES-AP-SpCool</v>
      </c>
      <c r="AE680" s="208" t="str">
        <f t="shared" si="722"/>
        <v>WH0_1</v>
      </c>
      <c r="AF680" s="46">
        <f t="shared" si="669"/>
        <v>0</v>
      </c>
      <c r="AG680" s="208" t="s">
        <v>18</v>
      </c>
      <c r="AH680" s="46" t="s">
        <v>197</v>
      </c>
      <c r="AL680" s="202" t="s">
        <v>327</v>
      </c>
      <c r="AM680" s="203" t="str">
        <f t="shared" si="723"/>
        <v>R_ES-AP-SpCool</v>
      </c>
      <c r="AN680" s="202" t="str">
        <f t="shared" si="724"/>
        <v>WH0_1</v>
      </c>
      <c r="AO680" s="202">
        <f t="shared" si="687"/>
        <v>0</v>
      </c>
      <c r="AP680" s="202" t="s">
        <v>18</v>
      </c>
      <c r="AQ680" s="203" t="s">
        <v>194</v>
      </c>
      <c r="AU680" s="202" t="s">
        <v>327</v>
      </c>
      <c r="AV680" s="46" t="str">
        <f t="shared" si="725"/>
        <v>R_ES-AP-SpCool</v>
      </c>
      <c r="AW680" s="208" t="str">
        <f t="shared" si="726"/>
        <v>WH0_1</v>
      </c>
      <c r="AX680" s="208">
        <f t="shared" si="734"/>
        <v>0</v>
      </c>
      <c r="AY680" s="208" t="s">
        <v>18</v>
      </c>
      <c r="AZ680" s="46" t="s">
        <v>193</v>
      </c>
      <c r="BD680" s="202" t="s">
        <v>327</v>
      </c>
      <c r="BE680" s="46" t="str">
        <f t="shared" si="727"/>
        <v>R_ES-AP-SpCool</v>
      </c>
      <c r="BF680" s="208" t="str">
        <f t="shared" si="728"/>
        <v>WH0_1</v>
      </c>
      <c r="BG680" s="208">
        <f t="shared" si="735"/>
        <v>0</v>
      </c>
      <c r="BH680" s="208" t="s">
        <v>18</v>
      </c>
      <c r="BI680" s="46" t="s">
        <v>195</v>
      </c>
      <c r="BM680" s="202" t="s">
        <v>327</v>
      </c>
      <c r="BN680" s="46" t="str">
        <f t="shared" si="729"/>
        <v>R_ES-AP-SpCool</v>
      </c>
      <c r="BO680" s="208" t="str">
        <f t="shared" si="730"/>
        <v>WH0_1</v>
      </c>
      <c r="BP680" s="208">
        <f t="shared" si="736"/>
        <v>0</v>
      </c>
      <c r="BQ680" s="208" t="s">
        <v>18</v>
      </c>
      <c r="BR680" s="46" t="s">
        <v>192</v>
      </c>
    </row>
    <row r="681" spans="11:70">
      <c r="K681" s="202" t="s">
        <v>327</v>
      </c>
      <c r="L681" s="203" t="str">
        <f t="shared" si="731"/>
        <v>R_ES-AP-SpCool</v>
      </c>
      <c r="M681" s="202" t="str">
        <f t="shared" ref="M681" si="750">M585</f>
        <v>WH2_3</v>
      </c>
      <c r="N681" s="202">
        <v>0</v>
      </c>
      <c r="O681" s="202" t="s">
        <v>18</v>
      </c>
      <c r="P681" s="203" t="s">
        <v>196</v>
      </c>
      <c r="T681" s="202" t="s">
        <v>327</v>
      </c>
      <c r="U681" s="203" t="str">
        <f t="shared" si="719"/>
        <v>R_ES-AP-SpCool</v>
      </c>
      <c r="V681" s="202" t="str">
        <f t="shared" si="719"/>
        <v>WH2_3</v>
      </c>
      <c r="W681" s="202">
        <v>0</v>
      </c>
      <c r="X681" s="202" t="s">
        <v>18</v>
      </c>
      <c r="Y681" s="203" t="s">
        <v>191</v>
      </c>
      <c r="AC681" s="202" t="s">
        <v>327</v>
      </c>
      <c r="AD681" s="46" t="str">
        <f t="shared" si="721"/>
        <v>R_ES-AP-SpCool</v>
      </c>
      <c r="AE681" s="208" t="str">
        <f t="shared" si="722"/>
        <v>WH2_3</v>
      </c>
      <c r="AF681" s="46">
        <f t="shared" si="669"/>
        <v>0</v>
      </c>
      <c r="AG681" s="208" t="s">
        <v>18</v>
      </c>
      <c r="AH681" s="46" t="s">
        <v>197</v>
      </c>
      <c r="AL681" s="202" t="s">
        <v>327</v>
      </c>
      <c r="AM681" s="203" t="str">
        <f t="shared" si="723"/>
        <v>R_ES-AP-SpCool</v>
      </c>
      <c r="AN681" s="202" t="str">
        <f t="shared" si="724"/>
        <v>WH2_3</v>
      </c>
      <c r="AO681" s="202">
        <f t="shared" si="687"/>
        <v>0</v>
      </c>
      <c r="AP681" s="202" t="s">
        <v>18</v>
      </c>
      <c r="AQ681" s="203" t="s">
        <v>194</v>
      </c>
      <c r="AU681" s="202" t="s">
        <v>327</v>
      </c>
      <c r="AV681" s="46" t="str">
        <f t="shared" si="725"/>
        <v>R_ES-AP-SpCool</v>
      </c>
      <c r="AW681" s="208" t="str">
        <f t="shared" si="726"/>
        <v>WH2_3</v>
      </c>
      <c r="AX681" s="208">
        <f t="shared" si="734"/>
        <v>0</v>
      </c>
      <c r="AY681" s="208" t="s">
        <v>18</v>
      </c>
      <c r="AZ681" s="46" t="s">
        <v>193</v>
      </c>
      <c r="BD681" s="202" t="s">
        <v>327</v>
      </c>
      <c r="BE681" s="46" t="str">
        <f t="shared" si="727"/>
        <v>R_ES-AP-SpCool</v>
      </c>
      <c r="BF681" s="208" t="str">
        <f t="shared" si="728"/>
        <v>WH2_3</v>
      </c>
      <c r="BG681" s="208">
        <f t="shared" si="735"/>
        <v>0</v>
      </c>
      <c r="BH681" s="208" t="s">
        <v>18</v>
      </c>
      <c r="BI681" s="46" t="s">
        <v>195</v>
      </c>
      <c r="BM681" s="202" t="s">
        <v>327</v>
      </c>
      <c r="BN681" s="46" t="str">
        <f t="shared" si="729"/>
        <v>R_ES-AP-SpCool</v>
      </c>
      <c r="BO681" s="208" t="str">
        <f t="shared" si="730"/>
        <v>WH2_3</v>
      </c>
      <c r="BP681" s="208">
        <f t="shared" si="736"/>
        <v>0</v>
      </c>
      <c r="BQ681" s="208" t="s">
        <v>18</v>
      </c>
      <c r="BR681" s="46" t="s">
        <v>192</v>
      </c>
    </row>
    <row r="682" spans="11:70">
      <c r="K682" s="202" t="s">
        <v>327</v>
      </c>
      <c r="L682" s="203" t="str">
        <f t="shared" si="731"/>
        <v>R_ES-AP-SpCool</v>
      </c>
      <c r="M682" s="202" t="str">
        <f t="shared" ref="M682" si="751">M586</f>
        <v>WH4_5</v>
      </c>
      <c r="N682" s="202">
        <v>0</v>
      </c>
      <c r="O682" s="202" t="s">
        <v>18</v>
      </c>
      <c r="P682" s="203" t="s">
        <v>196</v>
      </c>
      <c r="T682" s="202" t="s">
        <v>327</v>
      </c>
      <c r="U682" s="203" t="str">
        <f t="shared" si="719"/>
        <v>R_ES-AP-SpCool</v>
      </c>
      <c r="V682" s="202" t="str">
        <f t="shared" si="719"/>
        <v>WH4_5</v>
      </c>
      <c r="W682" s="202">
        <v>0</v>
      </c>
      <c r="X682" s="202" t="s">
        <v>18</v>
      </c>
      <c r="Y682" s="203" t="s">
        <v>191</v>
      </c>
      <c r="AC682" s="202" t="s">
        <v>327</v>
      </c>
      <c r="AD682" s="46" t="str">
        <f t="shared" si="721"/>
        <v>R_ES-AP-SpCool</v>
      </c>
      <c r="AE682" s="208" t="str">
        <f t="shared" si="722"/>
        <v>WH4_5</v>
      </c>
      <c r="AF682" s="46">
        <f t="shared" si="669"/>
        <v>0</v>
      </c>
      <c r="AG682" s="208" t="s">
        <v>18</v>
      </c>
      <c r="AH682" s="46" t="s">
        <v>197</v>
      </c>
      <c r="AL682" s="202" t="s">
        <v>327</v>
      </c>
      <c r="AM682" s="203" t="str">
        <f t="shared" si="723"/>
        <v>R_ES-AP-SpCool</v>
      </c>
      <c r="AN682" s="202" t="str">
        <f t="shared" si="724"/>
        <v>WH4_5</v>
      </c>
      <c r="AO682" s="202">
        <f t="shared" si="687"/>
        <v>0</v>
      </c>
      <c r="AP682" s="202" t="s">
        <v>18</v>
      </c>
      <c r="AQ682" s="203" t="s">
        <v>194</v>
      </c>
      <c r="AU682" s="202" t="s">
        <v>327</v>
      </c>
      <c r="AV682" s="46" t="str">
        <f t="shared" si="725"/>
        <v>R_ES-AP-SpCool</v>
      </c>
      <c r="AW682" s="208" t="str">
        <f t="shared" si="726"/>
        <v>WH4_5</v>
      </c>
      <c r="AX682" s="208">
        <f t="shared" si="734"/>
        <v>0</v>
      </c>
      <c r="AY682" s="208" t="s">
        <v>18</v>
      </c>
      <c r="AZ682" s="46" t="s">
        <v>193</v>
      </c>
      <c r="BD682" s="202" t="s">
        <v>327</v>
      </c>
      <c r="BE682" s="46" t="str">
        <f t="shared" si="727"/>
        <v>R_ES-AP-SpCool</v>
      </c>
      <c r="BF682" s="208" t="str">
        <f t="shared" si="728"/>
        <v>WH4_5</v>
      </c>
      <c r="BG682" s="208">
        <f t="shared" si="735"/>
        <v>0</v>
      </c>
      <c r="BH682" s="208" t="s">
        <v>18</v>
      </c>
      <c r="BI682" s="46" t="s">
        <v>195</v>
      </c>
      <c r="BM682" s="202" t="s">
        <v>327</v>
      </c>
      <c r="BN682" s="46" t="str">
        <f t="shared" si="729"/>
        <v>R_ES-AP-SpCool</v>
      </c>
      <c r="BO682" s="208" t="str">
        <f t="shared" si="730"/>
        <v>WH4_5</v>
      </c>
      <c r="BP682" s="208">
        <f t="shared" si="736"/>
        <v>0</v>
      </c>
      <c r="BQ682" s="208" t="s">
        <v>18</v>
      </c>
      <c r="BR682" s="46" t="s">
        <v>192</v>
      </c>
    </row>
    <row r="683" spans="11:70">
      <c r="K683" s="202" t="s">
        <v>327</v>
      </c>
      <c r="L683" s="203" t="str">
        <f t="shared" si="731"/>
        <v>R_ES-AP-SpCool</v>
      </c>
      <c r="M683" s="202" t="str">
        <f t="shared" ref="M683" si="752">M587</f>
        <v>WH6_7</v>
      </c>
      <c r="N683" s="202">
        <v>0</v>
      </c>
      <c r="O683" s="202" t="s">
        <v>18</v>
      </c>
      <c r="P683" s="203" t="s">
        <v>196</v>
      </c>
      <c r="T683" s="202" t="s">
        <v>327</v>
      </c>
      <c r="U683" s="203" t="str">
        <f t="shared" si="719"/>
        <v>R_ES-AP-SpCool</v>
      </c>
      <c r="V683" s="202" t="str">
        <f t="shared" si="719"/>
        <v>WH6_7</v>
      </c>
      <c r="W683" s="202">
        <v>0</v>
      </c>
      <c r="X683" s="202" t="s">
        <v>18</v>
      </c>
      <c r="Y683" s="203" t="s">
        <v>191</v>
      </c>
      <c r="AC683" s="202" t="s">
        <v>327</v>
      </c>
      <c r="AD683" s="46" t="str">
        <f t="shared" si="721"/>
        <v>R_ES-AP-SpCool</v>
      </c>
      <c r="AE683" s="208" t="str">
        <f t="shared" si="722"/>
        <v>WH6_7</v>
      </c>
      <c r="AF683" s="46">
        <f t="shared" si="669"/>
        <v>0</v>
      </c>
      <c r="AG683" s="208" t="s">
        <v>18</v>
      </c>
      <c r="AH683" s="46" t="s">
        <v>197</v>
      </c>
      <c r="AL683" s="202" t="s">
        <v>327</v>
      </c>
      <c r="AM683" s="203" t="str">
        <f t="shared" si="723"/>
        <v>R_ES-AP-SpCool</v>
      </c>
      <c r="AN683" s="202" t="str">
        <f t="shared" si="724"/>
        <v>WH6_7</v>
      </c>
      <c r="AO683" s="202">
        <f t="shared" si="687"/>
        <v>0</v>
      </c>
      <c r="AP683" s="202" t="s">
        <v>18</v>
      </c>
      <c r="AQ683" s="203" t="s">
        <v>194</v>
      </c>
      <c r="AU683" s="202" t="s">
        <v>327</v>
      </c>
      <c r="AV683" s="46" t="str">
        <f t="shared" si="725"/>
        <v>R_ES-AP-SpCool</v>
      </c>
      <c r="AW683" s="208" t="str">
        <f t="shared" si="726"/>
        <v>WH6_7</v>
      </c>
      <c r="AX683" s="208">
        <f t="shared" si="734"/>
        <v>0</v>
      </c>
      <c r="AY683" s="208" t="s">
        <v>18</v>
      </c>
      <c r="AZ683" s="46" t="s">
        <v>193</v>
      </c>
      <c r="BD683" s="202" t="s">
        <v>327</v>
      </c>
      <c r="BE683" s="46" t="str">
        <f t="shared" si="727"/>
        <v>R_ES-AP-SpCool</v>
      </c>
      <c r="BF683" s="208" t="str">
        <f t="shared" si="728"/>
        <v>WH6_7</v>
      </c>
      <c r="BG683" s="208">
        <f t="shared" si="735"/>
        <v>0</v>
      </c>
      <c r="BH683" s="208" t="s">
        <v>18</v>
      </c>
      <c r="BI683" s="46" t="s">
        <v>195</v>
      </c>
      <c r="BM683" s="202" t="s">
        <v>327</v>
      </c>
      <c r="BN683" s="46" t="str">
        <f t="shared" si="729"/>
        <v>R_ES-AP-SpCool</v>
      </c>
      <c r="BO683" s="208" t="str">
        <f t="shared" si="730"/>
        <v>WH6_7</v>
      </c>
      <c r="BP683" s="208">
        <f t="shared" si="736"/>
        <v>0</v>
      </c>
      <c r="BQ683" s="208" t="s">
        <v>18</v>
      </c>
      <c r="BR683" s="46" t="s">
        <v>192</v>
      </c>
    </row>
    <row r="684" spans="11:70">
      <c r="K684" s="202" t="s">
        <v>327</v>
      </c>
      <c r="L684" s="203" t="str">
        <f t="shared" si="731"/>
        <v>R_ES-AP-SpCool</v>
      </c>
      <c r="M684" s="202" t="str">
        <f t="shared" ref="M684" si="753">M588</f>
        <v>WH8_9</v>
      </c>
      <c r="N684" s="202">
        <v>0</v>
      </c>
      <c r="O684" s="202" t="s">
        <v>18</v>
      </c>
      <c r="P684" s="203" t="s">
        <v>196</v>
      </c>
      <c r="T684" s="202" t="s">
        <v>327</v>
      </c>
      <c r="U684" s="203" t="str">
        <f t="shared" si="719"/>
        <v>R_ES-AP-SpCool</v>
      </c>
      <c r="V684" s="202" t="str">
        <f t="shared" si="719"/>
        <v>WH8_9</v>
      </c>
      <c r="W684" s="202">
        <v>0</v>
      </c>
      <c r="X684" s="202" t="s">
        <v>18</v>
      </c>
      <c r="Y684" s="203" t="s">
        <v>191</v>
      </c>
      <c r="AC684" s="202" t="s">
        <v>327</v>
      </c>
      <c r="AD684" s="46" t="str">
        <f t="shared" si="721"/>
        <v>R_ES-AP-SpCool</v>
      </c>
      <c r="AE684" s="208" t="str">
        <f t="shared" si="722"/>
        <v>WH8_9</v>
      </c>
      <c r="AF684" s="46">
        <f t="shared" si="669"/>
        <v>0</v>
      </c>
      <c r="AG684" s="208" t="s">
        <v>18</v>
      </c>
      <c r="AH684" s="46" t="s">
        <v>197</v>
      </c>
      <c r="AL684" s="202" t="s">
        <v>327</v>
      </c>
      <c r="AM684" s="203" t="str">
        <f t="shared" si="723"/>
        <v>R_ES-AP-SpCool</v>
      </c>
      <c r="AN684" s="202" t="str">
        <f t="shared" si="724"/>
        <v>WH8_9</v>
      </c>
      <c r="AO684" s="202">
        <f t="shared" si="687"/>
        <v>0</v>
      </c>
      <c r="AP684" s="202" t="s">
        <v>18</v>
      </c>
      <c r="AQ684" s="203" t="s">
        <v>194</v>
      </c>
      <c r="AU684" s="202" t="s">
        <v>327</v>
      </c>
      <c r="AV684" s="46" t="str">
        <f t="shared" si="725"/>
        <v>R_ES-AP-SpCool</v>
      </c>
      <c r="AW684" s="208" t="str">
        <f t="shared" si="726"/>
        <v>WH8_9</v>
      </c>
      <c r="AX684" s="208">
        <f t="shared" si="734"/>
        <v>0</v>
      </c>
      <c r="AY684" s="208" t="s">
        <v>18</v>
      </c>
      <c r="AZ684" s="46" t="s">
        <v>193</v>
      </c>
      <c r="BD684" s="202" t="s">
        <v>327</v>
      </c>
      <c r="BE684" s="46" t="str">
        <f t="shared" si="727"/>
        <v>R_ES-AP-SpCool</v>
      </c>
      <c r="BF684" s="208" t="str">
        <f t="shared" si="728"/>
        <v>WH8_9</v>
      </c>
      <c r="BG684" s="208">
        <f t="shared" si="735"/>
        <v>0</v>
      </c>
      <c r="BH684" s="208" t="s">
        <v>18</v>
      </c>
      <c r="BI684" s="46" t="s">
        <v>195</v>
      </c>
      <c r="BM684" s="202" t="s">
        <v>327</v>
      </c>
      <c r="BN684" s="46" t="str">
        <f t="shared" si="729"/>
        <v>R_ES-AP-SpCool</v>
      </c>
      <c r="BO684" s="208" t="str">
        <f t="shared" si="730"/>
        <v>WH8_9</v>
      </c>
      <c r="BP684" s="208">
        <f t="shared" si="736"/>
        <v>0</v>
      </c>
      <c r="BQ684" s="208" t="s">
        <v>18</v>
      </c>
      <c r="BR684" s="46" t="s">
        <v>192</v>
      </c>
    </row>
    <row r="685" spans="11:70">
      <c r="K685" s="202" t="s">
        <v>327</v>
      </c>
      <c r="L685" s="203" t="str">
        <f t="shared" si="731"/>
        <v>R_ES-AP-SpCool</v>
      </c>
      <c r="M685" s="202" t="str">
        <f t="shared" ref="M685" si="754">M589</f>
        <v>WH10_11</v>
      </c>
      <c r="N685" s="202">
        <v>0</v>
      </c>
      <c r="O685" s="202" t="s">
        <v>18</v>
      </c>
      <c r="P685" s="203" t="s">
        <v>196</v>
      </c>
      <c r="T685" s="202" t="s">
        <v>327</v>
      </c>
      <c r="U685" s="203" t="str">
        <f t="shared" si="719"/>
        <v>R_ES-AP-SpCool</v>
      </c>
      <c r="V685" s="202" t="str">
        <f t="shared" si="719"/>
        <v>WH10_11</v>
      </c>
      <c r="W685" s="202">
        <v>0</v>
      </c>
      <c r="X685" s="202" t="s">
        <v>18</v>
      </c>
      <c r="Y685" s="203" t="s">
        <v>191</v>
      </c>
      <c r="AC685" s="202" t="s">
        <v>327</v>
      </c>
      <c r="AD685" s="46" t="str">
        <f t="shared" si="721"/>
        <v>R_ES-AP-SpCool</v>
      </c>
      <c r="AE685" s="208" t="str">
        <f t="shared" si="722"/>
        <v>WH10_11</v>
      </c>
      <c r="AF685" s="46">
        <f t="shared" si="669"/>
        <v>0</v>
      </c>
      <c r="AG685" s="208" t="s">
        <v>18</v>
      </c>
      <c r="AH685" s="46" t="s">
        <v>197</v>
      </c>
      <c r="AL685" s="202" t="s">
        <v>327</v>
      </c>
      <c r="AM685" s="203" t="str">
        <f t="shared" si="723"/>
        <v>R_ES-AP-SpCool</v>
      </c>
      <c r="AN685" s="202" t="str">
        <f t="shared" si="724"/>
        <v>WH10_11</v>
      </c>
      <c r="AO685" s="202">
        <f t="shared" si="687"/>
        <v>0</v>
      </c>
      <c r="AP685" s="202" t="s">
        <v>18</v>
      </c>
      <c r="AQ685" s="203" t="s">
        <v>194</v>
      </c>
      <c r="AU685" s="202" t="s">
        <v>327</v>
      </c>
      <c r="AV685" s="46" t="str">
        <f t="shared" si="725"/>
        <v>R_ES-AP-SpCool</v>
      </c>
      <c r="AW685" s="208" t="str">
        <f t="shared" si="726"/>
        <v>WH10_11</v>
      </c>
      <c r="AX685" s="208">
        <f t="shared" si="734"/>
        <v>0</v>
      </c>
      <c r="AY685" s="208" t="s">
        <v>18</v>
      </c>
      <c r="AZ685" s="46" t="s">
        <v>193</v>
      </c>
      <c r="BD685" s="202" t="s">
        <v>327</v>
      </c>
      <c r="BE685" s="46" t="str">
        <f t="shared" si="727"/>
        <v>R_ES-AP-SpCool</v>
      </c>
      <c r="BF685" s="208" t="str">
        <f t="shared" si="728"/>
        <v>WH10_11</v>
      </c>
      <c r="BG685" s="208">
        <f t="shared" si="735"/>
        <v>0</v>
      </c>
      <c r="BH685" s="208" t="s">
        <v>18</v>
      </c>
      <c r="BI685" s="46" t="s">
        <v>195</v>
      </c>
      <c r="BM685" s="202" t="s">
        <v>327</v>
      </c>
      <c r="BN685" s="46" t="str">
        <f t="shared" si="729"/>
        <v>R_ES-AP-SpCool</v>
      </c>
      <c r="BO685" s="208" t="str">
        <f t="shared" si="730"/>
        <v>WH10_11</v>
      </c>
      <c r="BP685" s="208">
        <f t="shared" si="736"/>
        <v>0</v>
      </c>
      <c r="BQ685" s="208" t="s">
        <v>18</v>
      </c>
      <c r="BR685" s="46" t="s">
        <v>192</v>
      </c>
    </row>
    <row r="686" spans="11:70">
      <c r="K686" s="202" t="s">
        <v>327</v>
      </c>
      <c r="L686" s="203" t="str">
        <f t="shared" si="731"/>
        <v>R_ES-AP-SpCool</v>
      </c>
      <c r="M686" s="202" t="str">
        <f t="shared" ref="M686" si="755">M590</f>
        <v>WH12_13</v>
      </c>
      <c r="N686" s="202">
        <v>0</v>
      </c>
      <c r="O686" s="202" t="s">
        <v>18</v>
      </c>
      <c r="P686" s="203" t="s">
        <v>196</v>
      </c>
      <c r="T686" s="202" t="s">
        <v>327</v>
      </c>
      <c r="U686" s="203" t="str">
        <f t="shared" si="719"/>
        <v>R_ES-AP-SpCool</v>
      </c>
      <c r="V686" s="202" t="str">
        <f t="shared" si="719"/>
        <v>WH12_13</v>
      </c>
      <c r="W686" s="202">
        <v>0</v>
      </c>
      <c r="X686" s="202" t="s">
        <v>18</v>
      </c>
      <c r="Y686" s="203" t="s">
        <v>191</v>
      </c>
      <c r="AC686" s="202" t="s">
        <v>327</v>
      </c>
      <c r="AD686" s="46" t="str">
        <f t="shared" si="721"/>
        <v>R_ES-AP-SpCool</v>
      </c>
      <c r="AE686" s="208" t="str">
        <f t="shared" si="722"/>
        <v>WH12_13</v>
      </c>
      <c r="AF686" s="46">
        <f t="shared" si="669"/>
        <v>0</v>
      </c>
      <c r="AG686" s="208" t="s">
        <v>18</v>
      </c>
      <c r="AH686" s="46" t="s">
        <v>197</v>
      </c>
      <c r="AL686" s="202" t="s">
        <v>327</v>
      </c>
      <c r="AM686" s="203" t="str">
        <f t="shared" si="723"/>
        <v>R_ES-AP-SpCool</v>
      </c>
      <c r="AN686" s="202" t="str">
        <f t="shared" si="724"/>
        <v>WH12_13</v>
      </c>
      <c r="AO686" s="202">
        <f t="shared" si="687"/>
        <v>0</v>
      </c>
      <c r="AP686" s="202" t="s">
        <v>18</v>
      </c>
      <c r="AQ686" s="203" t="s">
        <v>194</v>
      </c>
      <c r="AU686" s="202" t="s">
        <v>327</v>
      </c>
      <c r="AV686" s="46" t="str">
        <f t="shared" si="725"/>
        <v>R_ES-AP-SpCool</v>
      </c>
      <c r="AW686" s="208" t="str">
        <f t="shared" si="726"/>
        <v>WH12_13</v>
      </c>
      <c r="AX686" s="208">
        <f t="shared" si="734"/>
        <v>0</v>
      </c>
      <c r="AY686" s="208" t="s">
        <v>18</v>
      </c>
      <c r="AZ686" s="46" t="s">
        <v>193</v>
      </c>
      <c r="BD686" s="202" t="s">
        <v>327</v>
      </c>
      <c r="BE686" s="46" t="str">
        <f t="shared" si="727"/>
        <v>R_ES-AP-SpCool</v>
      </c>
      <c r="BF686" s="208" t="str">
        <f t="shared" si="728"/>
        <v>WH12_13</v>
      </c>
      <c r="BG686" s="208">
        <f t="shared" si="735"/>
        <v>0</v>
      </c>
      <c r="BH686" s="208" t="s">
        <v>18</v>
      </c>
      <c r="BI686" s="46" t="s">
        <v>195</v>
      </c>
      <c r="BM686" s="202" t="s">
        <v>327</v>
      </c>
      <c r="BN686" s="46" t="str">
        <f t="shared" si="729"/>
        <v>R_ES-AP-SpCool</v>
      </c>
      <c r="BO686" s="208" t="str">
        <f t="shared" si="730"/>
        <v>WH12_13</v>
      </c>
      <c r="BP686" s="208">
        <f t="shared" si="736"/>
        <v>0</v>
      </c>
      <c r="BQ686" s="208" t="s">
        <v>18</v>
      </c>
      <c r="BR686" s="46" t="s">
        <v>192</v>
      </c>
    </row>
    <row r="687" spans="11:70">
      <c r="K687" s="202" t="s">
        <v>327</v>
      </c>
      <c r="L687" s="203" t="str">
        <f t="shared" si="731"/>
        <v>R_ES-AP-SpCool</v>
      </c>
      <c r="M687" s="202" t="str">
        <f t="shared" ref="M687" si="756">M591</f>
        <v>WH14_15</v>
      </c>
      <c r="N687" s="202">
        <v>0</v>
      </c>
      <c r="O687" s="202" t="s">
        <v>18</v>
      </c>
      <c r="P687" s="203" t="s">
        <v>196</v>
      </c>
      <c r="T687" s="202" t="s">
        <v>327</v>
      </c>
      <c r="U687" s="203" t="str">
        <f t="shared" si="719"/>
        <v>R_ES-AP-SpCool</v>
      </c>
      <c r="V687" s="202" t="str">
        <f t="shared" si="719"/>
        <v>WH14_15</v>
      </c>
      <c r="W687" s="202">
        <v>0</v>
      </c>
      <c r="X687" s="202" t="s">
        <v>18</v>
      </c>
      <c r="Y687" s="203" t="s">
        <v>191</v>
      </c>
      <c r="AC687" s="202" t="s">
        <v>327</v>
      </c>
      <c r="AD687" s="46" t="str">
        <f t="shared" si="721"/>
        <v>R_ES-AP-SpCool</v>
      </c>
      <c r="AE687" s="208" t="str">
        <f t="shared" si="722"/>
        <v>WH14_15</v>
      </c>
      <c r="AF687" s="46">
        <f t="shared" si="669"/>
        <v>0</v>
      </c>
      <c r="AG687" s="208" t="s">
        <v>18</v>
      </c>
      <c r="AH687" s="46" t="s">
        <v>197</v>
      </c>
      <c r="AL687" s="202" t="s">
        <v>327</v>
      </c>
      <c r="AM687" s="203" t="str">
        <f t="shared" si="723"/>
        <v>R_ES-AP-SpCool</v>
      </c>
      <c r="AN687" s="202" t="str">
        <f t="shared" si="724"/>
        <v>WH14_15</v>
      </c>
      <c r="AO687" s="202">
        <f t="shared" si="687"/>
        <v>0</v>
      </c>
      <c r="AP687" s="202" t="s">
        <v>18</v>
      </c>
      <c r="AQ687" s="203" t="s">
        <v>194</v>
      </c>
      <c r="AU687" s="202" t="s">
        <v>327</v>
      </c>
      <c r="AV687" s="46" t="str">
        <f t="shared" si="725"/>
        <v>R_ES-AP-SpCool</v>
      </c>
      <c r="AW687" s="208" t="str">
        <f t="shared" si="726"/>
        <v>WH14_15</v>
      </c>
      <c r="AX687" s="208">
        <f t="shared" si="734"/>
        <v>0</v>
      </c>
      <c r="AY687" s="208" t="s">
        <v>18</v>
      </c>
      <c r="AZ687" s="46" t="s">
        <v>193</v>
      </c>
      <c r="BD687" s="202" t="s">
        <v>327</v>
      </c>
      <c r="BE687" s="46" t="str">
        <f t="shared" si="727"/>
        <v>R_ES-AP-SpCool</v>
      </c>
      <c r="BF687" s="208" t="str">
        <f t="shared" si="728"/>
        <v>WH14_15</v>
      </c>
      <c r="BG687" s="208">
        <f t="shared" si="735"/>
        <v>0</v>
      </c>
      <c r="BH687" s="208" t="s">
        <v>18</v>
      </c>
      <c r="BI687" s="46" t="s">
        <v>195</v>
      </c>
      <c r="BM687" s="202" t="s">
        <v>327</v>
      </c>
      <c r="BN687" s="46" t="str">
        <f t="shared" si="729"/>
        <v>R_ES-AP-SpCool</v>
      </c>
      <c r="BO687" s="208" t="str">
        <f t="shared" si="730"/>
        <v>WH14_15</v>
      </c>
      <c r="BP687" s="208">
        <f t="shared" si="736"/>
        <v>0</v>
      </c>
      <c r="BQ687" s="208" t="s">
        <v>18</v>
      </c>
      <c r="BR687" s="46" t="s">
        <v>192</v>
      </c>
    </row>
    <row r="688" spans="11:70">
      <c r="K688" s="202" t="s">
        <v>327</v>
      </c>
      <c r="L688" s="203" t="str">
        <f t="shared" si="731"/>
        <v>R_ES-AP-SpCool</v>
      </c>
      <c r="M688" s="202" t="str">
        <f t="shared" ref="M688:M691" si="757">M592</f>
        <v>WH16_17</v>
      </c>
      <c r="N688" s="202">
        <v>0</v>
      </c>
      <c r="O688" s="202" t="s">
        <v>18</v>
      </c>
      <c r="P688" s="203" t="s">
        <v>196</v>
      </c>
      <c r="T688" s="202" t="s">
        <v>327</v>
      </c>
      <c r="U688" s="203" t="str">
        <f t="shared" si="719"/>
        <v>R_ES-AP-SpCool</v>
      </c>
      <c r="V688" s="202" t="str">
        <f t="shared" si="719"/>
        <v>WH16_17</v>
      </c>
      <c r="W688" s="202">
        <v>0</v>
      </c>
      <c r="X688" s="202" t="s">
        <v>18</v>
      </c>
      <c r="Y688" s="203" t="s">
        <v>191</v>
      </c>
      <c r="AC688" s="202" t="s">
        <v>327</v>
      </c>
      <c r="AD688" s="46" t="str">
        <f t="shared" si="721"/>
        <v>R_ES-AP-SpCool</v>
      </c>
      <c r="AE688" s="208" t="str">
        <f t="shared" si="722"/>
        <v>WH16_17</v>
      </c>
      <c r="AF688" s="46">
        <f t="shared" si="669"/>
        <v>0</v>
      </c>
      <c r="AG688" s="208" t="s">
        <v>18</v>
      </c>
      <c r="AH688" s="46" t="s">
        <v>197</v>
      </c>
      <c r="AL688" s="202" t="s">
        <v>327</v>
      </c>
      <c r="AM688" s="203" t="str">
        <f t="shared" si="723"/>
        <v>R_ES-AP-SpCool</v>
      </c>
      <c r="AN688" s="202" t="str">
        <f t="shared" si="724"/>
        <v>WH16_17</v>
      </c>
      <c r="AO688" s="202">
        <f t="shared" si="687"/>
        <v>0</v>
      </c>
      <c r="AP688" s="202" t="s">
        <v>18</v>
      </c>
      <c r="AQ688" s="203" t="s">
        <v>194</v>
      </c>
      <c r="AU688" s="202" t="s">
        <v>327</v>
      </c>
      <c r="AV688" s="46" t="str">
        <f t="shared" si="725"/>
        <v>R_ES-AP-SpCool</v>
      </c>
      <c r="AW688" s="208" t="str">
        <f t="shared" si="726"/>
        <v>WH16_17</v>
      </c>
      <c r="AX688" s="208">
        <f t="shared" si="734"/>
        <v>0</v>
      </c>
      <c r="AY688" s="208" t="s">
        <v>18</v>
      </c>
      <c r="AZ688" s="46" t="s">
        <v>193</v>
      </c>
      <c r="BD688" s="202" t="s">
        <v>327</v>
      </c>
      <c r="BE688" s="46" t="str">
        <f t="shared" si="727"/>
        <v>R_ES-AP-SpCool</v>
      </c>
      <c r="BF688" s="208" t="str">
        <f t="shared" si="728"/>
        <v>WH16_17</v>
      </c>
      <c r="BG688" s="208">
        <f t="shared" si="735"/>
        <v>0</v>
      </c>
      <c r="BH688" s="208" t="s">
        <v>18</v>
      </c>
      <c r="BI688" s="46" t="s">
        <v>195</v>
      </c>
      <c r="BM688" s="202" t="s">
        <v>327</v>
      </c>
      <c r="BN688" s="46" t="str">
        <f t="shared" si="729"/>
        <v>R_ES-AP-SpCool</v>
      </c>
      <c r="BO688" s="208" t="str">
        <f t="shared" si="730"/>
        <v>WH16_17</v>
      </c>
      <c r="BP688" s="208">
        <f t="shared" si="736"/>
        <v>0</v>
      </c>
      <c r="BQ688" s="208" t="s">
        <v>18</v>
      </c>
      <c r="BR688" s="46" t="s">
        <v>192</v>
      </c>
    </row>
    <row r="689" spans="11:70">
      <c r="K689" s="202" t="s">
        <v>327</v>
      </c>
      <c r="L689" s="203" t="str">
        <f t="shared" si="731"/>
        <v>R_ES-AP-SpCool</v>
      </c>
      <c r="M689" s="202" t="str">
        <f t="shared" si="757"/>
        <v>WH18_19</v>
      </c>
      <c r="N689" s="202">
        <v>0</v>
      </c>
      <c r="O689" s="202" t="s">
        <v>18</v>
      </c>
      <c r="P689" s="203" t="s">
        <v>196</v>
      </c>
      <c r="T689" s="202" t="s">
        <v>327</v>
      </c>
      <c r="U689" s="203" t="str">
        <f t="shared" si="719"/>
        <v>R_ES-AP-SpCool</v>
      </c>
      <c r="V689" s="202" t="str">
        <f t="shared" si="719"/>
        <v>WH18_19</v>
      </c>
      <c r="W689" s="202">
        <v>0</v>
      </c>
      <c r="X689" s="202" t="s">
        <v>18</v>
      </c>
      <c r="Y689" s="203" t="s">
        <v>191</v>
      </c>
      <c r="AC689" s="202" t="s">
        <v>327</v>
      </c>
      <c r="AD689" s="46" t="str">
        <f t="shared" si="721"/>
        <v>R_ES-AP-SpCool</v>
      </c>
      <c r="AE689" s="208" t="str">
        <f t="shared" si="722"/>
        <v>WH18_19</v>
      </c>
      <c r="AF689" s="46">
        <f t="shared" si="669"/>
        <v>0</v>
      </c>
      <c r="AG689" s="208" t="s">
        <v>18</v>
      </c>
      <c r="AH689" s="46" t="s">
        <v>197</v>
      </c>
      <c r="AL689" s="202" t="s">
        <v>327</v>
      </c>
      <c r="AM689" s="203" t="str">
        <f t="shared" si="723"/>
        <v>R_ES-AP-SpCool</v>
      </c>
      <c r="AN689" s="202" t="str">
        <f t="shared" si="724"/>
        <v>WH18_19</v>
      </c>
      <c r="AO689" s="202">
        <f t="shared" si="687"/>
        <v>0</v>
      </c>
      <c r="AP689" s="202" t="s">
        <v>18</v>
      </c>
      <c r="AQ689" s="203" t="s">
        <v>194</v>
      </c>
      <c r="AU689" s="202" t="s">
        <v>327</v>
      </c>
      <c r="AV689" s="46" t="str">
        <f t="shared" si="725"/>
        <v>R_ES-AP-SpCool</v>
      </c>
      <c r="AW689" s="208" t="str">
        <f t="shared" si="726"/>
        <v>WH18_19</v>
      </c>
      <c r="AX689" s="208">
        <f t="shared" si="734"/>
        <v>0</v>
      </c>
      <c r="AY689" s="208" t="s">
        <v>18</v>
      </c>
      <c r="AZ689" s="46" t="s">
        <v>193</v>
      </c>
      <c r="BD689" s="202" t="s">
        <v>327</v>
      </c>
      <c r="BE689" s="46" t="str">
        <f t="shared" si="727"/>
        <v>R_ES-AP-SpCool</v>
      </c>
      <c r="BF689" s="208" t="str">
        <f t="shared" si="728"/>
        <v>WH18_19</v>
      </c>
      <c r="BG689" s="208">
        <f t="shared" si="735"/>
        <v>0</v>
      </c>
      <c r="BH689" s="208" t="s">
        <v>18</v>
      </c>
      <c r="BI689" s="46" t="s">
        <v>195</v>
      </c>
      <c r="BM689" s="202" t="s">
        <v>327</v>
      </c>
      <c r="BN689" s="46" t="str">
        <f t="shared" si="729"/>
        <v>R_ES-AP-SpCool</v>
      </c>
      <c r="BO689" s="208" t="str">
        <f t="shared" si="730"/>
        <v>WH18_19</v>
      </c>
      <c r="BP689" s="208">
        <f t="shared" si="736"/>
        <v>0</v>
      </c>
      <c r="BQ689" s="208" t="s">
        <v>18</v>
      </c>
      <c r="BR689" s="46" t="s">
        <v>192</v>
      </c>
    </row>
    <row r="690" spans="11:70">
      <c r="K690" s="202" t="s">
        <v>327</v>
      </c>
      <c r="L690" s="203" t="str">
        <f t="shared" si="731"/>
        <v>R_ES-AP-SpCool</v>
      </c>
      <c r="M690" s="202" t="str">
        <f t="shared" si="757"/>
        <v>WH20_21</v>
      </c>
      <c r="N690" s="202">
        <v>0</v>
      </c>
      <c r="O690" s="202" t="s">
        <v>18</v>
      </c>
      <c r="P690" s="203" t="s">
        <v>196</v>
      </c>
      <c r="T690" s="202" t="s">
        <v>327</v>
      </c>
      <c r="U690" s="203" t="str">
        <f t="shared" si="719"/>
        <v>R_ES-AP-SpCool</v>
      </c>
      <c r="V690" s="202" t="str">
        <f t="shared" si="719"/>
        <v>WH20_21</v>
      </c>
      <c r="W690" s="202">
        <v>0</v>
      </c>
      <c r="X690" s="202" t="s">
        <v>18</v>
      </c>
      <c r="Y690" s="203" t="s">
        <v>191</v>
      </c>
      <c r="AC690" s="202" t="s">
        <v>327</v>
      </c>
      <c r="AD690" s="46" t="str">
        <f t="shared" si="721"/>
        <v>R_ES-AP-SpCool</v>
      </c>
      <c r="AE690" s="208" t="str">
        <f t="shared" si="722"/>
        <v>WH20_21</v>
      </c>
      <c r="AF690" s="46">
        <f t="shared" si="669"/>
        <v>0</v>
      </c>
      <c r="AG690" s="208" t="s">
        <v>18</v>
      </c>
      <c r="AH690" s="46" t="s">
        <v>197</v>
      </c>
      <c r="AL690" s="202" t="s">
        <v>327</v>
      </c>
      <c r="AM690" s="203" t="str">
        <f t="shared" si="723"/>
        <v>R_ES-AP-SpCool</v>
      </c>
      <c r="AN690" s="202" t="str">
        <f t="shared" si="724"/>
        <v>WH20_21</v>
      </c>
      <c r="AO690" s="202">
        <f t="shared" si="687"/>
        <v>0</v>
      </c>
      <c r="AP690" s="202" t="s">
        <v>18</v>
      </c>
      <c r="AQ690" s="203" t="s">
        <v>194</v>
      </c>
      <c r="AU690" s="202" t="s">
        <v>327</v>
      </c>
      <c r="AV690" s="46" t="str">
        <f t="shared" si="725"/>
        <v>R_ES-AP-SpCool</v>
      </c>
      <c r="AW690" s="208" t="str">
        <f t="shared" si="726"/>
        <v>WH20_21</v>
      </c>
      <c r="AX690" s="208">
        <f t="shared" si="734"/>
        <v>0</v>
      </c>
      <c r="AY690" s="208" t="s">
        <v>18</v>
      </c>
      <c r="AZ690" s="46" t="s">
        <v>193</v>
      </c>
      <c r="BD690" s="202" t="s">
        <v>327</v>
      </c>
      <c r="BE690" s="46" t="str">
        <f t="shared" si="727"/>
        <v>R_ES-AP-SpCool</v>
      </c>
      <c r="BF690" s="208" t="str">
        <f t="shared" si="728"/>
        <v>WH20_21</v>
      </c>
      <c r="BG690" s="208">
        <f t="shared" si="735"/>
        <v>0</v>
      </c>
      <c r="BH690" s="208" t="s">
        <v>18</v>
      </c>
      <c r="BI690" s="46" t="s">
        <v>195</v>
      </c>
      <c r="BM690" s="202" t="s">
        <v>327</v>
      </c>
      <c r="BN690" s="46" t="str">
        <f t="shared" si="729"/>
        <v>R_ES-AP-SpCool</v>
      </c>
      <c r="BO690" s="208" t="str">
        <f t="shared" si="730"/>
        <v>WH20_21</v>
      </c>
      <c r="BP690" s="208">
        <f t="shared" si="736"/>
        <v>0</v>
      </c>
      <c r="BQ690" s="208" t="s">
        <v>18</v>
      </c>
      <c r="BR690" s="46" t="s">
        <v>192</v>
      </c>
    </row>
    <row r="691" spans="11:70">
      <c r="K691" s="202" t="s">
        <v>327</v>
      </c>
      <c r="L691" s="203" t="str">
        <f t="shared" si="731"/>
        <v>R_ES-AP-SpCool</v>
      </c>
      <c r="M691" s="202" t="str">
        <f t="shared" si="757"/>
        <v>WH22_23</v>
      </c>
      <c r="N691" s="202">
        <v>0</v>
      </c>
      <c r="O691" s="202" t="s">
        <v>18</v>
      </c>
      <c r="P691" s="203" t="s">
        <v>196</v>
      </c>
      <c r="T691" s="202" t="s">
        <v>327</v>
      </c>
      <c r="U691" s="203" t="str">
        <f t="shared" si="719"/>
        <v>R_ES-AP-SpCool</v>
      </c>
      <c r="V691" s="202" t="str">
        <f t="shared" si="719"/>
        <v>WH22_23</v>
      </c>
      <c r="W691" s="202">
        <v>0</v>
      </c>
      <c r="X691" s="202" t="s">
        <v>18</v>
      </c>
      <c r="Y691" s="203" t="s">
        <v>191</v>
      </c>
      <c r="AC691" s="202" t="s">
        <v>327</v>
      </c>
      <c r="AD691" s="46" t="str">
        <f t="shared" si="721"/>
        <v>R_ES-AP-SpCool</v>
      </c>
      <c r="AE691" s="208" t="str">
        <f t="shared" si="722"/>
        <v>WH22_23</v>
      </c>
      <c r="AF691" s="46">
        <f t="shared" si="669"/>
        <v>0</v>
      </c>
      <c r="AG691" s="208" t="s">
        <v>18</v>
      </c>
      <c r="AH691" s="46" t="s">
        <v>197</v>
      </c>
      <c r="AL691" s="202" t="s">
        <v>327</v>
      </c>
      <c r="AM691" s="203" t="str">
        <f t="shared" si="723"/>
        <v>R_ES-AP-SpCool</v>
      </c>
      <c r="AN691" s="202" t="str">
        <f t="shared" si="724"/>
        <v>WH22_23</v>
      </c>
      <c r="AO691" s="202">
        <f t="shared" si="687"/>
        <v>0</v>
      </c>
      <c r="AP691" s="202" t="s">
        <v>18</v>
      </c>
      <c r="AQ691" s="203" t="s">
        <v>194</v>
      </c>
      <c r="AU691" s="202" t="s">
        <v>327</v>
      </c>
      <c r="AV691" s="46" t="str">
        <f t="shared" si="725"/>
        <v>R_ES-AP-SpCool</v>
      </c>
      <c r="AW691" s="208" t="str">
        <f t="shared" si="726"/>
        <v>WH22_23</v>
      </c>
      <c r="AX691" s="208">
        <f t="shared" si="734"/>
        <v>0</v>
      </c>
      <c r="AY691" s="208" t="s">
        <v>18</v>
      </c>
      <c r="AZ691" s="46" t="s">
        <v>193</v>
      </c>
      <c r="BD691" s="202" t="s">
        <v>327</v>
      </c>
      <c r="BE691" s="46" t="str">
        <f t="shared" si="727"/>
        <v>R_ES-AP-SpCool</v>
      </c>
      <c r="BF691" s="208" t="str">
        <f t="shared" si="728"/>
        <v>WH22_23</v>
      </c>
      <c r="BG691" s="208">
        <f t="shared" si="735"/>
        <v>0</v>
      </c>
      <c r="BH691" s="208" t="s">
        <v>18</v>
      </c>
      <c r="BI691" s="46" t="s">
        <v>195</v>
      </c>
      <c r="BM691" s="202" t="s">
        <v>327</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327</v>
      </c>
      <c r="L704" s="203" t="str">
        <f>C16</f>
        <v>R_ES-MOB-SpCool</v>
      </c>
      <c r="M704" s="202" t="str">
        <f>M608</f>
        <v>RH0_1</v>
      </c>
      <c r="N704" s="202">
        <f t="shared" ref="N704:N727" si="758">N608</f>
        <v>0</v>
      </c>
      <c r="O704" s="202" t="s">
        <v>18</v>
      </c>
      <c r="P704" s="203" t="s">
        <v>196</v>
      </c>
      <c r="T704" s="202" t="s">
        <v>327</v>
      </c>
      <c r="U704" s="203" t="str">
        <f t="shared" si="719"/>
        <v>R_ES-MOB-SpCool</v>
      </c>
      <c r="V704" s="202" t="str">
        <f t="shared" si="719"/>
        <v>RH0_1</v>
      </c>
      <c r="W704" s="202">
        <f t="shared" ref="W704:W727" si="759">W608</f>
        <v>0</v>
      </c>
      <c r="X704" s="202" t="s">
        <v>18</v>
      </c>
      <c r="Y704" s="203" t="s">
        <v>191</v>
      </c>
      <c r="AC704" s="202" t="s">
        <v>327</v>
      </c>
      <c r="AD704" s="46" t="str">
        <f t="shared" si="721"/>
        <v>R_ES-MOB-SpCool</v>
      </c>
      <c r="AE704" s="208" t="str">
        <f t="shared" si="722"/>
        <v>RH0_1</v>
      </c>
      <c r="AF704" s="46">
        <f t="shared" ref="AF704:AF767" si="760">N704</f>
        <v>0</v>
      </c>
      <c r="AG704" s="208" t="s">
        <v>18</v>
      </c>
      <c r="AH704" s="46" t="s">
        <v>197</v>
      </c>
      <c r="AL704" s="202" t="s">
        <v>327</v>
      </c>
      <c r="AM704" s="203" t="str">
        <f t="shared" si="723"/>
        <v>R_ES-MOB-SpCool</v>
      </c>
      <c r="AN704" s="202" t="str">
        <f t="shared" si="724"/>
        <v>RH0_1</v>
      </c>
      <c r="AO704" s="202">
        <f t="shared" ref="AO704:AO767" si="761">AO608</f>
        <v>0</v>
      </c>
      <c r="AP704" s="202" t="s">
        <v>18</v>
      </c>
      <c r="AQ704" s="203" t="s">
        <v>194</v>
      </c>
      <c r="AU704" s="202" t="s">
        <v>327</v>
      </c>
      <c r="AV704" s="46" t="str">
        <f t="shared" si="725"/>
        <v>R_ES-MOB-SpCool</v>
      </c>
      <c r="AW704" s="208" t="str">
        <f t="shared" si="726"/>
        <v>RH0_1</v>
      </c>
      <c r="AX704" s="208">
        <f t="shared" si="734"/>
        <v>0</v>
      </c>
      <c r="AY704" s="208" t="s">
        <v>18</v>
      </c>
      <c r="AZ704" s="46" t="s">
        <v>193</v>
      </c>
      <c r="BD704" s="202" t="s">
        <v>327</v>
      </c>
      <c r="BE704" s="46" t="str">
        <f t="shared" si="727"/>
        <v>R_ES-MOB-SpCool</v>
      </c>
      <c r="BF704" s="208" t="str">
        <f t="shared" si="728"/>
        <v>RH0_1</v>
      </c>
      <c r="BG704" s="208">
        <f t="shared" si="735"/>
        <v>0</v>
      </c>
      <c r="BH704" s="208" t="s">
        <v>18</v>
      </c>
      <c r="BI704" s="46" t="s">
        <v>195</v>
      </c>
      <c r="BM704" s="202" t="s">
        <v>327</v>
      </c>
      <c r="BN704" s="46" t="str">
        <f t="shared" si="729"/>
        <v>R_ES-MOB-SpCool</v>
      </c>
      <c r="BO704" s="208" t="str">
        <f t="shared" si="730"/>
        <v>RH0_1</v>
      </c>
      <c r="BP704" s="208">
        <f t="shared" si="736"/>
        <v>0</v>
      </c>
      <c r="BQ704" s="208" t="s">
        <v>18</v>
      </c>
      <c r="BR704" s="46" t="s">
        <v>192</v>
      </c>
    </row>
    <row r="705" spans="11:70">
      <c r="K705" s="202" t="s">
        <v>327</v>
      </c>
      <c r="L705" s="203" t="str">
        <f t="shared" ref="L705:L768" si="762">L704</f>
        <v>R_ES-MOB-SpCool</v>
      </c>
      <c r="M705" s="202" t="str">
        <f t="shared" ref="M705" si="763">M609</f>
        <v>RH2_3</v>
      </c>
      <c r="N705" s="202">
        <f t="shared" si="758"/>
        <v>0</v>
      </c>
      <c r="O705" s="202" t="s">
        <v>18</v>
      </c>
      <c r="P705" s="203" t="s">
        <v>196</v>
      </c>
      <c r="T705" s="202" t="s">
        <v>327</v>
      </c>
      <c r="U705" s="203" t="str">
        <f t="shared" si="719"/>
        <v>R_ES-MOB-SpCool</v>
      </c>
      <c r="V705" s="202" t="str">
        <f t="shared" si="719"/>
        <v>RH2_3</v>
      </c>
      <c r="W705" s="202">
        <f t="shared" si="759"/>
        <v>0</v>
      </c>
      <c r="X705" s="202" t="s">
        <v>18</v>
      </c>
      <c r="Y705" s="203" t="s">
        <v>191</v>
      </c>
      <c r="AC705" s="202" t="s">
        <v>327</v>
      </c>
      <c r="AD705" s="46" t="str">
        <f t="shared" si="721"/>
        <v>R_ES-MOB-SpCool</v>
      </c>
      <c r="AE705" s="208" t="str">
        <f t="shared" si="722"/>
        <v>RH2_3</v>
      </c>
      <c r="AF705" s="46">
        <f t="shared" si="760"/>
        <v>0</v>
      </c>
      <c r="AG705" s="208" t="s">
        <v>18</v>
      </c>
      <c r="AH705" s="46" t="s">
        <v>197</v>
      </c>
      <c r="AL705" s="202" t="s">
        <v>327</v>
      </c>
      <c r="AM705" s="203" t="str">
        <f t="shared" si="723"/>
        <v>R_ES-MOB-SpCool</v>
      </c>
      <c r="AN705" s="202" t="str">
        <f t="shared" si="724"/>
        <v>RH2_3</v>
      </c>
      <c r="AO705" s="202">
        <f t="shared" si="761"/>
        <v>0</v>
      </c>
      <c r="AP705" s="202" t="s">
        <v>18</v>
      </c>
      <c r="AQ705" s="203" t="s">
        <v>194</v>
      </c>
      <c r="AU705" s="202" t="s">
        <v>327</v>
      </c>
      <c r="AV705" s="46" t="str">
        <f t="shared" si="725"/>
        <v>R_ES-MOB-SpCool</v>
      </c>
      <c r="AW705" s="208" t="str">
        <f t="shared" si="726"/>
        <v>RH2_3</v>
      </c>
      <c r="AX705" s="208">
        <f t="shared" si="734"/>
        <v>0</v>
      </c>
      <c r="AY705" s="208" t="s">
        <v>18</v>
      </c>
      <c r="AZ705" s="46" t="s">
        <v>193</v>
      </c>
      <c r="BD705" s="202" t="s">
        <v>327</v>
      </c>
      <c r="BE705" s="46" t="str">
        <f t="shared" si="727"/>
        <v>R_ES-MOB-SpCool</v>
      </c>
      <c r="BF705" s="208" t="str">
        <f t="shared" si="728"/>
        <v>RH2_3</v>
      </c>
      <c r="BG705" s="208">
        <f t="shared" si="735"/>
        <v>0</v>
      </c>
      <c r="BH705" s="208" t="s">
        <v>18</v>
      </c>
      <c r="BI705" s="46" t="s">
        <v>195</v>
      </c>
      <c r="BM705" s="202" t="s">
        <v>327</v>
      </c>
      <c r="BN705" s="46" t="str">
        <f t="shared" si="729"/>
        <v>R_ES-MOB-SpCool</v>
      </c>
      <c r="BO705" s="208" t="str">
        <f t="shared" si="730"/>
        <v>RH2_3</v>
      </c>
      <c r="BP705" s="208">
        <f t="shared" si="736"/>
        <v>0</v>
      </c>
      <c r="BQ705" s="208" t="s">
        <v>18</v>
      </c>
      <c r="BR705" s="46" t="s">
        <v>192</v>
      </c>
    </row>
    <row r="706" spans="11:70">
      <c r="K706" s="202" t="s">
        <v>327</v>
      </c>
      <c r="L706" s="203" t="str">
        <f t="shared" si="762"/>
        <v>R_ES-MOB-SpCool</v>
      </c>
      <c r="M706" s="202" t="str">
        <f t="shared" ref="M706" si="764">M610</f>
        <v>RH4_5</v>
      </c>
      <c r="N706" s="202">
        <f t="shared" si="758"/>
        <v>0</v>
      </c>
      <c r="O706" s="202" t="s">
        <v>18</v>
      </c>
      <c r="P706" s="203" t="s">
        <v>196</v>
      </c>
      <c r="T706" s="202" t="s">
        <v>327</v>
      </c>
      <c r="U706" s="203" t="str">
        <f t="shared" si="719"/>
        <v>R_ES-MOB-SpCool</v>
      </c>
      <c r="V706" s="202" t="str">
        <f t="shared" si="719"/>
        <v>RH4_5</v>
      </c>
      <c r="W706" s="202">
        <f t="shared" si="759"/>
        <v>0</v>
      </c>
      <c r="X706" s="202" t="s">
        <v>18</v>
      </c>
      <c r="Y706" s="203" t="s">
        <v>191</v>
      </c>
      <c r="AC706" s="202" t="s">
        <v>327</v>
      </c>
      <c r="AD706" s="46" t="str">
        <f t="shared" si="721"/>
        <v>R_ES-MOB-SpCool</v>
      </c>
      <c r="AE706" s="208" t="str">
        <f t="shared" si="722"/>
        <v>RH4_5</v>
      </c>
      <c r="AF706" s="46">
        <f t="shared" si="760"/>
        <v>0</v>
      </c>
      <c r="AG706" s="208" t="s">
        <v>18</v>
      </c>
      <c r="AH706" s="46" t="s">
        <v>197</v>
      </c>
      <c r="AL706" s="202" t="s">
        <v>327</v>
      </c>
      <c r="AM706" s="203" t="str">
        <f t="shared" si="723"/>
        <v>R_ES-MOB-SpCool</v>
      </c>
      <c r="AN706" s="202" t="str">
        <f t="shared" si="724"/>
        <v>RH4_5</v>
      </c>
      <c r="AO706" s="202">
        <f t="shared" si="761"/>
        <v>0</v>
      </c>
      <c r="AP706" s="202" t="s">
        <v>18</v>
      </c>
      <c r="AQ706" s="203" t="s">
        <v>194</v>
      </c>
      <c r="AU706" s="202" t="s">
        <v>327</v>
      </c>
      <c r="AV706" s="46" t="str">
        <f t="shared" si="725"/>
        <v>R_ES-MOB-SpCool</v>
      </c>
      <c r="AW706" s="208" t="str">
        <f t="shared" si="726"/>
        <v>RH4_5</v>
      </c>
      <c r="AX706" s="208">
        <f t="shared" si="734"/>
        <v>0</v>
      </c>
      <c r="AY706" s="208" t="s">
        <v>18</v>
      </c>
      <c r="AZ706" s="46" t="s">
        <v>193</v>
      </c>
      <c r="BD706" s="202" t="s">
        <v>327</v>
      </c>
      <c r="BE706" s="46" t="str">
        <f t="shared" si="727"/>
        <v>R_ES-MOB-SpCool</v>
      </c>
      <c r="BF706" s="208" t="str">
        <f t="shared" si="728"/>
        <v>RH4_5</v>
      </c>
      <c r="BG706" s="208">
        <f t="shared" si="735"/>
        <v>0</v>
      </c>
      <c r="BH706" s="208" t="s">
        <v>18</v>
      </c>
      <c r="BI706" s="46" t="s">
        <v>195</v>
      </c>
      <c r="BM706" s="202" t="s">
        <v>327</v>
      </c>
      <c r="BN706" s="46" t="str">
        <f t="shared" si="729"/>
        <v>R_ES-MOB-SpCool</v>
      </c>
      <c r="BO706" s="208" t="str">
        <f t="shared" si="730"/>
        <v>RH4_5</v>
      </c>
      <c r="BP706" s="208">
        <f t="shared" si="736"/>
        <v>0</v>
      </c>
      <c r="BQ706" s="208" t="s">
        <v>18</v>
      </c>
      <c r="BR706" s="46" t="s">
        <v>192</v>
      </c>
    </row>
    <row r="707" spans="11:70">
      <c r="K707" s="202" t="s">
        <v>327</v>
      </c>
      <c r="L707" s="203" t="str">
        <f t="shared" si="762"/>
        <v>R_ES-MOB-SpCool</v>
      </c>
      <c r="M707" s="202" t="str">
        <f t="shared" ref="M707" si="765">M611</f>
        <v>RH6_7</v>
      </c>
      <c r="N707" s="202">
        <f t="shared" si="758"/>
        <v>0</v>
      </c>
      <c r="O707" s="202" t="s">
        <v>18</v>
      </c>
      <c r="P707" s="203" t="s">
        <v>196</v>
      </c>
      <c r="T707" s="202" t="s">
        <v>327</v>
      </c>
      <c r="U707" s="203" t="str">
        <f t="shared" si="719"/>
        <v>R_ES-MOB-SpCool</v>
      </c>
      <c r="V707" s="202" t="str">
        <f t="shared" si="719"/>
        <v>RH6_7</v>
      </c>
      <c r="W707" s="202">
        <f t="shared" si="759"/>
        <v>0</v>
      </c>
      <c r="X707" s="202" t="s">
        <v>18</v>
      </c>
      <c r="Y707" s="203" t="s">
        <v>191</v>
      </c>
      <c r="AC707" s="202" t="s">
        <v>327</v>
      </c>
      <c r="AD707" s="46" t="str">
        <f t="shared" si="721"/>
        <v>R_ES-MOB-SpCool</v>
      </c>
      <c r="AE707" s="208" t="str">
        <f t="shared" si="722"/>
        <v>RH6_7</v>
      </c>
      <c r="AF707" s="46">
        <f t="shared" si="760"/>
        <v>0</v>
      </c>
      <c r="AG707" s="208" t="s">
        <v>18</v>
      </c>
      <c r="AH707" s="46" t="s">
        <v>197</v>
      </c>
      <c r="AL707" s="202" t="s">
        <v>327</v>
      </c>
      <c r="AM707" s="203" t="str">
        <f t="shared" si="723"/>
        <v>R_ES-MOB-SpCool</v>
      </c>
      <c r="AN707" s="202" t="str">
        <f t="shared" si="724"/>
        <v>RH6_7</v>
      </c>
      <c r="AO707" s="202">
        <f t="shared" si="761"/>
        <v>0</v>
      </c>
      <c r="AP707" s="202" t="s">
        <v>18</v>
      </c>
      <c r="AQ707" s="203" t="s">
        <v>194</v>
      </c>
      <c r="AU707" s="202" t="s">
        <v>327</v>
      </c>
      <c r="AV707" s="46" t="str">
        <f t="shared" si="725"/>
        <v>R_ES-MOB-SpCool</v>
      </c>
      <c r="AW707" s="208" t="str">
        <f t="shared" si="726"/>
        <v>RH6_7</v>
      </c>
      <c r="AX707" s="208">
        <f t="shared" si="734"/>
        <v>0</v>
      </c>
      <c r="AY707" s="208" t="s">
        <v>18</v>
      </c>
      <c r="AZ707" s="46" t="s">
        <v>193</v>
      </c>
      <c r="BD707" s="202" t="s">
        <v>327</v>
      </c>
      <c r="BE707" s="46" t="str">
        <f t="shared" si="727"/>
        <v>R_ES-MOB-SpCool</v>
      </c>
      <c r="BF707" s="208" t="str">
        <f t="shared" si="728"/>
        <v>RH6_7</v>
      </c>
      <c r="BG707" s="208">
        <f t="shared" si="735"/>
        <v>0</v>
      </c>
      <c r="BH707" s="208" t="s">
        <v>18</v>
      </c>
      <c r="BI707" s="46" t="s">
        <v>195</v>
      </c>
      <c r="BM707" s="202" t="s">
        <v>327</v>
      </c>
      <c r="BN707" s="46" t="str">
        <f t="shared" si="729"/>
        <v>R_ES-MOB-SpCool</v>
      </c>
      <c r="BO707" s="208" t="str">
        <f t="shared" si="730"/>
        <v>RH6_7</v>
      </c>
      <c r="BP707" s="208">
        <f t="shared" si="736"/>
        <v>0</v>
      </c>
      <c r="BQ707" s="208" t="s">
        <v>18</v>
      </c>
      <c r="BR707" s="46" t="s">
        <v>192</v>
      </c>
    </row>
    <row r="708" spans="11:70">
      <c r="K708" s="202" t="s">
        <v>327</v>
      </c>
      <c r="L708" s="203" t="str">
        <f t="shared" si="762"/>
        <v>R_ES-MOB-SpCool</v>
      </c>
      <c r="M708" s="202" t="str">
        <f t="shared" ref="M708" si="766">M612</f>
        <v>RH8_9</v>
      </c>
      <c r="N708" s="202">
        <f t="shared" si="758"/>
        <v>0</v>
      </c>
      <c r="O708" s="202" t="s">
        <v>18</v>
      </c>
      <c r="P708" s="203" t="s">
        <v>196</v>
      </c>
      <c r="T708" s="202" t="s">
        <v>327</v>
      </c>
      <c r="U708" s="203" t="str">
        <f t="shared" si="719"/>
        <v>R_ES-MOB-SpCool</v>
      </c>
      <c r="V708" s="202" t="str">
        <f t="shared" si="719"/>
        <v>RH8_9</v>
      </c>
      <c r="W708" s="202">
        <f t="shared" si="759"/>
        <v>0</v>
      </c>
      <c r="X708" s="202" t="s">
        <v>18</v>
      </c>
      <c r="Y708" s="203" t="s">
        <v>191</v>
      </c>
      <c r="AC708" s="202" t="s">
        <v>327</v>
      </c>
      <c r="AD708" s="46" t="str">
        <f t="shared" si="721"/>
        <v>R_ES-MOB-SpCool</v>
      </c>
      <c r="AE708" s="208" t="str">
        <f t="shared" si="722"/>
        <v>RH8_9</v>
      </c>
      <c r="AF708" s="46">
        <f t="shared" si="760"/>
        <v>0</v>
      </c>
      <c r="AG708" s="208" t="s">
        <v>18</v>
      </c>
      <c r="AH708" s="46" t="s">
        <v>197</v>
      </c>
      <c r="AL708" s="202" t="s">
        <v>327</v>
      </c>
      <c r="AM708" s="203" t="str">
        <f t="shared" si="723"/>
        <v>R_ES-MOB-SpCool</v>
      </c>
      <c r="AN708" s="202" t="str">
        <f t="shared" si="724"/>
        <v>RH8_9</v>
      </c>
      <c r="AO708" s="202">
        <f t="shared" si="761"/>
        <v>0</v>
      </c>
      <c r="AP708" s="202" t="s">
        <v>18</v>
      </c>
      <c r="AQ708" s="203" t="s">
        <v>194</v>
      </c>
      <c r="AU708" s="202" t="s">
        <v>327</v>
      </c>
      <c r="AV708" s="46" t="str">
        <f t="shared" si="725"/>
        <v>R_ES-MOB-SpCool</v>
      </c>
      <c r="AW708" s="208" t="str">
        <f t="shared" si="726"/>
        <v>RH8_9</v>
      </c>
      <c r="AX708" s="208">
        <f t="shared" si="734"/>
        <v>0</v>
      </c>
      <c r="AY708" s="208" t="s">
        <v>18</v>
      </c>
      <c r="AZ708" s="46" t="s">
        <v>193</v>
      </c>
      <c r="BD708" s="202" t="s">
        <v>327</v>
      </c>
      <c r="BE708" s="46" t="str">
        <f t="shared" si="727"/>
        <v>R_ES-MOB-SpCool</v>
      </c>
      <c r="BF708" s="208" t="str">
        <f t="shared" si="728"/>
        <v>RH8_9</v>
      </c>
      <c r="BG708" s="208">
        <f t="shared" si="735"/>
        <v>0</v>
      </c>
      <c r="BH708" s="208" t="s">
        <v>18</v>
      </c>
      <c r="BI708" s="46" t="s">
        <v>195</v>
      </c>
      <c r="BM708" s="202" t="s">
        <v>327</v>
      </c>
      <c r="BN708" s="46" t="str">
        <f t="shared" si="729"/>
        <v>R_ES-MOB-SpCool</v>
      </c>
      <c r="BO708" s="208" t="str">
        <f t="shared" si="730"/>
        <v>RH8_9</v>
      </c>
      <c r="BP708" s="208">
        <f t="shared" si="736"/>
        <v>0</v>
      </c>
      <c r="BQ708" s="208" t="s">
        <v>18</v>
      </c>
      <c r="BR708" s="46" t="s">
        <v>192</v>
      </c>
    </row>
    <row r="709" spans="11:70">
      <c r="K709" s="202" t="s">
        <v>327</v>
      </c>
      <c r="L709" s="203" t="str">
        <f t="shared" si="762"/>
        <v>R_ES-MOB-SpCool</v>
      </c>
      <c r="M709" s="202" t="str">
        <f t="shared" ref="M709" si="767">M613</f>
        <v>RH10_11</v>
      </c>
      <c r="N709" s="202">
        <f t="shared" si="758"/>
        <v>0</v>
      </c>
      <c r="O709" s="202" t="s">
        <v>18</v>
      </c>
      <c r="P709" s="203" t="s">
        <v>196</v>
      </c>
      <c r="T709" s="202" t="s">
        <v>327</v>
      </c>
      <c r="U709" s="203" t="str">
        <f t="shared" si="719"/>
        <v>R_ES-MOB-SpCool</v>
      </c>
      <c r="V709" s="202" t="str">
        <f t="shared" si="719"/>
        <v>RH10_11</v>
      </c>
      <c r="W709" s="202">
        <f t="shared" si="759"/>
        <v>0</v>
      </c>
      <c r="X709" s="202" t="s">
        <v>18</v>
      </c>
      <c r="Y709" s="203" t="s">
        <v>191</v>
      </c>
      <c r="AC709" s="202" t="s">
        <v>327</v>
      </c>
      <c r="AD709" s="46" t="str">
        <f t="shared" si="721"/>
        <v>R_ES-MOB-SpCool</v>
      </c>
      <c r="AE709" s="208" t="str">
        <f t="shared" si="722"/>
        <v>RH10_11</v>
      </c>
      <c r="AF709" s="46">
        <f t="shared" si="760"/>
        <v>0</v>
      </c>
      <c r="AG709" s="208" t="s">
        <v>18</v>
      </c>
      <c r="AH709" s="46" t="s">
        <v>197</v>
      </c>
      <c r="AL709" s="202" t="s">
        <v>327</v>
      </c>
      <c r="AM709" s="203" t="str">
        <f t="shared" si="723"/>
        <v>R_ES-MOB-SpCool</v>
      </c>
      <c r="AN709" s="202" t="str">
        <f t="shared" si="724"/>
        <v>RH10_11</v>
      </c>
      <c r="AO709" s="202">
        <f t="shared" si="761"/>
        <v>0</v>
      </c>
      <c r="AP709" s="202" t="s">
        <v>18</v>
      </c>
      <c r="AQ709" s="203" t="s">
        <v>194</v>
      </c>
      <c r="AU709" s="202" t="s">
        <v>327</v>
      </c>
      <c r="AV709" s="46" t="str">
        <f t="shared" si="725"/>
        <v>R_ES-MOB-SpCool</v>
      </c>
      <c r="AW709" s="208" t="str">
        <f t="shared" si="726"/>
        <v>RH10_11</v>
      </c>
      <c r="AX709" s="208">
        <f t="shared" si="734"/>
        <v>0</v>
      </c>
      <c r="AY709" s="208" t="s">
        <v>18</v>
      </c>
      <c r="AZ709" s="46" t="s">
        <v>193</v>
      </c>
      <c r="BD709" s="202" t="s">
        <v>327</v>
      </c>
      <c r="BE709" s="46" t="str">
        <f t="shared" si="727"/>
        <v>R_ES-MOB-SpCool</v>
      </c>
      <c r="BF709" s="208" t="str">
        <f t="shared" si="728"/>
        <v>RH10_11</v>
      </c>
      <c r="BG709" s="208">
        <f t="shared" si="735"/>
        <v>0</v>
      </c>
      <c r="BH709" s="208" t="s">
        <v>18</v>
      </c>
      <c r="BI709" s="46" t="s">
        <v>195</v>
      </c>
      <c r="BM709" s="202" t="s">
        <v>327</v>
      </c>
      <c r="BN709" s="46" t="str">
        <f t="shared" si="729"/>
        <v>R_ES-MOB-SpCool</v>
      </c>
      <c r="BO709" s="208" t="str">
        <f t="shared" si="730"/>
        <v>RH10_11</v>
      </c>
      <c r="BP709" s="208">
        <f t="shared" si="736"/>
        <v>0</v>
      </c>
      <c r="BQ709" s="208" t="s">
        <v>18</v>
      </c>
      <c r="BR709" s="46" t="s">
        <v>192</v>
      </c>
    </row>
    <row r="710" spans="11:70">
      <c r="K710" s="202" t="s">
        <v>327</v>
      </c>
      <c r="L710" s="203" t="str">
        <f t="shared" si="762"/>
        <v>R_ES-MOB-SpCool</v>
      </c>
      <c r="M710" s="202" t="str">
        <f t="shared" ref="M710" si="768">M614</f>
        <v>RH12_13</v>
      </c>
      <c r="N710" s="202">
        <f t="shared" si="758"/>
        <v>0</v>
      </c>
      <c r="O710" s="202" t="s">
        <v>18</v>
      </c>
      <c r="P710" s="203" t="s">
        <v>196</v>
      </c>
      <c r="T710" s="202" t="s">
        <v>327</v>
      </c>
      <c r="U710" s="203" t="str">
        <f t="shared" si="719"/>
        <v>R_ES-MOB-SpCool</v>
      </c>
      <c r="V710" s="202" t="str">
        <f t="shared" si="719"/>
        <v>RH12_13</v>
      </c>
      <c r="W710" s="202">
        <f t="shared" si="759"/>
        <v>0</v>
      </c>
      <c r="X710" s="202" t="s">
        <v>18</v>
      </c>
      <c r="Y710" s="203" t="s">
        <v>191</v>
      </c>
      <c r="AC710" s="202" t="s">
        <v>327</v>
      </c>
      <c r="AD710" s="46" t="str">
        <f t="shared" si="721"/>
        <v>R_ES-MOB-SpCool</v>
      </c>
      <c r="AE710" s="208" t="str">
        <f t="shared" si="722"/>
        <v>RH12_13</v>
      </c>
      <c r="AF710" s="46">
        <f t="shared" si="760"/>
        <v>0</v>
      </c>
      <c r="AG710" s="208" t="s">
        <v>18</v>
      </c>
      <c r="AH710" s="46" t="s">
        <v>197</v>
      </c>
      <c r="AL710" s="202" t="s">
        <v>327</v>
      </c>
      <c r="AM710" s="203" t="str">
        <f t="shared" si="723"/>
        <v>R_ES-MOB-SpCool</v>
      </c>
      <c r="AN710" s="202" t="str">
        <f t="shared" si="724"/>
        <v>RH12_13</v>
      </c>
      <c r="AO710" s="202">
        <f t="shared" si="761"/>
        <v>0</v>
      </c>
      <c r="AP710" s="202" t="s">
        <v>18</v>
      </c>
      <c r="AQ710" s="203" t="s">
        <v>194</v>
      </c>
      <c r="AU710" s="202" t="s">
        <v>327</v>
      </c>
      <c r="AV710" s="46" t="str">
        <f t="shared" si="725"/>
        <v>R_ES-MOB-SpCool</v>
      </c>
      <c r="AW710" s="208" t="str">
        <f t="shared" si="726"/>
        <v>RH12_13</v>
      </c>
      <c r="AX710" s="208">
        <f t="shared" si="734"/>
        <v>0</v>
      </c>
      <c r="AY710" s="208" t="s">
        <v>18</v>
      </c>
      <c r="AZ710" s="46" t="s">
        <v>193</v>
      </c>
      <c r="BD710" s="202" t="s">
        <v>327</v>
      </c>
      <c r="BE710" s="46" t="str">
        <f t="shared" si="727"/>
        <v>R_ES-MOB-SpCool</v>
      </c>
      <c r="BF710" s="208" t="str">
        <f t="shared" si="728"/>
        <v>RH12_13</v>
      </c>
      <c r="BG710" s="208">
        <f t="shared" si="735"/>
        <v>0</v>
      </c>
      <c r="BH710" s="208" t="s">
        <v>18</v>
      </c>
      <c r="BI710" s="46" t="s">
        <v>195</v>
      </c>
      <c r="BM710" s="202" t="s">
        <v>327</v>
      </c>
      <c r="BN710" s="46" t="str">
        <f t="shared" si="729"/>
        <v>R_ES-MOB-SpCool</v>
      </c>
      <c r="BO710" s="208" t="str">
        <f t="shared" si="730"/>
        <v>RH12_13</v>
      </c>
      <c r="BP710" s="208">
        <f t="shared" si="736"/>
        <v>0</v>
      </c>
      <c r="BQ710" s="208" t="s">
        <v>18</v>
      </c>
      <c r="BR710" s="46" t="s">
        <v>192</v>
      </c>
    </row>
    <row r="711" spans="11:70">
      <c r="K711" s="202" t="s">
        <v>327</v>
      </c>
      <c r="L711" s="203" t="str">
        <f t="shared" si="762"/>
        <v>R_ES-MOB-SpCool</v>
      </c>
      <c r="M711" s="202" t="str">
        <f t="shared" ref="M711" si="769">M615</f>
        <v>RH14_15</v>
      </c>
      <c r="N711" s="202">
        <f t="shared" si="758"/>
        <v>0</v>
      </c>
      <c r="O711" s="202" t="s">
        <v>18</v>
      </c>
      <c r="P711" s="203" t="s">
        <v>196</v>
      </c>
      <c r="T711" s="202" t="s">
        <v>327</v>
      </c>
      <c r="U711" s="203" t="str">
        <f t="shared" si="719"/>
        <v>R_ES-MOB-SpCool</v>
      </c>
      <c r="V711" s="202" t="str">
        <f t="shared" si="719"/>
        <v>RH14_15</v>
      </c>
      <c r="W711" s="202">
        <f t="shared" si="759"/>
        <v>0</v>
      </c>
      <c r="X711" s="202" t="s">
        <v>18</v>
      </c>
      <c r="Y711" s="203" t="s">
        <v>191</v>
      </c>
      <c r="AC711" s="202" t="s">
        <v>327</v>
      </c>
      <c r="AD711" s="46" t="str">
        <f t="shared" si="721"/>
        <v>R_ES-MOB-SpCool</v>
      </c>
      <c r="AE711" s="208" t="str">
        <f t="shared" si="722"/>
        <v>RH14_15</v>
      </c>
      <c r="AF711" s="46">
        <f t="shared" si="760"/>
        <v>0</v>
      </c>
      <c r="AG711" s="208" t="s">
        <v>18</v>
      </c>
      <c r="AH711" s="46" t="s">
        <v>197</v>
      </c>
      <c r="AL711" s="202" t="s">
        <v>327</v>
      </c>
      <c r="AM711" s="203" t="str">
        <f t="shared" si="723"/>
        <v>R_ES-MOB-SpCool</v>
      </c>
      <c r="AN711" s="202" t="str">
        <f t="shared" si="724"/>
        <v>RH14_15</v>
      </c>
      <c r="AO711" s="202">
        <f t="shared" si="761"/>
        <v>0</v>
      </c>
      <c r="AP711" s="202" t="s">
        <v>18</v>
      </c>
      <c r="AQ711" s="203" t="s">
        <v>194</v>
      </c>
      <c r="AU711" s="202" t="s">
        <v>327</v>
      </c>
      <c r="AV711" s="46" t="str">
        <f t="shared" si="725"/>
        <v>R_ES-MOB-SpCool</v>
      </c>
      <c r="AW711" s="208" t="str">
        <f t="shared" si="726"/>
        <v>RH14_15</v>
      </c>
      <c r="AX711" s="208">
        <f t="shared" si="734"/>
        <v>0</v>
      </c>
      <c r="AY711" s="208" t="s">
        <v>18</v>
      </c>
      <c r="AZ711" s="46" t="s">
        <v>193</v>
      </c>
      <c r="BD711" s="202" t="s">
        <v>327</v>
      </c>
      <c r="BE711" s="46" t="str">
        <f t="shared" si="727"/>
        <v>R_ES-MOB-SpCool</v>
      </c>
      <c r="BF711" s="208" t="str">
        <f t="shared" si="728"/>
        <v>RH14_15</v>
      </c>
      <c r="BG711" s="208">
        <f t="shared" si="735"/>
        <v>0</v>
      </c>
      <c r="BH711" s="208" t="s">
        <v>18</v>
      </c>
      <c r="BI711" s="46" t="s">
        <v>195</v>
      </c>
      <c r="BM711" s="202" t="s">
        <v>327</v>
      </c>
      <c r="BN711" s="46" t="str">
        <f t="shared" si="729"/>
        <v>R_ES-MOB-SpCool</v>
      </c>
      <c r="BO711" s="208" t="str">
        <f t="shared" si="730"/>
        <v>RH14_15</v>
      </c>
      <c r="BP711" s="208">
        <f t="shared" si="736"/>
        <v>0</v>
      </c>
      <c r="BQ711" s="208" t="s">
        <v>18</v>
      </c>
      <c r="BR711" s="46" t="s">
        <v>192</v>
      </c>
    </row>
    <row r="712" spans="11:70">
      <c r="K712" s="202" t="s">
        <v>327</v>
      </c>
      <c r="L712" s="203" t="str">
        <f t="shared" si="762"/>
        <v>R_ES-MOB-SpCool</v>
      </c>
      <c r="M712" s="202" t="str">
        <f t="shared" ref="M712" si="770">M616</f>
        <v>RH16_17</v>
      </c>
      <c r="N712" s="202">
        <f t="shared" si="758"/>
        <v>0</v>
      </c>
      <c r="O712" s="202" t="s">
        <v>18</v>
      </c>
      <c r="P712" s="203" t="s">
        <v>196</v>
      </c>
      <c r="T712" s="202" t="s">
        <v>327</v>
      </c>
      <c r="U712" s="203" t="str">
        <f t="shared" si="719"/>
        <v>R_ES-MOB-SpCool</v>
      </c>
      <c r="V712" s="202" t="str">
        <f t="shared" si="719"/>
        <v>RH16_17</v>
      </c>
      <c r="W712" s="202">
        <f t="shared" si="759"/>
        <v>0</v>
      </c>
      <c r="X712" s="202" t="s">
        <v>18</v>
      </c>
      <c r="Y712" s="203" t="s">
        <v>191</v>
      </c>
      <c r="AC712" s="202" t="s">
        <v>327</v>
      </c>
      <c r="AD712" s="46" t="str">
        <f t="shared" si="721"/>
        <v>R_ES-MOB-SpCool</v>
      </c>
      <c r="AE712" s="208" t="str">
        <f t="shared" si="722"/>
        <v>RH16_17</v>
      </c>
      <c r="AF712" s="46">
        <f t="shared" si="760"/>
        <v>0</v>
      </c>
      <c r="AG712" s="208" t="s">
        <v>18</v>
      </c>
      <c r="AH712" s="46" t="s">
        <v>197</v>
      </c>
      <c r="AL712" s="202" t="s">
        <v>327</v>
      </c>
      <c r="AM712" s="203" t="str">
        <f t="shared" si="723"/>
        <v>R_ES-MOB-SpCool</v>
      </c>
      <c r="AN712" s="202" t="str">
        <f t="shared" si="724"/>
        <v>RH16_17</v>
      </c>
      <c r="AO712" s="202">
        <f t="shared" si="761"/>
        <v>0</v>
      </c>
      <c r="AP712" s="202" t="s">
        <v>18</v>
      </c>
      <c r="AQ712" s="203" t="s">
        <v>194</v>
      </c>
      <c r="AU712" s="202" t="s">
        <v>327</v>
      </c>
      <c r="AV712" s="46" t="str">
        <f t="shared" si="725"/>
        <v>R_ES-MOB-SpCool</v>
      </c>
      <c r="AW712" s="208" t="str">
        <f t="shared" si="726"/>
        <v>RH16_17</v>
      </c>
      <c r="AX712" s="208">
        <f t="shared" si="734"/>
        <v>0</v>
      </c>
      <c r="AY712" s="208" t="s">
        <v>18</v>
      </c>
      <c r="AZ712" s="46" t="s">
        <v>193</v>
      </c>
      <c r="BD712" s="202" t="s">
        <v>327</v>
      </c>
      <c r="BE712" s="46" t="str">
        <f t="shared" si="727"/>
        <v>R_ES-MOB-SpCool</v>
      </c>
      <c r="BF712" s="208" t="str">
        <f t="shared" si="728"/>
        <v>RH16_17</v>
      </c>
      <c r="BG712" s="208">
        <f t="shared" si="735"/>
        <v>0</v>
      </c>
      <c r="BH712" s="208" t="s">
        <v>18</v>
      </c>
      <c r="BI712" s="46" t="s">
        <v>195</v>
      </c>
      <c r="BM712" s="202" t="s">
        <v>327</v>
      </c>
      <c r="BN712" s="46" t="str">
        <f t="shared" si="729"/>
        <v>R_ES-MOB-SpCool</v>
      </c>
      <c r="BO712" s="208" t="str">
        <f t="shared" si="730"/>
        <v>RH16_17</v>
      </c>
      <c r="BP712" s="208">
        <f t="shared" si="736"/>
        <v>0</v>
      </c>
      <c r="BQ712" s="208" t="s">
        <v>18</v>
      </c>
      <c r="BR712" s="46" t="s">
        <v>192</v>
      </c>
    </row>
    <row r="713" spans="11:70">
      <c r="K713" s="202" t="s">
        <v>327</v>
      </c>
      <c r="L713" s="203" t="str">
        <f t="shared" si="762"/>
        <v>R_ES-MOB-SpCool</v>
      </c>
      <c r="M713" s="202" t="str">
        <f t="shared" ref="M713" si="771">M617</f>
        <v>RH18_19</v>
      </c>
      <c r="N713" s="202">
        <f t="shared" si="758"/>
        <v>0</v>
      </c>
      <c r="O713" s="202" t="s">
        <v>18</v>
      </c>
      <c r="P713" s="203" t="s">
        <v>196</v>
      </c>
      <c r="T713" s="202" t="s">
        <v>327</v>
      </c>
      <c r="U713" s="203" t="str">
        <f t="shared" si="719"/>
        <v>R_ES-MOB-SpCool</v>
      </c>
      <c r="V713" s="202" t="str">
        <f t="shared" si="719"/>
        <v>RH18_19</v>
      </c>
      <c r="W713" s="202">
        <f t="shared" si="759"/>
        <v>0</v>
      </c>
      <c r="X713" s="202" t="s">
        <v>18</v>
      </c>
      <c r="Y713" s="203" t="s">
        <v>191</v>
      </c>
      <c r="AC713" s="202" t="s">
        <v>327</v>
      </c>
      <c r="AD713" s="46" t="str">
        <f t="shared" si="721"/>
        <v>R_ES-MOB-SpCool</v>
      </c>
      <c r="AE713" s="208" t="str">
        <f t="shared" si="722"/>
        <v>RH18_19</v>
      </c>
      <c r="AF713" s="46">
        <f t="shared" si="760"/>
        <v>0</v>
      </c>
      <c r="AG713" s="208" t="s">
        <v>18</v>
      </c>
      <c r="AH713" s="46" t="s">
        <v>197</v>
      </c>
      <c r="AL713" s="202" t="s">
        <v>327</v>
      </c>
      <c r="AM713" s="203" t="str">
        <f t="shared" si="723"/>
        <v>R_ES-MOB-SpCool</v>
      </c>
      <c r="AN713" s="202" t="str">
        <f t="shared" si="724"/>
        <v>RH18_19</v>
      </c>
      <c r="AO713" s="202">
        <f t="shared" si="761"/>
        <v>0</v>
      </c>
      <c r="AP713" s="202" t="s">
        <v>18</v>
      </c>
      <c r="AQ713" s="203" t="s">
        <v>194</v>
      </c>
      <c r="AU713" s="202" t="s">
        <v>327</v>
      </c>
      <c r="AV713" s="46" t="str">
        <f t="shared" si="725"/>
        <v>R_ES-MOB-SpCool</v>
      </c>
      <c r="AW713" s="208" t="str">
        <f t="shared" si="726"/>
        <v>RH18_19</v>
      </c>
      <c r="AX713" s="208">
        <f t="shared" si="734"/>
        <v>0</v>
      </c>
      <c r="AY713" s="208" t="s">
        <v>18</v>
      </c>
      <c r="AZ713" s="46" t="s">
        <v>193</v>
      </c>
      <c r="BD713" s="202" t="s">
        <v>327</v>
      </c>
      <c r="BE713" s="46" t="str">
        <f t="shared" si="727"/>
        <v>R_ES-MOB-SpCool</v>
      </c>
      <c r="BF713" s="208" t="str">
        <f t="shared" si="728"/>
        <v>RH18_19</v>
      </c>
      <c r="BG713" s="208">
        <f t="shared" si="735"/>
        <v>0</v>
      </c>
      <c r="BH713" s="208" t="s">
        <v>18</v>
      </c>
      <c r="BI713" s="46" t="s">
        <v>195</v>
      </c>
      <c r="BM713" s="202" t="s">
        <v>327</v>
      </c>
      <c r="BN713" s="46" t="str">
        <f t="shared" si="729"/>
        <v>R_ES-MOB-SpCool</v>
      </c>
      <c r="BO713" s="208" t="str">
        <f t="shared" si="730"/>
        <v>RH18_19</v>
      </c>
      <c r="BP713" s="208">
        <f t="shared" si="736"/>
        <v>0</v>
      </c>
      <c r="BQ713" s="208" t="s">
        <v>18</v>
      </c>
      <c r="BR713" s="46" t="s">
        <v>192</v>
      </c>
    </row>
    <row r="714" spans="11:70">
      <c r="K714" s="202" t="s">
        <v>327</v>
      </c>
      <c r="L714" s="203" t="str">
        <f t="shared" si="762"/>
        <v>R_ES-MOB-SpCool</v>
      </c>
      <c r="M714" s="202" t="str">
        <f t="shared" ref="M714" si="772">M618</f>
        <v>RH20_21</v>
      </c>
      <c r="N714" s="202">
        <f t="shared" si="758"/>
        <v>0</v>
      </c>
      <c r="O714" s="202" t="s">
        <v>18</v>
      </c>
      <c r="P714" s="203" t="s">
        <v>196</v>
      </c>
      <c r="T714" s="202" t="s">
        <v>327</v>
      </c>
      <c r="U714" s="203" t="str">
        <f t="shared" si="719"/>
        <v>R_ES-MOB-SpCool</v>
      </c>
      <c r="V714" s="202" t="str">
        <f t="shared" si="719"/>
        <v>RH20_21</v>
      </c>
      <c r="W714" s="202">
        <f t="shared" si="759"/>
        <v>0</v>
      </c>
      <c r="X714" s="202" t="s">
        <v>18</v>
      </c>
      <c r="Y714" s="203" t="s">
        <v>191</v>
      </c>
      <c r="AC714" s="202" t="s">
        <v>327</v>
      </c>
      <c r="AD714" s="46" t="str">
        <f t="shared" si="721"/>
        <v>R_ES-MOB-SpCool</v>
      </c>
      <c r="AE714" s="208" t="str">
        <f t="shared" si="722"/>
        <v>RH20_21</v>
      </c>
      <c r="AF714" s="46">
        <f t="shared" si="760"/>
        <v>0</v>
      </c>
      <c r="AG714" s="208" t="s">
        <v>18</v>
      </c>
      <c r="AH714" s="46" t="s">
        <v>197</v>
      </c>
      <c r="AL714" s="202" t="s">
        <v>327</v>
      </c>
      <c r="AM714" s="203" t="str">
        <f t="shared" si="723"/>
        <v>R_ES-MOB-SpCool</v>
      </c>
      <c r="AN714" s="202" t="str">
        <f t="shared" si="724"/>
        <v>RH20_21</v>
      </c>
      <c r="AO714" s="202">
        <f t="shared" si="761"/>
        <v>0</v>
      </c>
      <c r="AP714" s="202" t="s">
        <v>18</v>
      </c>
      <c r="AQ714" s="203" t="s">
        <v>194</v>
      </c>
      <c r="AU714" s="202" t="s">
        <v>327</v>
      </c>
      <c r="AV714" s="46" t="str">
        <f t="shared" si="725"/>
        <v>R_ES-MOB-SpCool</v>
      </c>
      <c r="AW714" s="208" t="str">
        <f t="shared" si="726"/>
        <v>RH20_21</v>
      </c>
      <c r="AX714" s="208">
        <f t="shared" si="734"/>
        <v>0</v>
      </c>
      <c r="AY714" s="208" t="s">
        <v>18</v>
      </c>
      <c r="AZ714" s="46" t="s">
        <v>193</v>
      </c>
      <c r="BD714" s="202" t="s">
        <v>327</v>
      </c>
      <c r="BE714" s="46" t="str">
        <f t="shared" si="727"/>
        <v>R_ES-MOB-SpCool</v>
      </c>
      <c r="BF714" s="208" t="str">
        <f t="shared" si="728"/>
        <v>RH20_21</v>
      </c>
      <c r="BG714" s="208">
        <f t="shared" si="735"/>
        <v>0</v>
      </c>
      <c r="BH714" s="208" t="s">
        <v>18</v>
      </c>
      <c r="BI714" s="46" t="s">
        <v>195</v>
      </c>
      <c r="BM714" s="202" t="s">
        <v>327</v>
      </c>
      <c r="BN714" s="46" t="str">
        <f t="shared" si="729"/>
        <v>R_ES-MOB-SpCool</v>
      </c>
      <c r="BO714" s="208" t="str">
        <f t="shared" si="730"/>
        <v>RH20_21</v>
      </c>
      <c r="BP714" s="208">
        <f t="shared" si="736"/>
        <v>0</v>
      </c>
      <c r="BQ714" s="208" t="s">
        <v>18</v>
      </c>
      <c r="BR714" s="46" t="s">
        <v>192</v>
      </c>
    </row>
    <row r="715" spans="11:70">
      <c r="K715" s="202" t="s">
        <v>327</v>
      </c>
      <c r="L715" s="203" t="str">
        <f t="shared" si="762"/>
        <v>R_ES-MOB-SpCool</v>
      </c>
      <c r="M715" s="202" t="str">
        <f t="shared" ref="M715" si="773">M619</f>
        <v>RH22_23</v>
      </c>
      <c r="N715" s="202">
        <f t="shared" si="758"/>
        <v>0</v>
      </c>
      <c r="O715" s="202" t="s">
        <v>18</v>
      </c>
      <c r="P715" s="203" t="s">
        <v>196</v>
      </c>
      <c r="T715" s="202" t="s">
        <v>327</v>
      </c>
      <c r="U715" s="203" t="str">
        <f t="shared" si="719"/>
        <v>R_ES-MOB-SpCool</v>
      </c>
      <c r="V715" s="202" t="str">
        <f t="shared" si="719"/>
        <v>RH22_23</v>
      </c>
      <c r="W715" s="202">
        <f t="shared" si="759"/>
        <v>0</v>
      </c>
      <c r="X715" s="202" t="s">
        <v>18</v>
      </c>
      <c r="Y715" s="203" t="s">
        <v>191</v>
      </c>
      <c r="AC715" s="202" t="s">
        <v>327</v>
      </c>
      <c r="AD715" s="46" t="str">
        <f t="shared" si="721"/>
        <v>R_ES-MOB-SpCool</v>
      </c>
      <c r="AE715" s="208" t="str">
        <f t="shared" si="722"/>
        <v>RH22_23</v>
      </c>
      <c r="AF715" s="46">
        <f t="shared" si="760"/>
        <v>0</v>
      </c>
      <c r="AG715" s="208" t="s">
        <v>18</v>
      </c>
      <c r="AH715" s="46" t="s">
        <v>197</v>
      </c>
      <c r="AL715" s="202" t="s">
        <v>327</v>
      </c>
      <c r="AM715" s="203" t="str">
        <f t="shared" si="723"/>
        <v>R_ES-MOB-SpCool</v>
      </c>
      <c r="AN715" s="202" t="str">
        <f t="shared" si="724"/>
        <v>RH22_23</v>
      </c>
      <c r="AO715" s="202">
        <f t="shared" si="761"/>
        <v>0</v>
      </c>
      <c r="AP715" s="202" t="s">
        <v>18</v>
      </c>
      <c r="AQ715" s="203" t="s">
        <v>194</v>
      </c>
      <c r="AU715" s="202" t="s">
        <v>327</v>
      </c>
      <c r="AV715" s="46" t="str">
        <f t="shared" si="725"/>
        <v>R_ES-MOB-SpCool</v>
      </c>
      <c r="AW715" s="208" t="str">
        <f t="shared" si="726"/>
        <v>RH22_23</v>
      </c>
      <c r="AX715" s="208">
        <f t="shared" si="734"/>
        <v>0</v>
      </c>
      <c r="AY715" s="208" t="s">
        <v>18</v>
      </c>
      <c r="AZ715" s="46" t="s">
        <v>193</v>
      </c>
      <c r="BD715" s="202" t="s">
        <v>327</v>
      </c>
      <c r="BE715" s="46" t="str">
        <f t="shared" si="727"/>
        <v>R_ES-MOB-SpCool</v>
      </c>
      <c r="BF715" s="208" t="str">
        <f t="shared" si="728"/>
        <v>RH22_23</v>
      </c>
      <c r="BG715" s="208">
        <f t="shared" si="735"/>
        <v>0</v>
      </c>
      <c r="BH715" s="208" t="s">
        <v>18</v>
      </c>
      <c r="BI715" s="46" t="s">
        <v>195</v>
      </c>
      <c r="BM715" s="202" t="s">
        <v>327</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327</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327</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327</v>
      </c>
      <c r="AD728" s="46" t="str">
        <f t="shared" si="721"/>
        <v>R_ES-MOB-SpCool</v>
      </c>
      <c r="AE728" s="208" t="str">
        <f t="shared" si="722"/>
        <v>SH0_1</v>
      </c>
      <c r="AF728" s="46">
        <f t="shared" si="760"/>
        <v>0.139705882352941</v>
      </c>
      <c r="AG728" s="208" t="s">
        <v>18</v>
      </c>
      <c r="AH728" s="46" t="s">
        <v>197</v>
      </c>
      <c r="AL728" s="202" t="s">
        <v>327</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327</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327</v>
      </c>
      <c r="BE728" s="46" t="str">
        <f t="shared" si="727"/>
        <v>R_ES-MOB-SpCool</v>
      </c>
      <c r="BF728" s="208" t="str">
        <f t="shared" si="728"/>
        <v>SH0_1</v>
      </c>
      <c r="BG728" s="208">
        <f t="shared" si="735"/>
        <v>0.139705882352941</v>
      </c>
      <c r="BH728" s="208" t="s">
        <v>18</v>
      </c>
      <c r="BI728" s="46" t="s">
        <v>195</v>
      </c>
      <c r="BM728" s="202" t="s">
        <v>327</v>
      </c>
      <c r="BN728" s="46" t="str">
        <f t="shared" si="729"/>
        <v>R_ES-MOB-SpCool</v>
      </c>
      <c r="BO728" s="208" t="str">
        <f t="shared" si="730"/>
        <v>SH0_1</v>
      </c>
      <c r="BP728" s="208">
        <f t="shared" si="736"/>
        <v>0.128676470588235</v>
      </c>
      <c r="BQ728" s="208" t="s">
        <v>18</v>
      </c>
      <c r="BR728" s="46" t="s">
        <v>192</v>
      </c>
    </row>
    <row r="729" spans="11:70">
      <c r="K729" s="202" t="s">
        <v>327</v>
      </c>
      <c r="L729" s="203" t="str">
        <f t="shared" si="762"/>
        <v>R_ES-MOB-SpCool</v>
      </c>
      <c r="M729" s="202" t="str">
        <f t="shared" ref="M729" si="791">M633</f>
        <v>SH2_3</v>
      </c>
      <c r="N729" s="127">
        <f>R730+R731</f>
        <v>0.137867647058824</v>
      </c>
      <c r="O729" s="202" t="s">
        <v>18</v>
      </c>
      <c r="P729" s="203" t="s">
        <v>196</v>
      </c>
      <c r="R729" s="202">
        <f t="shared" si="787"/>
        <v>0.0716911764705882</v>
      </c>
      <c r="T729" s="202" t="s">
        <v>327</v>
      </c>
      <c r="U729" s="203" t="str">
        <f t="shared" si="719"/>
        <v>R_ES-MOB-SpCool</v>
      </c>
      <c r="V729" s="202" t="str">
        <f t="shared" si="719"/>
        <v>SH2_3</v>
      </c>
      <c r="W729" s="127">
        <f>AA730+AA731</f>
        <v>0.105698529411765</v>
      </c>
      <c r="X729" s="202" t="s">
        <v>18</v>
      </c>
      <c r="Y729" s="203" t="s">
        <v>191</v>
      </c>
      <c r="AA729" s="202">
        <f t="shared" si="788"/>
        <v>0.0634191176470588</v>
      </c>
      <c r="AC729" s="202" t="s">
        <v>327</v>
      </c>
      <c r="AD729" s="46" t="str">
        <f t="shared" si="721"/>
        <v>R_ES-MOB-SpCool</v>
      </c>
      <c r="AE729" s="208" t="str">
        <f t="shared" si="722"/>
        <v>SH2_3</v>
      </c>
      <c r="AF729" s="46">
        <f t="shared" si="760"/>
        <v>0.137867647058824</v>
      </c>
      <c r="AG729" s="208" t="s">
        <v>18</v>
      </c>
      <c r="AH729" s="46" t="s">
        <v>197</v>
      </c>
      <c r="AL729" s="202" t="s">
        <v>327</v>
      </c>
      <c r="AM729" s="203" t="str">
        <f t="shared" si="723"/>
        <v>R_ES-MOB-SpCool</v>
      </c>
      <c r="AN729" s="202" t="str">
        <f t="shared" si="724"/>
        <v>SH2_3</v>
      </c>
      <c r="AO729" s="127">
        <f>AS730+AS731</f>
        <v>0.128676470588235</v>
      </c>
      <c r="AP729" s="202" t="s">
        <v>18</v>
      </c>
      <c r="AQ729" s="203" t="s">
        <v>194</v>
      </c>
      <c r="AS729" s="202">
        <f t="shared" si="789"/>
        <v>0.0726102941176471</v>
      </c>
      <c r="AU729" s="202" t="s">
        <v>327</v>
      </c>
      <c r="AV729" s="46" t="str">
        <f t="shared" si="725"/>
        <v>R_ES-MOB-SpCool</v>
      </c>
      <c r="AW729" s="208" t="str">
        <f t="shared" si="726"/>
        <v>SH2_3</v>
      </c>
      <c r="AX729" s="127">
        <f>BB730+BB731</f>
        <v>0.105698529411765</v>
      </c>
      <c r="AY729" s="208" t="s">
        <v>18</v>
      </c>
      <c r="AZ729" s="46" t="s">
        <v>193</v>
      </c>
      <c r="BB729" s="208">
        <f t="shared" si="790"/>
        <v>0.0634191176470588</v>
      </c>
      <c r="BD729" s="202" t="s">
        <v>327</v>
      </c>
      <c r="BE729" s="46" t="str">
        <f t="shared" si="727"/>
        <v>R_ES-MOB-SpCool</v>
      </c>
      <c r="BF729" s="208" t="str">
        <f t="shared" si="728"/>
        <v>SH2_3</v>
      </c>
      <c r="BG729" s="208">
        <f t="shared" si="735"/>
        <v>0.137867647058824</v>
      </c>
      <c r="BH729" s="208" t="s">
        <v>18</v>
      </c>
      <c r="BI729" s="46" t="s">
        <v>195</v>
      </c>
      <c r="BM729" s="202" t="s">
        <v>327</v>
      </c>
      <c r="BN729" s="46" t="str">
        <f t="shared" si="729"/>
        <v>R_ES-MOB-SpCool</v>
      </c>
      <c r="BO729" s="208" t="str">
        <f t="shared" si="730"/>
        <v>SH2_3</v>
      </c>
      <c r="BP729" s="208">
        <f t="shared" si="736"/>
        <v>0.105698529411765</v>
      </c>
      <c r="BQ729" s="208" t="s">
        <v>18</v>
      </c>
      <c r="BR729" s="46" t="s">
        <v>192</v>
      </c>
    </row>
    <row r="730" spans="11:70">
      <c r="K730" s="202" t="s">
        <v>327</v>
      </c>
      <c r="L730" s="203" t="str">
        <f t="shared" si="762"/>
        <v>R_ES-MOB-SpCool</v>
      </c>
      <c r="M730" s="202" t="str">
        <f t="shared" ref="M730" si="792">M634</f>
        <v>SH4_5</v>
      </c>
      <c r="N730" s="127">
        <f>R732+R733</f>
        <v>0.118566176470588</v>
      </c>
      <c r="O730" s="202" t="s">
        <v>18</v>
      </c>
      <c r="P730" s="203" t="s">
        <v>196</v>
      </c>
      <c r="R730" s="202">
        <f t="shared" si="787"/>
        <v>0.0726102941176471</v>
      </c>
      <c r="T730" s="202" t="s">
        <v>327</v>
      </c>
      <c r="U730" s="203" t="str">
        <f t="shared" si="719"/>
        <v>R_ES-MOB-SpCool</v>
      </c>
      <c r="V730" s="202" t="str">
        <f t="shared" si="719"/>
        <v>SH4_5</v>
      </c>
      <c r="W730" s="127">
        <f>AA732+AA733</f>
        <v>0.083639705882353</v>
      </c>
      <c r="X730" s="202" t="s">
        <v>18</v>
      </c>
      <c r="Y730" s="203" t="s">
        <v>191</v>
      </c>
      <c r="AA730" s="202">
        <f t="shared" si="788"/>
        <v>0.0551470588235294</v>
      </c>
      <c r="AC730" s="202" t="s">
        <v>327</v>
      </c>
      <c r="AD730" s="46" t="str">
        <f t="shared" si="721"/>
        <v>R_ES-MOB-SpCool</v>
      </c>
      <c r="AE730" s="208" t="str">
        <f t="shared" si="722"/>
        <v>SH4_5</v>
      </c>
      <c r="AF730" s="46">
        <f t="shared" si="760"/>
        <v>0.118566176470588</v>
      </c>
      <c r="AG730" s="208" t="s">
        <v>18</v>
      </c>
      <c r="AH730" s="46" t="s">
        <v>197</v>
      </c>
      <c r="AL730" s="202" t="s">
        <v>327</v>
      </c>
      <c r="AM730" s="203" t="str">
        <f t="shared" si="723"/>
        <v>R_ES-MOB-SpCool</v>
      </c>
      <c r="AN730" s="202" t="str">
        <f t="shared" si="724"/>
        <v>SH4_5</v>
      </c>
      <c r="AO730" s="127">
        <f>AS732+AS733</f>
        <v>0.105698529411765</v>
      </c>
      <c r="AP730" s="202" t="s">
        <v>18</v>
      </c>
      <c r="AQ730" s="203" t="s">
        <v>194</v>
      </c>
      <c r="AS730" s="202">
        <f t="shared" si="789"/>
        <v>0.0652573529411765</v>
      </c>
      <c r="AU730" s="202" t="s">
        <v>327</v>
      </c>
      <c r="AV730" s="46" t="str">
        <f t="shared" si="725"/>
        <v>R_ES-MOB-SpCool</v>
      </c>
      <c r="AW730" s="208" t="str">
        <f t="shared" si="726"/>
        <v>SH4_5</v>
      </c>
      <c r="AX730" s="127">
        <f>BB732+BB733</f>
        <v>0.083639705882353</v>
      </c>
      <c r="AY730" s="208" t="s">
        <v>18</v>
      </c>
      <c r="AZ730" s="46" t="s">
        <v>193</v>
      </c>
      <c r="BB730" s="208">
        <f t="shared" si="790"/>
        <v>0.0551470588235294</v>
      </c>
      <c r="BD730" s="202" t="s">
        <v>327</v>
      </c>
      <c r="BE730" s="46" t="str">
        <f t="shared" si="727"/>
        <v>R_ES-MOB-SpCool</v>
      </c>
      <c r="BF730" s="208" t="str">
        <f t="shared" si="728"/>
        <v>SH4_5</v>
      </c>
      <c r="BG730" s="208">
        <f t="shared" si="735"/>
        <v>0.118566176470588</v>
      </c>
      <c r="BH730" s="208" t="s">
        <v>18</v>
      </c>
      <c r="BI730" s="46" t="s">
        <v>195</v>
      </c>
      <c r="BM730" s="202" t="s">
        <v>327</v>
      </c>
      <c r="BN730" s="46" t="str">
        <f t="shared" si="729"/>
        <v>R_ES-MOB-SpCool</v>
      </c>
      <c r="BO730" s="208" t="str">
        <f t="shared" si="730"/>
        <v>SH4_5</v>
      </c>
      <c r="BP730" s="208">
        <f t="shared" si="736"/>
        <v>0.083639705882353</v>
      </c>
      <c r="BQ730" s="208" t="s">
        <v>18</v>
      </c>
      <c r="BR730" s="46" t="s">
        <v>192</v>
      </c>
    </row>
    <row r="731" spans="11:70">
      <c r="K731" s="202" t="s">
        <v>327</v>
      </c>
      <c r="L731" s="203" t="str">
        <f t="shared" si="762"/>
        <v>R_ES-MOB-SpCool</v>
      </c>
      <c r="M731" s="202" t="str">
        <f t="shared" ref="M731" si="793">M635</f>
        <v>SH6_7</v>
      </c>
      <c r="N731" s="127">
        <f>R734+R735</f>
        <v>0.0965073529411765</v>
      </c>
      <c r="O731" s="202" t="s">
        <v>18</v>
      </c>
      <c r="P731" s="203" t="s">
        <v>196</v>
      </c>
      <c r="R731" s="202">
        <f t="shared" si="787"/>
        <v>0.0652573529411765</v>
      </c>
      <c r="T731" s="202" t="s">
        <v>327</v>
      </c>
      <c r="U731" s="203" t="str">
        <f t="shared" si="719"/>
        <v>R_ES-MOB-SpCool</v>
      </c>
      <c r="V731" s="202" t="str">
        <f t="shared" si="719"/>
        <v>SH6_7</v>
      </c>
      <c r="W731" s="127">
        <f>AA734+AA735</f>
        <v>0.0560661764705883</v>
      </c>
      <c r="X731" s="202" t="s">
        <v>18</v>
      </c>
      <c r="Y731" s="203" t="s">
        <v>191</v>
      </c>
      <c r="AA731" s="202">
        <f t="shared" si="788"/>
        <v>0.0505514705882353</v>
      </c>
      <c r="AC731" s="202" t="s">
        <v>327</v>
      </c>
      <c r="AD731" s="46" t="str">
        <f t="shared" si="721"/>
        <v>R_ES-MOB-SpCool</v>
      </c>
      <c r="AE731" s="208" t="str">
        <f t="shared" si="722"/>
        <v>SH6_7</v>
      </c>
      <c r="AF731" s="46">
        <f t="shared" si="760"/>
        <v>0.0965073529411765</v>
      </c>
      <c r="AG731" s="208" t="s">
        <v>18</v>
      </c>
      <c r="AH731" s="46" t="s">
        <v>197</v>
      </c>
      <c r="AL731" s="202" t="s">
        <v>327</v>
      </c>
      <c r="AM731" s="203" t="str">
        <f t="shared" si="723"/>
        <v>R_ES-MOB-SpCool</v>
      </c>
      <c r="AN731" s="202" t="str">
        <f t="shared" si="724"/>
        <v>SH6_7</v>
      </c>
      <c r="AO731" s="127">
        <f>AS734+AS735</f>
        <v>0.083639705882353</v>
      </c>
      <c r="AP731" s="202" t="s">
        <v>18</v>
      </c>
      <c r="AQ731" s="203" t="s">
        <v>194</v>
      </c>
      <c r="AS731" s="202">
        <f t="shared" si="789"/>
        <v>0.0634191176470588</v>
      </c>
      <c r="AU731" s="202" t="s">
        <v>327</v>
      </c>
      <c r="AV731" s="46" t="str">
        <f t="shared" si="725"/>
        <v>R_ES-MOB-SpCool</v>
      </c>
      <c r="AW731" s="208" t="str">
        <f t="shared" si="726"/>
        <v>SH6_7</v>
      </c>
      <c r="AX731" s="127">
        <f>BB734+BB735</f>
        <v>0.0560661764705883</v>
      </c>
      <c r="AY731" s="208" t="s">
        <v>18</v>
      </c>
      <c r="AZ731" s="46" t="s">
        <v>193</v>
      </c>
      <c r="BB731" s="208">
        <f t="shared" si="790"/>
        <v>0.0505514705882353</v>
      </c>
      <c r="BD731" s="202" t="s">
        <v>327</v>
      </c>
      <c r="BE731" s="46" t="str">
        <f t="shared" si="727"/>
        <v>R_ES-MOB-SpCool</v>
      </c>
      <c r="BF731" s="208" t="str">
        <f t="shared" si="728"/>
        <v>SH6_7</v>
      </c>
      <c r="BG731" s="208">
        <f t="shared" si="735"/>
        <v>0.0965073529411765</v>
      </c>
      <c r="BH731" s="208" t="s">
        <v>18</v>
      </c>
      <c r="BI731" s="46" t="s">
        <v>195</v>
      </c>
      <c r="BM731" s="202" t="s">
        <v>327</v>
      </c>
      <c r="BN731" s="46" t="str">
        <f t="shared" si="729"/>
        <v>R_ES-MOB-SpCool</v>
      </c>
      <c r="BO731" s="208" t="str">
        <f t="shared" si="730"/>
        <v>SH6_7</v>
      </c>
      <c r="BP731" s="208">
        <f t="shared" si="736"/>
        <v>0.0560661764705883</v>
      </c>
      <c r="BQ731" s="208" t="s">
        <v>18</v>
      </c>
      <c r="BR731" s="46" t="s">
        <v>192</v>
      </c>
    </row>
    <row r="732" spans="11:70">
      <c r="K732" s="202" t="s">
        <v>327</v>
      </c>
      <c r="L732" s="203" t="str">
        <f t="shared" si="762"/>
        <v>R_ES-MOB-SpCool</v>
      </c>
      <c r="M732" s="202" t="str">
        <f t="shared" ref="M732" si="794">M636</f>
        <v>SH8_9</v>
      </c>
      <c r="N732" s="127">
        <f>R736+R737</f>
        <v>0.0670955882352942</v>
      </c>
      <c r="O732" s="202" t="s">
        <v>18</v>
      </c>
      <c r="P732" s="203" t="s">
        <v>196</v>
      </c>
      <c r="R732" s="202">
        <f t="shared" si="787"/>
        <v>0.0634191176470588</v>
      </c>
      <c r="T732" s="202" t="s">
        <v>327</v>
      </c>
      <c r="U732" s="203" t="str">
        <f t="shared" si="719"/>
        <v>R_ES-MOB-SpCool</v>
      </c>
      <c r="V732" s="202" t="str">
        <f t="shared" si="719"/>
        <v>SH8_9</v>
      </c>
      <c r="W732" s="127">
        <f>AA736+AA737</f>
        <v>0.0413602941176471</v>
      </c>
      <c r="X732" s="202" t="s">
        <v>18</v>
      </c>
      <c r="Y732" s="203" t="s">
        <v>191</v>
      </c>
      <c r="AA732" s="202">
        <f t="shared" si="788"/>
        <v>0.0459558823529412</v>
      </c>
      <c r="AC732" s="202" t="s">
        <v>327</v>
      </c>
      <c r="AD732" s="46" t="str">
        <f t="shared" si="721"/>
        <v>R_ES-MOB-SpCool</v>
      </c>
      <c r="AE732" s="208" t="str">
        <f t="shared" si="722"/>
        <v>SH8_9</v>
      </c>
      <c r="AF732" s="46">
        <f t="shared" si="760"/>
        <v>0.0670955882352942</v>
      </c>
      <c r="AG732" s="208" t="s">
        <v>18</v>
      </c>
      <c r="AH732" s="46" t="s">
        <v>197</v>
      </c>
      <c r="AL732" s="202" t="s">
        <v>327</v>
      </c>
      <c r="AM732" s="203" t="str">
        <f t="shared" si="723"/>
        <v>R_ES-MOB-SpCool</v>
      </c>
      <c r="AN732" s="202" t="str">
        <f t="shared" si="724"/>
        <v>SH8_9</v>
      </c>
      <c r="AO732" s="127">
        <f>AS736+AS737</f>
        <v>0.0560661764705883</v>
      </c>
      <c r="AP732" s="202" t="s">
        <v>18</v>
      </c>
      <c r="AQ732" s="203" t="s">
        <v>194</v>
      </c>
      <c r="AS732" s="202">
        <f t="shared" si="789"/>
        <v>0.0551470588235294</v>
      </c>
      <c r="AU732" s="202" t="s">
        <v>327</v>
      </c>
      <c r="AV732" s="46" t="str">
        <f t="shared" si="725"/>
        <v>R_ES-MOB-SpCool</v>
      </c>
      <c r="AW732" s="208" t="str">
        <f t="shared" si="726"/>
        <v>SH8_9</v>
      </c>
      <c r="AX732" s="127">
        <f>BB736+BB737</f>
        <v>0.0413602941176471</v>
      </c>
      <c r="AY732" s="208" t="s">
        <v>18</v>
      </c>
      <c r="AZ732" s="46" t="s">
        <v>193</v>
      </c>
      <c r="BB732" s="208">
        <f t="shared" si="790"/>
        <v>0.0459558823529412</v>
      </c>
      <c r="BD732" s="202" t="s">
        <v>327</v>
      </c>
      <c r="BE732" s="46" t="str">
        <f t="shared" si="727"/>
        <v>R_ES-MOB-SpCool</v>
      </c>
      <c r="BF732" s="208" t="str">
        <f t="shared" si="728"/>
        <v>SH8_9</v>
      </c>
      <c r="BG732" s="208">
        <f t="shared" si="735"/>
        <v>0.0670955882352942</v>
      </c>
      <c r="BH732" s="208" t="s">
        <v>18</v>
      </c>
      <c r="BI732" s="46" t="s">
        <v>195</v>
      </c>
      <c r="BM732" s="202" t="s">
        <v>327</v>
      </c>
      <c r="BN732" s="46" t="str">
        <f t="shared" si="729"/>
        <v>R_ES-MOB-SpCool</v>
      </c>
      <c r="BO732" s="208" t="str">
        <f t="shared" si="730"/>
        <v>SH8_9</v>
      </c>
      <c r="BP732" s="208">
        <f t="shared" si="736"/>
        <v>0.0413602941176471</v>
      </c>
      <c r="BQ732" s="208" t="s">
        <v>18</v>
      </c>
      <c r="BR732" s="46" t="s">
        <v>192</v>
      </c>
    </row>
    <row r="733" spans="11:70">
      <c r="K733" s="202" t="s">
        <v>327</v>
      </c>
      <c r="L733" s="203" t="str">
        <f t="shared" si="762"/>
        <v>R_ES-MOB-SpCool</v>
      </c>
      <c r="M733" s="202" t="str">
        <f t="shared" ref="M733" si="795">M637</f>
        <v>SH10_11</v>
      </c>
      <c r="N733" s="127">
        <f>R738+R739</f>
        <v>0.0496323529411765</v>
      </c>
      <c r="O733" s="202" t="s">
        <v>18</v>
      </c>
      <c r="P733" s="203" t="s">
        <v>196</v>
      </c>
      <c r="R733" s="202">
        <f t="shared" si="787"/>
        <v>0.0551470588235294</v>
      </c>
      <c r="T733" s="202" t="s">
        <v>327</v>
      </c>
      <c r="U733" s="203" t="str">
        <f t="shared" si="719"/>
        <v>R_ES-MOB-SpCool</v>
      </c>
      <c r="V733" s="202" t="str">
        <f t="shared" si="719"/>
        <v>SH10_11</v>
      </c>
      <c r="W733" s="127">
        <f>AA738+AA739</f>
        <v>0.03125</v>
      </c>
      <c r="X733" s="202" t="s">
        <v>18</v>
      </c>
      <c r="Y733" s="203" t="s">
        <v>191</v>
      </c>
      <c r="AA733" s="202">
        <f t="shared" si="788"/>
        <v>0.0376838235294118</v>
      </c>
      <c r="AC733" s="202" t="s">
        <v>327</v>
      </c>
      <c r="AD733" s="46" t="str">
        <f t="shared" si="721"/>
        <v>R_ES-MOB-SpCool</v>
      </c>
      <c r="AE733" s="208" t="str">
        <f t="shared" si="722"/>
        <v>SH10_11</v>
      </c>
      <c r="AF733" s="46">
        <f t="shared" si="760"/>
        <v>0.0496323529411765</v>
      </c>
      <c r="AG733" s="208" t="s">
        <v>18</v>
      </c>
      <c r="AH733" s="46" t="s">
        <v>197</v>
      </c>
      <c r="AL733" s="202" t="s">
        <v>327</v>
      </c>
      <c r="AM733" s="203" t="str">
        <f t="shared" si="723"/>
        <v>R_ES-MOB-SpCool</v>
      </c>
      <c r="AN733" s="202" t="str">
        <f t="shared" si="724"/>
        <v>SH10_11</v>
      </c>
      <c r="AO733" s="127">
        <f>AS738+AS739</f>
        <v>0.0413602941176471</v>
      </c>
      <c r="AP733" s="202" t="s">
        <v>18</v>
      </c>
      <c r="AQ733" s="203" t="s">
        <v>194</v>
      </c>
      <c r="AS733" s="202">
        <f t="shared" si="789"/>
        <v>0.0505514705882353</v>
      </c>
      <c r="AU733" s="202" t="s">
        <v>327</v>
      </c>
      <c r="AV733" s="46" t="str">
        <f t="shared" si="725"/>
        <v>R_ES-MOB-SpCool</v>
      </c>
      <c r="AW733" s="208" t="str">
        <f t="shared" si="726"/>
        <v>SH10_11</v>
      </c>
      <c r="AX733" s="127">
        <f>BB738+BB739</f>
        <v>0.03125</v>
      </c>
      <c r="AY733" s="208" t="s">
        <v>18</v>
      </c>
      <c r="AZ733" s="46" t="s">
        <v>193</v>
      </c>
      <c r="BB733" s="208">
        <f t="shared" si="790"/>
        <v>0.0376838235294118</v>
      </c>
      <c r="BD733" s="202" t="s">
        <v>327</v>
      </c>
      <c r="BE733" s="46" t="str">
        <f t="shared" si="727"/>
        <v>R_ES-MOB-SpCool</v>
      </c>
      <c r="BF733" s="208" t="str">
        <f t="shared" si="728"/>
        <v>SH10_11</v>
      </c>
      <c r="BG733" s="208">
        <f t="shared" si="735"/>
        <v>0.0496323529411765</v>
      </c>
      <c r="BH733" s="208" t="s">
        <v>18</v>
      </c>
      <c r="BI733" s="46" t="s">
        <v>195</v>
      </c>
      <c r="BM733" s="202" t="s">
        <v>327</v>
      </c>
      <c r="BN733" s="46" t="str">
        <f t="shared" si="729"/>
        <v>R_ES-MOB-SpCool</v>
      </c>
      <c r="BO733" s="208" t="str">
        <f t="shared" si="730"/>
        <v>SH10_11</v>
      </c>
      <c r="BP733" s="208">
        <f t="shared" si="736"/>
        <v>0.03125</v>
      </c>
      <c r="BQ733" s="208" t="s">
        <v>18</v>
      </c>
      <c r="BR733" s="46" t="s">
        <v>192</v>
      </c>
    </row>
    <row r="734" spans="11:70">
      <c r="K734" s="202" t="s">
        <v>327</v>
      </c>
      <c r="L734" s="203" t="str">
        <f t="shared" si="762"/>
        <v>R_ES-MOB-SpCool</v>
      </c>
      <c r="M734" s="202" t="str">
        <f t="shared" ref="M734" si="796">M638</f>
        <v>SH12_13</v>
      </c>
      <c r="N734" s="127">
        <f>R740+R741</f>
        <v>0.0349264705882353</v>
      </c>
      <c r="O734" s="202" t="s">
        <v>18</v>
      </c>
      <c r="P734" s="203" t="s">
        <v>196</v>
      </c>
      <c r="R734" s="202">
        <f t="shared" si="787"/>
        <v>0.0505514705882353</v>
      </c>
      <c r="T734" s="202" t="s">
        <v>327</v>
      </c>
      <c r="U734" s="203" t="str">
        <f t="shared" si="719"/>
        <v>R_ES-MOB-SpCool</v>
      </c>
      <c r="V734" s="202" t="str">
        <f t="shared" si="719"/>
        <v>SH12_13</v>
      </c>
      <c r="W734" s="127">
        <f>AA740+AA741</f>
        <v>0.0321691176470589</v>
      </c>
      <c r="X734" s="202" t="s">
        <v>18</v>
      </c>
      <c r="Y734" s="203" t="s">
        <v>191</v>
      </c>
      <c r="AA734" s="202">
        <f t="shared" si="788"/>
        <v>0.0294117647058824</v>
      </c>
      <c r="AC734" s="202" t="s">
        <v>327</v>
      </c>
      <c r="AD734" s="46" t="str">
        <f t="shared" si="721"/>
        <v>R_ES-MOB-SpCool</v>
      </c>
      <c r="AE734" s="208" t="str">
        <f t="shared" si="722"/>
        <v>SH12_13</v>
      </c>
      <c r="AF734" s="46">
        <f t="shared" si="760"/>
        <v>0.0349264705882353</v>
      </c>
      <c r="AG734" s="208" t="s">
        <v>18</v>
      </c>
      <c r="AH734" s="46" t="s">
        <v>197</v>
      </c>
      <c r="AL734" s="202" t="s">
        <v>327</v>
      </c>
      <c r="AM734" s="203" t="str">
        <f t="shared" si="723"/>
        <v>R_ES-MOB-SpCool</v>
      </c>
      <c r="AN734" s="202" t="str">
        <f t="shared" si="724"/>
        <v>SH12_13</v>
      </c>
      <c r="AO734" s="127">
        <f>AS740+AS741</f>
        <v>0.03125</v>
      </c>
      <c r="AP734" s="202" t="s">
        <v>18</v>
      </c>
      <c r="AQ734" s="203" t="s">
        <v>194</v>
      </c>
      <c r="AS734" s="202">
        <f t="shared" si="789"/>
        <v>0.0459558823529412</v>
      </c>
      <c r="AU734" s="202" t="s">
        <v>327</v>
      </c>
      <c r="AV734" s="46" t="str">
        <f t="shared" si="725"/>
        <v>R_ES-MOB-SpCool</v>
      </c>
      <c r="AW734" s="208" t="str">
        <f t="shared" si="726"/>
        <v>SH12_13</v>
      </c>
      <c r="AX734" s="127">
        <f>BB740+BB741</f>
        <v>0.0321691176470589</v>
      </c>
      <c r="AY734" s="208" t="s">
        <v>18</v>
      </c>
      <c r="AZ734" s="46" t="s">
        <v>193</v>
      </c>
      <c r="BB734" s="208">
        <f t="shared" si="790"/>
        <v>0.0294117647058824</v>
      </c>
      <c r="BD734" s="202" t="s">
        <v>327</v>
      </c>
      <c r="BE734" s="46" t="str">
        <f t="shared" si="727"/>
        <v>R_ES-MOB-SpCool</v>
      </c>
      <c r="BF734" s="208" t="str">
        <f t="shared" si="728"/>
        <v>SH12_13</v>
      </c>
      <c r="BG734" s="208">
        <f t="shared" si="735"/>
        <v>0.0349264705882353</v>
      </c>
      <c r="BH734" s="208" t="s">
        <v>18</v>
      </c>
      <c r="BI734" s="46" t="s">
        <v>195</v>
      </c>
      <c r="BM734" s="202" t="s">
        <v>327</v>
      </c>
      <c r="BN734" s="46" t="str">
        <f t="shared" si="729"/>
        <v>R_ES-MOB-SpCool</v>
      </c>
      <c r="BO734" s="208" t="str">
        <f t="shared" si="730"/>
        <v>SH12_13</v>
      </c>
      <c r="BP734" s="208">
        <f t="shared" si="736"/>
        <v>0.0321691176470589</v>
      </c>
      <c r="BQ734" s="208" t="s">
        <v>18</v>
      </c>
      <c r="BR734" s="46" t="s">
        <v>192</v>
      </c>
    </row>
    <row r="735" spans="11:70">
      <c r="K735" s="202" t="s">
        <v>327</v>
      </c>
      <c r="L735" s="203" t="str">
        <f t="shared" si="762"/>
        <v>R_ES-MOB-SpCool</v>
      </c>
      <c r="M735" s="202" t="str">
        <f t="shared" ref="M735" si="797">M639</f>
        <v>SH14_15</v>
      </c>
      <c r="N735" s="127">
        <f>R742+R743</f>
        <v>0.0284926470588236</v>
      </c>
      <c r="O735" s="202" t="s">
        <v>18</v>
      </c>
      <c r="P735" s="203" t="s">
        <v>196</v>
      </c>
      <c r="R735" s="202">
        <f t="shared" si="787"/>
        <v>0.0459558823529412</v>
      </c>
      <c r="T735" s="202" t="s">
        <v>327</v>
      </c>
      <c r="U735" s="203" t="str">
        <f t="shared" si="719"/>
        <v>R_ES-MOB-SpCool</v>
      </c>
      <c r="V735" s="202" t="str">
        <f t="shared" si="719"/>
        <v>SH14_15</v>
      </c>
      <c r="W735" s="127">
        <f>AA742+AA743</f>
        <v>0.0496323529411765</v>
      </c>
      <c r="X735" s="202" t="s">
        <v>18</v>
      </c>
      <c r="Y735" s="203" t="s">
        <v>191</v>
      </c>
      <c r="AA735" s="202">
        <f t="shared" si="788"/>
        <v>0.0266544117647059</v>
      </c>
      <c r="AC735" s="202" t="s">
        <v>327</v>
      </c>
      <c r="AD735" s="46" t="str">
        <f t="shared" si="721"/>
        <v>R_ES-MOB-SpCool</v>
      </c>
      <c r="AE735" s="208" t="str">
        <f t="shared" si="722"/>
        <v>SH14_15</v>
      </c>
      <c r="AF735" s="46">
        <f t="shared" si="760"/>
        <v>0.0284926470588236</v>
      </c>
      <c r="AG735" s="208" t="s">
        <v>18</v>
      </c>
      <c r="AH735" s="46" t="s">
        <v>197</v>
      </c>
      <c r="AL735" s="202" t="s">
        <v>327</v>
      </c>
      <c r="AM735" s="203" t="str">
        <f t="shared" si="723"/>
        <v>R_ES-MOB-SpCool</v>
      </c>
      <c r="AN735" s="202" t="str">
        <f t="shared" si="724"/>
        <v>SH14_15</v>
      </c>
      <c r="AO735" s="127">
        <f>AS742+AS743</f>
        <v>0.0321691176470589</v>
      </c>
      <c r="AP735" s="202" t="s">
        <v>18</v>
      </c>
      <c r="AQ735" s="203" t="s">
        <v>194</v>
      </c>
      <c r="AS735" s="202">
        <f t="shared" si="789"/>
        <v>0.0376838235294118</v>
      </c>
      <c r="AU735" s="202" t="s">
        <v>327</v>
      </c>
      <c r="AV735" s="46" t="str">
        <f t="shared" si="725"/>
        <v>R_ES-MOB-SpCool</v>
      </c>
      <c r="AW735" s="208" t="str">
        <f t="shared" si="726"/>
        <v>SH14_15</v>
      </c>
      <c r="AX735" s="127">
        <f>BB742+BB743</f>
        <v>0.0496323529411765</v>
      </c>
      <c r="AY735" s="208" t="s">
        <v>18</v>
      </c>
      <c r="AZ735" s="46" t="s">
        <v>193</v>
      </c>
      <c r="BB735" s="208">
        <f t="shared" si="790"/>
        <v>0.0266544117647059</v>
      </c>
      <c r="BD735" s="202" t="s">
        <v>327</v>
      </c>
      <c r="BE735" s="46" t="str">
        <f t="shared" si="727"/>
        <v>R_ES-MOB-SpCool</v>
      </c>
      <c r="BF735" s="208" t="str">
        <f t="shared" si="728"/>
        <v>SH14_15</v>
      </c>
      <c r="BG735" s="208">
        <f t="shared" si="735"/>
        <v>0.0284926470588236</v>
      </c>
      <c r="BH735" s="208" t="s">
        <v>18</v>
      </c>
      <c r="BI735" s="46" t="s">
        <v>195</v>
      </c>
      <c r="BM735" s="202" t="s">
        <v>327</v>
      </c>
      <c r="BN735" s="46" t="str">
        <f t="shared" si="729"/>
        <v>R_ES-MOB-SpCool</v>
      </c>
      <c r="BO735" s="208" t="str">
        <f t="shared" si="730"/>
        <v>SH14_15</v>
      </c>
      <c r="BP735" s="208">
        <f t="shared" si="736"/>
        <v>0.0496323529411765</v>
      </c>
      <c r="BQ735" s="208" t="s">
        <v>18</v>
      </c>
      <c r="BR735" s="46" t="s">
        <v>192</v>
      </c>
    </row>
    <row r="736" spans="11:70">
      <c r="K736" s="202" t="s">
        <v>327</v>
      </c>
      <c r="L736" s="203" t="str">
        <f t="shared" si="762"/>
        <v>R_ES-MOB-SpCool</v>
      </c>
      <c r="M736" s="202" t="str">
        <f t="shared" ref="M736" si="798">M640</f>
        <v>SH16_17</v>
      </c>
      <c r="N736" s="127">
        <f>R744+R745</f>
        <v>0.0404411764705883</v>
      </c>
      <c r="O736" s="202" t="s">
        <v>18</v>
      </c>
      <c r="P736" s="203" t="s">
        <v>196</v>
      </c>
      <c r="R736" s="202">
        <f t="shared" si="787"/>
        <v>0.0376838235294118</v>
      </c>
      <c r="T736" s="202" t="s">
        <v>327</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327</v>
      </c>
      <c r="AD736" s="46" t="str">
        <f t="shared" ref="AD736:AD799" si="800">U736</f>
        <v>R_ES-MOB-SpCool</v>
      </c>
      <c r="AE736" s="208" t="str">
        <f t="shared" ref="AE736:AE799" si="801">V736</f>
        <v>SH16_17</v>
      </c>
      <c r="AF736" s="46">
        <f t="shared" si="760"/>
        <v>0.0404411764705883</v>
      </c>
      <c r="AG736" s="208" t="s">
        <v>18</v>
      </c>
      <c r="AH736" s="46" t="s">
        <v>197</v>
      </c>
      <c r="AL736" s="202" t="s">
        <v>327</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327</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327</v>
      </c>
      <c r="BE736" s="46" t="str">
        <f t="shared" ref="BE736:BE799" si="806">AV736</f>
        <v>R_ES-MOB-SpCool</v>
      </c>
      <c r="BF736" s="208" t="str">
        <f t="shared" ref="BF736:BF799" si="807">AW736</f>
        <v>SH16_17</v>
      </c>
      <c r="BG736" s="208">
        <f t="shared" si="735"/>
        <v>0.0404411764705883</v>
      </c>
      <c r="BH736" s="208" t="s">
        <v>18</v>
      </c>
      <c r="BI736" s="46" t="s">
        <v>195</v>
      </c>
      <c r="BM736" s="202" t="s">
        <v>327</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327</v>
      </c>
      <c r="L737" s="203" t="str">
        <f t="shared" si="762"/>
        <v>R_ES-MOB-SpCool</v>
      </c>
      <c r="M737" s="202" t="str">
        <f t="shared" ref="M737" si="810">M641</f>
        <v>SH18_19</v>
      </c>
      <c r="N737" s="127">
        <f>R746+R747</f>
        <v>0.0643382352941176</v>
      </c>
      <c r="O737" s="202" t="s">
        <v>18</v>
      </c>
      <c r="P737" s="203" t="s">
        <v>196</v>
      </c>
      <c r="R737" s="202">
        <f t="shared" si="787"/>
        <v>0.0294117647058824</v>
      </c>
      <c r="T737" s="202" t="s">
        <v>327</v>
      </c>
      <c r="U737" s="203" t="str">
        <f t="shared" si="799"/>
        <v>R_ES-MOB-SpCool</v>
      </c>
      <c r="V737" s="202" t="str">
        <f t="shared" si="799"/>
        <v>SH18_19</v>
      </c>
      <c r="W737" s="127">
        <f>AA746+AA747</f>
        <v>0.112132352941176</v>
      </c>
      <c r="X737" s="202" t="s">
        <v>18</v>
      </c>
      <c r="Y737" s="203" t="s">
        <v>191</v>
      </c>
      <c r="AA737" s="202">
        <f t="shared" si="788"/>
        <v>0.0183823529411765</v>
      </c>
      <c r="AC737" s="202" t="s">
        <v>327</v>
      </c>
      <c r="AD737" s="46" t="str">
        <f t="shared" si="800"/>
        <v>R_ES-MOB-SpCool</v>
      </c>
      <c r="AE737" s="208" t="str">
        <f t="shared" si="801"/>
        <v>SH18_19</v>
      </c>
      <c r="AF737" s="46">
        <f t="shared" si="760"/>
        <v>0.0643382352941176</v>
      </c>
      <c r="AG737" s="208" t="s">
        <v>18</v>
      </c>
      <c r="AH737" s="46" t="s">
        <v>197</v>
      </c>
      <c r="AL737" s="202" t="s">
        <v>327</v>
      </c>
      <c r="AM737" s="203" t="str">
        <f t="shared" si="802"/>
        <v>R_ES-MOB-SpCool</v>
      </c>
      <c r="AN737" s="202" t="str">
        <f t="shared" si="803"/>
        <v>SH18_19</v>
      </c>
      <c r="AO737" s="127">
        <f>AS746+AS747</f>
        <v>0.0827205882352941</v>
      </c>
      <c r="AP737" s="202" t="s">
        <v>18</v>
      </c>
      <c r="AQ737" s="203" t="s">
        <v>194</v>
      </c>
      <c r="AS737" s="202">
        <f t="shared" si="789"/>
        <v>0.0266544117647059</v>
      </c>
      <c r="AU737" s="202" t="s">
        <v>327</v>
      </c>
      <c r="AV737" s="46" t="str">
        <f t="shared" si="804"/>
        <v>R_ES-MOB-SpCool</v>
      </c>
      <c r="AW737" s="208" t="str">
        <f t="shared" si="805"/>
        <v>SH18_19</v>
      </c>
      <c r="AX737" s="127">
        <f>BB746+BB747</f>
        <v>0.112132352941176</v>
      </c>
      <c r="AY737" s="208" t="s">
        <v>18</v>
      </c>
      <c r="AZ737" s="46" t="s">
        <v>193</v>
      </c>
      <c r="BB737" s="208">
        <f t="shared" si="790"/>
        <v>0.0183823529411765</v>
      </c>
      <c r="BD737" s="202" t="s">
        <v>327</v>
      </c>
      <c r="BE737" s="46" t="str">
        <f t="shared" si="806"/>
        <v>R_ES-MOB-SpCool</v>
      </c>
      <c r="BF737" s="208" t="str">
        <f t="shared" si="807"/>
        <v>SH18_19</v>
      </c>
      <c r="BG737" s="208">
        <f t="shared" ref="BG737:BG799" si="811">AF737</f>
        <v>0.0643382352941176</v>
      </c>
      <c r="BH737" s="208" t="s">
        <v>18</v>
      </c>
      <c r="BI737" s="46" t="s">
        <v>195</v>
      </c>
      <c r="BM737" s="202" t="s">
        <v>327</v>
      </c>
      <c r="BN737" s="46" t="str">
        <f t="shared" si="808"/>
        <v>R_ES-MOB-SpCool</v>
      </c>
      <c r="BO737" s="208" t="str">
        <f t="shared" si="809"/>
        <v>SH18_19</v>
      </c>
      <c r="BP737" s="208">
        <f t="shared" ref="BP737:BP799" si="812">AX737</f>
        <v>0.112132352941176</v>
      </c>
      <c r="BQ737" s="208" t="s">
        <v>18</v>
      </c>
      <c r="BR737" s="46" t="s">
        <v>192</v>
      </c>
    </row>
    <row r="738" spans="11:70">
      <c r="K738" s="202" t="s">
        <v>327</v>
      </c>
      <c r="L738" s="203" t="str">
        <f t="shared" si="762"/>
        <v>R_ES-MOB-SpCool</v>
      </c>
      <c r="M738" s="202" t="str">
        <f t="shared" ref="M738" si="813">M642</f>
        <v>SH20_21</v>
      </c>
      <c r="N738" s="127">
        <f>R748+R749</f>
        <v>0.099264705882353</v>
      </c>
      <c r="O738" s="202" t="s">
        <v>18</v>
      </c>
      <c r="P738" s="203" t="s">
        <v>196</v>
      </c>
      <c r="R738" s="202">
        <f t="shared" si="787"/>
        <v>0.0266544117647059</v>
      </c>
      <c r="T738" s="202" t="s">
        <v>327</v>
      </c>
      <c r="U738" s="203" t="str">
        <f t="shared" si="799"/>
        <v>R_ES-MOB-SpCool</v>
      </c>
      <c r="V738" s="202" t="str">
        <f t="shared" si="799"/>
        <v>SH20_21</v>
      </c>
      <c r="W738" s="127">
        <f>AA748+AA749</f>
        <v>0.132352941176471</v>
      </c>
      <c r="X738" s="202" t="s">
        <v>18</v>
      </c>
      <c r="Y738" s="203" t="s">
        <v>191</v>
      </c>
      <c r="AA738" s="202">
        <f t="shared" si="788"/>
        <v>0.0165441176470588</v>
      </c>
      <c r="AC738" s="202" t="s">
        <v>327</v>
      </c>
      <c r="AD738" s="46" t="str">
        <f t="shared" si="800"/>
        <v>R_ES-MOB-SpCool</v>
      </c>
      <c r="AE738" s="208" t="str">
        <f t="shared" si="801"/>
        <v>SH20_21</v>
      </c>
      <c r="AF738" s="46">
        <f t="shared" si="760"/>
        <v>0.099264705882353</v>
      </c>
      <c r="AG738" s="208" t="s">
        <v>18</v>
      </c>
      <c r="AH738" s="46" t="s">
        <v>197</v>
      </c>
      <c r="AL738" s="202" t="s">
        <v>327</v>
      </c>
      <c r="AM738" s="203" t="str">
        <f t="shared" si="802"/>
        <v>R_ES-MOB-SpCool</v>
      </c>
      <c r="AN738" s="202" t="str">
        <f t="shared" si="803"/>
        <v>SH20_21</v>
      </c>
      <c r="AO738" s="127">
        <f>AS748+AS749</f>
        <v>0.112132352941176</v>
      </c>
      <c r="AP738" s="202" t="s">
        <v>18</v>
      </c>
      <c r="AQ738" s="203" t="s">
        <v>194</v>
      </c>
      <c r="AS738" s="202">
        <f t="shared" si="789"/>
        <v>0.0229779411764706</v>
      </c>
      <c r="AU738" s="202" t="s">
        <v>327</v>
      </c>
      <c r="AV738" s="46" t="str">
        <f t="shared" si="804"/>
        <v>R_ES-MOB-SpCool</v>
      </c>
      <c r="AW738" s="208" t="str">
        <f t="shared" si="805"/>
        <v>SH20_21</v>
      </c>
      <c r="AX738" s="127">
        <f>BB748+BB749</f>
        <v>0.132352941176471</v>
      </c>
      <c r="AY738" s="208" t="s">
        <v>18</v>
      </c>
      <c r="AZ738" s="46" t="s">
        <v>193</v>
      </c>
      <c r="BB738" s="208">
        <f t="shared" si="790"/>
        <v>0.0165441176470588</v>
      </c>
      <c r="BD738" s="202" t="s">
        <v>327</v>
      </c>
      <c r="BE738" s="46" t="str">
        <f t="shared" si="806"/>
        <v>R_ES-MOB-SpCool</v>
      </c>
      <c r="BF738" s="208" t="str">
        <f t="shared" si="807"/>
        <v>SH20_21</v>
      </c>
      <c r="BG738" s="208">
        <f t="shared" si="811"/>
        <v>0.099264705882353</v>
      </c>
      <c r="BH738" s="208" t="s">
        <v>18</v>
      </c>
      <c r="BI738" s="46" t="s">
        <v>195</v>
      </c>
      <c r="BM738" s="202" t="s">
        <v>327</v>
      </c>
      <c r="BN738" s="46" t="str">
        <f t="shared" si="808"/>
        <v>R_ES-MOB-SpCool</v>
      </c>
      <c r="BO738" s="208" t="str">
        <f t="shared" si="809"/>
        <v>SH20_21</v>
      </c>
      <c r="BP738" s="208">
        <f t="shared" si="812"/>
        <v>0.132352941176471</v>
      </c>
      <c r="BQ738" s="208" t="s">
        <v>18</v>
      </c>
      <c r="BR738" s="46" t="s">
        <v>192</v>
      </c>
    </row>
    <row r="739" spans="11:70">
      <c r="K739" s="202" t="s">
        <v>327</v>
      </c>
      <c r="L739" s="203" t="str">
        <f t="shared" si="762"/>
        <v>R_ES-MOB-SpCool</v>
      </c>
      <c r="M739" s="202" t="str">
        <f t="shared" ref="M739" si="814">M643</f>
        <v>SH22_23</v>
      </c>
      <c r="N739" s="127">
        <f>R750+R751</f>
        <v>0.123161764705882</v>
      </c>
      <c r="O739" s="202" t="s">
        <v>18</v>
      </c>
      <c r="P739" s="203" t="s">
        <v>196</v>
      </c>
      <c r="R739" s="202">
        <f t="shared" si="787"/>
        <v>0.0229779411764706</v>
      </c>
      <c r="T739" s="202" t="s">
        <v>327</v>
      </c>
      <c r="U739" s="203" t="str">
        <f t="shared" si="799"/>
        <v>R_ES-MOB-SpCool</v>
      </c>
      <c r="V739" s="202" t="str">
        <f t="shared" si="799"/>
        <v>SH22_23</v>
      </c>
      <c r="W739" s="127">
        <f>AA750+AA751</f>
        <v>0.144301470588235</v>
      </c>
      <c r="X739" s="202" t="s">
        <v>18</v>
      </c>
      <c r="Y739" s="203" t="s">
        <v>191</v>
      </c>
      <c r="AA739" s="202">
        <f t="shared" si="788"/>
        <v>0.0147058823529412</v>
      </c>
      <c r="AC739" s="202" t="s">
        <v>327</v>
      </c>
      <c r="AD739" s="46" t="str">
        <f t="shared" si="800"/>
        <v>R_ES-MOB-SpCool</v>
      </c>
      <c r="AE739" s="208" t="str">
        <f t="shared" si="801"/>
        <v>SH22_23</v>
      </c>
      <c r="AF739" s="46">
        <f t="shared" si="760"/>
        <v>0.123161764705882</v>
      </c>
      <c r="AG739" s="208" t="s">
        <v>18</v>
      </c>
      <c r="AH739" s="46" t="s">
        <v>197</v>
      </c>
      <c r="AL739" s="202" t="s">
        <v>327</v>
      </c>
      <c r="AM739" s="203" t="str">
        <f t="shared" si="802"/>
        <v>R_ES-MOB-SpCool</v>
      </c>
      <c r="AN739" s="202" t="str">
        <f t="shared" si="803"/>
        <v>SH22_23</v>
      </c>
      <c r="AO739" s="127">
        <f>AS750+AS751</f>
        <v>0.132352941176471</v>
      </c>
      <c r="AP739" s="202" t="s">
        <v>18</v>
      </c>
      <c r="AQ739" s="203" t="s">
        <v>194</v>
      </c>
      <c r="AS739" s="202">
        <f t="shared" si="789"/>
        <v>0.0183823529411765</v>
      </c>
      <c r="AU739" s="202" t="s">
        <v>327</v>
      </c>
      <c r="AV739" s="46" t="str">
        <f t="shared" si="804"/>
        <v>R_ES-MOB-SpCool</v>
      </c>
      <c r="AW739" s="208" t="str">
        <f t="shared" si="805"/>
        <v>SH22_23</v>
      </c>
      <c r="AX739" s="127">
        <f>BB750+BB751</f>
        <v>0.144301470588235</v>
      </c>
      <c r="AY739" s="208" t="s">
        <v>18</v>
      </c>
      <c r="AZ739" s="46" t="s">
        <v>193</v>
      </c>
      <c r="BB739" s="208">
        <f t="shared" si="790"/>
        <v>0.0147058823529412</v>
      </c>
      <c r="BD739" s="202" t="s">
        <v>327</v>
      </c>
      <c r="BE739" s="46" t="str">
        <f t="shared" si="806"/>
        <v>R_ES-MOB-SpCool</v>
      </c>
      <c r="BF739" s="208" t="str">
        <f t="shared" si="807"/>
        <v>SH22_23</v>
      </c>
      <c r="BG739" s="208">
        <f t="shared" si="811"/>
        <v>0.123161764705882</v>
      </c>
      <c r="BH739" s="208" t="s">
        <v>18</v>
      </c>
      <c r="BI739" s="46" t="s">
        <v>195</v>
      </c>
      <c r="BM739" s="202" t="s">
        <v>327</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327</v>
      </c>
      <c r="L752" s="203" t="str">
        <f t="shared" si="762"/>
        <v>R_ES-MOB-SpCool</v>
      </c>
      <c r="M752" s="202" t="str">
        <f t="shared" ref="M752:N752" si="827">M656</f>
        <v>FH0_1</v>
      </c>
      <c r="N752" s="202">
        <f t="shared" si="827"/>
        <v>0</v>
      </c>
      <c r="O752" s="202" t="s">
        <v>18</v>
      </c>
      <c r="P752" s="203" t="s">
        <v>196</v>
      </c>
      <c r="T752" s="202" t="s">
        <v>327</v>
      </c>
      <c r="U752" s="203" t="str">
        <f t="shared" si="799"/>
        <v>R_ES-MOB-SpCool</v>
      </c>
      <c r="V752" s="202" t="str">
        <f t="shared" si="799"/>
        <v>FH0_1</v>
      </c>
      <c r="W752" s="202">
        <f t="shared" ref="W752" si="828">W656</f>
        <v>0</v>
      </c>
      <c r="X752" s="202" t="s">
        <v>18</v>
      </c>
      <c r="Y752" s="203" t="s">
        <v>191</v>
      </c>
      <c r="AC752" s="202" t="s">
        <v>327</v>
      </c>
      <c r="AD752" s="46" t="str">
        <f t="shared" si="800"/>
        <v>R_ES-MOB-SpCool</v>
      </c>
      <c r="AE752" s="208" t="str">
        <f t="shared" si="801"/>
        <v>FH0_1</v>
      </c>
      <c r="AF752" s="46">
        <f t="shared" si="760"/>
        <v>0</v>
      </c>
      <c r="AG752" s="208" t="s">
        <v>18</v>
      </c>
      <c r="AH752" s="46" t="s">
        <v>197</v>
      </c>
      <c r="AL752" s="202" t="s">
        <v>327</v>
      </c>
      <c r="AM752" s="203" t="str">
        <f t="shared" si="802"/>
        <v>R_ES-MOB-SpCool</v>
      </c>
      <c r="AN752" s="202" t="str">
        <f t="shared" si="803"/>
        <v>FH0_1</v>
      </c>
      <c r="AO752" s="202">
        <f t="shared" si="761"/>
        <v>0</v>
      </c>
      <c r="AP752" s="202" t="s">
        <v>18</v>
      </c>
      <c r="AQ752" s="203" t="s">
        <v>194</v>
      </c>
      <c r="AU752" s="202" t="s">
        <v>327</v>
      </c>
      <c r="AV752" s="46" t="str">
        <f t="shared" si="804"/>
        <v>R_ES-MOB-SpCool</v>
      </c>
      <c r="AW752" s="208" t="str">
        <f t="shared" si="805"/>
        <v>FH0_1</v>
      </c>
      <c r="AX752" s="208">
        <f t="shared" ref="AX752:AX799" si="829">W752</f>
        <v>0</v>
      </c>
      <c r="AY752" s="208" t="s">
        <v>18</v>
      </c>
      <c r="AZ752" s="46" t="s">
        <v>193</v>
      </c>
      <c r="BD752" s="202" t="s">
        <v>327</v>
      </c>
      <c r="BE752" s="46" t="str">
        <f t="shared" si="806"/>
        <v>R_ES-MOB-SpCool</v>
      </c>
      <c r="BF752" s="208" t="str">
        <f t="shared" si="807"/>
        <v>FH0_1</v>
      </c>
      <c r="BG752" s="208">
        <f t="shared" si="811"/>
        <v>0</v>
      </c>
      <c r="BH752" s="208" t="s">
        <v>18</v>
      </c>
      <c r="BI752" s="46" t="s">
        <v>195</v>
      </c>
      <c r="BM752" s="202" t="s">
        <v>327</v>
      </c>
      <c r="BN752" s="46" t="str">
        <f t="shared" si="808"/>
        <v>R_ES-MOB-SpCool</v>
      </c>
      <c r="BO752" s="208" t="str">
        <f t="shared" si="809"/>
        <v>FH0_1</v>
      </c>
      <c r="BP752" s="208">
        <f t="shared" si="812"/>
        <v>0</v>
      </c>
      <c r="BQ752" s="208" t="s">
        <v>18</v>
      </c>
      <c r="BR752" s="46" t="s">
        <v>192</v>
      </c>
    </row>
    <row r="753" spans="11:70">
      <c r="K753" s="202" t="s">
        <v>327</v>
      </c>
      <c r="L753" s="203" t="str">
        <f t="shared" si="762"/>
        <v>R_ES-MOB-SpCool</v>
      </c>
      <c r="M753" s="202" t="str">
        <f t="shared" ref="M753:N753" si="830">M657</f>
        <v>FH2_3</v>
      </c>
      <c r="N753" s="202">
        <f t="shared" si="830"/>
        <v>0</v>
      </c>
      <c r="O753" s="202" t="s">
        <v>18</v>
      </c>
      <c r="P753" s="203" t="s">
        <v>196</v>
      </c>
      <c r="T753" s="202" t="s">
        <v>327</v>
      </c>
      <c r="U753" s="203" t="str">
        <f t="shared" si="799"/>
        <v>R_ES-MOB-SpCool</v>
      </c>
      <c r="V753" s="202" t="str">
        <f t="shared" si="799"/>
        <v>FH2_3</v>
      </c>
      <c r="W753" s="202">
        <f t="shared" ref="W753" si="831">W657</f>
        <v>0</v>
      </c>
      <c r="X753" s="202" t="s">
        <v>18</v>
      </c>
      <c r="Y753" s="203" t="s">
        <v>191</v>
      </c>
      <c r="AC753" s="202" t="s">
        <v>327</v>
      </c>
      <c r="AD753" s="46" t="str">
        <f t="shared" si="800"/>
        <v>R_ES-MOB-SpCool</v>
      </c>
      <c r="AE753" s="208" t="str">
        <f t="shared" si="801"/>
        <v>FH2_3</v>
      </c>
      <c r="AF753" s="46">
        <f t="shared" si="760"/>
        <v>0</v>
      </c>
      <c r="AG753" s="208" t="s">
        <v>18</v>
      </c>
      <c r="AH753" s="46" t="s">
        <v>197</v>
      </c>
      <c r="AL753" s="202" t="s">
        <v>327</v>
      </c>
      <c r="AM753" s="203" t="str">
        <f t="shared" si="802"/>
        <v>R_ES-MOB-SpCool</v>
      </c>
      <c r="AN753" s="202" t="str">
        <f t="shared" si="803"/>
        <v>FH2_3</v>
      </c>
      <c r="AO753" s="202">
        <f t="shared" si="761"/>
        <v>0</v>
      </c>
      <c r="AP753" s="202" t="s">
        <v>18</v>
      </c>
      <c r="AQ753" s="203" t="s">
        <v>194</v>
      </c>
      <c r="AU753" s="202" t="s">
        <v>327</v>
      </c>
      <c r="AV753" s="46" t="str">
        <f t="shared" si="804"/>
        <v>R_ES-MOB-SpCool</v>
      </c>
      <c r="AW753" s="208" t="str">
        <f t="shared" si="805"/>
        <v>FH2_3</v>
      </c>
      <c r="AX753" s="208">
        <f t="shared" si="829"/>
        <v>0</v>
      </c>
      <c r="AY753" s="208" t="s">
        <v>18</v>
      </c>
      <c r="AZ753" s="46" t="s">
        <v>193</v>
      </c>
      <c r="BD753" s="202" t="s">
        <v>327</v>
      </c>
      <c r="BE753" s="46" t="str">
        <f t="shared" si="806"/>
        <v>R_ES-MOB-SpCool</v>
      </c>
      <c r="BF753" s="208" t="str">
        <f t="shared" si="807"/>
        <v>FH2_3</v>
      </c>
      <c r="BG753" s="208">
        <f t="shared" si="811"/>
        <v>0</v>
      </c>
      <c r="BH753" s="208" t="s">
        <v>18</v>
      </c>
      <c r="BI753" s="46" t="s">
        <v>195</v>
      </c>
      <c r="BM753" s="202" t="s">
        <v>327</v>
      </c>
      <c r="BN753" s="46" t="str">
        <f t="shared" si="808"/>
        <v>R_ES-MOB-SpCool</v>
      </c>
      <c r="BO753" s="208" t="str">
        <f t="shared" si="809"/>
        <v>FH2_3</v>
      </c>
      <c r="BP753" s="208">
        <f t="shared" si="812"/>
        <v>0</v>
      </c>
      <c r="BQ753" s="208" t="s">
        <v>18</v>
      </c>
      <c r="BR753" s="46" t="s">
        <v>192</v>
      </c>
    </row>
    <row r="754" spans="11:70">
      <c r="K754" s="202" t="s">
        <v>327</v>
      </c>
      <c r="L754" s="203" t="str">
        <f t="shared" si="762"/>
        <v>R_ES-MOB-SpCool</v>
      </c>
      <c r="M754" s="202" t="str">
        <f t="shared" ref="M754:N754" si="832">M658</f>
        <v>FH4_5</v>
      </c>
      <c r="N754" s="202">
        <f t="shared" si="832"/>
        <v>0</v>
      </c>
      <c r="O754" s="202" t="s">
        <v>18</v>
      </c>
      <c r="P754" s="203" t="s">
        <v>196</v>
      </c>
      <c r="T754" s="202" t="s">
        <v>327</v>
      </c>
      <c r="U754" s="203" t="str">
        <f t="shared" si="799"/>
        <v>R_ES-MOB-SpCool</v>
      </c>
      <c r="V754" s="202" t="str">
        <f t="shared" si="799"/>
        <v>FH4_5</v>
      </c>
      <c r="W754" s="202">
        <f t="shared" ref="W754" si="833">W658</f>
        <v>0</v>
      </c>
      <c r="X754" s="202" t="s">
        <v>18</v>
      </c>
      <c r="Y754" s="203" t="s">
        <v>191</v>
      </c>
      <c r="AC754" s="202" t="s">
        <v>327</v>
      </c>
      <c r="AD754" s="46" t="str">
        <f t="shared" si="800"/>
        <v>R_ES-MOB-SpCool</v>
      </c>
      <c r="AE754" s="208" t="str">
        <f t="shared" si="801"/>
        <v>FH4_5</v>
      </c>
      <c r="AF754" s="46">
        <f t="shared" si="760"/>
        <v>0</v>
      </c>
      <c r="AG754" s="208" t="s">
        <v>18</v>
      </c>
      <c r="AH754" s="46" t="s">
        <v>197</v>
      </c>
      <c r="AL754" s="202" t="s">
        <v>327</v>
      </c>
      <c r="AM754" s="203" t="str">
        <f t="shared" si="802"/>
        <v>R_ES-MOB-SpCool</v>
      </c>
      <c r="AN754" s="202" t="str">
        <f t="shared" si="803"/>
        <v>FH4_5</v>
      </c>
      <c r="AO754" s="202">
        <f t="shared" si="761"/>
        <v>0</v>
      </c>
      <c r="AP754" s="202" t="s">
        <v>18</v>
      </c>
      <c r="AQ754" s="203" t="s">
        <v>194</v>
      </c>
      <c r="AU754" s="202" t="s">
        <v>327</v>
      </c>
      <c r="AV754" s="46" t="str">
        <f t="shared" si="804"/>
        <v>R_ES-MOB-SpCool</v>
      </c>
      <c r="AW754" s="208" t="str">
        <f t="shared" si="805"/>
        <v>FH4_5</v>
      </c>
      <c r="AX754" s="208">
        <f t="shared" si="829"/>
        <v>0</v>
      </c>
      <c r="AY754" s="208" t="s">
        <v>18</v>
      </c>
      <c r="AZ754" s="46" t="s">
        <v>193</v>
      </c>
      <c r="BD754" s="202" t="s">
        <v>327</v>
      </c>
      <c r="BE754" s="46" t="str">
        <f t="shared" si="806"/>
        <v>R_ES-MOB-SpCool</v>
      </c>
      <c r="BF754" s="208" t="str">
        <f t="shared" si="807"/>
        <v>FH4_5</v>
      </c>
      <c r="BG754" s="208">
        <f t="shared" si="811"/>
        <v>0</v>
      </c>
      <c r="BH754" s="208" t="s">
        <v>18</v>
      </c>
      <c r="BI754" s="46" t="s">
        <v>195</v>
      </c>
      <c r="BM754" s="202" t="s">
        <v>327</v>
      </c>
      <c r="BN754" s="46" t="str">
        <f t="shared" si="808"/>
        <v>R_ES-MOB-SpCool</v>
      </c>
      <c r="BO754" s="208" t="str">
        <f t="shared" si="809"/>
        <v>FH4_5</v>
      </c>
      <c r="BP754" s="208">
        <f t="shared" si="812"/>
        <v>0</v>
      </c>
      <c r="BQ754" s="208" t="s">
        <v>18</v>
      </c>
      <c r="BR754" s="46" t="s">
        <v>192</v>
      </c>
    </row>
    <row r="755" spans="11:70">
      <c r="K755" s="202" t="s">
        <v>327</v>
      </c>
      <c r="L755" s="203" t="str">
        <f t="shared" si="762"/>
        <v>R_ES-MOB-SpCool</v>
      </c>
      <c r="M755" s="202" t="str">
        <f t="shared" ref="M755:N755" si="834">M659</f>
        <v>FH6_7</v>
      </c>
      <c r="N755" s="202">
        <f t="shared" si="834"/>
        <v>0</v>
      </c>
      <c r="O755" s="202" t="s">
        <v>18</v>
      </c>
      <c r="P755" s="203" t="s">
        <v>196</v>
      </c>
      <c r="T755" s="202" t="s">
        <v>327</v>
      </c>
      <c r="U755" s="203" t="str">
        <f t="shared" si="799"/>
        <v>R_ES-MOB-SpCool</v>
      </c>
      <c r="V755" s="202" t="str">
        <f t="shared" si="799"/>
        <v>FH6_7</v>
      </c>
      <c r="W755" s="202">
        <f t="shared" ref="W755" si="835">W659</f>
        <v>0</v>
      </c>
      <c r="X755" s="202" t="s">
        <v>18</v>
      </c>
      <c r="Y755" s="203" t="s">
        <v>191</v>
      </c>
      <c r="AC755" s="202" t="s">
        <v>327</v>
      </c>
      <c r="AD755" s="46" t="str">
        <f t="shared" si="800"/>
        <v>R_ES-MOB-SpCool</v>
      </c>
      <c r="AE755" s="208" t="str">
        <f t="shared" si="801"/>
        <v>FH6_7</v>
      </c>
      <c r="AF755" s="46">
        <f t="shared" si="760"/>
        <v>0</v>
      </c>
      <c r="AG755" s="208" t="s">
        <v>18</v>
      </c>
      <c r="AH755" s="46" t="s">
        <v>197</v>
      </c>
      <c r="AL755" s="202" t="s">
        <v>327</v>
      </c>
      <c r="AM755" s="203" t="str">
        <f t="shared" si="802"/>
        <v>R_ES-MOB-SpCool</v>
      </c>
      <c r="AN755" s="202" t="str">
        <f t="shared" si="803"/>
        <v>FH6_7</v>
      </c>
      <c r="AO755" s="202">
        <f t="shared" si="761"/>
        <v>0</v>
      </c>
      <c r="AP755" s="202" t="s">
        <v>18</v>
      </c>
      <c r="AQ755" s="203" t="s">
        <v>194</v>
      </c>
      <c r="AU755" s="202" t="s">
        <v>327</v>
      </c>
      <c r="AV755" s="46" t="str">
        <f t="shared" si="804"/>
        <v>R_ES-MOB-SpCool</v>
      </c>
      <c r="AW755" s="208" t="str">
        <f t="shared" si="805"/>
        <v>FH6_7</v>
      </c>
      <c r="AX755" s="208">
        <f t="shared" si="829"/>
        <v>0</v>
      </c>
      <c r="AY755" s="208" t="s">
        <v>18</v>
      </c>
      <c r="AZ755" s="46" t="s">
        <v>193</v>
      </c>
      <c r="BD755" s="202" t="s">
        <v>327</v>
      </c>
      <c r="BE755" s="46" t="str">
        <f t="shared" si="806"/>
        <v>R_ES-MOB-SpCool</v>
      </c>
      <c r="BF755" s="208" t="str">
        <f t="shared" si="807"/>
        <v>FH6_7</v>
      </c>
      <c r="BG755" s="208">
        <f t="shared" si="811"/>
        <v>0</v>
      </c>
      <c r="BH755" s="208" t="s">
        <v>18</v>
      </c>
      <c r="BI755" s="46" t="s">
        <v>195</v>
      </c>
      <c r="BM755" s="202" t="s">
        <v>327</v>
      </c>
      <c r="BN755" s="46" t="str">
        <f t="shared" si="808"/>
        <v>R_ES-MOB-SpCool</v>
      </c>
      <c r="BO755" s="208" t="str">
        <f t="shared" si="809"/>
        <v>FH6_7</v>
      </c>
      <c r="BP755" s="208">
        <f t="shared" si="812"/>
        <v>0</v>
      </c>
      <c r="BQ755" s="208" t="s">
        <v>18</v>
      </c>
      <c r="BR755" s="46" t="s">
        <v>192</v>
      </c>
    </row>
    <row r="756" spans="11:70">
      <c r="K756" s="202" t="s">
        <v>327</v>
      </c>
      <c r="L756" s="203" t="str">
        <f t="shared" si="762"/>
        <v>R_ES-MOB-SpCool</v>
      </c>
      <c r="M756" s="202" t="str">
        <f t="shared" ref="M756:N756" si="836">M660</f>
        <v>FH8_9</v>
      </c>
      <c r="N756" s="202">
        <f t="shared" si="836"/>
        <v>0</v>
      </c>
      <c r="O756" s="202" t="s">
        <v>18</v>
      </c>
      <c r="P756" s="203" t="s">
        <v>196</v>
      </c>
      <c r="T756" s="202" t="s">
        <v>327</v>
      </c>
      <c r="U756" s="203" t="str">
        <f t="shared" si="799"/>
        <v>R_ES-MOB-SpCool</v>
      </c>
      <c r="V756" s="202" t="str">
        <f t="shared" si="799"/>
        <v>FH8_9</v>
      </c>
      <c r="W756" s="202">
        <f t="shared" ref="W756" si="837">W660</f>
        <v>0</v>
      </c>
      <c r="X756" s="202" t="s">
        <v>18</v>
      </c>
      <c r="Y756" s="203" t="s">
        <v>191</v>
      </c>
      <c r="AC756" s="202" t="s">
        <v>327</v>
      </c>
      <c r="AD756" s="46" t="str">
        <f t="shared" si="800"/>
        <v>R_ES-MOB-SpCool</v>
      </c>
      <c r="AE756" s="208" t="str">
        <f t="shared" si="801"/>
        <v>FH8_9</v>
      </c>
      <c r="AF756" s="46">
        <f t="shared" si="760"/>
        <v>0</v>
      </c>
      <c r="AG756" s="208" t="s">
        <v>18</v>
      </c>
      <c r="AH756" s="46" t="s">
        <v>197</v>
      </c>
      <c r="AL756" s="202" t="s">
        <v>327</v>
      </c>
      <c r="AM756" s="203" t="str">
        <f t="shared" si="802"/>
        <v>R_ES-MOB-SpCool</v>
      </c>
      <c r="AN756" s="202" t="str">
        <f t="shared" si="803"/>
        <v>FH8_9</v>
      </c>
      <c r="AO756" s="202">
        <f t="shared" si="761"/>
        <v>0</v>
      </c>
      <c r="AP756" s="202" t="s">
        <v>18</v>
      </c>
      <c r="AQ756" s="203" t="s">
        <v>194</v>
      </c>
      <c r="AU756" s="202" t="s">
        <v>327</v>
      </c>
      <c r="AV756" s="46" t="str">
        <f t="shared" si="804"/>
        <v>R_ES-MOB-SpCool</v>
      </c>
      <c r="AW756" s="208" t="str">
        <f t="shared" si="805"/>
        <v>FH8_9</v>
      </c>
      <c r="AX756" s="208">
        <f t="shared" si="829"/>
        <v>0</v>
      </c>
      <c r="AY756" s="208" t="s">
        <v>18</v>
      </c>
      <c r="AZ756" s="46" t="s">
        <v>193</v>
      </c>
      <c r="BD756" s="202" t="s">
        <v>327</v>
      </c>
      <c r="BE756" s="46" t="str">
        <f t="shared" si="806"/>
        <v>R_ES-MOB-SpCool</v>
      </c>
      <c r="BF756" s="208" t="str">
        <f t="shared" si="807"/>
        <v>FH8_9</v>
      </c>
      <c r="BG756" s="208">
        <f t="shared" si="811"/>
        <v>0</v>
      </c>
      <c r="BH756" s="208" t="s">
        <v>18</v>
      </c>
      <c r="BI756" s="46" t="s">
        <v>195</v>
      </c>
      <c r="BM756" s="202" t="s">
        <v>327</v>
      </c>
      <c r="BN756" s="46" t="str">
        <f t="shared" si="808"/>
        <v>R_ES-MOB-SpCool</v>
      </c>
      <c r="BO756" s="208" t="str">
        <f t="shared" si="809"/>
        <v>FH8_9</v>
      </c>
      <c r="BP756" s="208">
        <f t="shared" si="812"/>
        <v>0</v>
      </c>
      <c r="BQ756" s="208" t="s">
        <v>18</v>
      </c>
      <c r="BR756" s="46" t="s">
        <v>192</v>
      </c>
    </row>
    <row r="757" spans="11:70">
      <c r="K757" s="202" t="s">
        <v>327</v>
      </c>
      <c r="L757" s="203" t="str">
        <f t="shared" si="762"/>
        <v>R_ES-MOB-SpCool</v>
      </c>
      <c r="M757" s="202" t="str">
        <f t="shared" ref="M757:N757" si="838">M661</f>
        <v>FH10_11</v>
      </c>
      <c r="N757" s="202">
        <f t="shared" si="838"/>
        <v>0</v>
      </c>
      <c r="O757" s="202" t="s">
        <v>18</v>
      </c>
      <c r="P757" s="203" t="s">
        <v>196</v>
      </c>
      <c r="T757" s="202" t="s">
        <v>327</v>
      </c>
      <c r="U757" s="203" t="str">
        <f t="shared" si="799"/>
        <v>R_ES-MOB-SpCool</v>
      </c>
      <c r="V757" s="202" t="str">
        <f t="shared" si="799"/>
        <v>FH10_11</v>
      </c>
      <c r="W757" s="202">
        <f t="shared" ref="W757" si="839">W661</f>
        <v>0</v>
      </c>
      <c r="X757" s="202" t="s">
        <v>18</v>
      </c>
      <c r="Y757" s="203" t="s">
        <v>191</v>
      </c>
      <c r="AC757" s="202" t="s">
        <v>327</v>
      </c>
      <c r="AD757" s="46" t="str">
        <f t="shared" si="800"/>
        <v>R_ES-MOB-SpCool</v>
      </c>
      <c r="AE757" s="208" t="str">
        <f t="shared" si="801"/>
        <v>FH10_11</v>
      </c>
      <c r="AF757" s="46">
        <f t="shared" si="760"/>
        <v>0</v>
      </c>
      <c r="AG757" s="208" t="s">
        <v>18</v>
      </c>
      <c r="AH757" s="46" t="s">
        <v>197</v>
      </c>
      <c r="AL757" s="202" t="s">
        <v>327</v>
      </c>
      <c r="AM757" s="203" t="str">
        <f t="shared" si="802"/>
        <v>R_ES-MOB-SpCool</v>
      </c>
      <c r="AN757" s="202" t="str">
        <f t="shared" si="803"/>
        <v>FH10_11</v>
      </c>
      <c r="AO757" s="202">
        <f t="shared" si="761"/>
        <v>0</v>
      </c>
      <c r="AP757" s="202" t="s">
        <v>18</v>
      </c>
      <c r="AQ757" s="203" t="s">
        <v>194</v>
      </c>
      <c r="AU757" s="202" t="s">
        <v>327</v>
      </c>
      <c r="AV757" s="46" t="str">
        <f t="shared" si="804"/>
        <v>R_ES-MOB-SpCool</v>
      </c>
      <c r="AW757" s="208" t="str">
        <f t="shared" si="805"/>
        <v>FH10_11</v>
      </c>
      <c r="AX757" s="208">
        <f t="shared" si="829"/>
        <v>0</v>
      </c>
      <c r="AY757" s="208" t="s">
        <v>18</v>
      </c>
      <c r="AZ757" s="46" t="s">
        <v>193</v>
      </c>
      <c r="BD757" s="202" t="s">
        <v>327</v>
      </c>
      <c r="BE757" s="46" t="str">
        <f t="shared" si="806"/>
        <v>R_ES-MOB-SpCool</v>
      </c>
      <c r="BF757" s="208" t="str">
        <f t="shared" si="807"/>
        <v>FH10_11</v>
      </c>
      <c r="BG757" s="208">
        <f t="shared" si="811"/>
        <v>0</v>
      </c>
      <c r="BH757" s="208" t="s">
        <v>18</v>
      </c>
      <c r="BI757" s="46" t="s">
        <v>195</v>
      </c>
      <c r="BM757" s="202" t="s">
        <v>327</v>
      </c>
      <c r="BN757" s="46" t="str">
        <f t="shared" si="808"/>
        <v>R_ES-MOB-SpCool</v>
      </c>
      <c r="BO757" s="208" t="str">
        <f t="shared" si="809"/>
        <v>FH10_11</v>
      </c>
      <c r="BP757" s="208">
        <f t="shared" si="812"/>
        <v>0</v>
      </c>
      <c r="BQ757" s="208" t="s">
        <v>18</v>
      </c>
      <c r="BR757" s="46" t="s">
        <v>192</v>
      </c>
    </row>
    <row r="758" spans="11:70">
      <c r="K758" s="202" t="s">
        <v>327</v>
      </c>
      <c r="L758" s="203" t="str">
        <f t="shared" si="762"/>
        <v>R_ES-MOB-SpCool</v>
      </c>
      <c r="M758" s="202" t="str">
        <f t="shared" ref="M758:N758" si="840">M662</f>
        <v>FH12_13</v>
      </c>
      <c r="N758" s="202">
        <f t="shared" si="840"/>
        <v>0</v>
      </c>
      <c r="O758" s="202" t="s">
        <v>18</v>
      </c>
      <c r="P758" s="203" t="s">
        <v>196</v>
      </c>
      <c r="T758" s="202" t="s">
        <v>327</v>
      </c>
      <c r="U758" s="203" t="str">
        <f t="shared" si="799"/>
        <v>R_ES-MOB-SpCool</v>
      </c>
      <c r="V758" s="202" t="str">
        <f t="shared" si="799"/>
        <v>FH12_13</v>
      </c>
      <c r="W758" s="202">
        <f t="shared" ref="W758" si="841">W662</f>
        <v>0</v>
      </c>
      <c r="X758" s="202" t="s">
        <v>18</v>
      </c>
      <c r="Y758" s="203" t="s">
        <v>191</v>
      </c>
      <c r="AC758" s="202" t="s">
        <v>327</v>
      </c>
      <c r="AD758" s="46" t="str">
        <f t="shared" si="800"/>
        <v>R_ES-MOB-SpCool</v>
      </c>
      <c r="AE758" s="208" t="str">
        <f t="shared" si="801"/>
        <v>FH12_13</v>
      </c>
      <c r="AF758" s="46">
        <f t="shared" si="760"/>
        <v>0</v>
      </c>
      <c r="AG758" s="208" t="s">
        <v>18</v>
      </c>
      <c r="AH758" s="46" t="s">
        <v>197</v>
      </c>
      <c r="AL758" s="202" t="s">
        <v>327</v>
      </c>
      <c r="AM758" s="203" t="str">
        <f t="shared" si="802"/>
        <v>R_ES-MOB-SpCool</v>
      </c>
      <c r="AN758" s="202" t="str">
        <f t="shared" si="803"/>
        <v>FH12_13</v>
      </c>
      <c r="AO758" s="202">
        <f t="shared" si="761"/>
        <v>0</v>
      </c>
      <c r="AP758" s="202" t="s">
        <v>18</v>
      </c>
      <c r="AQ758" s="203" t="s">
        <v>194</v>
      </c>
      <c r="AU758" s="202" t="s">
        <v>327</v>
      </c>
      <c r="AV758" s="46" t="str">
        <f t="shared" si="804"/>
        <v>R_ES-MOB-SpCool</v>
      </c>
      <c r="AW758" s="208" t="str">
        <f t="shared" si="805"/>
        <v>FH12_13</v>
      </c>
      <c r="AX758" s="208">
        <f t="shared" si="829"/>
        <v>0</v>
      </c>
      <c r="AY758" s="208" t="s">
        <v>18</v>
      </c>
      <c r="AZ758" s="46" t="s">
        <v>193</v>
      </c>
      <c r="BD758" s="202" t="s">
        <v>327</v>
      </c>
      <c r="BE758" s="46" t="str">
        <f t="shared" si="806"/>
        <v>R_ES-MOB-SpCool</v>
      </c>
      <c r="BF758" s="208" t="str">
        <f t="shared" si="807"/>
        <v>FH12_13</v>
      </c>
      <c r="BG758" s="208">
        <f t="shared" si="811"/>
        <v>0</v>
      </c>
      <c r="BH758" s="208" t="s">
        <v>18</v>
      </c>
      <c r="BI758" s="46" t="s">
        <v>195</v>
      </c>
      <c r="BM758" s="202" t="s">
        <v>327</v>
      </c>
      <c r="BN758" s="46" t="str">
        <f t="shared" si="808"/>
        <v>R_ES-MOB-SpCool</v>
      </c>
      <c r="BO758" s="208" t="str">
        <f t="shared" si="809"/>
        <v>FH12_13</v>
      </c>
      <c r="BP758" s="208">
        <f t="shared" si="812"/>
        <v>0</v>
      </c>
      <c r="BQ758" s="208" t="s">
        <v>18</v>
      </c>
      <c r="BR758" s="46" t="s">
        <v>192</v>
      </c>
    </row>
    <row r="759" spans="11:70">
      <c r="K759" s="202" t="s">
        <v>327</v>
      </c>
      <c r="L759" s="203" t="str">
        <f t="shared" si="762"/>
        <v>R_ES-MOB-SpCool</v>
      </c>
      <c r="M759" s="202" t="str">
        <f t="shared" ref="M759:N759" si="842">M663</f>
        <v>FH14_15</v>
      </c>
      <c r="N759" s="202">
        <f t="shared" si="842"/>
        <v>0</v>
      </c>
      <c r="O759" s="202" t="s">
        <v>18</v>
      </c>
      <c r="P759" s="203" t="s">
        <v>196</v>
      </c>
      <c r="T759" s="202" t="s">
        <v>327</v>
      </c>
      <c r="U759" s="203" t="str">
        <f t="shared" si="799"/>
        <v>R_ES-MOB-SpCool</v>
      </c>
      <c r="V759" s="202" t="str">
        <f t="shared" si="799"/>
        <v>FH14_15</v>
      </c>
      <c r="W759" s="202">
        <f t="shared" ref="W759" si="843">W663</f>
        <v>0</v>
      </c>
      <c r="X759" s="202" t="s">
        <v>18</v>
      </c>
      <c r="Y759" s="203" t="s">
        <v>191</v>
      </c>
      <c r="AC759" s="202" t="s">
        <v>327</v>
      </c>
      <c r="AD759" s="46" t="str">
        <f t="shared" si="800"/>
        <v>R_ES-MOB-SpCool</v>
      </c>
      <c r="AE759" s="208" t="str">
        <f t="shared" si="801"/>
        <v>FH14_15</v>
      </c>
      <c r="AF759" s="46">
        <f t="shared" si="760"/>
        <v>0</v>
      </c>
      <c r="AG759" s="208" t="s">
        <v>18</v>
      </c>
      <c r="AH759" s="46" t="s">
        <v>197</v>
      </c>
      <c r="AL759" s="202" t="s">
        <v>327</v>
      </c>
      <c r="AM759" s="203" t="str">
        <f t="shared" si="802"/>
        <v>R_ES-MOB-SpCool</v>
      </c>
      <c r="AN759" s="202" t="str">
        <f t="shared" si="803"/>
        <v>FH14_15</v>
      </c>
      <c r="AO759" s="202">
        <f t="shared" si="761"/>
        <v>0</v>
      </c>
      <c r="AP759" s="202" t="s">
        <v>18</v>
      </c>
      <c r="AQ759" s="203" t="s">
        <v>194</v>
      </c>
      <c r="AU759" s="202" t="s">
        <v>327</v>
      </c>
      <c r="AV759" s="46" t="str">
        <f t="shared" si="804"/>
        <v>R_ES-MOB-SpCool</v>
      </c>
      <c r="AW759" s="208" t="str">
        <f t="shared" si="805"/>
        <v>FH14_15</v>
      </c>
      <c r="AX759" s="208">
        <f t="shared" si="829"/>
        <v>0</v>
      </c>
      <c r="AY759" s="208" t="s">
        <v>18</v>
      </c>
      <c r="AZ759" s="46" t="s">
        <v>193</v>
      </c>
      <c r="BD759" s="202" t="s">
        <v>327</v>
      </c>
      <c r="BE759" s="46" t="str">
        <f t="shared" si="806"/>
        <v>R_ES-MOB-SpCool</v>
      </c>
      <c r="BF759" s="208" t="str">
        <f t="shared" si="807"/>
        <v>FH14_15</v>
      </c>
      <c r="BG759" s="208">
        <f t="shared" si="811"/>
        <v>0</v>
      </c>
      <c r="BH759" s="208" t="s">
        <v>18</v>
      </c>
      <c r="BI759" s="46" t="s">
        <v>195</v>
      </c>
      <c r="BM759" s="202" t="s">
        <v>327</v>
      </c>
      <c r="BN759" s="46" t="str">
        <f t="shared" si="808"/>
        <v>R_ES-MOB-SpCool</v>
      </c>
      <c r="BO759" s="208" t="str">
        <f t="shared" si="809"/>
        <v>FH14_15</v>
      </c>
      <c r="BP759" s="208">
        <f t="shared" si="812"/>
        <v>0</v>
      </c>
      <c r="BQ759" s="208" t="s">
        <v>18</v>
      </c>
      <c r="BR759" s="46" t="s">
        <v>192</v>
      </c>
    </row>
    <row r="760" spans="11:70">
      <c r="K760" s="202" t="s">
        <v>327</v>
      </c>
      <c r="L760" s="203" t="str">
        <f t="shared" si="762"/>
        <v>R_ES-MOB-SpCool</v>
      </c>
      <c r="M760" s="202" t="str">
        <f t="shared" ref="M760:N760" si="844">M664</f>
        <v>FH16_17</v>
      </c>
      <c r="N760" s="202">
        <f t="shared" si="844"/>
        <v>0</v>
      </c>
      <c r="O760" s="202" t="s">
        <v>18</v>
      </c>
      <c r="P760" s="203" t="s">
        <v>196</v>
      </c>
      <c r="T760" s="202" t="s">
        <v>327</v>
      </c>
      <c r="U760" s="203" t="str">
        <f t="shared" si="799"/>
        <v>R_ES-MOB-SpCool</v>
      </c>
      <c r="V760" s="202" t="str">
        <f t="shared" si="799"/>
        <v>FH16_17</v>
      </c>
      <c r="W760" s="202">
        <f t="shared" ref="W760" si="845">W664</f>
        <v>0</v>
      </c>
      <c r="X760" s="202" t="s">
        <v>18</v>
      </c>
      <c r="Y760" s="203" t="s">
        <v>191</v>
      </c>
      <c r="AC760" s="202" t="s">
        <v>327</v>
      </c>
      <c r="AD760" s="46" t="str">
        <f t="shared" si="800"/>
        <v>R_ES-MOB-SpCool</v>
      </c>
      <c r="AE760" s="208" t="str">
        <f t="shared" si="801"/>
        <v>FH16_17</v>
      </c>
      <c r="AF760" s="46">
        <f t="shared" si="760"/>
        <v>0</v>
      </c>
      <c r="AG760" s="208" t="s">
        <v>18</v>
      </c>
      <c r="AH760" s="46" t="s">
        <v>197</v>
      </c>
      <c r="AL760" s="202" t="s">
        <v>327</v>
      </c>
      <c r="AM760" s="203" t="str">
        <f t="shared" si="802"/>
        <v>R_ES-MOB-SpCool</v>
      </c>
      <c r="AN760" s="202" t="str">
        <f t="shared" si="803"/>
        <v>FH16_17</v>
      </c>
      <c r="AO760" s="202">
        <f t="shared" si="761"/>
        <v>0</v>
      </c>
      <c r="AP760" s="202" t="s">
        <v>18</v>
      </c>
      <c r="AQ760" s="203" t="s">
        <v>194</v>
      </c>
      <c r="AU760" s="202" t="s">
        <v>327</v>
      </c>
      <c r="AV760" s="46" t="str">
        <f t="shared" si="804"/>
        <v>R_ES-MOB-SpCool</v>
      </c>
      <c r="AW760" s="208" t="str">
        <f t="shared" si="805"/>
        <v>FH16_17</v>
      </c>
      <c r="AX760" s="208">
        <f t="shared" si="829"/>
        <v>0</v>
      </c>
      <c r="AY760" s="208" t="s">
        <v>18</v>
      </c>
      <c r="AZ760" s="46" t="s">
        <v>193</v>
      </c>
      <c r="BD760" s="202" t="s">
        <v>327</v>
      </c>
      <c r="BE760" s="46" t="str">
        <f t="shared" si="806"/>
        <v>R_ES-MOB-SpCool</v>
      </c>
      <c r="BF760" s="208" t="str">
        <f t="shared" si="807"/>
        <v>FH16_17</v>
      </c>
      <c r="BG760" s="208">
        <f t="shared" si="811"/>
        <v>0</v>
      </c>
      <c r="BH760" s="208" t="s">
        <v>18</v>
      </c>
      <c r="BI760" s="46" t="s">
        <v>195</v>
      </c>
      <c r="BM760" s="202" t="s">
        <v>327</v>
      </c>
      <c r="BN760" s="46" t="str">
        <f t="shared" si="808"/>
        <v>R_ES-MOB-SpCool</v>
      </c>
      <c r="BO760" s="208" t="str">
        <f t="shared" si="809"/>
        <v>FH16_17</v>
      </c>
      <c r="BP760" s="208">
        <f t="shared" si="812"/>
        <v>0</v>
      </c>
      <c r="BQ760" s="208" t="s">
        <v>18</v>
      </c>
      <c r="BR760" s="46" t="s">
        <v>192</v>
      </c>
    </row>
    <row r="761" spans="11:70">
      <c r="K761" s="202" t="s">
        <v>327</v>
      </c>
      <c r="L761" s="203" t="str">
        <f t="shared" si="762"/>
        <v>R_ES-MOB-SpCool</v>
      </c>
      <c r="M761" s="202" t="str">
        <f t="shared" ref="M761:N761" si="846">M665</f>
        <v>FH18_19</v>
      </c>
      <c r="N761" s="202">
        <f t="shared" si="846"/>
        <v>0</v>
      </c>
      <c r="O761" s="202" t="s">
        <v>18</v>
      </c>
      <c r="P761" s="203" t="s">
        <v>196</v>
      </c>
      <c r="T761" s="202" t="s">
        <v>327</v>
      </c>
      <c r="U761" s="203" t="str">
        <f t="shared" si="799"/>
        <v>R_ES-MOB-SpCool</v>
      </c>
      <c r="V761" s="202" t="str">
        <f t="shared" si="799"/>
        <v>FH18_19</v>
      </c>
      <c r="W761" s="202">
        <f t="shared" ref="W761" si="847">W665</f>
        <v>0</v>
      </c>
      <c r="X761" s="202" t="s">
        <v>18</v>
      </c>
      <c r="Y761" s="203" t="s">
        <v>191</v>
      </c>
      <c r="AC761" s="202" t="s">
        <v>327</v>
      </c>
      <c r="AD761" s="46" t="str">
        <f t="shared" si="800"/>
        <v>R_ES-MOB-SpCool</v>
      </c>
      <c r="AE761" s="208" t="str">
        <f t="shared" si="801"/>
        <v>FH18_19</v>
      </c>
      <c r="AF761" s="46">
        <f t="shared" si="760"/>
        <v>0</v>
      </c>
      <c r="AG761" s="208" t="s">
        <v>18</v>
      </c>
      <c r="AH761" s="46" t="s">
        <v>197</v>
      </c>
      <c r="AL761" s="202" t="s">
        <v>327</v>
      </c>
      <c r="AM761" s="203" t="str">
        <f t="shared" si="802"/>
        <v>R_ES-MOB-SpCool</v>
      </c>
      <c r="AN761" s="202" t="str">
        <f t="shared" si="803"/>
        <v>FH18_19</v>
      </c>
      <c r="AO761" s="202">
        <f t="shared" si="761"/>
        <v>0</v>
      </c>
      <c r="AP761" s="202" t="s">
        <v>18</v>
      </c>
      <c r="AQ761" s="203" t="s">
        <v>194</v>
      </c>
      <c r="AU761" s="202" t="s">
        <v>327</v>
      </c>
      <c r="AV761" s="46" t="str">
        <f t="shared" si="804"/>
        <v>R_ES-MOB-SpCool</v>
      </c>
      <c r="AW761" s="208" t="str">
        <f t="shared" si="805"/>
        <v>FH18_19</v>
      </c>
      <c r="AX761" s="208">
        <f t="shared" si="829"/>
        <v>0</v>
      </c>
      <c r="AY761" s="208" t="s">
        <v>18</v>
      </c>
      <c r="AZ761" s="46" t="s">
        <v>193</v>
      </c>
      <c r="BD761" s="202" t="s">
        <v>327</v>
      </c>
      <c r="BE761" s="46" t="str">
        <f t="shared" si="806"/>
        <v>R_ES-MOB-SpCool</v>
      </c>
      <c r="BF761" s="208" t="str">
        <f t="shared" si="807"/>
        <v>FH18_19</v>
      </c>
      <c r="BG761" s="208">
        <f t="shared" si="811"/>
        <v>0</v>
      </c>
      <c r="BH761" s="208" t="s">
        <v>18</v>
      </c>
      <c r="BI761" s="46" t="s">
        <v>195</v>
      </c>
      <c r="BM761" s="202" t="s">
        <v>327</v>
      </c>
      <c r="BN761" s="46" t="str">
        <f t="shared" si="808"/>
        <v>R_ES-MOB-SpCool</v>
      </c>
      <c r="BO761" s="208" t="str">
        <f t="shared" si="809"/>
        <v>FH18_19</v>
      </c>
      <c r="BP761" s="208">
        <f t="shared" si="812"/>
        <v>0</v>
      </c>
      <c r="BQ761" s="208" t="s">
        <v>18</v>
      </c>
      <c r="BR761" s="46" t="s">
        <v>192</v>
      </c>
    </row>
    <row r="762" spans="11:70">
      <c r="K762" s="202" t="s">
        <v>327</v>
      </c>
      <c r="L762" s="203" t="str">
        <f t="shared" si="762"/>
        <v>R_ES-MOB-SpCool</v>
      </c>
      <c r="M762" s="202" t="str">
        <f t="shared" ref="M762:N762" si="848">M666</f>
        <v>FH20_21</v>
      </c>
      <c r="N762" s="202">
        <f t="shared" si="848"/>
        <v>0</v>
      </c>
      <c r="O762" s="202" t="s">
        <v>18</v>
      </c>
      <c r="P762" s="203" t="s">
        <v>196</v>
      </c>
      <c r="T762" s="202" t="s">
        <v>327</v>
      </c>
      <c r="U762" s="203" t="str">
        <f t="shared" si="799"/>
        <v>R_ES-MOB-SpCool</v>
      </c>
      <c r="V762" s="202" t="str">
        <f t="shared" si="799"/>
        <v>FH20_21</v>
      </c>
      <c r="W762" s="202">
        <f t="shared" ref="W762" si="849">W666</f>
        <v>0</v>
      </c>
      <c r="X762" s="202" t="s">
        <v>18</v>
      </c>
      <c r="Y762" s="203" t="s">
        <v>191</v>
      </c>
      <c r="AC762" s="202" t="s">
        <v>327</v>
      </c>
      <c r="AD762" s="46" t="str">
        <f t="shared" si="800"/>
        <v>R_ES-MOB-SpCool</v>
      </c>
      <c r="AE762" s="208" t="str">
        <f t="shared" si="801"/>
        <v>FH20_21</v>
      </c>
      <c r="AF762" s="46">
        <f t="shared" si="760"/>
        <v>0</v>
      </c>
      <c r="AG762" s="208" t="s">
        <v>18</v>
      </c>
      <c r="AH762" s="46" t="s">
        <v>197</v>
      </c>
      <c r="AL762" s="202" t="s">
        <v>327</v>
      </c>
      <c r="AM762" s="203" t="str">
        <f t="shared" si="802"/>
        <v>R_ES-MOB-SpCool</v>
      </c>
      <c r="AN762" s="202" t="str">
        <f t="shared" si="803"/>
        <v>FH20_21</v>
      </c>
      <c r="AO762" s="202">
        <f t="shared" si="761"/>
        <v>0</v>
      </c>
      <c r="AP762" s="202" t="s">
        <v>18</v>
      </c>
      <c r="AQ762" s="203" t="s">
        <v>194</v>
      </c>
      <c r="AU762" s="202" t="s">
        <v>327</v>
      </c>
      <c r="AV762" s="46" t="str">
        <f t="shared" si="804"/>
        <v>R_ES-MOB-SpCool</v>
      </c>
      <c r="AW762" s="208" t="str">
        <f t="shared" si="805"/>
        <v>FH20_21</v>
      </c>
      <c r="AX762" s="208">
        <f t="shared" si="829"/>
        <v>0</v>
      </c>
      <c r="AY762" s="208" t="s">
        <v>18</v>
      </c>
      <c r="AZ762" s="46" t="s">
        <v>193</v>
      </c>
      <c r="BD762" s="202" t="s">
        <v>327</v>
      </c>
      <c r="BE762" s="46" t="str">
        <f t="shared" si="806"/>
        <v>R_ES-MOB-SpCool</v>
      </c>
      <c r="BF762" s="208" t="str">
        <f t="shared" si="807"/>
        <v>FH20_21</v>
      </c>
      <c r="BG762" s="208">
        <f t="shared" si="811"/>
        <v>0</v>
      </c>
      <c r="BH762" s="208" t="s">
        <v>18</v>
      </c>
      <c r="BI762" s="46" t="s">
        <v>195</v>
      </c>
      <c r="BM762" s="202" t="s">
        <v>327</v>
      </c>
      <c r="BN762" s="46" t="str">
        <f t="shared" si="808"/>
        <v>R_ES-MOB-SpCool</v>
      </c>
      <c r="BO762" s="208" t="str">
        <f t="shared" si="809"/>
        <v>FH20_21</v>
      </c>
      <c r="BP762" s="208">
        <f t="shared" si="812"/>
        <v>0</v>
      </c>
      <c r="BQ762" s="208" t="s">
        <v>18</v>
      </c>
      <c r="BR762" s="46" t="s">
        <v>192</v>
      </c>
    </row>
    <row r="763" spans="11:70">
      <c r="K763" s="202" t="s">
        <v>327</v>
      </c>
      <c r="L763" s="203" t="str">
        <f t="shared" si="762"/>
        <v>R_ES-MOB-SpCool</v>
      </c>
      <c r="M763" s="202" t="str">
        <f t="shared" ref="M763:N763" si="850">M667</f>
        <v>FH22_23</v>
      </c>
      <c r="N763" s="202">
        <f t="shared" si="850"/>
        <v>0</v>
      </c>
      <c r="O763" s="202" t="s">
        <v>18</v>
      </c>
      <c r="P763" s="203" t="s">
        <v>196</v>
      </c>
      <c r="T763" s="202" t="s">
        <v>327</v>
      </c>
      <c r="U763" s="203" t="str">
        <f t="shared" si="799"/>
        <v>R_ES-MOB-SpCool</v>
      </c>
      <c r="V763" s="202" t="str">
        <f t="shared" si="799"/>
        <v>FH22_23</v>
      </c>
      <c r="W763" s="202">
        <f t="shared" ref="W763" si="851">W667</f>
        <v>0</v>
      </c>
      <c r="X763" s="202" t="s">
        <v>18</v>
      </c>
      <c r="Y763" s="203" t="s">
        <v>191</v>
      </c>
      <c r="AC763" s="202" t="s">
        <v>327</v>
      </c>
      <c r="AD763" s="46" t="str">
        <f t="shared" si="800"/>
        <v>R_ES-MOB-SpCool</v>
      </c>
      <c r="AE763" s="208" t="str">
        <f t="shared" si="801"/>
        <v>FH22_23</v>
      </c>
      <c r="AF763" s="46">
        <f t="shared" si="760"/>
        <v>0</v>
      </c>
      <c r="AG763" s="208" t="s">
        <v>18</v>
      </c>
      <c r="AH763" s="46" t="s">
        <v>197</v>
      </c>
      <c r="AL763" s="202" t="s">
        <v>327</v>
      </c>
      <c r="AM763" s="203" t="str">
        <f t="shared" si="802"/>
        <v>R_ES-MOB-SpCool</v>
      </c>
      <c r="AN763" s="202" t="str">
        <f t="shared" si="803"/>
        <v>FH22_23</v>
      </c>
      <c r="AO763" s="202">
        <f t="shared" si="761"/>
        <v>0</v>
      </c>
      <c r="AP763" s="202" t="s">
        <v>18</v>
      </c>
      <c r="AQ763" s="203" t="s">
        <v>194</v>
      </c>
      <c r="AU763" s="202" t="s">
        <v>327</v>
      </c>
      <c r="AV763" s="46" t="str">
        <f t="shared" si="804"/>
        <v>R_ES-MOB-SpCool</v>
      </c>
      <c r="AW763" s="208" t="str">
        <f t="shared" si="805"/>
        <v>FH22_23</v>
      </c>
      <c r="AX763" s="208">
        <f t="shared" si="829"/>
        <v>0</v>
      </c>
      <c r="AY763" s="208" t="s">
        <v>18</v>
      </c>
      <c r="AZ763" s="46" t="s">
        <v>193</v>
      </c>
      <c r="BD763" s="202" t="s">
        <v>327</v>
      </c>
      <c r="BE763" s="46" t="str">
        <f t="shared" si="806"/>
        <v>R_ES-MOB-SpCool</v>
      </c>
      <c r="BF763" s="208" t="str">
        <f t="shared" si="807"/>
        <v>FH22_23</v>
      </c>
      <c r="BG763" s="208">
        <f t="shared" si="811"/>
        <v>0</v>
      </c>
      <c r="BH763" s="208" t="s">
        <v>18</v>
      </c>
      <c r="BI763" s="46" t="s">
        <v>195</v>
      </c>
      <c r="BM763" s="202" t="s">
        <v>327</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327</v>
      </c>
      <c r="L776" s="203" t="str">
        <f t="shared" si="864"/>
        <v>R_ES-MOB-SpCool</v>
      </c>
      <c r="M776" s="202" t="str">
        <f t="shared" ref="M776" si="879">M680</f>
        <v>WH0_1</v>
      </c>
      <c r="N776" s="202">
        <v>0</v>
      </c>
      <c r="O776" s="202" t="s">
        <v>18</v>
      </c>
      <c r="P776" s="203" t="s">
        <v>196</v>
      </c>
      <c r="T776" s="202" t="s">
        <v>327</v>
      </c>
      <c r="U776" s="203" t="str">
        <f t="shared" si="799"/>
        <v>R_ES-MOB-SpCool</v>
      </c>
      <c r="V776" s="202" t="str">
        <f t="shared" si="799"/>
        <v>WH0_1</v>
      </c>
      <c r="W776" s="202">
        <v>0</v>
      </c>
      <c r="X776" s="202" t="s">
        <v>18</v>
      </c>
      <c r="Y776" s="203" t="s">
        <v>191</v>
      </c>
      <c r="AC776" s="202" t="s">
        <v>327</v>
      </c>
      <c r="AD776" s="46" t="str">
        <f t="shared" si="800"/>
        <v>R_ES-MOB-SpCool</v>
      </c>
      <c r="AE776" s="208" t="str">
        <f t="shared" si="801"/>
        <v>WH0_1</v>
      </c>
      <c r="AF776" s="46">
        <f t="shared" si="862"/>
        <v>0</v>
      </c>
      <c r="AG776" s="208" t="s">
        <v>18</v>
      </c>
      <c r="AH776" s="46" t="s">
        <v>197</v>
      </c>
      <c r="AL776" s="202" t="s">
        <v>327</v>
      </c>
      <c r="AM776" s="203" t="str">
        <f t="shared" si="802"/>
        <v>R_ES-MOB-SpCool</v>
      </c>
      <c r="AN776" s="202" t="str">
        <f t="shared" si="803"/>
        <v>WH0_1</v>
      </c>
      <c r="AO776" s="202">
        <f t="shared" si="863"/>
        <v>0</v>
      </c>
      <c r="AP776" s="202" t="s">
        <v>18</v>
      </c>
      <c r="AQ776" s="203" t="s">
        <v>194</v>
      </c>
      <c r="AU776" s="202" t="s">
        <v>327</v>
      </c>
      <c r="AV776" s="46" t="str">
        <f t="shared" si="804"/>
        <v>R_ES-MOB-SpCool</v>
      </c>
      <c r="AW776" s="208" t="str">
        <f t="shared" si="805"/>
        <v>WH0_1</v>
      </c>
      <c r="AX776" s="208">
        <f t="shared" si="829"/>
        <v>0</v>
      </c>
      <c r="AY776" s="208" t="s">
        <v>18</v>
      </c>
      <c r="AZ776" s="46" t="s">
        <v>193</v>
      </c>
      <c r="BD776" s="202" t="s">
        <v>327</v>
      </c>
      <c r="BE776" s="46" t="str">
        <f t="shared" si="806"/>
        <v>R_ES-MOB-SpCool</v>
      </c>
      <c r="BF776" s="208" t="str">
        <f t="shared" si="807"/>
        <v>WH0_1</v>
      </c>
      <c r="BG776" s="208">
        <f t="shared" si="811"/>
        <v>0</v>
      </c>
      <c r="BH776" s="208" t="s">
        <v>18</v>
      </c>
      <c r="BI776" s="46" t="s">
        <v>195</v>
      </c>
      <c r="BM776" s="202" t="s">
        <v>327</v>
      </c>
      <c r="BN776" s="46" t="str">
        <f t="shared" si="808"/>
        <v>R_ES-MOB-SpCool</v>
      </c>
      <c r="BO776" s="208" t="str">
        <f t="shared" si="809"/>
        <v>WH0_1</v>
      </c>
      <c r="BP776" s="208">
        <f t="shared" si="812"/>
        <v>0</v>
      </c>
      <c r="BQ776" s="208" t="s">
        <v>18</v>
      </c>
      <c r="BR776" s="46" t="s">
        <v>192</v>
      </c>
    </row>
    <row r="777" spans="11:70">
      <c r="K777" s="202" t="s">
        <v>327</v>
      </c>
      <c r="L777" s="203" t="str">
        <f t="shared" si="864"/>
        <v>R_ES-MOB-SpCool</v>
      </c>
      <c r="M777" s="202" t="str">
        <f t="shared" ref="M777" si="880">M681</f>
        <v>WH2_3</v>
      </c>
      <c r="N777" s="202">
        <v>0</v>
      </c>
      <c r="O777" s="202" t="s">
        <v>18</v>
      </c>
      <c r="P777" s="203" t="s">
        <v>196</v>
      </c>
      <c r="T777" s="202" t="s">
        <v>327</v>
      </c>
      <c r="U777" s="203" t="str">
        <f t="shared" si="799"/>
        <v>R_ES-MOB-SpCool</v>
      </c>
      <c r="V777" s="202" t="str">
        <f t="shared" si="799"/>
        <v>WH2_3</v>
      </c>
      <c r="W777" s="202">
        <v>0</v>
      </c>
      <c r="X777" s="202" t="s">
        <v>18</v>
      </c>
      <c r="Y777" s="203" t="s">
        <v>191</v>
      </c>
      <c r="AC777" s="202" t="s">
        <v>327</v>
      </c>
      <c r="AD777" s="46" t="str">
        <f t="shared" si="800"/>
        <v>R_ES-MOB-SpCool</v>
      </c>
      <c r="AE777" s="208" t="str">
        <f t="shared" si="801"/>
        <v>WH2_3</v>
      </c>
      <c r="AF777" s="46">
        <f t="shared" si="862"/>
        <v>0</v>
      </c>
      <c r="AG777" s="208" t="s">
        <v>18</v>
      </c>
      <c r="AH777" s="46" t="s">
        <v>197</v>
      </c>
      <c r="AL777" s="202" t="s">
        <v>327</v>
      </c>
      <c r="AM777" s="203" t="str">
        <f t="shared" si="802"/>
        <v>R_ES-MOB-SpCool</v>
      </c>
      <c r="AN777" s="202" t="str">
        <f t="shared" si="803"/>
        <v>WH2_3</v>
      </c>
      <c r="AO777" s="202">
        <f t="shared" si="863"/>
        <v>0</v>
      </c>
      <c r="AP777" s="202" t="s">
        <v>18</v>
      </c>
      <c r="AQ777" s="203" t="s">
        <v>194</v>
      </c>
      <c r="AU777" s="202" t="s">
        <v>327</v>
      </c>
      <c r="AV777" s="46" t="str">
        <f t="shared" si="804"/>
        <v>R_ES-MOB-SpCool</v>
      </c>
      <c r="AW777" s="208" t="str">
        <f t="shared" si="805"/>
        <v>WH2_3</v>
      </c>
      <c r="AX777" s="208">
        <f t="shared" si="829"/>
        <v>0</v>
      </c>
      <c r="AY777" s="208" t="s">
        <v>18</v>
      </c>
      <c r="AZ777" s="46" t="s">
        <v>193</v>
      </c>
      <c r="BD777" s="202" t="s">
        <v>327</v>
      </c>
      <c r="BE777" s="46" t="str">
        <f t="shared" si="806"/>
        <v>R_ES-MOB-SpCool</v>
      </c>
      <c r="BF777" s="208" t="str">
        <f t="shared" si="807"/>
        <v>WH2_3</v>
      </c>
      <c r="BG777" s="208">
        <f t="shared" si="811"/>
        <v>0</v>
      </c>
      <c r="BH777" s="208" t="s">
        <v>18</v>
      </c>
      <c r="BI777" s="46" t="s">
        <v>195</v>
      </c>
      <c r="BM777" s="202" t="s">
        <v>327</v>
      </c>
      <c r="BN777" s="46" t="str">
        <f t="shared" si="808"/>
        <v>R_ES-MOB-SpCool</v>
      </c>
      <c r="BO777" s="208" t="str">
        <f t="shared" si="809"/>
        <v>WH2_3</v>
      </c>
      <c r="BP777" s="208">
        <f t="shared" si="812"/>
        <v>0</v>
      </c>
      <c r="BQ777" s="208" t="s">
        <v>18</v>
      </c>
      <c r="BR777" s="46" t="s">
        <v>192</v>
      </c>
    </row>
    <row r="778" spans="11:70">
      <c r="K778" s="202" t="s">
        <v>327</v>
      </c>
      <c r="L778" s="203" t="str">
        <f t="shared" si="864"/>
        <v>R_ES-MOB-SpCool</v>
      </c>
      <c r="M778" s="202" t="str">
        <f t="shared" ref="M778" si="881">M682</f>
        <v>WH4_5</v>
      </c>
      <c r="N778" s="202">
        <v>0</v>
      </c>
      <c r="O778" s="202" t="s">
        <v>18</v>
      </c>
      <c r="P778" s="203" t="s">
        <v>196</v>
      </c>
      <c r="T778" s="202" t="s">
        <v>327</v>
      </c>
      <c r="U778" s="203" t="str">
        <f t="shared" si="799"/>
        <v>R_ES-MOB-SpCool</v>
      </c>
      <c r="V778" s="202" t="str">
        <f t="shared" si="799"/>
        <v>WH4_5</v>
      </c>
      <c r="W778" s="202">
        <v>0</v>
      </c>
      <c r="X778" s="202" t="s">
        <v>18</v>
      </c>
      <c r="Y778" s="203" t="s">
        <v>191</v>
      </c>
      <c r="AC778" s="202" t="s">
        <v>327</v>
      </c>
      <c r="AD778" s="46" t="str">
        <f t="shared" si="800"/>
        <v>R_ES-MOB-SpCool</v>
      </c>
      <c r="AE778" s="208" t="str">
        <f t="shared" si="801"/>
        <v>WH4_5</v>
      </c>
      <c r="AF778" s="46">
        <f t="shared" si="862"/>
        <v>0</v>
      </c>
      <c r="AG778" s="208" t="s">
        <v>18</v>
      </c>
      <c r="AH778" s="46" t="s">
        <v>197</v>
      </c>
      <c r="AL778" s="202" t="s">
        <v>327</v>
      </c>
      <c r="AM778" s="203" t="str">
        <f t="shared" si="802"/>
        <v>R_ES-MOB-SpCool</v>
      </c>
      <c r="AN778" s="202" t="str">
        <f t="shared" si="803"/>
        <v>WH4_5</v>
      </c>
      <c r="AO778" s="202">
        <f t="shared" si="863"/>
        <v>0</v>
      </c>
      <c r="AP778" s="202" t="s">
        <v>18</v>
      </c>
      <c r="AQ778" s="203" t="s">
        <v>194</v>
      </c>
      <c r="AU778" s="202" t="s">
        <v>327</v>
      </c>
      <c r="AV778" s="46" t="str">
        <f t="shared" si="804"/>
        <v>R_ES-MOB-SpCool</v>
      </c>
      <c r="AW778" s="208" t="str">
        <f t="shared" si="805"/>
        <v>WH4_5</v>
      </c>
      <c r="AX778" s="208">
        <f t="shared" si="829"/>
        <v>0</v>
      </c>
      <c r="AY778" s="208" t="s">
        <v>18</v>
      </c>
      <c r="AZ778" s="46" t="s">
        <v>193</v>
      </c>
      <c r="BD778" s="202" t="s">
        <v>327</v>
      </c>
      <c r="BE778" s="46" t="str">
        <f t="shared" si="806"/>
        <v>R_ES-MOB-SpCool</v>
      </c>
      <c r="BF778" s="208" t="str">
        <f t="shared" si="807"/>
        <v>WH4_5</v>
      </c>
      <c r="BG778" s="208">
        <f t="shared" si="811"/>
        <v>0</v>
      </c>
      <c r="BH778" s="208" t="s">
        <v>18</v>
      </c>
      <c r="BI778" s="46" t="s">
        <v>195</v>
      </c>
      <c r="BM778" s="202" t="s">
        <v>327</v>
      </c>
      <c r="BN778" s="46" t="str">
        <f t="shared" si="808"/>
        <v>R_ES-MOB-SpCool</v>
      </c>
      <c r="BO778" s="208" t="str">
        <f t="shared" si="809"/>
        <v>WH4_5</v>
      </c>
      <c r="BP778" s="208">
        <f t="shared" si="812"/>
        <v>0</v>
      </c>
      <c r="BQ778" s="208" t="s">
        <v>18</v>
      </c>
      <c r="BR778" s="46" t="s">
        <v>192</v>
      </c>
    </row>
    <row r="779" spans="11:70">
      <c r="K779" s="202" t="s">
        <v>327</v>
      </c>
      <c r="L779" s="203" t="str">
        <f t="shared" si="864"/>
        <v>R_ES-MOB-SpCool</v>
      </c>
      <c r="M779" s="202" t="str">
        <f t="shared" ref="M779" si="882">M683</f>
        <v>WH6_7</v>
      </c>
      <c r="N779" s="202">
        <v>0</v>
      </c>
      <c r="O779" s="202" t="s">
        <v>18</v>
      </c>
      <c r="P779" s="203" t="s">
        <v>196</v>
      </c>
      <c r="T779" s="202" t="s">
        <v>327</v>
      </c>
      <c r="U779" s="203" t="str">
        <f t="shared" si="799"/>
        <v>R_ES-MOB-SpCool</v>
      </c>
      <c r="V779" s="202" t="str">
        <f t="shared" si="799"/>
        <v>WH6_7</v>
      </c>
      <c r="W779" s="202">
        <v>0</v>
      </c>
      <c r="X779" s="202" t="s">
        <v>18</v>
      </c>
      <c r="Y779" s="203" t="s">
        <v>191</v>
      </c>
      <c r="AC779" s="202" t="s">
        <v>327</v>
      </c>
      <c r="AD779" s="46" t="str">
        <f t="shared" si="800"/>
        <v>R_ES-MOB-SpCool</v>
      </c>
      <c r="AE779" s="208" t="str">
        <f t="shared" si="801"/>
        <v>WH6_7</v>
      </c>
      <c r="AF779" s="46">
        <f t="shared" si="862"/>
        <v>0</v>
      </c>
      <c r="AG779" s="208" t="s">
        <v>18</v>
      </c>
      <c r="AH779" s="46" t="s">
        <v>197</v>
      </c>
      <c r="AL779" s="202" t="s">
        <v>327</v>
      </c>
      <c r="AM779" s="203" t="str">
        <f t="shared" si="802"/>
        <v>R_ES-MOB-SpCool</v>
      </c>
      <c r="AN779" s="202" t="str">
        <f t="shared" si="803"/>
        <v>WH6_7</v>
      </c>
      <c r="AO779" s="202">
        <f t="shared" si="863"/>
        <v>0</v>
      </c>
      <c r="AP779" s="202" t="s">
        <v>18</v>
      </c>
      <c r="AQ779" s="203" t="s">
        <v>194</v>
      </c>
      <c r="AU779" s="202" t="s">
        <v>327</v>
      </c>
      <c r="AV779" s="46" t="str">
        <f t="shared" si="804"/>
        <v>R_ES-MOB-SpCool</v>
      </c>
      <c r="AW779" s="208" t="str">
        <f t="shared" si="805"/>
        <v>WH6_7</v>
      </c>
      <c r="AX779" s="208">
        <f t="shared" si="829"/>
        <v>0</v>
      </c>
      <c r="AY779" s="208" t="s">
        <v>18</v>
      </c>
      <c r="AZ779" s="46" t="s">
        <v>193</v>
      </c>
      <c r="BD779" s="202" t="s">
        <v>327</v>
      </c>
      <c r="BE779" s="46" t="str">
        <f t="shared" si="806"/>
        <v>R_ES-MOB-SpCool</v>
      </c>
      <c r="BF779" s="208" t="str">
        <f t="shared" si="807"/>
        <v>WH6_7</v>
      </c>
      <c r="BG779" s="208">
        <f t="shared" si="811"/>
        <v>0</v>
      </c>
      <c r="BH779" s="208" t="s">
        <v>18</v>
      </c>
      <c r="BI779" s="46" t="s">
        <v>195</v>
      </c>
      <c r="BM779" s="202" t="s">
        <v>327</v>
      </c>
      <c r="BN779" s="46" t="str">
        <f t="shared" si="808"/>
        <v>R_ES-MOB-SpCool</v>
      </c>
      <c r="BO779" s="208" t="str">
        <f t="shared" si="809"/>
        <v>WH6_7</v>
      </c>
      <c r="BP779" s="208">
        <f t="shared" si="812"/>
        <v>0</v>
      </c>
      <c r="BQ779" s="208" t="s">
        <v>18</v>
      </c>
      <c r="BR779" s="46" t="s">
        <v>192</v>
      </c>
    </row>
    <row r="780" spans="11:70">
      <c r="K780" s="202" t="s">
        <v>327</v>
      </c>
      <c r="L780" s="203" t="str">
        <f t="shared" si="864"/>
        <v>R_ES-MOB-SpCool</v>
      </c>
      <c r="M780" s="202" t="str">
        <f t="shared" ref="M780" si="883">M684</f>
        <v>WH8_9</v>
      </c>
      <c r="N780" s="202">
        <v>0</v>
      </c>
      <c r="O780" s="202" t="s">
        <v>18</v>
      </c>
      <c r="P780" s="203" t="s">
        <v>196</v>
      </c>
      <c r="T780" s="202" t="s">
        <v>327</v>
      </c>
      <c r="U780" s="203" t="str">
        <f t="shared" si="799"/>
        <v>R_ES-MOB-SpCool</v>
      </c>
      <c r="V780" s="202" t="str">
        <f t="shared" si="799"/>
        <v>WH8_9</v>
      </c>
      <c r="W780" s="202">
        <v>0</v>
      </c>
      <c r="X780" s="202" t="s">
        <v>18</v>
      </c>
      <c r="Y780" s="203" t="s">
        <v>191</v>
      </c>
      <c r="AC780" s="202" t="s">
        <v>327</v>
      </c>
      <c r="AD780" s="46" t="str">
        <f t="shared" si="800"/>
        <v>R_ES-MOB-SpCool</v>
      </c>
      <c r="AE780" s="208" t="str">
        <f t="shared" si="801"/>
        <v>WH8_9</v>
      </c>
      <c r="AF780" s="46">
        <f t="shared" si="862"/>
        <v>0</v>
      </c>
      <c r="AG780" s="208" t="s">
        <v>18</v>
      </c>
      <c r="AH780" s="46" t="s">
        <v>197</v>
      </c>
      <c r="AL780" s="202" t="s">
        <v>327</v>
      </c>
      <c r="AM780" s="203" t="str">
        <f t="shared" si="802"/>
        <v>R_ES-MOB-SpCool</v>
      </c>
      <c r="AN780" s="202" t="str">
        <f t="shared" si="803"/>
        <v>WH8_9</v>
      </c>
      <c r="AO780" s="202">
        <f t="shared" si="863"/>
        <v>0</v>
      </c>
      <c r="AP780" s="202" t="s">
        <v>18</v>
      </c>
      <c r="AQ780" s="203" t="s">
        <v>194</v>
      </c>
      <c r="AU780" s="202" t="s">
        <v>327</v>
      </c>
      <c r="AV780" s="46" t="str">
        <f t="shared" si="804"/>
        <v>R_ES-MOB-SpCool</v>
      </c>
      <c r="AW780" s="208" t="str">
        <f t="shared" si="805"/>
        <v>WH8_9</v>
      </c>
      <c r="AX780" s="208">
        <f t="shared" si="829"/>
        <v>0</v>
      </c>
      <c r="AY780" s="208" t="s">
        <v>18</v>
      </c>
      <c r="AZ780" s="46" t="s">
        <v>193</v>
      </c>
      <c r="BD780" s="202" t="s">
        <v>327</v>
      </c>
      <c r="BE780" s="46" t="str">
        <f t="shared" si="806"/>
        <v>R_ES-MOB-SpCool</v>
      </c>
      <c r="BF780" s="208" t="str">
        <f t="shared" si="807"/>
        <v>WH8_9</v>
      </c>
      <c r="BG780" s="208">
        <f t="shared" si="811"/>
        <v>0</v>
      </c>
      <c r="BH780" s="208" t="s">
        <v>18</v>
      </c>
      <c r="BI780" s="46" t="s">
        <v>195</v>
      </c>
      <c r="BM780" s="202" t="s">
        <v>327</v>
      </c>
      <c r="BN780" s="46" t="str">
        <f t="shared" si="808"/>
        <v>R_ES-MOB-SpCool</v>
      </c>
      <c r="BO780" s="208" t="str">
        <f t="shared" si="809"/>
        <v>WH8_9</v>
      </c>
      <c r="BP780" s="208">
        <f t="shared" si="812"/>
        <v>0</v>
      </c>
      <c r="BQ780" s="208" t="s">
        <v>18</v>
      </c>
      <c r="BR780" s="46" t="s">
        <v>192</v>
      </c>
    </row>
    <row r="781" spans="11:70">
      <c r="K781" s="202" t="s">
        <v>327</v>
      </c>
      <c r="L781" s="203" t="str">
        <f t="shared" si="864"/>
        <v>R_ES-MOB-SpCool</v>
      </c>
      <c r="M781" s="202" t="str">
        <f t="shared" ref="M781" si="884">M685</f>
        <v>WH10_11</v>
      </c>
      <c r="N781" s="202">
        <v>0</v>
      </c>
      <c r="O781" s="202" t="s">
        <v>18</v>
      </c>
      <c r="P781" s="203" t="s">
        <v>196</v>
      </c>
      <c r="T781" s="202" t="s">
        <v>327</v>
      </c>
      <c r="U781" s="203" t="str">
        <f t="shared" si="799"/>
        <v>R_ES-MOB-SpCool</v>
      </c>
      <c r="V781" s="202" t="str">
        <f t="shared" si="799"/>
        <v>WH10_11</v>
      </c>
      <c r="W781" s="202">
        <v>0</v>
      </c>
      <c r="X781" s="202" t="s">
        <v>18</v>
      </c>
      <c r="Y781" s="203" t="s">
        <v>191</v>
      </c>
      <c r="AC781" s="202" t="s">
        <v>327</v>
      </c>
      <c r="AD781" s="46" t="str">
        <f t="shared" si="800"/>
        <v>R_ES-MOB-SpCool</v>
      </c>
      <c r="AE781" s="208" t="str">
        <f t="shared" si="801"/>
        <v>WH10_11</v>
      </c>
      <c r="AF781" s="46">
        <f t="shared" si="862"/>
        <v>0</v>
      </c>
      <c r="AG781" s="208" t="s">
        <v>18</v>
      </c>
      <c r="AH781" s="46" t="s">
        <v>197</v>
      </c>
      <c r="AL781" s="202" t="s">
        <v>327</v>
      </c>
      <c r="AM781" s="203" t="str">
        <f t="shared" si="802"/>
        <v>R_ES-MOB-SpCool</v>
      </c>
      <c r="AN781" s="202" t="str">
        <f t="shared" si="803"/>
        <v>WH10_11</v>
      </c>
      <c r="AO781" s="202">
        <f t="shared" si="863"/>
        <v>0</v>
      </c>
      <c r="AP781" s="202" t="s">
        <v>18</v>
      </c>
      <c r="AQ781" s="203" t="s">
        <v>194</v>
      </c>
      <c r="AU781" s="202" t="s">
        <v>327</v>
      </c>
      <c r="AV781" s="46" t="str">
        <f t="shared" si="804"/>
        <v>R_ES-MOB-SpCool</v>
      </c>
      <c r="AW781" s="208" t="str">
        <f t="shared" si="805"/>
        <v>WH10_11</v>
      </c>
      <c r="AX781" s="208">
        <f t="shared" si="829"/>
        <v>0</v>
      </c>
      <c r="AY781" s="208" t="s">
        <v>18</v>
      </c>
      <c r="AZ781" s="46" t="s">
        <v>193</v>
      </c>
      <c r="BD781" s="202" t="s">
        <v>327</v>
      </c>
      <c r="BE781" s="46" t="str">
        <f t="shared" si="806"/>
        <v>R_ES-MOB-SpCool</v>
      </c>
      <c r="BF781" s="208" t="str">
        <f t="shared" si="807"/>
        <v>WH10_11</v>
      </c>
      <c r="BG781" s="208">
        <f t="shared" si="811"/>
        <v>0</v>
      </c>
      <c r="BH781" s="208" t="s">
        <v>18</v>
      </c>
      <c r="BI781" s="46" t="s">
        <v>195</v>
      </c>
      <c r="BM781" s="202" t="s">
        <v>327</v>
      </c>
      <c r="BN781" s="46" t="str">
        <f t="shared" si="808"/>
        <v>R_ES-MOB-SpCool</v>
      </c>
      <c r="BO781" s="208" t="str">
        <f t="shared" si="809"/>
        <v>WH10_11</v>
      </c>
      <c r="BP781" s="208">
        <f t="shared" si="812"/>
        <v>0</v>
      </c>
      <c r="BQ781" s="208" t="s">
        <v>18</v>
      </c>
      <c r="BR781" s="46" t="s">
        <v>192</v>
      </c>
    </row>
    <row r="782" spans="11:70">
      <c r="K782" s="202" t="s">
        <v>327</v>
      </c>
      <c r="L782" s="203" t="str">
        <f t="shared" si="864"/>
        <v>R_ES-MOB-SpCool</v>
      </c>
      <c r="M782" s="202" t="str">
        <f t="shared" ref="M782" si="885">M686</f>
        <v>WH12_13</v>
      </c>
      <c r="N782" s="202">
        <v>0</v>
      </c>
      <c r="O782" s="202" t="s">
        <v>18</v>
      </c>
      <c r="P782" s="203" t="s">
        <v>196</v>
      </c>
      <c r="T782" s="202" t="s">
        <v>327</v>
      </c>
      <c r="U782" s="203" t="str">
        <f t="shared" si="799"/>
        <v>R_ES-MOB-SpCool</v>
      </c>
      <c r="V782" s="202" t="str">
        <f t="shared" si="799"/>
        <v>WH12_13</v>
      </c>
      <c r="W782" s="202">
        <v>0</v>
      </c>
      <c r="X782" s="202" t="s">
        <v>18</v>
      </c>
      <c r="Y782" s="203" t="s">
        <v>191</v>
      </c>
      <c r="AC782" s="202" t="s">
        <v>327</v>
      </c>
      <c r="AD782" s="46" t="str">
        <f t="shared" si="800"/>
        <v>R_ES-MOB-SpCool</v>
      </c>
      <c r="AE782" s="208" t="str">
        <f t="shared" si="801"/>
        <v>WH12_13</v>
      </c>
      <c r="AF782" s="46">
        <f t="shared" si="862"/>
        <v>0</v>
      </c>
      <c r="AG782" s="208" t="s">
        <v>18</v>
      </c>
      <c r="AH782" s="46" t="s">
        <v>197</v>
      </c>
      <c r="AL782" s="202" t="s">
        <v>327</v>
      </c>
      <c r="AM782" s="203" t="str">
        <f t="shared" si="802"/>
        <v>R_ES-MOB-SpCool</v>
      </c>
      <c r="AN782" s="202" t="str">
        <f t="shared" si="803"/>
        <v>WH12_13</v>
      </c>
      <c r="AO782" s="202">
        <f t="shared" si="863"/>
        <v>0</v>
      </c>
      <c r="AP782" s="202" t="s">
        <v>18</v>
      </c>
      <c r="AQ782" s="203" t="s">
        <v>194</v>
      </c>
      <c r="AU782" s="202" t="s">
        <v>327</v>
      </c>
      <c r="AV782" s="46" t="str">
        <f t="shared" si="804"/>
        <v>R_ES-MOB-SpCool</v>
      </c>
      <c r="AW782" s="208" t="str">
        <f t="shared" si="805"/>
        <v>WH12_13</v>
      </c>
      <c r="AX782" s="208">
        <f t="shared" si="829"/>
        <v>0</v>
      </c>
      <c r="AY782" s="208" t="s">
        <v>18</v>
      </c>
      <c r="AZ782" s="46" t="s">
        <v>193</v>
      </c>
      <c r="BD782" s="202" t="s">
        <v>327</v>
      </c>
      <c r="BE782" s="46" t="str">
        <f t="shared" si="806"/>
        <v>R_ES-MOB-SpCool</v>
      </c>
      <c r="BF782" s="208" t="str">
        <f t="shared" si="807"/>
        <v>WH12_13</v>
      </c>
      <c r="BG782" s="208">
        <f t="shared" si="811"/>
        <v>0</v>
      </c>
      <c r="BH782" s="208" t="s">
        <v>18</v>
      </c>
      <c r="BI782" s="46" t="s">
        <v>195</v>
      </c>
      <c r="BM782" s="202" t="s">
        <v>327</v>
      </c>
      <c r="BN782" s="46" t="str">
        <f t="shared" si="808"/>
        <v>R_ES-MOB-SpCool</v>
      </c>
      <c r="BO782" s="208" t="str">
        <f t="shared" si="809"/>
        <v>WH12_13</v>
      </c>
      <c r="BP782" s="208">
        <f t="shared" si="812"/>
        <v>0</v>
      </c>
      <c r="BQ782" s="208" t="s">
        <v>18</v>
      </c>
      <c r="BR782" s="46" t="s">
        <v>192</v>
      </c>
    </row>
    <row r="783" spans="11:70">
      <c r="K783" s="202" t="s">
        <v>327</v>
      </c>
      <c r="L783" s="203" t="str">
        <f t="shared" si="864"/>
        <v>R_ES-MOB-SpCool</v>
      </c>
      <c r="M783" s="202" t="str">
        <f t="shared" ref="M783" si="886">M687</f>
        <v>WH14_15</v>
      </c>
      <c r="N783" s="202">
        <v>0</v>
      </c>
      <c r="O783" s="202" t="s">
        <v>18</v>
      </c>
      <c r="P783" s="203" t="s">
        <v>196</v>
      </c>
      <c r="T783" s="202" t="s">
        <v>327</v>
      </c>
      <c r="U783" s="203" t="str">
        <f t="shared" si="799"/>
        <v>R_ES-MOB-SpCool</v>
      </c>
      <c r="V783" s="202" t="str">
        <f t="shared" si="799"/>
        <v>WH14_15</v>
      </c>
      <c r="W783" s="202">
        <v>0</v>
      </c>
      <c r="X783" s="202" t="s">
        <v>18</v>
      </c>
      <c r="Y783" s="203" t="s">
        <v>191</v>
      </c>
      <c r="AC783" s="202" t="s">
        <v>327</v>
      </c>
      <c r="AD783" s="46" t="str">
        <f t="shared" si="800"/>
        <v>R_ES-MOB-SpCool</v>
      </c>
      <c r="AE783" s="208" t="str">
        <f t="shared" si="801"/>
        <v>WH14_15</v>
      </c>
      <c r="AF783" s="46">
        <f t="shared" si="862"/>
        <v>0</v>
      </c>
      <c r="AG783" s="208" t="s">
        <v>18</v>
      </c>
      <c r="AH783" s="46" t="s">
        <v>197</v>
      </c>
      <c r="AL783" s="202" t="s">
        <v>327</v>
      </c>
      <c r="AM783" s="203" t="str">
        <f t="shared" si="802"/>
        <v>R_ES-MOB-SpCool</v>
      </c>
      <c r="AN783" s="202" t="str">
        <f t="shared" si="803"/>
        <v>WH14_15</v>
      </c>
      <c r="AO783" s="202">
        <f t="shared" si="863"/>
        <v>0</v>
      </c>
      <c r="AP783" s="202" t="s">
        <v>18</v>
      </c>
      <c r="AQ783" s="203" t="s">
        <v>194</v>
      </c>
      <c r="AU783" s="202" t="s">
        <v>327</v>
      </c>
      <c r="AV783" s="46" t="str">
        <f t="shared" si="804"/>
        <v>R_ES-MOB-SpCool</v>
      </c>
      <c r="AW783" s="208" t="str">
        <f t="shared" si="805"/>
        <v>WH14_15</v>
      </c>
      <c r="AX783" s="208">
        <f t="shared" si="829"/>
        <v>0</v>
      </c>
      <c r="AY783" s="208" t="s">
        <v>18</v>
      </c>
      <c r="AZ783" s="46" t="s">
        <v>193</v>
      </c>
      <c r="BD783" s="202" t="s">
        <v>327</v>
      </c>
      <c r="BE783" s="46" t="str">
        <f t="shared" si="806"/>
        <v>R_ES-MOB-SpCool</v>
      </c>
      <c r="BF783" s="208" t="str">
        <f t="shared" si="807"/>
        <v>WH14_15</v>
      </c>
      <c r="BG783" s="208">
        <f t="shared" si="811"/>
        <v>0</v>
      </c>
      <c r="BH783" s="208" t="s">
        <v>18</v>
      </c>
      <c r="BI783" s="46" t="s">
        <v>195</v>
      </c>
      <c r="BM783" s="202" t="s">
        <v>327</v>
      </c>
      <c r="BN783" s="46" t="str">
        <f t="shared" si="808"/>
        <v>R_ES-MOB-SpCool</v>
      </c>
      <c r="BO783" s="208" t="str">
        <f t="shared" si="809"/>
        <v>WH14_15</v>
      </c>
      <c r="BP783" s="208">
        <f t="shared" si="812"/>
        <v>0</v>
      </c>
      <c r="BQ783" s="208" t="s">
        <v>18</v>
      </c>
      <c r="BR783" s="46" t="s">
        <v>192</v>
      </c>
    </row>
    <row r="784" spans="11:70">
      <c r="K784" s="202" t="s">
        <v>327</v>
      </c>
      <c r="L784" s="203" t="str">
        <f t="shared" si="864"/>
        <v>R_ES-MOB-SpCool</v>
      </c>
      <c r="M784" s="202" t="str">
        <f t="shared" ref="M784" si="887">M688</f>
        <v>WH16_17</v>
      </c>
      <c r="N784" s="202">
        <v>0</v>
      </c>
      <c r="O784" s="202" t="s">
        <v>18</v>
      </c>
      <c r="P784" s="203" t="s">
        <v>196</v>
      </c>
      <c r="T784" s="202" t="s">
        <v>327</v>
      </c>
      <c r="U784" s="203" t="str">
        <f t="shared" si="799"/>
        <v>R_ES-MOB-SpCool</v>
      </c>
      <c r="V784" s="202" t="str">
        <f t="shared" si="799"/>
        <v>WH16_17</v>
      </c>
      <c r="W784" s="202">
        <v>0</v>
      </c>
      <c r="X784" s="202" t="s">
        <v>18</v>
      </c>
      <c r="Y784" s="203" t="s">
        <v>191</v>
      </c>
      <c r="AC784" s="202" t="s">
        <v>327</v>
      </c>
      <c r="AD784" s="46" t="str">
        <f t="shared" si="800"/>
        <v>R_ES-MOB-SpCool</v>
      </c>
      <c r="AE784" s="208" t="str">
        <f t="shared" si="801"/>
        <v>WH16_17</v>
      </c>
      <c r="AF784" s="46">
        <f t="shared" si="862"/>
        <v>0</v>
      </c>
      <c r="AG784" s="208" t="s">
        <v>18</v>
      </c>
      <c r="AH784" s="46" t="s">
        <v>197</v>
      </c>
      <c r="AL784" s="202" t="s">
        <v>327</v>
      </c>
      <c r="AM784" s="203" t="str">
        <f t="shared" si="802"/>
        <v>R_ES-MOB-SpCool</v>
      </c>
      <c r="AN784" s="202" t="str">
        <f t="shared" si="803"/>
        <v>WH16_17</v>
      </c>
      <c r="AO784" s="202">
        <f t="shared" si="863"/>
        <v>0</v>
      </c>
      <c r="AP784" s="202" t="s">
        <v>18</v>
      </c>
      <c r="AQ784" s="203" t="s">
        <v>194</v>
      </c>
      <c r="AU784" s="202" t="s">
        <v>327</v>
      </c>
      <c r="AV784" s="46" t="str">
        <f t="shared" si="804"/>
        <v>R_ES-MOB-SpCool</v>
      </c>
      <c r="AW784" s="208" t="str">
        <f t="shared" si="805"/>
        <v>WH16_17</v>
      </c>
      <c r="AX784" s="208">
        <f t="shared" si="829"/>
        <v>0</v>
      </c>
      <c r="AY784" s="208" t="s">
        <v>18</v>
      </c>
      <c r="AZ784" s="46" t="s">
        <v>193</v>
      </c>
      <c r="BD784" s="202" t="s">
        <v>327</v>
      </c>
      <c r="BE784" s="46" t="str">
        <f t="shared" si="806"/>
        <v>R_ES-MOB-SpCool</v>
      </c>
      <c r="BF784" s="208" t="str">
        <f t="shared" si="807"/>
        <v>WH16_17</v>
      </c>
      <c r="BG784" s="208">
        <f t="shared" si="811"/>
        <v>0</v>
      </c>
      <c r="BH784" s="208" t="s">
        <v>18</v>
      </c>
      <c r="BI784" s="46" t="s">
        <v>195</v>
      </c>
      <c r="BM784" s="202" t="s">
        <v>327</v>
      </c>
      <c r="BN784" s="46" t="str">
        <f t="shared" si="808"/>
        <v>R_ES-MOB-SpCool</v>
      </c>
      <c r="BO784" s="208" t="str">
        <f t="shared" si="809"/>
        <v>WH16_17</v>
      </c>
      <c r="BP784" s="208">
        <f t="shared" si="812"/>
        <v>0</v>
      </c>
      <c r="BQ784" s="208" t="s">
        <v>18</v>
      </c>
      <c r="BR784" s="46" t="s">
        <v>192</v>
      </c>
    </row>
    <row r="785" spans="11:70">
      <c r="K785" s="202" t="s">
        <v>327</v>
      </c>
      <c r="L785" s="203" t="str">
        <f t="shared" si="864"/>
        <v>R_ES-MOB-SpCool</v>
      </c>
      <c r="M785" s="202" t="str">
        <f t="shared" ref="M785" si="888">M689</f>
        <v>WH18_19</v>
      </c>
      <c r="N785" s="202">
        <v>0</v>
      </c>
      <c r="O785" s="202" t="s">
        <v>18</v>
      </c>
      <c r="P785" s="203" t="s">
        <v>196</v>
      </c>
      <c r="T785" s="202" t="s">
        <v>327</v>
      </c>
      <c r="U785" s="203" t="str">
        <f t="shared" si="799"/>
        <v>R_ES-MOB-SpCool</v>
      </c>
      <c r="V785" s="202" t="str">
        <f t="shared" si="799"/>
        <v>WH18_19</v>
      </c>
      <c r="W785" s="202">
        <v>0</v>
      </c>
      <c r="X785" s="202" t="s">
        <v>18</v>
      </c>
      <c r="Y785" s="203" t="s">
        <v>191</v>
      </c>
      <c r="AC785" s="202" t="s">
        <v>327</v>
      </c>
      <c r="AD785" s="46" t="str">
        <f t="shared" si="800"/>
        <v>R_ES-MOB-SpCool</v>
      </c>
      <c r="AE785" s="208" t="str">
        <f t="shared" si="801"/>
        <v>WH18_19</v>
      </c>
      <c r="AF785" s="46">
        <f t="shared" si="862"/>
        <v>0</v>
      </c>
      <c r="AG785" s="208" t="s">
        <v>18</v>
      </c>
      <c r="AH785" s="46" t="s">
        <v>197</v>
      </c>
      <c r="AL785" s="202" t="s">
        <v>327</v>
      </c>
      <c r="AM785" s="203" t="str">
        <f t="shared" si="802"/>
        <v>R_ES-MOB-SpCool</v>
      </c>
      <c r="AN785" s="202" t="str">
        <f t="shared" si="803"/>
        <v>WH18_19</v>
      </c>
      <c r="AO785" s="202">
        <f t="shared" si="863"/>
        <v>0</v>
      </c>
      <c r="AP785" s="202" t="s">
        <v>18</v>
      </c>
      <c r="AQ785" s="203" t="s">
        <v>194</v>
      </c>
      <c r="AU785" s="202" t="s">
        <v>327</v>
      </c>
      <c r="AV785" s="46" t="str">
        <f t="shared" si="804"/>
        <v>R_ES-MOB-SpCool</v>
      </c>
      <c r="AW785" s="208" t="str">
        <f t="shared" si="805"/>
        <v>WH18_19</v>
      </c>
      <c r="AX785" s="208">
        <f t="shared" si="829"/>
        <v>0</v>
      </c>
      <c r="AY785" s="208" t="s">
        <v>18</v>
      </c>
      <c r="AZ785" s="46" t="s">
        <v>193</v>
      </c>
      <c r="BD785" s="202" t="s">
        <v>327</v>
      </c>
      <c r="BE785" s="46" t="str">
        <f t="shared" si="806"/>
        <v>R_ES-MOB-SpCool</v>
      </c>
      <c r="BF785" s="208" t="str">
        <f t="shared" si="807"/>
        <v>WH18_19</v>
      </c>
      <c r="BG785" s="208">
        <f t="shared" si="811"/>
        <v>0</v>
      </c>
      <c r="BH785" s="208" t="s">
        <v>18</v>
      </c>
      <c r="BI785" s="46" t="s">
        <v>195</v>
      </c>
      <c r="BM785" s="202" t="s">
        <v>327</v>
      </c>
      <c r="BN785" s="46" t="str">
        <f t="shared" si="808"/>
        <v>R_ES-MOB-SpCool</v>
      </c>
      <c r="BO785" s="208" t="str">
        <f t="shared" si="809"/>
        <v>WH18_19</v>
      </c>
      <c r="BP785" s="208">
        <f t="shared" si="812"/>
        <v>0</v>
      </c>
      <c r="BQ785" s="208" t="s">
        <v>18</v>
      </c>
      <c r="BR785" s="46" t="s">
        <v>192</v>
      </c>
    </row>
    <row r="786" spans="11:70">
      <c r="K786" s="202" t="s">
        <v>327</v>
      </c>
      <c r="L786" s="203" t="str">
        <f t="shared" si="864"/>
        <v>R_ES-MOB-SpCool</v>
      </c>
      <c r="M786" s="202" t="str">
        <f t="shared" ref="M786" si="889">M690</f>
        <v>WH20_21</v>
      </c>
      <c r="N786" s="202">
        <v>0</v>
      </c>
      <c r="O786" s="202" t="s">
        <v>18</v>
      </c>
      <c r="P786" s="203" t="s">
        <v>196</v>
      </c>
      <c r="T786" s="202" t="s">
        <v>327</v>
      </c>
      <c r="U786" s="203" t="str">
        <f t="shared" si="799"/>
        <v>R_ES-MOB-SpCool</v>
      </c>
      <c r="V786" s="202" t="str">
        <f t="shared" si="799"/>
        <v>WH20_21</v>
      </c>
      <c r="W786" s="202">
        <v>0</v>
      </c>
      <c r="X786" s="202" t="s">
        <v>18</v>
      </c>
      <c r="Y786" s="203" t="s">
        <v>191</v>
      </c>
      <c r="AC786" s="202" t="s">
        <v>327</v>
      </c>
      <c r="AD786" s="46" t="str">
        <f t="shared" si="800"/>
        <v>R_ES-MOB-SpCool</v>
      </c>
      <c r="AE786" s="208" t="str">
        <f t="shared" si="801"/>
        <v>WH20_21</v>
      </c>
      <c r="AF786" s="46">
        <f t="shared" si="862"/>
        <v>0</v>
      </c>
      <c r="AG786" s="208" t="s">
        <v>18</v>
      </c>
      <c r="AH786" s="46" t="s">
        <v>197</v>
      </c>
      <c r="AL786" s="202" t="s">
        <v>327</v>
      </c>
      <c r="AM786" s="203" t="str">
        <f t="shared" si="802"/>
        <v>R_ES-MOB-SpCool</v>
      </c>
      <c r="AN786" s="202" t="str">
        <f t="shared" si="803"/>
        <v>WH20_21</v>
      </c>
      <c r="AO786" s="202">
        <f t="shared" si="863"/>
        <v>0</v>
      </c>
      <c r="AP786" s="202" t="s">
        <v>18</v>
      </c>
      <c r="AQ786" s="203" t="s">
        <v>194</v>
      </c>
      <c r="AU786" s="202" t="s">
        <v>327</v>
      </c>
      <c r="AV786" s="46" t="str">
        <f t="shared" si="804"/>
        <v>R_ES-MOB-SpCool</v>
      </c>
      <c r="AW786" s="208" t="str">
        <f t="shared" si="805"/>
        <v>WH20_21</v>
      </c>
      <c r="AX786" s="208">
        <f t="shared" si="829"/>
        <v>0</v>
      </c>
      <c r="AY786" s="208" t="s">
        <v>18</v>
      </c>
      <c r="AZ786" s="46" t="s">
        <v>193</v>
      </c>
      <c r="BD786" s="202" t="s">
        <v>327</v>
      </c>
      <c r="BE786" s="46" t="str">
        <f t="shared" si="806"/>
        <v>R_ES-MOB-SpCool</v>
      </c>
      <c r="BF786" s="208" t="str">
        <f t="shared" si="807"/>
        <v>WH20_21</v>
      </c>
      <c r="BG786" s="208">
        <f t="shared" si="811"/>
        <v>0</v>
      </c>
      <c r="BH786" s="208" t="s">
        <v>18</v>
      </c>
      <c r="BI786" s="46" t="s">
        <v>195</v>
      </c>
      <c r="BM786" s="202" t="s">
        <v>327</v>
      </c>
      <c r="BN786" s="46" t="str">
        <f t="shared" si="808"/>
        <v>R_ES-MOB-SpCool</v>
      </c>
      <c r="BO786" s="208" t="str">
        <f t="shared" si="809"/>
        <v>WH20_21</v>
      </c>
      <c r="BP786" s="208">
        <f t="shared" si="812"/>
        <v>0</v>
      </c>
      <c r="BQ786" s="208" t="s">
        <v>18</v>
      </c>
      <c r="BR786" s="46" t="s">
        <v>192</v>
      </c>
    </row>
    <row r="787" spans="11:70">
      <c r="K787" s="202" t="s">
        <v>327</v>
      </c>
      <c r="L787" s="203" t="str">
        <f t="shared" si="864"/>
        <v>R_ES-MOB-SpCool</v>
      </c>
      <c r="M787" s="202" t="str">
        <f t="shared" ref="M787" si="890">M691</f>
        <v>WH22_23</v>
      </c>
      <c r="N787" s="202">
        <v>0</v>
      </c>
      <c r="O787" s="202" t="s">
        <v>18</v>
      </c>
      <c r="P787" s="203" t="s">
        <v>196</v>
      </c>
      <c r="T787" s="202" t="s">
        <v>327</v>
      </c>
      <c r="U787" s="203" t="str">
        <f t="shared" si="799"/>
        <v>R_ES-MOB-SpCool</v>
      </c>
      <c r="V787" s="202" t="str">
        <f t="shared" si="799"/>
        <v>WH22_23</v>
      </c>
      <c r="W787" s="202">
        <v>0</v>
      </c>
      <c r="X787" s="202" t="s">
        <v>18</v>
      </c>
      <c r="Y787" s="203" t="s">
        <v>191</v>
      </c>
      <c r="AC787" s="202" t="s">
        <v>327</v>
      </c>
      <c r="AD787" s="46" t="str">
        <f t="shared" si="800"/>
        <v>R_ES-MOB-SpCool</v>
      </c>
      <c r="AE787" s="208" t="str">
        <f t="shared" si="801"/>
        <v>WH22_23</v>
      </c>
      <c r="AF787" s="46">
        <f t="shared" si="862"/>
        <v>0</v>
      </c>
      <c r="AG787" s="208" t="s">
        <v>18</v>
      </c>
      <c r="AH787" s="46" t="s">
        <v>197</v>
      </c>
      <c r="AL787" s="202" t="s">
        <v>327</v>
      </c>
      <c r="AM787" s="203" t="str">
        <f t="shared" si="802"/>
        <v>R_ES-MOB-SpCool</v>
      </c>
      <c r="AN787" s="202" t="str">
        <f t="shared" si="803"/>
        <v>WH22_23</v>
      </c>
      <c r="AO787" s="202">
        <f t="shared" si="863"/>
        <v>0</v>
      </c>
      <c r="AP787" s="202" t="s">
        <v>18</v>
      </c>
      <c r="AQ787" s="203" t="s">
        <v>194</v>
      </c>
      <c r="AU787" s="202" t="s">
        <v>327</v>
      </c>
      <c r="AV787" s="46" t="str">
        <f t="shared" si="804"/>
        <v>R_ES-MOB-SpCool</v>
      </c>
      <c r="AW787" s="208" t="str">
        <f t="shared" si="805"/>
        <v>WH22_23</v>
      </c>
      <c r="AX787" s="208">
        <f t="shared" si="829"/>
        <v>0</v>
      </c>
      <c r="AY787" s="208" t="s">
        <v>18</v>
      </c>
      <c r="AZ787" s="46" t="s">
        <v>193</v>
      </c>
      <c r="BD787" s="202" t="s">
        <v>327</v>
      </c>
      <c r="BE787" s="46" t="str">
        <f t="shared" si="806"/>
        <v>R_ES-MOB-SpCool</v>
      </c>
      <c r="BF787" s="208" t="str">
        <f t="shared" si="807"/>
        <v>WH22_23</v>
      </c>
      <c r="BG787" s="208">
        <f t="shared" si="811"/>
        <v>0</v>
      </c>
      <c r="BH787" s="208" t="s">
        <v>18</v>
      </c>
      <c r="BI787" s="46" t="s">
        <v>195</v>
      </c>
      <c r="BM787" s="202" t="s">
        <v>327</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385</v>
      </c>
      <c r="T29" s="171" t="s">
        <v>314</v>
      </c>
      <c r="U29" s="171" t="s">
        <v>3</v>
      </c>
      <c r="V29" s="171" t="s">
        <v>324</v>
      </c>
      <c r="W29" s="171">
        <v>2020</v>
      </c>
      <c r="X29" s="172" t="s">
        <v>2</v>
      </c>
      <c r="Y29" t="s">
        <v>385</v>
      </c>
      <c r="AC29" s="171" t="s">
        <v>314</v>
      </c>
      <c r="AD29" s="171" t="s">
        <v>3</v>
      </c>
      <c r="AE29" s="171" t="s">
        <v>324</v>
      </c>
      <c r="AF29" s="171">
        <v>2020</v>
      </c>
      <c r="AG29" s="172" t="s">
        <v>2</v>
      </c>
      <c r="AH29" t="s">
        <v>385</v>
      </c>
      <c r="AL29" s="171" t="s">
        <v>314</v>
      </c>
      <c r="AM29" s="171" t="s">
        <v>3</v>
      </c>
      <c r="AN29" s="171" t="s">
        <v>324</v>
      </c>
      <c r="AO29" s="171">
        <v>2020</v>
      </c>
      <c r="AP29" s="172" t="s">
        <v>2</v>
      </c>
      <c r="AQ29" t="s">
        <v>385</v>
      </c>
      <c r="AU29" s="171" t="s">
        <v>314</v>
      </c>
      <c r="AV29" s="171" t="s">
        <v>3</v>
      </c>
      <c r="AW29" s="171" t="s">
        <v>324</v>
      </c>
      <c r="AX29" s="171">
        <v>2020</v>
      </c>
      <c r="AY29" s="172" t="s">
        <v>2</v>
      </c>
      <c r="AZ29" t="s">
        <v>385</v>
      </c>
      <c r="BD29" s="171" t="s">
        <v>314</v>
      </c>
      <c r="BE29" s="171" t="s">
        <v>3</v>
      </c>
      <c r="BF29" s="171" t="s">
        <v>324</v>
      </c>
      <c r="BG29" s="171">
        <v>2020</v>
      </c>
      <c r="BH29" s="172" t="s">
        <v>2</v>
      </c>
      <c r="BI29" t="s">
        <v>385</v>
      </c>
      <c r="BM29" s="171" t="s">
        <v>314</v>
      </c>
      <c r="BN29" s="171" t="s">
        <v>3</v>
      </c>
      <c r="BO29" s="171" t="s">
        <v>324</v>
      </c>
      <c r="BP29" s="171">
        <v>2020</v>
      </c>
      <c r="BQ29" s="172" t="s">
        <v>2</v>
      </c>
      <c r="BR29" t="s">
        <v>385</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R_ES-AP-WatHeat</v>
      </c>
      <c r="M32" s="108" t="s">
        <v>386</v>
      </c>
      <c r="N32" s="108">
        <f>[4]attached_energy_demand_split!A6</f>
        <v>0.0207246590371655</v>
      </c>
      <c r="O32" s="108" t="s">
        <v>18</v>
      </c>
      <c r="P32" s="108" t="s">
        <v>196</v>
      </c>
      <c r="T32" s="108" t="s">
        <v>327</v>
      </c>
      <c r="U32" s="108" t="str">
        <f>L32</f>
        <v>R_ES-AP-WatHeat</v>
      </c>
      <c r="V32" s="108" t="str">
        <f>M32</f>
        <v>RH0_1</v>
      </c>
      <c r="W32" s="108">
        <f>[4]attached_energy_demand_split!A68</f>
        <v>0.0211149417251545</v>
      </c>
      <c r="X32" s="108" t="s">
        <v>18</v>
      </c>
      <c r="Y32" s="108" t="s">
        <v>191</v>
      </c>
      <c r="AC32" s="108" t="s">
        <v>327</v>
      </c>
      <c r="AD32" s="108" t="str">
        <f t="shared" ref="AD32:AE79" si="0">U32</f>
        <v>R_ES-AP-WatHeat</v>
      </c>
      <c r="AE32" s="108" t="str">
        <f t="shared" si="0"/>
        <v>RH0_1</v>
      </c>
      <c r="AF32" s="108">
        <f>[4]attached_energy_demand_split!A39</f>
        <v>0.0215588607712188</v>
      </c>
      <c r="AG32" s="108" t="s">
        <v>18</v>
      </c>
      <c r="AH32" s="108" t="s">
        <v>197</v>
      </c>
      <c r="AL32" s="108" t="s">
        <v>327</v>
      </c>
      <c r="AM32" s="108" t="str">
        <f t="shared" ref="AM32:AN79" si="1">AD32</f>
        <v>R_ES-AP-WatHeat</v>
      </c>
      <c r="AN32" s="108" t="str">
        <f t="shared" si="1"/>
        <v>RH0_1</v>
      </c>
      <c r="AO32" s="108">
        <f>[4]attached_energy_demand_summariz!B7</f>
        <v>0.0211002816156798</v>
      </c>
      <c r="AP32" s="108" t="s">
        <v>18</v>
      </c>
      <c r="AQ32" s="108" t="s">
        <v>194</v>
      </c>
      <c r="AU32" s="108" t="s">
        <v>327</v>
      </c>
      <c r="AV32" s="108" t="str">
        <f t="shared" ref="AV32:AW79" si="2">AM32</f>
        <v>R_ES-AP-WatHeat</v>
      </c>
      <c r="AW32" s="108" t="str">
        <f t="shared" si="2"/>
        <v>RH0_1</v>
      </c>
      <c r="AX32" s="108">
        <f>[4]attached_energy_demand_summariz!F7</f>
        <v>0.0216553453978117</v>
      </c>
      <c r="AY32" s="108" t="s">
        <v>18</v>
      </c>
      <c r="AZ32" s="108" t="s">
        <v>193</v>
      </c>
      <c r="BD32" s="108" t="s">
        <v>327</v>
      </c>
      <c r="BE32" s="108" t="str">
        <f t="shared" ref="BE32:BF79" si="3">AV32</f>
        <v>R_ES-AP-WatHeat</v>
      </c>
      <c r="BF32" s="108" t="str">
        <f t="shared" si="3"/>
        <v>RH0_1</v>
      </c>
      <c r="BG32" s="108">
        <f>AO32</f>
        <v>0.0211002816156798</v>
      </c>
      <c r="BH32" s="108" t="s">
        <v>18</v>
      </c>
      <c r="BI32" s="108" t="s">
        <v>195</v>
      </c>
      <c r="BM32" s="108" t="s">
        <v>327</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R_ES-AP-WatHeat</v>
      </c>
      <c r="M33" s="108" t="s">
        <v>387</v>
      </c>
      <c r="N33" s="108">
        <f>[4]attached_energy_demand_split!A8</f>
        <v>0.0206069139508455</v>
      </c>
      <c r="O33" s="108" t="s">
        <v>18</v>
      </c>
      <c r="P33" s="108" t="s">
        <v>196</v>
      </c>
      <c r="T33" s="108" t="s">
        <v>327</v>
      </c>
      <c r="U33" s="108" t="str">
        <f t="shared" ref="U33:V79" si="5">L33</f>
        <v>R_ES-AP-WatHeat</v>
      </c>
      <c r="V33" s="108" t="str">
        <f t="shared" si="5"/>
        <v>RH2_3</v>
      </c>
      <c r="W33" s="108">
        <f>[4]attached_energy_demand_split!A70</f>
        <v>0.019269377650939</v>
      </c>
      <c r="X33" s="108" t="s">
        <v>18</v>
      </c>
      <c r="Y33" s="108" t="s">
        <v>191</v>
      </c>
      <c r="AC33" s="108" t="s">
        <v>327</v>
      </c>
      <c r="AD33" s="108" t="str">
        <f t="shared" si="0"/>
        <v>R_ES-AP-WatHeat</v>
      </c>
      <c r="AE33" s="108" t="str">
        <f t="shared" si="0"/>
        <v>RH2_3</v>
      </c>
      <c r="AF33" s="108">
        <f>[4]attached_energy_demand_split!A41</f>
        <v>0.021716461727875</v>
      </c>
      <c r="AG33" s="108" t="s">
        <v>18</v>
      </c>
      <c r="AH33" s="108" t="s">
        <v>197</v>
      </c>
      <c r="AL33" s="108" t="s">
        <v>327</v>
      </c>
      <c r="AM33" s="108" t="str">
        <f t="shared" si="1"/>
        <v>R_ES-AP-WatHeat</v>
      </c>
      <c r="AN33" s="108" t="str">
        <f t="shared" si="1"/>
        <v>RH2_3</v>
      </c>
      <c r="AO33" s="108">
        <f>[4]attached_energy_demand_summariz!B8</f>
        <v>0.0202044634746338</v>
      </c>
      <c r="AP33" s="108" t="s">
        <v>18</v>
      </c>
      <c r="AQ33" s="108" t="s">
        <v>194</v>
      </c>
      <c r="AU33" s="108" t="s">
        <v>327</v>
      </c>
      <c r="AV33" s="108" t="str">
        <f t="shared" si="2"/>
        <v>R_ES-AP-WatHeat</v>
      </c>
      <c r="AW33" s="108" t="str">
        <f t="shared" si="2"/>
        <v>RH2_3</v>
      </c>
      <c r="AX33" s="108">
        <f>[4]attached_energy_demand_summariz!F8</f>
        <v>0.0197617928172299</v>
      </c>
      <c r="AY33" s="108" t="s">
        <v>18</v>
      </c>
      <c r="AZ33" s="108" t="s">
        <v>193</v>
      </c>
      <c r="BD33" s="108" t="s">
        <v>327</v>
      </c>
      <c r="BE33" s="108" t="str">
        <f t="shared" si="3"/>
        <v>R_ES-AP-WatHeat</v>
      </c>
      <c r="BF33" s="108" t="str">
        <f t="shared" si="3"/>
        <v>RH2_3</v>
      </c>
      <c r="BG33" s="108">
        <f t="shared" ref="BG33:BG96" si="6">AO33</f>
        <v>0.0202044634746338</v>
      </c>
      <c r="BH33" s="108" t="s">
        <v>18</v>
      </c>
      <c r="BI33" s="108" t="s">
        <v>195</v>
      </c>
      <c r="BM33" s="108" t="s">
        <v>327</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R_ES-AP-WatHeat</v>
      </c>
      <c r="M34" s="108" t="s">
        <v>388</v>
      </c>
      <c r="N34" s="108">
        <f>[4]attached_energy_demand_split!A10</f>
        <v>0.0199087438710615</v>
      </c>
      <c r="O34" s="108" t="s">
        <v>18</v>
      </c>
      <c r="P34" s="108" t="s">
        <v>196</v>
      </c>
      <c r="T34" s="108" t="s">
        <v>327</v>
      </c>
      <c r="U34" s="108" t="str">
        <f t="shared" si="5"/>
        <v>R_ES-AP-WatHeat</v>
      </c>
      <c r="V34" s="108" t="str">
        <f t="shared" si="5"/>
        <v>RH4_5</v>
      </c>
      <c r="W34" s="108">
        <f>[4]attached_energy_demand_split!A72</f>
        <v>0.0185538915735157</v>
      </c>
      <c r="X34" s="108" t="s">
        <v>18</v>
      </c>
      <c r="Y34" s="108" t="s">
        <v>191</v>
      </c>
      <c r="AC34" s="108" t="s">
        <v>327</v>
      </c>
      <c r="AD34" s="108" t="str">
        <f t="shared" si="0"/>
        <v>R_ES-AP-WatHeat</v>
      </c>
      <c r="AE34" s="108" t="str">
        <f t="shared" si="0"/>
        <v>RH4_5</v>
      </c>
      <c r="AF34" s="108">
        <f>[4]attached_energy_demand_split!A43</f>
        <v>0.0210410330240004</v>
      </c>
      <c r="AG34" s="108" t="s">
        <v>18</v>
      </c>
      <c r="AH34" s="108" t="s">
        <v>197</v>
      </c>
      <c r="AL34" s="108" t="s">
        <v>327</v>
      </c>
      <c r="AM34" s="108" t="str">
        <f t="shared" si="1"/>
        <v>R_ES-AP-WatHeat</v>
      </c>
      <c r="AN34" s="108" t="str">
        <f t="shared" si="1"/>
        <v>RH4_5</v>
      </c>
      <c r="AO34" s="108">
        <f>[4]attached_energy_demand_summariz!B9</f>
        <v>0.0191598666763358</v>
      </c>
      <c r="AP34" s="108" t="s">
        <v>18</v>
      </c>
      <c r="AQ34" s="108" t="s">
        <v>194</v>
      </c>
      <c r="AU34" s="108" t="s">
        <v>327</v>
      </c>
      <c r="AV34" s="108" t="str">
        <f t="shared" si="2"/>
        <v>R_ES-AP-WatHeat</v>
      </c>
      <c r="AW34" s="108" t="str">
        <f t="shared" si="2"/>
        <v>RH4_5</v>
      </c>
      <c r="AX34" s="108">
        <f>[4]attached_energy_demand_summariz!F9</f>
        <v>0.0176014946901204</v>
      </c>
      <c r="AY34" s="108" t="s">
        <v>18</v>
      </c>
      <c r="AZ34" s="108" t="s">
        <v>193</v>
      </c>
      <c r="BD34" s="108" t="s">
        <v>327</v>
      </c>
      <c r="BE34" s="108" t="str">
        <f t="shared" si="3"/>
        <v>R_ES-AP-WatHeat</v>
      </c>
      <c r="BF34" s="108" t="str">
        <f t="shared" si="3"/>
        <v>RH4_5</v>
      </c>
      <c r="BG34" s="108">
        <f t="shared" si="6"/>
        <v>0.0191598666763358</v>
      </c>
      <c r="BH34" s="108" t="s">
        <v>18</v>
      </c>
      <c r="BI34" s="108" t="s">
        <v>195</v>
      </c>
      <c r="BM34" s="108" t="s">
        <v>327</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R_ES-AP-WatHeat</v>
      </c>
      <c r="M35" s="108" t="s">
        <v>389</v>
      </c>
      <c r="N35" s="108">
        <f>[4]attached_energy_demand_split!A12</f>
        <v>0.019131142691048</v>
      </c>
      <c r="O35" s="108" t="s">
        <v>18</v>
      </c>
      <c r="P35" s="108" t="s">
        <v>196</v>
      </c>
      <c r="T35" s="108" t="s">
        <v>327</v>
      </c>
      <c r="U35" s="108" t="str">
        <f t="shared" si="5"/>
        <v>R_ES-AP-WatHeat</v>
      </c>
      <c r="V35" s="108" t="str">
        <f t="shared" si="5"/>
        <v>RH6_7</v>
      </c>
      <c r="W35" s="108">
        <f>[4]attached_energy_demand_split!A74</f>
        <v>0.0188033521186996</v>
      </c>
      <c r="X35" s="108" t="s">
        <v>18</v>
      </c>
      <c r="Y35" s="108" t="s">
        <v>191</v>
      </c>
      <c r="AC35" s="108" t="s">
        <v>327</v>
      </c>
      <c r="AD35" s="108" t="str">
        <f t="shared" si="0"/>
        <v>R_ES-AP-WatHeat</v>
      </c>
      <c r="AE35" s="108" t="str">
        <f t="shared" si="0"/>
        <v>RH6_7</v>
      </c>
      <c r="AF35" s="108">
        <f>[4]attached_energy_demand_split!A45</f>
        <v>0.0186236423856643</v>
      </c>
      <c r="AG35" s="108" t="s">
        <v>18</v>
      </c>
      <c r="AH35" s="108" t="s">
        <v>197</v>
      </c>
      <c r="AL35" s="108" t="s">
        <v>327</v>
      </c>
      <c r="AM35" s="108" t="str">
        <f t="shared" si="1"/>
        <v>R_ES-AP-WatHeat</v>
      </c>
      <c r="AN35" s="108" t="str">
        <f t="shared" si="1"/>
        <v>RH6_7</v>
      </c>
      <c r="AO35" s="108">
        <f>[4]attached_energy_demand_summariz!B10</f>
        <v>0.0183190275812949</v>
      </c>
      <c r="AP35" s="108" t="s">
        <v>18</v>
      </c>
      <c r="AQ35" s="108" t="s">
        <v>194</v>
      </c>
      <c r="AU35" s="108" t="s">
        <v>327</v>
      </c>
      <c r="AV35" s="108" t="str">
        <f t="shared" si="2"/>
        <v>R_ES-AP-WatHeat</v>
      </c>
      <c r="AW35" s="108" t="str">
        <f t="shared" si="2"/>
        <v>RH6_7</v>
      </c>
      <c r="AX35" s="108">
        <f>[4]attached_energy_demand_summariz!F10</f>
        <v>0.0167442934477807</v>
      </c>
      <c r="AY35" s="108" t="s">
        <v>18</v>
      </c>
      <c r="AZ35" s="108" t="s">
        <v>193</v>
      </c>
      <c r="BD35" s="108" t="s">
        <v>327</v>
      </c>
      <c r="BE35" s="108" t="str">
        <f t="shared" si="3"/>
        <v>R_ES-AP-WatHeat</v>
      </c>
      <c r="BF35" s="108" t="str">
        <f t="shared" si="3"/>
        <v>RH6_7</v>
      </c>
      <c r="BG35" s="108">
        <f t="shared" si="6"/>
        <v>0.0183190275812949</v>
      </c>
      <c r="BH35" s="108" t="s">
        <v>18</v>
      </c>
      <c r="BI35" s="108" t="s">
        <v>195</v>
      </c>
      <c r="BM35" s="108" t="s">
        <v>327</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R_ES-AP-WatHeat</v>
      </c>
      <c r="M36" s="108" t="s">
        <v>390</v>
      </c>
      <c r="N36" s="108">
        <f>[4]attached_energy_demand_split!A14</f>
        <v>0.0188308994526831</v>
      </c>
      <c r="O36" s="108" t="s">
        <v>18</v>
      </c>
      <c r="P36" s="108" t="s">
        <v>196</v>
      </c>
      <c r="T36" s="108" t="s">
        <v>327</v>
      </c>
      <c r="U36" s="108" t="str">
        <f t="shared" si="5"/>
        <v>R_ES-AP-WatHeat</v>
      </c>
      <c r="V36" s="108" t="str">
        <f t="shared" si="5"/>
        <v>RH8_9</v>
      </c>
      <c r="W36" s="108">
        <f>[4]attached_energy_demand_split!A76</f>
        <v>0.0202757842956449</v>
      </c>
      <c r="X36" s="108" t="s">
        <v>18</v>
      </c>
      <c r="Y36" s="108" t="s">
        <v>191</v>
      </c>
      <c r="AC36" s="108" t="s">
        <v>327</v>
      </c>
      <c r="AD36" s="108" t="str">
        <f t="shared" si="0"/>
        <v>R_ES-AP-WatHeat</v>
      </c>
      <c r="AE36" s="108" t="str">
        <f t="shared" si="0"/>
        <v>RH8_9</v>
      </c>
      <c r="AF36" s="108">
        <f>[4]attached_energy_demand_split!A47</f>
        <v>0.0171569347582401</v>
      </c>
      <c r="AG36" s="108" t="s">
        <v>18</v>
      </c>
      <c r="AH36" s="108" t="s">
        <v>197</v>
      </c>
      <c r="AL36" s="108" t="s">
        <v>327</v>
      </c>
      <c r="AM36" s="108" t="str">
        <f t="shared" si="1"/>
        <v>R_ES-AP-WatHeat</v>
      </c>
      <c r="AN36" s="108" t="str">
        <f t="shared" si="1"/>
        <v>RH8_9</v>
      </c>
      <c r="AO36" s="108">
        <f>[4]attached_energy_demand_summariz!B11</f>
        <v>0.0183672329720752</v>
      </c>
      <c r="AP36" s="108" t="s">
        <v>18</v>
      </c>
      <c r="AQ36" s="108" t="s">
        <v>194</v>
      </c>
      <c r="AU36" s="108" t="s">
        <v>327</v>
      </c>
      <c r="AV36" s="108" t="str">
        <f t="shared" si="2"/>
        <v>R_ES-AP-WatHeat</v>
      </c>
      <c r="AW36" s="108" t="str">
        <f t="shared" si="2"/>
        <v>RH8_9</v>
      </c>
      <c r="AX36" s="108">
        <f>[4]attached_energy_demand_summariz!F11</f>
        <v>0.0168878417223846</v>
      </c>
      <c r="AY36" s="108" t="s">
        <v>18</v>
      </c>
      <c r="AZ36" s="108" t="s">
        <v>193</v>
      </c>
      <c r="BD36" s="108" t="s">
        <v>327</v>
      </c>
      <c r="BE36" s="108" t="str">
        <f t="shared" si="3"/>
        <v>R_ES-AP-WatHeat</v>
      </c>
      <c r="BF36" s="108" t="str">
        <f t="shared" si="3"/>
        <v>RH8_9</v>
      </c>
      <c r="BG36" s="108">
        <f t="shared" si="6"/>
        <v>0.0183672329720752</v>
      </c>
      <c r="BH36" s="108" t="s">
        <v>18</v>
      </c>
      <c r="BI36" s="108" t="s">
        <v>195</v>
      </c>
      <c r="BM36" s="108" t="s">
        <v>327</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R_ES-AP-WatHeat</v>
      </c>
      <c r="M37" s="108" t="s">
        <v>391</v>
      </c>
      <c r="N37" s="108">
        <f>[4]attached_energy_demand_split!A16</f>
        <v>0.0188922096207154</v>
      </c>
      <c r="O37" s="108" t="s">
        <v>18</v>
      </c>
      <c r="P37" s="108" t="s">
        <v>196</v>
      </c>
      <c r="T37" s="108" t="s">
        <v>327</v>
      </c>
      <c r="U37" s="108" t="str">
        <f t="shared" si="5"/>
        <v>R_ES-AP-WatHeat</v>
      </c>
      <c r="V37" s="108" t="str">
        <f t="shared" si="5"/>
        <v>RH10_11</v>
      </c>
      <c r="W37" s="108">
        <f>[4]attached_energy_demand_split!A78</f>
        <v>0.0226727094068072</v>
      </c>
      <c r="X37" s="108" t="s">
        <v>18</v>
      </c>
      <c r="Y37" s="108" t="s">
        <v>191</v>
      </c>
      <c r="AC37" s="108" t="s">
        <v>327</v>
      </c>
      <c r="AD37" s="108" t="str">
        <f t="shared" si="0"/>
        <v>R_ES-AP-WatHeat</v>
      </c>
      <c r="AE37" s="108" t="str">
        <f t="shared" si="0"/>
        <v>RH10_11</v>
      </c>
      <c r="AF37" s="108">
        <f>[4]attached_energy_demand_split!A49</f>
        <v>0.016996069788382</v>
      </c>
      <c r="AG37" s="108" t="s">
        <v>18</v>
      </c>
      <c r="AH37" s="108" t="s">
        <v>197</v>
      </c>
      <c r="AL37" s="108" t="s">
        <v>327</v>
      </c>
      <c r="AM37" s="108" t="str">
        <f t="shared" si="1"/>
        <v>R_ES-AP-WatHeat</v>
      </c>
      <c r="AN37" s="108" t="str">
        <f t="shared" si="1"/>
        <v>RH10_11</v>
      </c>
      <c r="AO37" s="108">
        <f>[4]attached_energy_demand_summariz!B12</f>
        <v>0.0195161233742294</v>
      </c>
      <c r="AP37" s="108" t="s">
        <v>18</v>
      </c>
      <c r="AQ37" s="108" t="s">
        <v>194</v>
      </c>
      <c r="AU37" s="108" t="s">
        <v>327</v>
      </c>
      <c r="AV37" s="108" t="str">
        <f t="shared" si="2"/>
        <v>R_ES-AP-WatHeat</v>
      </c>
      <c r="AW37" s="108" t="str">
        <f t="shared" si="2"/>
        <v>RH10_11</v>
      </c>
      <c r="AX37" s="108">
        <f>[4]attached_energy_demand_summariz!F12</f>
        <v>0.0187422674180833</v>
      </c>
      <c r="AY37" s="108" t="s">
        <v>18</v>
      </c>
      <c r="AZ37" s="108" t="s">
        <v>193</v>
      </c>
      <c r="BD37" s="108" t="s">
        <v>327</v>
      </c>
      <c r="BE37" s="108" t="str">
        <f t="shared" si="3"/>
        <v>R_ES-AP-WatHeat</v>
      </c>
      <c r="BF37" s="108" t="str">
        <f t="shared" si="3"/>
        <v>RH10_11</v>
      </c>
      <c r="BG37" s="108">
        <f t="shared" si="6"/>
        <v>0.0195161233742294</v>
      </c>
      <c r="BH37" s="108" t="s">
        <v>18</v>
      </c>
      <c r="BI37" s="108" t="s">
        <v>195</v>
      </c>
      <c r="BM37" s="108" t="s">
        <v>327</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R_ES-AP-WatHeat</v>
      </c>
      <c r="M38" s="108" t="s">
        <v>392</v>
      </c>
      <c r="N38" s="108">
        <f>[4]attached_energy_demand_split!A18</f>
        <v>0.0197356728752531</v>
      </c>
      <c r="O38" s="108" t="s">
        <v>18</v>
      </c>
      <c r="P38" s="108" t="s">
        <v>196</v>
      </c>
      <c r="T38" s="108" t="s">
        <v>327</v>
      </c>
      <c r="U38" s="108" t="str">
        <f t="shared" si="5"/>
        <v>R_ES-AP-WatHeat</v>
      </c>
      <c r="V38" s="108" t="str">
        <f t="shared" si="5"/>
        <v>RH12_13</v>
      </c>
      <c r="W38" s="108">
        <f>[4]attached_energy_demand_split!A80</f>
        <v>0.0227084613240583</v>
      </c>
      <c r="X38" s="108" t="s">
        <v>18</v>
      </c>
      <c r="Y38" s="108" t="s">
        <v>191</v>
      </c>
      <c r="AC38" s="108" t="s">
        <v>327</v>
      </c>
      <c r="AD38" s="108" t="str">
        <f t="shared" si="0"/>
        <v>R_ES-AP-WatHeat</v>
      </c>
      <c r="AE38" s="108" t="str">
        <f t="shared" si="0"/>
        <v>RH12_13</v>
      </c>
      <c r="AF38" s="108">
        <f>[4]attached_energy_demand_split!A51</f>
        <v>0.0181900219421491</v>
      </c>
      <c r="AG38" s="108" t="s">
        <v>18</v>
      </c>
      <c r="AH38" s="108" t="s">
        <v>197</v>
      </c>
      <c r="AL38" s="108" t="s">
        <v>327</v>
      </c>
      <c r="AM38" s="108" t="str">
        <f t="shared" si="1"/>
        <v>R_ES-AP-WatHeat</v>
      </c>
      <c r="AN38" s="108" t="str">
        <f t="shared" si="1"/>
        <v>RH12_13</v>
      </c>
      <c r="AO38" s="108">
        <f>[4]attached_energy_demand_summariz!B13</f>
        <v>0.0203929774116346</v>
      </c>
      <c r="AP38" s="108" t="s">
        <v>18</v>
      </c>
      <c r="AQ38" s="108" t="s">
        <v>194</v>
      </c>
      <c r="AU38" s="108" t="s">
        <v>327</v>
      </c>
      <c r="AV38" s="108" t="str">
        <f t="shared" si="2"/>
        <v>R_ES-AP-WatHeat</v>
      </c>
      <c r="AW38" s="108" t="str">
        <f t="shared" si="2"/>
        <v>RH12_13</v>
      </c>
      <c r="AX38" s="108">
        <f>[4]attached_energy_demand_summariz!F13</f>
        <v>0.0203766512243404</v>
      </c>
      <c r="AY38" s="108" t="s">
        <v>18</v>
      </c>
      <c r="AZ38" s="108" t="s">
        <v>193</v>
      </c>
      <c r="BD38" s="108" t="s">
        <v>327</v>
      </c>
      <c r="BE38" s="108" t="str">
        <f t="shared" si="3"/>
        <v>R_ES-AP-WatHeat</v>
      </c>
      <c r="BF38" s="108" t="str">
        <f t="shared" si="3"/>
        <v>RH12_13</v>
      </c>
      <c r="BG38" s="108">
        <f t="shared" si="6"/>
        <v>0.0203929774116346</v>
      </c>
      <c r="BH38" s="108" t="s">
        <v>18</v>
      </c>
      <c r="BI38" s="108" t="s">
        <v>195</v>
      </c>
      <c r="BM38" s="108" t="s">
        <v>327</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R_ES-AP-WatHeat</v>
      </c>
      <c r="M39" s="108" t="s">
        <v>393</v>
      </c>
      <c r="N39" s="108">
        <f>[4]attached_energy_demand_split!A20</f>
        <v>0.0205351902664844</v>
      </c>
      <c r="O39" s="108" t="s">
        <v>18</v>
      </c>
      <c r="P39" s="108" t="s">
        <v>196</v>
      </c>
      <c r="T39" s="108" t="s">
        <v>327</v>
      </c>
      <c r="U39" s="108" t="str">
        <f t="shared" si="5"/>
        <v>R_ES-AP-WatHeat</v>
      </c>
      <c r="V39" s="108" t="str">
        <f t="shared" si="5"/>
        <v>RH14_15</v>
      </c>
      <c r="W39" s="108">
        <f>[4]attached_energy_demand_split!A82</f>
        <v>0.0220528299189836</v>
      </c>
      <c r="X39" s="108" t="s">
        <v>18</v>
      </c>
      <c r="Y39" s="108" t="s">
        <v>191</v>
      </c>
      <c r="AC39" s="108" t="s">
        <v>327</v>
      </c>
      <c r="AD39" s="108" t="str">
        <f t="shared" si="0"/>
        <v>R_ES-AP-WatHeat</v>
      </c>
      <c r="AE39" s="108" t="str">
        <f t="shared" si="0"/>
        <v>RH14_15</v>
      </c>
      <c r="AF39" s="108">
        <f>[4]attached_energy_demand_split!A53</f>
        <v>0.0209674919745702</v>
      </c>
      <c r="AG39" s="108" t="s">
        <v>18</v>
      </c>
      <c r="AH39" s="108" t="s">
        <v>197</v>
      </c>
      <c r="AL39" s="108" t="s">
        <v>327</v>
      </c>
      <c r="AM39" s="108" t="str">
        <f t="shared" si="1"/>
        <v>R_ES-AP-WatHeat</v>
      </c>
      <c r="AN39" s="108" t="str">
        <f t="shared" si="1"/>
        <v>RH14_15</v>
      </c>
      <c r="AO39" s="108">
        <f>[4]attached_energy_demand_summariz!B14</f>
        <v>0.0210417023326588</v>
      </c>
      <c r="AP39" s="108" t="s">
        <v>18</v>
      </c>
      <c r="AQ39" s="108" t="s">
        <v>194</v>
      </c>
      <c r="AU39" s="108" t="s">
        <v>327</v>
      </c>
      <c r="AV39" s="108" t="str">
        <f t="shared" si="2"/>
        <v>R_ES-AP-WatHeat</v>
      </c>
      <c r="AW39" s="108" t="str">
        <f t="shared" si="2"/>
        <v>RH14_15</v>
      </c>
      <c r="AX39" s="108">
        <f>[4]attached_energy_demand_summariz!F14</f>
        <v>0.0207782387307691</v>
      </c>
      <c r="AY39" s="108" t="s">
        <v>18</v>
      </c>
      <c r="AZ39" s="108" t="s">
        <v>193</v>
      </c>
      <c r="BD39" s="108" t="s">
        <v>327</v>
      </c>
      <c r="BE39" s="108" t="str">
        <f t="shared" si="3"/>
        <v>R_ES-AP-WatHeat</v>
      </c>
      <c r="BF39" s="108" t="str">
        <f t="shared" si="3"/>
        <v>RH14_15</v>
      </c>
      <c r="BG39" s="108">
        <f t="shared" si="6"/>
        <v>0.0210417023326588</v>
      </c>
      <c r="BH39" s="108" t="s">
        <v>18</v>
      </c>
      <c r="BI39" s="108" t="s">
        <v>195</v>
      </c>
      <c r="BM39" s="108" t="s">
        <v>327</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R_ES-AP-WatHeat</v>
      </c>
      <c r="M40" s="108" t="s">
        <v>394</v>
      </c>
      <c r="N40" s="108">
        <f>[4]attached_energy_demand_split!A22</f>
        <v>0.0208967198623784</v>
      </c>
      <c r="O40" s="108" t="s">
        <v>18</v>
      </c>
      <c r="P40" s="108" t="s">
        <v>196</v>
      </c>
      <c r="T40" s="108" t="s">
        <v>327</v>
      </c>
      <c r="U40" s="108" t="str">
        <f t="shared" si="5"/>
        <v>R_ES-AP-WatHeat</v>
      </c>
      <c r="V40" s="108" t="str">
        <f t="shared" si="5"/>
        <v>RH16_17</v>
      </c>
      <c r="W40" s="108">
        <f>[4]attached_energy_demand_split!A84</f>
        <v>0.0211925188192021</v>
      </c>
      <c r="X40" s="108" t="s">
        <v>18</v>
      </c>
      <c r="Y40" s="108" t="s">
        <v>191</v>
      </c>
      <c r="AC40" s="108" t="s">
        <v>327</v>
      </c>
      <c r="AD40" s="108" t="str">
        <f t="shared" si="0"/>
        <v>R_ES-AP-WatHeat</v>
      </c>
      <c r="AE40" s="108" t="str">
        <f t="shared" si="0"/>
        <v>RH16_17</v>
      </c>
      <c r="AF40" s="108">
        <f>[4]attached_energy_demand_split!A55</f>
        <v>0.0218963821038514</v>
      </c>
      <c r="AG40" s="108" t="s">
        <v>18</v>
      </c>
      <c r="AH40" s="108" t="s">
        <v>197</v>
      </c>
      <c r="AL40" s="108" t="s">
        <v>327</v>
      </c>
      <c r="AM40" s="108" t="str">
        <f t="shared" si="1"/>
        <v>R_ES-AP-WatHeat</v>
      </c>
      <c r="AN40" s="108" t="str">
        <f t="shared" si="1"/>
        <v>RH16_17</v>
      </c>
      <c r="AO40" s="108">
        <f>[4]attached_energy_demand_summariz!B15</f>
        <v>0.0210314702528813</v>
      </c>
      <c r="AP40" s="108" t="s">
        <v>18</v>
      </c>
      <c r="AQ40" s="108" t="s">
        <v>194</v>
      </c>
      <c r="AU40" s="108" t="s">
        <v>327</v>
      </c>
      <c r="AV40" s="108" t="str">
        <f t="shared" si="2"/>
        <v>R_ES-AP-WatHeat</v>
      </c>
      <c r="AW40" s="108" t="str">
        <f t="shared" si="2"/>
        <v>RH16_17</v>
      </c>
      <c r="AX40" s="108">
        <f>[4]attached_energy_demand_summariz!F15</f>
        <v>0.0206919007593365</v>
      </c>
      <c r="AY40" s="108" t="s">
        <v>18</v>
      </c>
      <c r="AZ40" s="108" t="s">
        <v>193</v>
      </c>
      <c r="BD40" s="108" t="s">
        <v>327</v>
      </c>
      <c r="BE40" s="108" t="str">
        <f t="shared" si="3"/>
        <v>R_ES-AP-WatHeat</v>
      </c>
      <c r="BF40" s="108" t="str">
        <f t="shared" si="3"/>
        <v>RH16_17</v>
      </c>
      <c r="BG40" s="108">
        <f t="shared" si="6"/>
        <v>0.0210314702528813</v>
      </c>
      <c r="BH40" s="108" t="s">
        <v>18</v>
      </c>
      <c r="BI40" s="108" t="s">
        <v>195</v>
      </c>
      <c r="BM40" s="108" t="s">
        <v>327</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R_ES-AP-WatHeat</v>
      </c>
      <c r="M41" s="108" t="s">
        <v>395</v>
      </c>
      <c r="N41" s="108">
        <f>[4]attached_energy_demand_split!A24</f>
        <v>0.0208657701701157</v>
      </c>
      <c r="O41" s="108" t="s">
        <v>18</v>
      </c>
      <c r="P41" s="108" t="s">
        <v>196</v>
      </c>
      <c r="T41" s="108" t="s">
        <v>327</v>
      </c>
      <c r="U41" s="108" t="str">
        <f t="shared" si="5"/>
        <v>R_ES-AP-WatHeat</v>
      </c>
      <c r="V41" s="108" t="str">
        <f t="shared" si="5"/>
        <v>RH18_19</v>
      </c>
      <c r="W41" s="108">
        <f>[4]attached_energy_demand_split!A86</f>
        <v>0.0211344683567324</v>
      </c>
      <c r="X41" s="108" t="s">
        <v>18</v>
      </c>
      <c r="Y41" s="108" t="s">
        <v>191</v>
      </c>
      <c r="AC41" s="108" t="s">
        <v>327</v>
      </c>
      <c r="AD41" s="108" t="str">
        <f t="shared" si="0"/>
        <v>R_ES-AP-WatHeat</v>
      </c>
      <c r="AE41" s="108" t="str">
        <f t="shared" si="0"/>
        <v>RH18_19</v>
      </c>
      <c r="AF41" s="108">
        <f>[4]attached_energy_demand_split!A57</f>
        <v>0.0217155355129377</v>
      </c>
      <c r="AG41" s="108" t="s">
        <v>18</v>
      </c>
      <c r="AH41" s="108" t="s">
        <v>197</v>
      </c>
      <c r="AL41" s="108" t="s">
        <v>327</v>
      </c>
      <c r="AM41" s="108" t="str">
        <f t="shared" si="1"/>
        <v>R_ES-AP-WatHeat</v>
      </c>
      <c r="AN41" s="108" t="str">
        <f t="shared" si="1"/>
        <v>RH18_19</v>
      </c>
      <c r="AO41" s="108">
        <f>[4]attached_energy_demand_summariz!B16</f>
        <v>0.0207724666848622</v>
      </c>
      <c r="AP41" s="108" t="s">
        <v>18</v>
      </c>
      <c r="AQ41" s="108" t="s">
        <v>194</v>
      </c>
      <c r="AU41" s="108" t="s">
        <v>327</v>
      </c>
      <c r="AV41" s="108" t="str">
        <f t="shared" si="2"/>
        <v>R_ES-AP-WatHeat</v>
      </c>
      <c r="AW41" s="108" t="str">
        <f t="shared" si="2"/>
        <v>RH18_19</v>
      </c>
      <c r="AX41" s="108">
        <f>[4]attached_energy_demand_summariz!F16</f>
        <v>0.0204346889564006</v>
      </c>
      <c r="AY41" s="108" t="s">
        <v>18</v>
      </c>
      <c r="AZ41" s="108" t="s">
        <v>193</v>
      </c>
      <c r="BD41" s="108" t="s">
        <v>327</v>
      </c>
      <c r="BE41" s="108" t="str">
        <f t="shared" si="3"/>
        <v>R_ES-AP-WatHeat</v>
      </c>
      <c r="BF41" s="108" t="str">
        <f t="shared" si="3"/>
        <v>RH18_19</v>
      </c>
      <c r="BG41" s="108">
        <f t="shared" si="6"/>
        <v>0.0207724666848622</v>
      </c>
      <c r="BH41" s="108" t="s">
        <v>18</v>
      </c>
      <c r="BI41" s="108" t="s">
        <v>195</v>
      </c>
      <c r="BM41" s="108" t="s">
        <v>327</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R_ES-AP-WatHeat</v>
      </c>
      <c r="M42" s="108" t="s">
        <v>396</v>
      </c>
      <c r="N42" s="108">
        <f>[4]attached_energy_demand_split!A26</f>
        <v>0.0208182800695852</v>
      </c>
      <c r="O42" s="108" t="s">
        <v>18</v>
      </c>
      <c r="P42" s="108" t="s">
        <v>196</v>
      </c>
      <c r="T42" s="108" t="s">
        <v>327</v>
      </c>
      <c r="U42" s="108" t="str">
        <f t="shared" si="5"/>
        <v>R_ES-AP-WatHeat</v>
      </c>
      <c r="V42" s="108" t="str">
        <f t="shared" si="5"/>
        <v>RH20_21</v>
      </c>
      <c r="W42" s="108">
        <f>[4]attached_energy_demand_split!A88</f>
        <v>0.0216015909557287</v>
      </c>
      <c r="X42" s="108" t="s">
        <v>18</v>
      </c>
      <c r="Y42" s="108" t="s">
        <v>191</v>
      </c>
      <c r="AC42" s="108" t="s">
        <v>327</v>
      </c>
      <c r="AD42" s="108" t="str">
        <f t="shared" si="0"/>
        <v>R_ES-AP-WatHeat</v>
      </c>
      <c r="AE42" s="108" t="str">
        <f t="shared" si="0"/>
        <v>RH20_21</v>
      </c>
      <c r="AF42" s="108">
        <f>[4]attached_energy_demand_split!A59</f>
        <v>0.0212535167287306</v>
      </c>
      <c r="AG42" s="108" t="s">
        <v>18</v>
      </c>
      <c r="AH42" s="108" t="s">
        <v>197</v>
      </c>
      <c r="AL42" s="108" t="s">
        <v>327</v>
      </c>
      <c r="AM42" s="108" t="str">
        <f t="shared" si="1"/>
        <v>R_ES-AP-WatHeat</v>
      </c>
      <c r="AN42" s="108" t="str">
        <f t="shared" si="1"/>
        <v>RH20_21</v>
      </c>
      <c r="AO42" s="108">
        <f>[4]attached_energy_demand_summariz!B17</f>
        <v>0.0208717090489964</v>
      </c>
      <c r="AP42" s="108" t="s">
        <v>18</v>
      </c>
      <c r="AQ42" s="108" t="s">
        <v>194</v>
      </c>
      <c r="AU42" s="108" t="s">
        <v>327</v>
      </c>
      <c r="AV42" s="108" t="str">
        <f t="shared" si="2"/>
        <v>R_ES-AP-WatHeat</v>
      </c>
      <c r="AW42" s="108" t="str">
        <f t="shared" si="2"/>
        <v>RH20_21</v>
      </c>
      <c r="AX42" s="108">
        <f>[4]attached_energy_demand_summariz!F17</f>
        <v>0.0208022312711157</v>
      </c>
      <c r="AY42" s="108" t="s">
        <v>18</v>
      </c>
      <c r="AZ42" s="108" t="s">
        <v>193</v>
      </c>
      <c r="BD42" s="108" t="s">
        <v>327</v>
      </c>
      <c r="BE42" s="108" t="str">
        <f t="shared" si="3"/>
        <v>R_ES-AP-WatHeat</v>
      </c>
      <c r="BF42" s="108" t="str">
        <f t="shared" si="3"/>
        <v>RH20_21</v>
      </c>
      <c r="BG42" s="108">
        <f t="shared" si="6"/>
        <v>0.0208717090489964</v>
      </c>
      <c r="BH42" s="108" t="s">
        <v>18</v>
      </c>
      <c r="BI42" s="108" t="s">
        <v>195</v>
      </c>
      <c r="BM42" s="108" t="s">
        <v>327</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R_ES-AP-WatHeat</v>
      </c>
      <c r="M43" s="108" t="s">
        <v>397</v>
      </c>
      <c r="N43" s="108">
        <f>[4]attached_energy_demand_split!A28</f>
        <v>0.0209309345114678</v>
      </c>
      <c r="O43" s="108" t="s">
        <v>18</v>
      </c>
      <c r="P43" s="108" t="s">
        <v>196</v>
      </c>
      <c r="T43" s="108" t="s">
        <v>327</v>
      </c>
      <c r="U43" s="108" t="str">
        <f t="shared" si="5"/>
        <v>R_ES-AP-WatHeat</v>
      </c>
      <c r="V43" s="108" t="str">
        <f t="shared" si="5"/>
        <v>RH22_23</v>
      </c>
      <c r="W43" s="108">
        <f>[4]attached_energy_demand_split!A90</f>
        <v>0.0217726786365968</v>
      </c>
      <c r="X43" s="108" t="s">
        <v>18</v>
      </c>
      <c r="Y43" s="108" t="s">
        <v>191</v>
      </c>
      <c r="AC43" s="108" t="s">
        <v>327</v>
      </c>
      <c r="AD43" s="108" t="str">
        <f t="shared" si="0"/>
        <v>R_ES-AP-WatHeat</v>
      </c>
      <c r="AE43" s="108" t="str">
        <f t="shared" si="0"/>
        <v>RH22_23</v>
      </c>
      <c r="AF43" s="108">
        <f>[4]attached_energy_demand_split!A61</f>
        <v>0.0210192787763135</v>
      </c>
      <c r="AG43" s="108" t="s">
        <v>18</v>
      </c>
      <c r="AH43" s="108" t="s">
        <v>197</v>
      </c>
      <c r="AL43" s="108" t="s">
        <v>327</v>
      </c>
      <c r="AM43" s="108" t="str">
        <f t="shared" si="1"/>
        <v>R_ES-AP-WatHeat</v>
      </c>
      <c r="AN43" s="108" t="str">
        <f t="shared" si="1"/>
        <v>RH22_23</v>
      </c>
      <c r="AO43" s="108">
        <f>[4]attached_energy_demand_summariz!B18</f>
        <v>0.0210488298607682</v>
      </c>
      <c r="AP43" s="108" t="s">
        <v>18</v>
      </c>
      <c r="AQ43" s="108" t="s">
        <v>194</v>
      </c>
      <c r="AU43" s="108" t="s">
        <v>327</v>
      </c>
      <c r="AV43" s="108" t="str">
        <f t="shared" si="2"/>
        <v>R_ES-AP-WatHeat</v>
      </c>
      <c r="AW43" s="108" t="str">
        <f t="shared" si="2"/>
        <v>RH22_23</v>
      </c>
      <c r="AX43" s="108">
        <f>[4]attached_energy_demand_summariz!F18</f>
        <v>0.0211656433177729</v>
      </c>
      <c r="AY43" s="108" t="s">
        <v>18</v>
      </c>
      <c r="AZ43" s="108" t="s">
        <v>193</v>
      </c>
      <c r="BD43" s="108" t="s">
        <v>327</v>
      </c>
      <c r="BE43" s="108" t="str">
        <f t="shared" si="3"/>
        <v>R_ES-AP-WatHeat</v>
      </c>
      <c r="BF43" s="108" t="str">
        <f t="shared" si="3"/>
        <v>RH22_23</v>
      </c>
      <c r="BG43" s="108">
        <f t="shared" si="6"/>
        <v>0.0210488298607682</v>
      </c>
      <c r="BH43" s="108" t="s">
        <v>18</v>
      </c>
      <c r="BI43" s="108" t="s">
        <v>195</v>
      </c>
      <c r="BM43" s="108" t="s">
        <v>327</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R_ES-AP-WatHeat</v>
      </c>
      <c r="M44" s="108" t="s">
        <v>398</v>
      </c>
      <c r="N44" s="108">
        <f>[4]attached_energy_demand_split!B6</f>
        <v>0.0216934658061337</v>
      </c>
      <c r="O44" s="108" t="s">
        <v>18</v>
      </c>
      <c r="P44" s="108" t="s">
        <v>196</v>
      </c>
      <c r="T44" s="108" t="s">
        <v>327</v>
      </c>
      <c r="U44" s="108" t="str">
        <f t="shared" si="5"/>
        <v>R_ES-AP-WatHeat</v>
      </c>
      <c r="V44" s="108" t="str">
        <f t="shared" si="5"/>
        <v>SH0_1</v>
      </c>
      <c r="W44" s="108">
        <f>[4]attached_energy_demand_split!B68</f>
        <v>0.0174477618854123</v>
      </c>
      <c r="X44" s="108" t="s">
        <v>18</v>
      </c>
      <c r="Y44" s="108" t="s">
        <v>191</v>
      </c>
      <c r="AC44" s="108" t="s">
        <v>327</v>
      </c>
      <c r="AD44" s="108" t="str">
        <f t="shared" si="0"/>
        <v>R_ES-AP-WatHeat</v>
      </c>
      <c r="AE44" s="108" t="str">
        <f t="shared" si="0"/>
        <v>SH0_1</v>
      </c>
      <c r="AF44" s="108">
        <f>[4]attached_energy_demand_split!B39</f>
        <v>0.020811553801597</v>
      </c>
      <c r="AG44" s="108" t="s">
        <v>18</v>
      </c>
      <c r="AH44" s="108" t="s">
        <v>197</v>
      </c>
      <c r="AL44" s="108" t="s">
        <v>327</v>
      </c>
      <c r="AM44" s="108" t="str">
        <f t="shared" si="1"/>
        <v>R_ES-AP-WatHeat</v>
      </c>
      <c r="AN44" s="108" t="str">
        <f t="shared" si="1"/>
        <v>SH0_1</v>
      </c>
      <c r="AO44" s="108">
        <f>[4]attached_energy_demand_summariz!B19</f>
        <v>0.0202895899307037</v>
      </c>
      <c r="AP44" s="108" t="s">
        <v>18</v>
      </c>
      <c r="AQ44" s="108" t="s">
        <v>194</v>
      </c>
      <c r="AU44" s="108" t="s">
        <v>327</v>
      </c>
      <c r="AV44" s="108" t="str">
        <f t="shared" si="2"/>
        <v>R_ES-AP-WatHeat</v>
      </c>
      <c r="AW44" s="108" t="str">
        <f t="shared" si="2"/>
        <v>SH0_1</v>
      </c>
      <c r="AX44" s="108">
        <f>[4]attached_energy_demand_summariz!F19</f>
        <v>0.0235399975380162</v>
      </c>
      <c r="AY44" s="108" t="s">
        <v>18</v>
      </c>
      <c r="AZ44" s="108" t="s">
        <v>193</v>
      </c>
      <c r="BD44" s="108" t="s">
        <v>327</v>
      </c>
      <c r="BE44" s="108" t="str">
        <f t="shared" si="3"/>
        <v>R_ES-AP-WatHeat</v>
      </c>
      <c r="BF44" s="108" t="str">
        <f t="shared" si="3"/>
        <v>SH0_1</v>
      </c>
      <c r="BG44" s="108">
        <f t="shared" si="6"/>
        <v>0.0202895899307037</v>
      </c>
      <c r="BH44" s="108" t="s">
        <v>18</v>
      </c>
      <c r="BI44" s="108" t="s">
        <v>195</v>
      </c>
      <c r="BM44" s="108" t="s">
        <v>327</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R_ES-AP-WatHeat</v>
      </c>
      <c r="M45" s="108" t="s">
        <v>399</v>
      </c>
      <c r="N45" s="108">
        <f>[4]attached_energy_demand_split!B8</f>
        <v>0.0210916294485409</v>
      </c>
      <c r="O45" s="108" t="s">
        <v>18</v>
      </c>
      <c r="P45" s="108" t="s">
        <v>196</v>
      </c>
      <c r="T45" s="108" t="s">
        <v>327</v>
      </c>
      <c r="U45" s="108" t="str">
        <f t="shared" si="5"/>
        <v>R_ES-AP-WatHeat</v>
      </c>
      <c r="V45" s="108" t="str">
        <f t="shared" si="5"/>
        <v>SH2_3</v>
      </c>
      <c r="W45" s="108">
        <f>[4]attached_energy_demand_split!B70</f>
        <v>0.0152457918759897</v>
      </c>
      <c r="X45" s="108" t="s">
        <v>18</v>
      </c>
      <c r="Y45" s="108" t="s">
        <v>191</v>
      </c>
      <c r="AC45" s="108" t="s">
        <v>327</v>
      </c>
      <c r="AD45" s="108" t="str">
        <f t="shared" si="0"/>
        <v>R_ES-AP-WatHeat</v>
      </c>
      <c r="AE45" s="108" t="str">
        <f t="shared" si="0"/>
        <v>SH2_3</v>
      </c>
      <c r="AF45" s="108">
        <f>[4]attached_energy_demand_split!B41</f>
        <v>0.0201796299239725</v>
      </c>
      <c r="AG45" s="108" t="s">
        <v>18</v>
      </c>
      <c r="AH45" s="108" t="s">
        <v>197</v>
      </c>
      <c r="AL45" s="108" t="s">
        <v>327</v>
      </c>
      <c r="AM45" s="108" t="str">
        <f t="shared" si="1"/>
        <v>R_ES-AP-WatHeat</v>
      </c>
      <c r="AN45" s="108" t="str">
        <f t="shared" si="1"/>
        <v>SH2_3</v>
      </c>
      <c r="AO45" s="108">
        <f>[4]attached_energy_demand_summariz!B20</f>
        <v>0.0188706568826577</v>
      </c>
      <c r="AP45" s="108" t="s">
        <v>18</v>
      </c>
      <c r="AQ45" s="108" t="s">
        <v>194</v>
      </c>
      <c r="AU45" s="108" t="s">
        <v>327</v>
      </c>
      <c r="AV45" s="108" t="str">
        <f t="shared" si="2"/>
        <v>R_ES-AP-WatHeat</v>
      </c>
      <c r="AW45" s="108" t="str">
        <f t="shared" si="2"/>
        <v>SH2_3</v>
      </c>
      <c r="AX45" s="108">
        <f>[4]attached_energy_demand_summariz!F20</f>
        <v>0.0213085433268016</v>
      </c>
      <c r="AY45" s="108" t="s">
        <v>18</v>
      </c>
      <c r="AZ45" s="108" t="s">
        <v>193</v>
      </c>
      <c r="BD45" s="108" t="s">
        <v>327</v>
      </c>
      <c r="BE45" s="108" t="str">
        <f t="shared" si="3"/>
        <v>R_ES-AP-WatHeat</v>
      </c>
      <c r="BF45" s="108" t="str">
        <f t="shared" si="3"/>
        <v>SH2_3</v>
      </c>
      <c r="BG45" s="108">
        <f t="shared" si="6"/>
        <v>0.0188706568826577</v>
      </c>
      <c r="BH45" s="108" t="s">
        <v>18</v>
      </c>
      <c r="BI45" s="108" t="s">
        <v>195</v>
      </c>
      <c r="BM45" s="108" t="s">
        <v>327</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R_ES-AP-WatHeat</v>
      </c>
      <c r="M46" s="108" t="s">
        <v>400</v>
      </c>
      <c r="N46" s="108">
        <f>[4]attached_energy_demand_split!B10</f>
        <v>0.0202885549117574</v>
      </c>
      <c r="O46" s="108" t="s">
        <v>18</v>
      </c>
      <c r="P46" s="108" t="s">
        <v>196</v>
      </c>
      <c r="T46" s="108" t="s">
        <v>327</v>
      </c>
      <c r="U46" s="108" t="str">
        <f t="shared" si="5"/>
        <v>R_ES-AP-WatHeat</v>
      </c>
      <c r="V46" s="108" t="str">
        <f t="shared" si="5"/>
        <v>SH4_5</v>
      </c>
      <c r="W46" s="108">
        <f>[4]attached_energy_demand_split!B72</f>
        <v>0.0140147850596432</v>
      </c>
      <c r="X46" s="108" t="s">
        <v>18</v>
      </c>
      <c r="Y46" s="108" t="s">
        <v>191</v>
      </c>
      <c r="AC46" s="108" t="s">
        <v>327</v>
      </c>
      <c r="AD46" s="108" t="str">
        <f t="shared" si="0"/>
        <v>R_ES-AP-WatHeat</v>
      </c>
      <c r="AE46" s="108" t="str">
        <f t="shared" si="0"/>
        <v>SH4_5</v>
      </c>
      <c r="AF46" s="108">
        <f>[4]attached_energy_demand_split!B43</f>
        <v>0.0196148395220663</v>
      </c>
      <c r="AG46" s="108" t="s">
        <v>18</v>
      </c>
      <c r="AH46" s="108" t="s">
        <v>197</v>
      </c>
      <c r="AL46" s="108" t="s">
        <v>327</v>
      </c>
      <c r="AM46" s="108" t="str">
        <f t="shared" si="1"/>
        <v>R_ES-AP-WatHeat</v>
      </c>
      <c r="AN46" s="108" t="str">
        <f t="shared" si="1"/>
        <v>SH4_5</v>
      </c>
      <c r="AO46" s="108">
        <f>[4]attached_energy_demand_summariz!B21</f>
        <v>0.017500502969476</v>
      </c>
      <c r="AP46" s="108" t="s">
        <v>18</v>
      </c>
      <c r="AQ46" s="108" t="s">
        <v>194</v>
      </c>
      <c r="AU46" s="108" t="s">
        <v>327</v>
      </c>
      <c r="AV46" s="108" t="str">
        <f t="shared" si="2"/>
        <v>R_ES-AP-WatHeat</v>
      </c>
      <c r="AW46" s="108" t="str">
        <f t="shared" si="2"/>
        <v>SH4_5</v>
      </c>
      <c r="AX46" s="108">
        <f>[4]attached_energy_demand_summariz!F21</f>
        <v>0.0184793639312763</v>
      </c>
      <c r="AY46" s="108" t="s">
        <v>18</v>
      </c>
      <c r="AZ46" s="108" t="s">
        <v>193</v>
      </c>
      <c r="BD46" s="108" t="s">
        <v>327</v>
      </c>
      <c r="BE46" s="108" t="str">
        <f t="shared" si="3"/>
        <v>R_ES-AP-WatHeat</v>
      </c>
      <c r="BF46" s="108" t="str">
        <f t="shared" si="3"/>
        <v>SH4_5</v>
      </c>
      <c r="BG46" s="108">
        <f t="shared" si="6"/>
        <v>0.017500502969476</v>
      </c>
      <c r="BH46" s="108" t="s">
        <v>18</v>
      </c>
      <c r="BI46" s="108" t="s">
        <v>195</v>
      </c>
      <c r="BM46" s="108" t="s">
        <v>327</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R_ES-AP-WatHeat</v>
      </c>
      <c r="M47" s="108" t="s">
        <v>401</v>
      </c>
      <c r="N47" s="108">
        <f>[4]attached_energy_demand_split!B12</f>
        <v>0.0192322364169783</v>
      </c>
      <c r="O47" s="108" t="s">
        <v>18</v>
      </c>
      <c r="P47" s="108" t="s">
        <v>196</v>
      </c>
      <c r="T47" s="108" t="s">
        <v>327</v>
      </c>
      <c r="U47" s="108" t="str">
        <f t="shared" si="5"/>
        <v>R_ES-AP-WatHeat</v>
      </c>
      <c r="V47" s="108" t="str">
        <f t="shared" si="5"/>
        <v>SH6_7</v>
      </c>
      <c r="W47" s="108">
        <f>[4]attached_energy_demand_split!B74</f>
        <v>0.0138604432096002</v>
      </c>
      <c r="X47" s="108" t="s">
        <v>18</v>
      </c>
      <c r="Y47" s="108" t="s">
        <v>191</v>
      </c>
      <c r="AC47" s="108" t="s">
        <v>327</v>
      </c>
      <c r="AD47" s="108" t="str">
        <f t="shared" si="0"/>
        <v>R_ES-AP-WatHeat</v>
      </c>
      <c r="AE47" s="108" t="str">
        <f t="shared" si="0"/>
        <v>SH6_7</v>
      </c>
      <c r="AF47" s="108">
        <f>[4]attached_energy_demand_split!B45</f>
        <v>0.0172789981084644</v>
      </c>
      <c r="AG47" s="108" t="s">
        <v>18</v>
      </c>
      <c r="AH47" s="108" t="s">
        <v>197</v>
      </c>
      <c r="AL47" s="108" t="s">
        <v>327</v>
      </c>
      <c r="AM47" s="108" t="str">
        <f t="shared" si="1"/>
        <v>R_ES-AP-WatHeat</v>
      </c>
      <c r="AN47" s="108" t="str">
        <f t="shared" si="1"/>
        <v>SH6_7</v>
      </c>
      <c r="AO47" s="108">
        <f>[4]attached_energy_demand_summariz!B22</f>
        <v>0.016421193779789</v>
      </c>
      <c r="AP47" s="108" t="s">
        <v>18</v>
      </c>
      <c r="AQ47" s="108" t="s">
        <v>194</v>
      </c>
      <c r="AU47" s="108" t="s">
        <v>327</v>
      </c>
      <c r="AV47" s="108" t="str">
        <f t="shared" si="2"/>
        <v>R_ES-AP-WatHeat</v>
      </c>
      <c r="AW47" s="108" t="str">
        <f t="shared" si="2"/>
        <v>SH6_7</v>
      </c>
      <c r="AX47" s="108">
        <f>[4]attached_energy_demand_summariz!F22</f>
        <v>0.0171996217128879</v>
      </c>
      <c r="AY47" s="108" t="s">
        <v>18</v>
      </c>
      <c r="AZ47" s="108" t="s">
        <v>193</v>
      </c>
      <c r="BD47" s="108" t="s">
        <v>327</v>
      </c>
      <c r="BE47" s="108" t="str">
        <f t="shared" si="3"/>
        <v>R_ES-AP-WatHeat</v>
      </c>
      <c r="BF47" s="108" t="str">
        <f t="shared" si="3"/>
        <v>SH6_7</v>
      </c>
      <c r="BG47" s="108">
        <f t="shared" si="6"/>
        <v>0.016421193779789</v>
      </c>
      <c r="BH47" s="108" t="s">
        <v>18</v>
      </c>
      <c r="BI47" s="108" t="s">
        <v>195</v>
      </c>
      <c r="BM47" s="108" t="s">
        <v>327</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R_ES-AP-WatHeat</v>
      </c>
      <c r="M48" s="108" t="s">
        <v>402</v>
      </c>
      <c r="N48" s="108">
        <f>[4]attached_energy_demand_split!B14</f>
        <v>0.0187485070114251</v>
      </c>
      <c r="O48" s="108" t="s">
        <v>18</v>
      </c>
      <c r="P48" s="108" t="s">
        <v>196</v>
      </c>
      <c r="T48" s="108" t="s">
        <v>327</v>
      </c>
      <c r="U48" s="108" t="str">
        <f t="shared" si="5"/>
        <v>R_ES-AP-WatHeat</v>
      </c>
      <c r="V48" s="108" t="str">
        <f t="shared" si="5"/>
        <v>SH8_9</v>
      </c>
      <c r="W48" s="108">
        <f>[4]attached_energy_demand_split!B76</f>
        <v>0.0147551071793505</v>
      </c>
      <c r="X48" s="108" t="s">
        <v>18</v>
      </c>
      <c r="Y48" s="108" t="s">
        <v>191</v>
      </c>
      <c r="AC48" s="108" t="s">
        <v>327</v>
      </c>
      <c r="AD48" s="108" t="str">
        <f t="shared" si="0"/>
        <v>R_ES-AP-WatHeat</v>
      </c>
      <c r="AE48" s="108" t="str">
        <f t="shared" si="0"/>
        <v>SH8_9</v>
      </c>
      <c r="AF48" s="108">
        <f>[4]attached_energy_demand_split!B47</f>
        <v>0.0155886992614423</v>
      </c>
      <c r="AG48" s="108" t="s">
        <v>18</v>
      </c>
      <c r="AH48" s="108" t="s">
        <v>197</v>
      </c>
      <c r="AL48" s="108" t="s">
        <v>327</v>
      </c>
      <c r="AM48" s="108" t="str">
        <f t="shared" si="1"/>
        <v>R_ES-AP-WatHeat</v>
      </c>
      <c r="AN48" s="108" t="str">
        <f t="shared" si="1"/>
        <v>SH8_9</v>
      </c>
      <c r="AO48" s="108">
        <f>[4]attached_energy_demand_summariz!B23</f>
        <v>0.0161398429577345</v>
      </c>
      <c r="AP48" s="108" t="s">
        <v>18</v>
      </c>
      <c r="AQ48" s="108" t="s">
        <v>194</v>
      </c>
      <c r="AU48" s="108" t="s">
        <v>327</v>
      </c>
      <c r="AV48" s="108" t="str">
        <f t="shared" si="2"/>
        <v>R_ES-AP-WatHeat</v>
      </c>
      <c r="AW48" s="108" t="str">
        <f t="shared" si="2"/>
        <v>SH8_9</v>
      </c>
      <c r="AX48" s="108">
        <f>[4]attached_energy_demand_summariz!F23</f>
        <v>0.017030245273227</v>
      </c>
      <c r="AY48" s="108" t="s">
        <v>18</v>
      </c>
      <c r="AZ48" s="108" t="s">
        <v>193</v>
      </c>
      <c r="BD48" s="108" t="s">
        <v>327</v>
      </c>
      <c r="BE48" s="108" t="str">
        <f t="shared" si="3"/>
        <v>R_ES-AP-WatHeat</v>
      </c>
      <c r="BF48" s="108" t="str">
        <f t="shared" si="3"/>
        <v>SH8_9</v>
      </c>
      <c r="BG48" s="108">
        <f t="shared" si="6"/>
        <v>0.0161398429577345</v>
      </c>
      <c r="BH48" s="108" t="s">
        <v>18</v>
      </c>
      <c r="BI48" s="108" t="s">
        <v>195</v>
      </c>
      <c r="BM48" s="108" t="s">
        <v>327</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R_ES-AP-WatHeat</v>
      </c>
      <c r="M49" s="108" t="s">
        <v>403</v>
      </c>
      <c r="N49" s="108">
        <f>[4]attached_energy_demand_split!B16</f>
        <v>0.0186780472400084</v>
      </c>
      <c r="O49" s="108" t="s">
        <v>18</v>
      </c>
      <c r="P49" s="108" t="s">
        <v>196</v>
      </c>
      <c r="T49" s="108" t="s">
        <v>327</v>
      </c>
      <c r="U49" s="108" t="str">
        <f t="shared" si="5"/>
        <v>R_ES-AP-WatHeat</v>
      </c>
      <c r="V49" s="108" t="str">
        <f t="shared" si="5"/>
        <v>SH10_11</v>
      </c>
      <c r="W49" s="108">
        <f>[4]attached_energy_demand_split!B78</f>
        <v>0.0171866616430302</v>
      </c>
      <c r="X49" s="108" t="s">
        <v>18</v>
      </c>
      <c r="Y49" s="108" t="s">
        <v>191</v>
      </c>
      <c r="AC49" s="108" t="s">
        <v>327</v>
      </c>
      <c r="AD49" s="108" t="str">
        <f t="shared" si="0"/>
        <v>R_ES-AP-WatHeat</v>
      </c>
      <c r="AE49" s="108" t="str">
        <f t="shared" si="0"/>
        <v>SH10_11</v>
      </c>
      <c r="AF49" s="108">
        <f>[4]attached_energy_demand_split!B49</f>
        <v>0.0150973156957682</v>
      </c>
      <c r="AG49" s="108" t="s">
        <v>18</v>
      </c>
      <c r="AH49" s="108" t="s">
        <v>197</v>
      </c>
      <c r="AL49" s="108" t="s">
        <v>327</v>
      </c>
      <c r="AM49" s="108" t="str">
        <f t="shared" si="1"/>
        <v>R_ES-AP-WatHeat</v>
      </c>
      <c r="AN49" s="108" t="str">
        <f t="shared" si="1"/>
        <v>SH10_11</v>
      </c>
      <c r="AO49" s="108">
        <f>[4]attached_energy_demand_summariz!B24</f>
        <v>0.0171295457469424</v>
      </c>
      <c r="AP49" s="108" t="s">
        <v>18</v>
      </c>
      <c r="AQ49" s="108" t="s">
        <v>194</v>
      </c>
      <c r="AU49" s="108" t="s">
        <v>327</v>
      </c>
      <c r="AV49" s="108" t="str">
        <f t="shared" si="2"/>
        <v>R_ES-AP-WatHeat</v>
      </c>
      <c r="AW49" s="108" t="str">
        <f t="shared" si="2"/>
        <v>SH10_11</v>
      </c>
      <c r="AX49" s="108">
        <f>[4]attached_energy_demand_summariz!F24</f>
        <v>0.0187148851387562</v>
      </c>
      <c r="AY49" s="108" t="s">
        <v>18</v>
      </c>
      <c r="AZ49" s="108" t="s">
        <v>193</v>
      </c>
      <c r="BD49" s="108" t="s">
        <v>327</v>
      </c>
      <c r="BE49" s="108" t="str">
        <f t="shared" si="3"/>
        <v>R_ES-AP-WatHeat</v>
      </c>
      <c r="BF49" s="108" t="str">
        <f t="shared" si="3"/>
        <v>SH10_11</v>
      </c>
      <c r="BG49" s="108">
        <f t="shared" si="6"/>
        <v>0.0171295457469424</v>
      </c>
      <c r="BH49" s="108" t="s">
        <v>18</v>
      </c>
      <c r="BI49" s="108" t="s">
        <v>195</v>
      </c>
      <c r="BM49" s="108" t="s">
        <v>327</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R_ES-AP-WatHeat</v>
      </c>
      <c r="M50" s="108" t="s">
        <v>404</v>
      </c>
      <c r="N50" s="108">
        <f>[4]attached_energy_demand_split!B18</f>
        <v>0.0193543241840057</v>
      </c>
      <c r="O50" s="108" t="s">
        <v>18</v>
      </c>
      <c r="P50" s="108" t="s">
        <v>196</v>
      </c>
      <c r="T50" s="108" t="s">
        <v>327</v>
      </c>
      <c r="U50" s="108" t="str">
        <f t="shared" si="5"/>
        <v>R_ES-AP-WatHeat</v>
      </c>
      <c r="V50" s="108" t="str">
        <f t="shared" si="5"/>
        <v>SH12_13</v>
      </c>
      <c r="W50" s="108">
        <f>[4]attached_energy_demand_split!B80</f>
        <v>0.0185329663536096</v>
      </c>
      <c r="X50" s="108" t="s">
        <v>18</v>
      </c>
      <c r="Y50" s="108" t="s">
        <v>191</v>
      </c>
      <c r="AC50" s="108" t="s">
        <v>327</v>
      </c>
      <c r="AD50" s="108" t="str">
        <f t="shared" si="0"/>
        <v>R_ES-AP-WatHeat</v>
      </c>
      <c r="AE50" s="108" t="str">
        <f t="shared" si="0"/>
        <v>SH12_13</v>
      </c>
      <c r="AF50" s="108">
        <f>[4]attached_energy_demand_split!B51</f>
        <v>0.0157162719062912</v>
      </c>
      <c r="AG50" s="108" t="s">
        <v>18</v>
      </c>
      <c r="AH50" s="108" t="s">
        <v>197</v>
      </c>
      <c r="AL50" s="108" t="s">
        <v>327</v>
      </c>
      <c r="AM50" s="108" t="str">
        <f t="shared" si="1"/>
        <v>R_ES-AP-WatHeat</v>
      </c>
      <c r="AN50" s="108" t="str">
        <f t="shared" si="1"/>
        <v>SH12_13</v>
      </c>
      <c r="AO50" s="108">
        <f>[4]attached_energy_demand_summariz!B25</f>
        <v>0.0184909585816698</v>
      </c>
      <c r="AP50" s="108" t="s">
        <v>18</v>
      </c>
      <c r="AQ50" s="108" t="s">
        <v>194</v>
      </c>
      <c r="AU50" s="108" t="s">
        <v>327</v>
      </c>
      <c r="AV50" s="108" t="str">
        <f t="shared" si="2"/>
        <v>R_ES-AP-WatHeat</v>
      </c>
      <c r="AW50" s="108" t="str">
        <f t="shared" si="2"/>
        <v>SH12_13</v>
      </c>
      <c r="AX50" s="108">
        <f>[4]attached_energy_demand_summariz!F25</f>
        <v>0.0213435574080405</v>
      </c>
      <c r="AY50" s="108" t="s">
        <v>18</v>
      </c>
      <c r="AZ50" s="108" t="s">
        <v>193</v>
      </c>
      <c r="BD50" s="108" t="s">
        <v>327</v>
      </c>
      <c r="BE50" s="108" t="str">
        <f t="shared" si="3"/>
        <v>R_ES-AP-WatHeat</v>
      </c>
      <c r="BF50" s="108" t="str">
        <f t="shared" si="3"/>
        <v>SH12_13</v>
      </c>
      <c r="BG50" s="108">
        <f t="shared" si="6"/>
        <v>0.0184909585816698</v>
      </c>
      <c r="BH50" s="108" t="s">
        <v>18</v>
      </c>
      <c r="BI50" s="108" t="s">
        <v>195</v>
      </c>
      <c r="BM50" s="108" t="s">
        <v>327</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R_ES-AP-WatHeat</v>
      </c>
      <c r="M51" s="108" t="s">
        <v>405</v>
      </c>
      <c r="N51" s="108">
        <f>[4]attached_energy_demand_split!B20</f>
        <v>0.0204723701496402</v>
      </c>
      <c r="O51" s="108" t="s">
        <v>18</v>
      </c>
      <c r="P51" s="108" t="s">
        <v>196</v>
      </c>
      <c r="T51" s="108" t="s">
        <v>327</v>
      </c>
      <c r="U51" s="108" t="str">
        <f t="shared" si="5"/>
        <v>R_ES-AP-WatHeat</v>
      </c>
      <c r="V51" s="108" t="str">
        <f t="shared" si="5"/>
        <v>SH14_15</v>
      </c>
      <c r="W51" s="108">
        <f>[4]attached_energy_demand_split!B82</f>
        <v>0.0189446065338263</v>
      </c>
      <c r="X51" s="108" t="s">
        <v>18</v>
      </c>
      <c r="Y51" s="108" t="s">
        <v>191</v>
      </c>
      <c r="AC51" s="108" t="s">
        <v>327</v>
      </c>
      <c r="AD51" s="108" t="str">
        <f t="shared" si="0"/>
        <v>R_ES-AP-WatHeat</v>
      </c>
      <c r="AE51" s="108" t="str">
        <f t="shared" si="0"/>
        <v>SH14_15</v>
      </c>
      <c r="AF51" s="108">
        <f>[4]attached_energy_demand_split!B53</f>
        <v>0.0181694864820914</v>
      </c>
      <c r="AG51" s="108" t="s">
        <v>18</v>
      </c>
      <c r="AH51" s="108" t="s">
        <v>197</v>
      </c>
      <c r="AL51" s="108" t="s">
        <v>327</v>
      </c>
      <c r="AM51" s="108" t="str">
        <f t="shared" si="1"/>
        <v>R_ES-AP-WatHeat</v>
      </c>
      <c r="AN51" s="108" t="str">
        <f t="shared" si="1"/>
        <v>SH14_15</v>
      </c>
      <c r="AO51" s="108">
        <f>[4]attached_energy_demand_summariz!B26</f>
        <v>0.019740368004096</v>
      </c>
      <c r="AP51" s="108" t="s">
        <v>18</v>
      </c>
      <c r="AQ51" s="108" t="s">
        <v>194</v>
      </c>
      <c r="AU51" s="108" t="s">
        <v>327</v>
      </c>
      <c r="AV51" s="108" t="str">
        <f t="shared" si="2"/>
        <v>R_ES-AP-WatHeat</v>
      </c>
      <c r="AW51" s="108" t="str">
        <f t="shared" si="2"/>
        <v>SH14_15</v>
      </c>
      <c r="AX51" s="108">
        <f>[4]attached_energy_demand_summariz!F26</f>
        <v>0.022952067498314</v>
      </c>
      <c r="AY51" s="108" t="s">
        <v>18</v>
      </c>
      <c r="AZ51" s="108" t="s">
        <v>193</v>
      </c>
      <c r="BD51" s="108" t="s">
        <v>327</v>
      </c>
      <c r="BE51" s="108" t="str">
        <f t="shared" si="3"/>
        <v>R_ES-AP-WatHeat</v>
      </c>
      <c r="BF51" s="108" t="str">
        <f t="shared" si="3"/>
        <v>SH14_15</v>
      </c>
      <c r="BG51" s="108">
        <f t="shared" si="6"/>
        <v>0.019740368004096</v>
      </c>
      <c r="BH51" s="108" t="s">
        <v>18</v>
      </c>
      <c r="BI51" s="108" t="s">
        <v>195</v>
      </c>
      <c r="BM51" s="108" t="s">
        <v>327</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R_ES-AP-WatHeat</v>
      </c>
      <c r="M52" s="108" t="s">
        <v>406</v>
      </c>
      <c r="N52" s="108">
        <f>[4]attached_energy_demand_split!B22</f>
        <v>0.021278922422278</v>
      </c>
      <c r="O52" s="108" t="s">
        <v>18</v>
      </c>
      <c r="P52" s="108" t="s">
        <v>196</v>
      </c>
      <c r="T52" s="108" t="s">
        <v>327</v>
      </c>
      <c r="U52" s="108" t="str">
        <f t="shared" si="5"/>
        <v>R_ES-AP-WatHeat</v>
      </c>
      <c r="V52" s="108" t="str">
        <f t="shared" si="5"/>
        <v>SH16_17</v>
      </c>
      <c r="W52" s="108">
        <f>[4]attached_energy_demand_split!B84</f>
        <v>0.0187938640201366</v>
      </c>
      <c r="X52" s="108" t="s">
        <v>18</v>
      </c>
      <c r="Y52" s="108" t="s">
        <v>191</v>
      </c>
      <c r="AC52" s="108" t="s">
        <v>327</v>
      </c>
      <c r="AD52" s="108" t="str">
        <f t="shared" si="0"/>
        <v>R_ES-AP-WatHeat</v>
      </c>
      <c r="AE52" s="108" t="str">
        <f t="shared" si="0"/>
        <v>SH16_17</v>
      </c>
      <c r="AF52" s="108">
        <f>[4]attached_energy_demand_split!B55</f>
        <v>0.0199388030090388</v>
      </c>
      <c r="AG52" s="108" t="s">
        <v>18</v>
      </c>
      <c r="AH52" s="108" t="s">
        <v>197</v>
      </c>
      <c r="AL52" s="108" t="s">
        <v>327</v>
      </c>
      <c r="AM52" s="108" t="str">
        <f t="shared" si="1"/>
        <v>R_ES-AP-WatHeat</v>
      </c>
      <c r="AN52" s="108" t="str">
        <f t="shared" si="1"/>
        <v>SH16_17</v>
      </c>
      <c r="AO52" s="108">
        <f>[4]attached_energy_demand_summariz!B27</f>
        <v>0.0204205397465977</v>
      </c>
      <c r="AP52" s="108" t="s">
        <v>18</v>
      </c>
      <c r="AQ52" s="108" t="s">
        <v>194</v>
      </c>
      <c r="AU52" s="108" t="s">
        <v>327</v>
      </c>
      <c r="AV52" s="108" t="str">
        <f t="shared" si="2"/>
        <v>R_ES-AP-WatHeat</v>
      </c>
      <c r="AW52" s="108" t="str">
        <f t="shared" si="2"/>
        <v>SH16_17</v>
      </c>
      <c r="AX52" s="108">
        <f>[4]attached_energy_demand_summariz!F27</f>
        <v>0.0237104459107458</v>
      </c>
      <c r="AY52" s="108" t="s">
        <v>18</v>
      </c>
      <c r="AZ52" s="108" t="s">
        <v>193</v>
      </c>
      <c r="BD52" s="108" t="s">
        <v>327</v>
      </c>
      <c r="BE52" s="108" t="str">
        <f t="shared" si="3"/>
        <v>R_ES-AP-WatHeat</v>
      </c>
      <c r="BF52" s="108" t="str">
        <f t="shared" si="3"/>
        <v>SH16_17</v>
      </c>
      <c r="BG52" s="108">
        <f t="shared" si="6"/>
        <v>0.0204205397465977</v>
      </c>
      <c r="BH52" s="108" t="s">
        <v>18</v>
      </c>
      <c r="BI52" s="108" t="s">
        <v>195</v>
      </c>
      <c r="BM52" s="108" t="s">
        <v>327</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R_ES-AP-WatHeat</v>
      </c>
      <c r="M53" s="108" t="s">
        <v>407</v>
      </c>
      <c r="N53" s="108">
        <f>[4]attached_energy_demand_split!B24</f>
        <v>0.0217388347288327</v>
      </c>
      <c r="O53" s="108" t="s">
        <v>18</v>
      </c>
      <c r="P53" s="108" t="s">
        <v>196</v>
      </c>
      <c r="T53" s="108" t="s">
        <v>327</v>
      </c>
      <c r="U53" s="108" t="str">
        <f t="shared" si="5"/>
        <v>R_ES-AP-WatHeat</v>
      </c>
      <c r="V53" s="108" t="str">
        <f t="shared" si="5"/>
        <v>SH18_19</v>
      </c>
      <c r="W53" s="108">
        <f>[4]attached_energy_demand_split!B86</f>
        <v>0.0189293212414044</v>
      </c>
      <c r="X53" s="108" t="s">
        <v>18</v>
      </c>
      <c r="Y53" s="108" t="s">
        <v>191</v>
      </c>
      <c r="AC53" s="108" t="s">
        <v>327</v>
      </c>
      <c r="AD53" s="108" t="str">
        <f t="shared" si="0"/>
        <v>R_ES-AP-WatHeat</v>
      </c>
      <c r="AE53" s="108" t="str">
        <f t="shared" si="0"/>
        <v>SH18_19</v>
      </c>
      <c r="AF53" s="108">
        <f>[4]attached_energy_demand_split!B57</f>
        <v>0.0205951831792654</v>
      </c>
      <c r="AG53" s="108" t="s">
        <v>18</v>
      </c>
      <c r="AH53" s="108" t="s">
        <v>197</v>
      </c>
      <c r="AL53" s="108" t="s">
        <v>327</v>
      </c>
      <c r="AM53" s="108" t="str">
        <f t="shared" si="1"/>
        <v>R_ES-AP-WatHeat</v>
      </c>
      <c r="AN53" s="108" t="str">
        <f t="shared" si="1"/>
        <v>SH18_19</v>
      </c>
      <c r="AO53" s="108">
        <f>[4]attached_energy_demand_summariz!B28</f>
        <v>0.0206910653610991</v>
      </c>
      <c r="AP53" s="108" t="s">
        <v>18</v>
      </c>
      <c r="AQ53" s="108" t="s">
        <v>194</v>
      </c>
      <c r="AU53" s="108" t="s">
        <v>327</v>
      </c>
      <c r="AV53" s="108" t="str">
        <f t="shared" si="2"/>
        <v>R_ES-AP-WatHeat</v>
      </c>
      <c r="AW53" s="108" t="str">
        <f t="shared" si="2"/>
        <v>SH18_19</v>
      </c>
      <c r="AX53" s="108">
        <f>[4]attached_energy_demand_summariz!F28</f>
        <v>0.0239937611707896</v>
      </c>
      <c r="AY53" s="108" t="s">
        <v>18</v>
      </c>
      <c r="AZ53" s="108" t="s">
        <v>193</v>
      </c>
      <c r="BD53" s="108" t="s">
        <v>327</v>
      </c>
      <c r="BE53" s="108" t="str">
        <f t="shared" si="3"/>
        <v>R_ES-AP-WatHeat</v>
      </c>
      <c r="BF53" s="108" t="str">
        <f t="shared" si="3"/>
        <v>SH18_19</v>
      </c>
      <c r="BG53" s="108">
        <f t="shared" si="6"/>
        <v>0.0206910653610991</v>
      </c>
      <c r="BH53" s="108" t="s">
        <v>18</v>
      </c>
      <c r="BI53" s="108" t="s">
        <v>195</v>
      </c>
      <c r="BM53" s="108" t="s">
        <v>327</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R_ES-AP-WatHeat</v>
      </c>
      <c r="M54" s="108" t="s">
        <v>408</v>
      </c>
      <c r="N54" s="108">
        <f>[4]attached_energy_demand_split!B26</f>
        <v>0.0219554256218374</v>
      </c>
      <c r="O54" s="108" t="s">
        <v>18</v>
      </c>
      <c r="P54" s="108" t="s">
        <v>196</v>
      </c>
      <c r="T54" s="108" t="s">
        <v>327</v>
      </c>
      <c r="U54" s="108" t="str">
        <f t="shared" si="5"/>
        <v>R_ES-AP-WatHeat</v>
      </c>
      <c r="V54" s="108" t="str">
        <f t="shared" si="5"/>
        <v>SH20_21</v>
      </c>
      <c r="W54" s="108">
        <f>[4]attached_energy_demand_split!B88</f>
        <v>0.0190946892738074</v>
      </c>
      <c r="X54" s="108" t="s">
        <v>18</v>
      </c>
      <c r="Y54" s="108" t="s">
        <v>191</v>
      </c>
      <c r="AC54" s="108" t="s">
        <v>327</v>
      </c>
      <c r="AD54" s="108" t="str">
        <f t="shared" si="0"/>
        <v>R_ES-AP-WatHeat</v>
      </c>
      <c r="AE54" s="108" t="str">
        <f t="shared" si="0"/>
        <v>SH20_21</v>
      </c>
      <c r="AF54" s="108">
        <f>[4]attached_energy_demand_split!B59</f>
        <v>0.0207273778877354</v>
      </c>
      <c r="AG54" s="108" t="s">
        <v>18</v>
      </c>
      <c r="AH54" s="108" t="s">
        <v>197</v>
      </c>
      <c r="AL54" s="108" t="s">
        <v>327</v>
      </c>
      <c r="AM54" s="108" t="str">
        <f t="shared" si="1"/>
        <v>R_ES-AP-WatHeat</v>
      </c>
      <c r="AN54" s="108" t="str">
        <f t="shared" si="1"/>
        <v>SH20_21</v>
      </c>
      <c r="AO54" s="108">
        <f>[4]attached_energy_demand_summariz!B29</f>
        <v>0.0209631637065674</v>
      </c>
      <c r="AP54" s="108" t="s">
        <v>18</v>
      </c>
      <c r="AQ54" s="108" t="s">
        <v>194</v>
      </c>
      <c r="AU54" s="108" t="s">
        <v>327</v>
      </c>
      <c r="AV54" s="108" t="str">
        <f t="shared" si="2"/>
        <v>R_ES-AP-WatHeat</v>
      </c>
      <c r="AW54" s="108" t="str">
        <f t="shared" si="2"/>
        <v>SH20_21</v>
      </c>
      <c r="AX54" s="108">
        <f>[4]attached_energy_demand_summariz!F29</f>
        <v>0.0244748252753431</v>
      </c>
      <c r="AY54" s="108" t="s">
        <v>18</v>
      </c>
      <c r="AZ54" s="108" t="s">
        <v>193</v>
      </c>
      <c r="BD54" s="108" t="s">
        <v>327</v>
      </c>
      <c r="BE54" s="108" t="str">
        <f t="shared" si="3"/>
        <v>R_ES-AP-WatHeat</v>
      </c>
      <c r="BF54" s="108" t="str">
        <f t="shared" si="3"/>
        <v>SH20_21</v>
      </c>
      <c r="BG54" s="108">
        <f t="shared" si="6"/>
        <v>0.0209631637065674</v>
      </c>
      <c r="BH54" s="108" t="s">
        <v>18</v>
      </c>
      <c r="BI54" s="108" t="s">
        <v>195</v>
      </c>
      <c r="BM54" s="108" t="s">
        <v>327</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R_ES-AP-WatHeat</v>
      </c>
      <c r="M55" s="108" t="s">
        <v>409</v>
      </c>
      <c r="N55" s="108">
        <f>[4]attached_energy_demand_split!B28</f>
        <v>0.0221215642248193</v>
      </c>
      <c r="O55" s="108" t="s">
        <v>18</v>
      </c>
      <c r="P55" s="108" t="s">
        <v>196</v>
      </c>
      <c r="T55" s="108" t="s">
        <v>327</v>
      </c>
      <c r="U55" s="108" t="str">
        <f t="shared" si="5"/>
        <v>R_ES-AP-WatHeat</v>
      </c>
      <c r="V55" s="108" t="str">
        <f t="shared" si="5"/>
        <v>SH22_23</v>
      </c>
      <c r="W55" s="108">
        <f>[4]attached_energy_demand_split!B90</f>
        <v>0.0183466180817403</v>
      </c>
      <c r="X55" s="108" t="s">
        <v>18</v>
      </c>
      <c r="Y55" s="108" t="s">
        <v>191</v>
      </c>
      <c r="AC55" s="108" t="s">
        <v>327</v>
      </c>
      <c r="AD55" s="108" t="str">
        <f t="shared" si="0"/>
        <v>R_ES-AP-WatHeat</v>
      </c>
      <c r="AE55" s="108" t="str">
        <f t="shared" si="0"/>
        <v>SH22_23</v>
      </c>
      <c r="AF55" s="108">
        <f>[4]attached_energy_demand_split!B61</f>
        <v>0.0207157550987243</v>
      </c>
      <c r="AG55" s="108" t="s">
        <v>18</v>
      </c>
      <c r="AH55" s="108" t="s">
        <v>197</v>
      </c>
      <c r="AL55" s="108" t="s">
        <v>327</v>
      </c>
      <c r="AM55" s="108" t="str">
        <f t="shared" si="1"/>
        <v>R_ES-AP-WatHeat</v>
      </c>
      <c r="AN55" s="108" t="str">
        <f t="shared" si="1"/>
        <v>SH22_23</v>
      </c>
      <c r="AO55" s="108">
        <f>[4]attached_energy_demand_summariz!B30</f>
        <v>0.02077782488644</v>
      </c>
      <c r="AP55" s="108" t="s">
        <v>18</v>
      </c>
      <c r="AQ55" s="108" t="s">
        <v>194</v>
      </c>
      <c r="AU55" s="108" t="s">
        <v>327</v>
      </c>
      <c r="AV55" s="108" t="str">
        <f t="shared" si="2"/>
        <v>R_ES-AP-WatHeat</v>
      </c>
      <c r="AW55" s="108" t="str">
        <f t="shared" si="2"/>
        <v>SH22_23</v>
      </c>
      <c r="AX55" s="108">
        <f>[4]attached_energy_demand_summariz!F30</f>
        <v>0.0241373966840562</v>
      </c>
      <c r="AY55" s="108" t="s">
        <v>18</v>
      </c>
      <c r="AZ55" s="108" t="s">
        <v>193</v>
      </c>
      <c r="BD55" s="108" t="s">
        <v>327</v>
      </c>
      <c r="BE55" s="108" t="str">
        <f t="shared" si="3"/>
        <v>R_ES-AP-WatHeat</v>
      </c>
      <c r="BF55" s="108" t="str">
        <f t="shared" si="3"/>
        <v>SH22_23</v>
      </c>
      <c r="BG55" s="108">
        <f t="shared" si="6"/>
        <v>0.02077782488644</v>
      </c>
      <c r="BH55" s="108" t="s">
        <v>18</v>
      </c>
      <c r="BI55" s="108" t="s">
        <v>195</v>
      </c>
      <c r="BM55" s="108" t="s">
        <v>327</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R_ES-AP-WatHeat</v>
      </c>
      <c r="M56" s="108" t="s">
        <v>410</v>
      </c>
      <c r="N56" s="108">
        <f>[4]attached_energy_demand_split!C6</f>
        <v>0.0213934931755858</v>
      </c>
      <c r="O56" s="108" t="s">
        <v>18</v>
      </c>
      <c r="P56" s="108" t="s">
        <v>196</v>
      </c>
      <c r="T56" s="108" t="s">
        <v>327</v>
      </c>
      <c r="U56" s="108" t="str">
        <f t="shared" si="5"/>
        <v>R_ES-AP-WatHeat</v>
      </c>
      <c r="V56" s="108" t="str">
        <f t="shared" si="5"/>
        <v>FH0_1</v>
      </c>
      <c r="W56" s="108">
        <f>[4]attached_energy_demand_split!C68</f>
        <v>0.0189900151087194</v>
      </c>
      <c r="X56" s="108" t="s">
        <v>18</v>
      </c>
      <c r="Y56" s="108" t="s">
        <v>191</v>
      </c>
      <c r="AC56" s="108" t="s">
        <v>327</v>
      </c>
      <c r="AD56" s="108" t="str">
        <f t="shared" si="0"/>
        <v>R_ES-AP-WatHeat</v>
      </c>
      <c r="AE56" s="108" t="str">
        <f t="shared" si="0"/>
        <v>FH0_1</v>
      </c>
      <c r="AF56" s="108">
        <f>[4]attached_energy_demand_split!C39</f>
        <v>0.0225377088372482</v>
      </c>
      <c r="AG56" s="108" t="s">
        <v>18</v>
      </c>
      <c r="AH56" s="108" t="s">
        <v>197</v>
      </c>
      <c r="AL56" s="108" t="s">
        <v>327</v>
      </c>
      <c r="AM56" s="108" t="str">
        <f t="shared" si="1"/>
        <v>R_ES-AP-WatHeat</v>
      </c>
      <c r="AN56" s="108" t="str">
        <f t="shared" si="1"/>
        <v>FH0_1</v>
      </c>
      <c r="AO56" s="108">
        <f>[4]attached_energy_demand_summariz!B31</f>
        <v>0.02082812933826</v>
      </c>
      <c r="AP56" s="108" t="s">
        <v>18</v>
      </c>
      <c r="AQ56" s="108" t="s">
        <v>194</v>
      </c>
      <c r="AU56" s="108" t="s">
        <v>327</v>
      </c>
      <c r="AV56" s="108" t="str">
        <f t="shared" si="2"/>
        <v>R_ES-AP-WatHeat</v>
      </c>
      <c r="AW56" s="108" t="str">
        <f t="shared" si="2"/>
        <v>FH0_1</v>
      </c>
      <c r="AX56" s="108">
        <f>[4]attached_energy_demand_summariz!F31</f>
        <v>0.0222158485714042</v>
      </c>
      <c r="AY56" s="108" t="s">
        <v>18</v>
      </c>
      <c r="AZ56" s="108" t="s">
        <v>193</v>
      </c>
      <c r="BD56" s="108" t="s">
        <v>327</v>
      </c>
      <c r="BE56" s="108" t="str">
        <f t="shared" si="3"/>
        <v>R_ES-AP-WatHeat</v>
      </c>
      <c r="BF56" s="108" t="str">
        <f t="shared" si="3"/>
        <v>FH0_1</v>
      </c>
      <c r="BG56" s="108">
        <f t="shared" si="6"/>
        <v>0.02082812933826</v>
      </c>
      <c r="BH56" s="108" t="s">
        <v>18</v>
      </c>
      <c r="BI56" s="108" t="s">
        <v>195</v>
      </c>
      <c r="BM56" s="108" t="s">
        <v>327</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R_ES-AP-WatHeat</v>
      </c>
      <c r="M57" s="108" t="s">
        <v>411</v>
      </c>
      <c r="N57" s="108">
        <f>[4]attached_energy_demand_split!C8</f>
        <v>0.02102967448633</v>
      </c>
      <c r="O57" s="108" t="s">
        <v>18</v>
      </c>
      <c r="P57" s="108" t="s">
        <v>196</v>
      </c>
      <c r="T57" s="108" t="s">
        <v>327</v>
      </c>
      <c r="U57" s="108" t="str">
        <f t="shared" si="5"/>
        <v>R_ES-AP-WatHeat</v>
      </c>
      <c r="V57" s="108" t="str">
        <f t="shared" si="5"/>
        <v>FH2_3</v>
      </c>
      <c r="W57" s="108">
        <f>[4]attached_energy_demand_split!C70</f>
        <v>0.0166572327084534</v>
      </c>
      <c r="X57" s="108" t="s">
        <v>18</v>
      </c>
      <c r="Y57" s="108" t="s">
        <v>191</v>
      </c>
      <c r="AC57" s="108" t="s">
        <v>327</v>
      </c>
      <c r="AD57" s="108" t="str">
        <f t="shared" si="0"/>
        <v>R_ES-AP-WatHeat</v>
      </c>
      <c r="AE57" s="108" t="str">
        <f t="shared" si="0"/>
        <v>FH2_3</v>
      </c>
      <c r="AF57" s="108">
        <f>[4]attached_energy_demand_split!C41</f>
        <v>0.022471121655479</v>
      </c>
      <c r="AG57" s="108" t="s">
        <v>18</v>
      </c>
      <c r="AH57" s="108" t="s">
        <v>197</v>
      </c>
      <c r="AL57" s="108" t="s">
        <v>327</v>
      </c>
      <c r="AM57" s="108" t="str">
        <f t="shared" si="1"/>
        <v>R_ES-AP-WatHeat</v>
      </c>
      <c r="AN57" s="108" t="str">
        <f t="shared" si="1"/>
        <v>FH2_3</v>
      </c>
      <c r="AO57" s="108">
        <f>[4]attached_energy_demand_summariz!B32</f>
        <v>0.0196922594663782</v>
      </c>
      <c r="AP57" s="108" t="s">
        <v>18</v>
      </c>
      <c r="AQ57" s="108" t="s">
        <v>194</v>
      </c>
      <c r="AU57" s="108" t="s">
        <v>327</v>
      </c>
      <c r="AV57" s="108" t="str">
        <f t="shared" si="2"/>
        <v>R_ES-AP-WatHeat</v>
      </c>
      <c r="AW57" s="108" t="str">
        <f t="shared" si="2"/>
        <v>FH2_3</v>
      </c>
      <c r="AX57" s="108">
        <f>[4]attached_energy_demand_summariz!F32</f>
        <v>0.0200672016482474</v>
      </c>
      <c r="AY57" s="108" t="s">
        <v>18</v>
      </c>
      <c r="AZ57" s="108" t="s">
        <v>193</v>
      </c>
      <c r="BD57" s="108" t="s">
        <v>327</v>
      </c>
      <c r="BE57" s="108" t="str">
        <f t="shared" si="3"/>
        <v>R_ES-AP-WatHeat</v>
      </c>
      <c r="BF57" s="108" t="str">
        <f t="shared" si="3"/>
        <v>FH2_3</v>
      </c>
      <c r="BG57" s="108">
        <f t="shared" si="6"/>
        <v>0.0196922594663782</v>
      </c>
      <c r="BH57" s="108" t="s">
        <v>18</v>
      </c>
      <c r="BI57" s="108" t="s">
        <v>195</v>
      </c>
      <c r="BM57" s="108" t="s">
        <v>327</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R_ES-AP-WatHeat</v>
      </c>
      <c r="M58" s="108" t="s">
        <v>412</v>
      </c>
      <c r="N58" s="108">
        <f>[4]attached_energy_demand_split!C10</f>
        <v>0.0201116701113584</v>
      </c>
      <c r="O58" s="108" t="s">
        <v>18</v>
      </c>
      <c r="P58" s="108" t="s">
        <v>196</v>
      </c>
      <c r="T58" s="108" t="s">
        <v>327</v>
      </c>
      <c r="U58" s="108" t="str">
        <f t="shared" si="5"/>
        <v>R_ES-AP-WatHeat</v>
      </c>
      <c r="V58" s="108" t="str">
        <f t="shared" si="5"/>
        <v>FH4_5</v>
      </c>
      <c r="W58" s="108">
        <f>[4]attached_energy_demand_split!C72</f>
        <v>0.0158290452354489</v>
      </c>
      <c r="X58" s="108" t="s">
        <v>18</v>
      </c>
      <c r="Y58" s="108" t="s">
        <v>191</v>
      </c>
      <c r="AC58" s="108" t="s">
        <v>327</v>
      </c>
      <c r="AD58" s="108" t="str">
        <f t="shared" si="0"/>
        <v>R_ES-AP-WatHeat</v>
      </c>
      <c r="AE58" s="108" t="str">
        <f t="shared" si="0"/>
        <v>FH4_5</v>
      </c>
      <c r="AF58" s="108">
        <f>[4]attached_energy_demand_split!C43</f>
        <v>0.0209246883499341</v>
      </c>
      <c r="AG58" s="108" t="s">
        <v>18</v>
      </c>
      <c r="AH58" s="108" t="s">
        <v>197</v>
      </c>
      <c r="AL58" s="108" t="s">
        <v>327</v>
      </c>
      <c r="AM58" s="108" t="str">
        <f t="shared" si="1"/>
        <v>R_ES-AP-WatHeat</v>
      </c>
      <c r="AN58" s="108" t="str">
        <f t="shared" si="1"/>
        <v>FH4_5</v>
      </c>
      <c r="AO58" s="108">
        <f>[4]attached_energy_demand_summariz!B33</f>
        <v>0.0185404013701219</v>
      </c>
      <c r="AP58" s="108" t="s">
        <v>18</v>
      </c>
      <c r="AQ58" s="108" t="s">
        <v>194</v>
      </c>
      <c r="AU58" s="108" t="s">
        <v>327</v>
      </c>
      <c r="AV58" s="108" t="str">
        <f t="shared" si="2"/>
        <v>R_ES-AP-WatHeat</v>
      </c>
      <c r="AW58" s="108" t="str">
        <f t="shared" si="2"/>
        <v>FH4_5</v>
      </c>
      <c r="AX58" s="108">
        <f>[4]attached_energy_demand_summariz!F33</f>
        <v>0.0177877243294525</v>
      </c>
      <c r="AY58" s="108" t="s">
        <v>18</v>
      </c>
      <c r="AZ58" s="108" t="s">
        <v>193</v>
      </c>
      <c r="BD58" s="108" t="s">
        <v>327</v>
      </c>
      <c r="BE58" s="108" t="str">
        <f t="shared" si="3"/>
        <v>R_ES-AP-WatHeat</v>
      </c>
      <c r="BF58" s="108" t="str">
        <f t="shared" si="3"/>
        <v>FH4_5</v>
      </c>
      <c r="BG58" s="108">
        <f t="shared" si="6"/>
        <v>0.0185404013701219</v>
      </c>
      <c r="BH58" s="108" t="s">
        <v>18</v>
      </c>
      <c r="BI58" s="108" t="s">
        <v>195</v>
      </c>
      <c r="BM58" s="108" t="s">
        <v>327</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R_ES-AP-WatHeat</v>
      </c>
      <c r="M59" s="108" t="s">
        <v>413</v>
      </c>
      <c r="N59" s="108">
        <f>[4]attached_energy_demand_split!C12</f>
        <v>0.0192099222047578</v>
      </c>
      <c r="O59" s="108" t="s">
        <v>18</v>
      </c>
      <c r="P59" s="108" t="s">
        <v>196</v>
      </c>
      <c r="T59" s="108" t="s">
        <v>327</v>
      </c>
      <c r="U59" s="108" t="str">
        <f t="shared" si="5"/>
        <v>R_ES-AP-WatHeat</v>
      </c>
      <c r="V59" s="108" t="str">
        <f t="shared" si="5"/>
        <v>FH6_7</v>
      </c>
      <c r="W59" s="108">
        <f>[4]attached_energy_demand_split!C74</f>
        <v>0.0159024621248745</v>
      </c>
      <c r="X59" s="108" t="s">
        <v>18</v>
      </c>
      <c r="Y59" s="108" t="s">
        <v>191</v>
      </c>
      <c r="AC59" s="108" t="s">
        <v>327</v>
      </c>
      <c r="AD59" s="108" t="str">
        <f t="shared" si="0"/>
        <v>R_ES-AP-WatHeat</v>
      </c>
      <c r="AE59" s="108" t="str">
        <f t="shared" si="0"/>
        <v>FH6_7</v>
      </c>
      <c r="AF59" s="108">
        <f>[4]attached_energy_demand_split!C45</f>
        <v>0.0184080758697192</v>
      </c>
      <c r="AG59" s="108" t="s">
        <v>18</v>
      </c>
      <c r="AH59" s="108" t="s">
        <v>197</v>
      </c>
      <c r="AL59" s="108" t="s">
        <v>327</v>
      </c>
      <c r="AM59" s="108" t="str">
        <f t="shared" si="1"/>
        <v>R_ES-AP-WatHeat</v>
      </c>
      <c r="AN59" s="108" t="str">
        <f t="shared" si="1"/>
        <v>FH6_7</v>
      </c>
      <c r="AO59" s="108">
        <f>[4]attached_energy_demand_summariz!B34</f>
        <v>0.0175903530927638</v>
      </c>
      <c r="AP59" s="108" t="s">
        <v>18</v>
      </c>
      <c r="AQ59" s="108" t="s">
        <v>194</v>
      </c>
      <c r="AU59" s="108" t="s">
        <v>327</v>
      </c>
      <c r="AV59" s="108" t="str">
        <f t="shared" si="2"/>
        <v>R_ES-AP-WatHeat</v>
      </c>
      <c r="AW59" s="108" t="str">
        <f t="shared" si="2"/>
        <v>FH6_7</v>
      </c>
      <c r="AX59" s="108">
        <f>[4]attached_energy_demand_summariz!F34</f>
        <v>0.0165945078402487</v>
      </c>
      <c r="AY59" s="108" t="s">
        <v>18</v>
      </c>
      <c r="AZ59" s="108" t="s">
        <v>193</v>
      </c>
      <c r="BD59" s="108" t="s">
        <v>327</v>
      </c>
      <c r="BE59" s="108" t="str">
        <f t="shared" si="3"/>
        <v>R_ES-AP-WatHeat</v>
      </c>
      <c r="BF59" s="108" t="str">
        <f t="shared" si="3"/>
        <v>FH6_7</v>
      </c>
      <c r="BG59" s="108">
        <f t="shared" si="6"/>
        <v>0.0175903530927638</v>
      </c>
      <c r="BH59" s="108" t="s">
        <v>18</v>
      </c>
      <c r="BI59" s="108" t="s">
        <v>195</v>
      </c>
      <c r="BM59" s="108" t="s">
        <v>327</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R_ES-AP-WatHeat</v>
      </c>
      <c r="M60" s="108" t="s">
        <v>414</v>
      </c>
      <c r="N60" s="108">
        <f>[4]attached_energy_demand_split!C14</f>
        <v>0.018841834190357</v>
      </c>
      <c r="O60" s="108" t="s">
        <v>18</v>
      </c>
      <c r="P60" s="108" t="s">
        <v>196</v>
      </c>
      <c r="T60" s="108" t="s">
        <v>327</v>
      </c>
      <c r="U60" s="108" t="str">
        <f t="shared" si="5"/>
        <v>R_ES-AP-WatHeat</v>
      </c>
      <c r="V60" s="108" t="str">
        <f t="shared" si="5"/>
        <v>FH8_9</v>
      </c>
      <c r="W60" s="108">
        <f>[4]attached_energy_demand_split!C76</f>
        <v>0.0171052366659126</v>
      </c>
      <c r="X60" s="108" t="s">
        <v>18</v>
      </c>
      <c r="Y60" s="108" t="s">
        <v>191</v>
      </c>
      <c r="AC60" s="108" t="s">
        <v>327</v>
      </c>
      <c r="AD60" s="108" t="str">
        <f t="shared" si="0"/>
        <v>R_ES-AP-WatHeat</v>
      </c>
      <c r="AE60" s="108" t="str">
        <f t="shared" si="0"/>
        <v>FH8_9</v>
      </c>
      <c r="AF60" s="108">
        <f>[4]attached_energy_demand_split!C47</f>
        <v>0.0169703204195258</v>
      </c>
      <c r="AG60" s="108" t="s">
        <v>18</v>
      </c>
      <c r="AH60" s="108" t="s">
        <v>197</v>
      </c>
      <c r="AL60" s="108" t="s">
        <v>327</v>
      </c>
      <c r="AM60" s="108" t="str">
        <f t="shared" si="1"/>
        <v>R_ES-AP-WatHeat</v>
      </c>
      <c r="AN60" s="108" t="str">
        <f t="shared" si="1"/>
        <v>FH8_9</v>
      </c>
      <c r="AO60" s="108">
        <f>[4]attached_energy_demand_summariz!B35</f>
        <v>0.0174698671638847</v>
      </c>
      <c r="AP60" s="108" t="s">
        <v>18</v>
      </c>
      <c r="AQ60" s="108" t="s">
        <v>194</v>
      </c>
      <c r="AU60" s="108" t="s">
        <v>327</v>
      </c>
      <c r="AV60" s="108" t="str">
        <f t="shared" si="2"/>
        <v>R_ES-AP-WatHeat</v>
      </c>
      <c r="AW60" s="108" t="str">
        <f t="shared" si="2"/>
        <v>FH8_9</v>
      </c>
      <c r="AX60" s="108">
        <f>[4]attached_energy_demand_summariz!F35</f>
        <v>0.0165122579121173</v>
      </c>
      <c r="AY60" s="108" t="s">
        <v>18</v>
      </c>
      <c r="AZ60" s="108" t="s">
        <v>193</v>
      </c>
      <c r="BD60" s="108" t="s">
        <v>327</v>
      </c>
      <c r="BE60" s="108" t="str">
        <f t="shared" si="3"/>
        <v>R_ES-AP-WatHeat</v>
      </c>
      <c r="BF60" s="108" t="str">
        <f t="shared" si="3"/>
        <v>FH8_9</v>
      </c>
      <c r="BG60" s="108">
        <f t="shared" si="6"/>
        <v>0.0174698671638847</v>
      </c>
      <c r="BH60" s="108" t="s">
        <v>18</v>
      </c>
      <c r="BI60" s="108" t="s">
        <v>195</v>
      </c>
      <c r="BM60" s="108" t="s">
        <v>327</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R_ES-AP-WatHeat</v>
      </c>
      <c r="M61" s="108" t="s">
        <v>415</v>
      </c>
      <c r="N61" s="108">
        <f>[4]attached_energy_demand_split!C16</f>
        <v>0.0189356699331529</v>
      </c>
      <c r="O61" s="108" t="s">
        <v>18</v>
      </c>
      <c r="P61" s="108" t="s">
        <v>196</v>
      </c>
      <c r="T61" s="108" t="s">
        <v>327</v>
      </c>
      <c r="U61" s="108" t="str">
        <f t="shared" si="5"/>
        <v>R_ES-AP-WatHeat</v>
      </c>
      <c r="V61" s="108" t="str">
        <f t="shared" si="5"/>
        <v>FH10_11</v>
      </c>
      <c r="W61" s="108">
        <f>[4]attached_energy_demand_split!C78</f>
        <v>0.0198225161188549</v>
      </c>
      <c r="X61" s="108" t="s">
        <v>18</v>
      </c>
      <c r="Y61" s="108" t="s">
        <v>191</v>
      </c>
      <c r="AC61" s="108" t="s">
        <v>327</v>
      </c>
      <c r="AD61" s="108" t="str">
        <f t="shared" si="0"/>
        <v>R_ES-AP-WatHeat</v>
      </c>
      <c r="AE61" s="108" t="str">
        <f t="shared" si="0"/>
        <v>FH10_11</v>
      </c>
      <c r="AF61" s="108">
        <f>[4]attached_energy_demand_split!C49</f>
        <v>0.0166723480117681</v>
      </c>
      <c r="AG61" s="108" t="s">
        <v>18</v>
      </c>
      <c r="AH61" s="108" t="s">
        <v>197</v>
      </c>
      <c r="AL61" s="108" t="s">
        <v>327</v>
      </c>
      <c r="AM61" s="108" t="str">
        <f t="shared" si="1"/>
        <v>R_ES-AP-WatHeat</v>
      </c>
      <c r="AN61" s="108" t="str">
        <f t="shared" si="1"/>
        <v>FH10_11</v>
      </c>
      <c r="AO61" s="108">
        <f>[4]attached_energy_demand_summariz!B36</f>
        <v>0.0185481158114173</v>
      </c>
      <c r="AP61" s="108" t="s">
        <v>18</v>
      </c>
      <c r="AQ61" s="108" t="s">
        <v>194</v>
      </c>
      <c r="AU61" s="108" t="s">
        <v>327</v>
      </c>
      <c r="AV61" s="108" t="str">
        <f t="shared" si="2"/>
        <v>R_ES-AP-WatHeat</v>
      </c>
      <c r="AW61" s="108" t="str">
        <f t="shared" si="2"/>
        <v>FH10_11</v>
      </c>
      <c r="AX61" s="108">
        <f>[4]attached_energy_demand_summariz!F36</f>
        <v>0.0182536626877173</v>
      </c>
      <c r="AY61" s="108" t="s">
        <v>18</v>
      </c>
      <c r="AZ61" s="108" t="s">
        <v>193</v>
      </c>
      <c r="BD61" s="108" t="s">
        <v>327</v>
      </c>
      <c r="BE61" s="108" t="str">
        <f t="shared" si="3"/>
        <v>R_ES-AP-WatHeat</v>
      </c>
      <c r="BF61" s="108" t="str">
        <f t="shared" si="3"/>
        <v>FH10_11</v>
      </c>
      <c r="BG61" s="108">
        <f t="shared" si="6"/>
        <v>0.0185481158114173</v>
      </c>
      <c r="BH61" s="108" t="s">
        <v>18</v>
      </c>
      <c r="BI61" s="108" t="s">
        <v>195</v>
      </c>
      <c r="BM61" s="108" t="s">
        <v>327</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R_ES-AP-WatHeat</v>
      </c>
      <c r="M62" s="108" t="s">
        <v>416</v>
      </c>
      <c r="N62" s="108">
        <f>[4]attached_energy_demand_split!C18</f>
        <v>0.0198847069007047</v>
      </c>
      <c r="O62" s="108" t="s">
        <v>18</v>
      </c>
      <c r="P62" s="108" t="s">
        <v>196</v>
      </c>
      <c r="T62" s="108" t="s">
        <v>327</v>
      </c>
      <c r="U62" s="108" t="str">
        <f t="shared" si="5"/>
        <v>R_ES-AP-WatHeat</v>
      </c>
      <c r="V62" s="108" t="str">
        <f t="shared" si="5"/>
        <v>FH12_13</v>
      </c>
      <c r="W62" s="108">
        <f>[4]attached_energy_demand_split!C80</f>
        <v>0.0205767152130325</v>
      </c>
      <c r="X62" s="108" t="s">
        <v>18</v>
      </c>
      <c r="Y62" s="108" t="s">
        <v>191</v>
      </c>
      <c r="AC62" s="108" t="s">
        <v>327</v>
      </c>
      <c r="AD62" s="108" t="str">
        <f t="shared" si="0"/>
        <v>R_ES-AP-WatHeat</v>
      </c>
      <c r="AE62" s="108" t="str">
        <f t="shared" si="0"/>
        <v>FH12_13</v>
      </c>
      <c r="AF62" s="108">
        <f>[4]attached_energy_demand_split!C51</f>
        <v>0.0178993947669431</v>
      </c>
      <c r="AG62" s="108" t="s">
        <v>18</v>
      </c>
      <c r="AH62" s="108" t="s">
        <v>197</v>
      </c>
      <c r="AL62" s="108" t="s">
        <v>327</v>
      </c>
      <c r="AM62" s="108" t="str">
        <f t="shared" si="1"/>
        <v>R_ES-AP-WatHeat</v>
      </c>
      <c r="AN62" s="108" t="str">
        <f t="shared" si="1"/>
        <v>FH12_13</v>
      </c>
      <c r="AO62" s="108">
        <f>[4]attached_energy_demand_summariz!B37</f>
        <v>0.0197346377775574</v>
      </c>
      <c r="AP62" s="108" t="s">
        <v>18</v>
      </c>
      <c r="AQ62" s="108" t="s">
        <v>194</v>
      </c>
      <c r="AU62" s="108" t="s">
        <v>327</v>
      </c>
      <c r="AV62" s="108" t="str">
        <f t="shared" si="2"/>
        <v>R_ES-AP-WatHeat</v>
      </c>
      <c r="AW62" s="108" t="str">
        <f t="shared" si="2"/>
        <v>FH12_13</v>
      </c>
      <c r="AX62" s="108">
        <f>[4]attached_energy_demand_summariz!F37</f>
        <v>0.0202626994046479</v>
      </c>
      <c r="AY62" s="108" t="s">
        <v>18</v>
      </c>
      <c r="AZ62" s="108" t="s">
        <v>193</v>
      </c>
      <c r="BD62" s="108" t="s">
        <v>327</v>
      </c>
      <c r="BE62" s="108" t="str">
        <f t="shared" si="3"/>
        <v>R_ES-AP-WatHeat</v>
      </c>
      <c r="BF62" s="108" t="str">
        <f t="shared" si="3"/>
        <v>FH12_13</v>
      </c>
      <c r="BG62" s="108">
        <f t="shared" si="6"/>
        <v>0.0197346377775574</v>
      </c>
      <c r="BH62" s="108" t="s">
        <v>18</v>
      </c>
      <c r="BI62" s="108" t="s">
        <v>195</v>
      </c>
      <c r="BM62" s="108" t="s">
        <v>327</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R_ES-AP-WatHeat</v>
      </c>
      <c r="M63" s="108" t="s">
        <v>417</v>
      </c>
      <c r="N63" s="108">
        <f>[4]attached_energy_demand_split!C20</f>
        <v>0.0208389906197208</v>
      </c>
      <c r="O63" s="108" t="s">
        <v>18</v>
      </c>
      <c r="P63" s="108" t="s">
        <v>196</v>
      </c>
      <c r="T63" s="108" t="s">
        <v>327</v>
      </c>
      <c r="U63" s="108" t="str">
        <f t="shared" si="5"/>
        <v>R_ES-AP-WatHeat</v>
      </c>
      <c r="V63" s="108" t="str">
        <f t="shared" si="5"/>
        <v>FH14_15</v>
      </c>
      <c r="W63" s="108">
        <f>[4]attached_energy_demand_split!C82</f>
        <v>0.0201344120759709</v>
      </c>
      <c r="X63" s="108" t="s">
        <v>18</v>
      </c>
      <c r="Y63" s="108" t="s">
        <v>191</v>
      </c>
      <c r="AC63" s="108" t="s">
        <v>327</v>
      </c>
      <c r="AD63" s="108" t="str">
        <f t="shared" si="0"/>
        <v>R_ES-AP-WatHeat</v>
      </c>
      <c r="AE63" s="108" t="str">
        <f t="shared" si="0"/>
        <v>FH14_15</v>
      </c>
      <c r="AF63" s="108">
        <f>[4]attached_energy_demand_split!C53</f>
        <v>0.0207530234250215</v>
      </c>
      <c r="AG63" s="108" t="s">
        <v>18</v>
      </c>
      <c r="AH63" s="108" t="s">
        <v>197</v>
      </c>
      <c r="AL63" s="108" t="s">
        <v>327</v>
      </c>
      <c r="AM63" s="108" t="str">
        <f t="shared" si="1"/>
        <v>R_ES-AP-WatHeat</v>
      </c>
      <c r="AN63" s="108" t="str">
        <f t="shared" si="1"/>
        <v>FH14_15</v>
      </c>
      <c r="AO63" s="108">
        <f>[4]attached_energy_demand_summariz!B38</f>
        <v>0.0206212544677413</v>
      </c>
      <c r="AP63" s="108" t="s">
        <v>18</v>
      </c>
      <c r="AQ63" s="108" t="s">
        <v>194</v>
      </c>
      <c r="AU63" s="108" t="s">
        <v>327</v>
      </c>
      <c r="AV63" s="108" t="str">
        <f t="shared" si="2"/>
        <v>R_ES-AP-WatHeat</v>
      </c>
      <c r="AW63" s="108" t="str">
        <f t="shared" si="2"/>
        <v>FH14_15</v>
      </c>
      <c r="AX63" s="108">
        <f>[4]attached_energy_demand_summariz!F38</f>
        <v>0.0211728179792687</v>
      </c>
      <c r="AY63" s="108" t="s">
        <v>18</v>
      </c>
      <c r="AZ63" s="108" t="s">
        <v>193</v>
      </c>
      <c r="BD63" s="108" t="s">
        <v>327</v>
      </c>
      <c r="BE63" s="108" t="str">
        <f t="shared" si="3"/>
        <v>R_ES-AP-WatHeat</v>
      </c>
      <c r="BF63" s="108" t="str">
        <f t="shared" si="3"/>
        <v>FH14_15</v>
      </c>
      <c r="BG63" s="108">
        <f t="shared" si="6"/>
        <v>0.0206212544677413</v>
      </c>
      <c r="BH63" s="108" t="s">
        <v>18</v>
      </c>
      <c r="BI63" s="108" t="s">
        <v>195</v>
      </c>
      <c r="BM63" s="108" t="s">
        <v>327</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R_ES-AP-WatHeat</v>
      </c>
      <c r="M64" s="108" t="s">
        <v>418</v>
      </c>
      <c r="N64" s="108">
        <f>[4]attached_energy_demand_split!C22</f>
        <v>0.0211595818818846</v>
      </c>
      <c r="O64" s="108" t="s">
        <v>18</v>
      </c>
      <c r="P64" s="108" t="s">
        <v>196</v>
      </c>
      <c r="T64" s="108" t="s">
        <v>327</v>
      </c>
      <c r="U64" s="108" t="str">
        <f t="shared" si="5"/>
        <v>R_ES-AP-WatHeat</v>
      </c>
      <c r="V64" s="108" t="str">
        <f t="shared" si="5"/>
        <v>FH16_17</v>
      </c>
      <c r="W64" s="108">
        <f>[4]attached_energy_demand_split!C84</f>
        <v>0.019900470527556</v>
      </c>
      <c r="X64" s="108" t="s">
        <v>18</v>
      </c>
      <c r="Y64" s="108" t="s">
        <v>191</v>
      </c>
      <c r="AC64" s="108" t="s">
        <v>327</v>
      </c>
      <c r="AD64" s="108" t="str">
        <f t="shared" si="0"/>
        <v>R_ES-AP-WatHeat</v>
      </c>
      <c r="AE64" s="108" t="str">
        <f t="shared" si="0"/>
        <v>FH16_17</v>
      </c>
      <c r="AF64" s="108">
        <f>[4]attached_energy_demand_split!C55</f>
        <v>0.021834856434323</v>
      </c>
      <c r="AG64" s="108" t="s">
        <v>18</v>
      </c>
      <c r="AH64" s="108" t="s">
        <v>197</v>
      </c>
      <c r="AL64" s="108" t="s">
        <v>327</v>
      </c>
      <c r="AM64" s="108" t="str">
        <f t="shared" si="1"/>
        <v>R_ES-AP-WatHeat</v>
      </c>
      <c r="AN64" s="108" t="str">
        <f t="shared" si="1"/>
        <v>FH16_17</v>
      </c>
      <c r="AO64" s="108">
        <f>[4]attached_energy_demand_summariz!B39</f>
        <v>0.0208617629033817</v>
      </c>
      <c r="AP64" s="108" t="s">
        <v>18</v>
      </c>
      <c r="AQ64" s="108" t="s">
        <v>194</v>
      </c>
      <c r="AU64" s="108" t="s">
        <v>327</v>
      </c>
      <c r="AV64" s="108" t="str">
        <f t="shared" si="2"/>
        <v>R_ES-AP-WatHeat</v>
      </c>
      <c r="AW64" s="108" t="str">
        <f t="shared" si="2"/>
        <v>FH16_17</v>
      </c>
      <c r="AX64" s="108">
        <f>[4]attached_energy_demand_summariz!F39</f>
        <v>0.0213427940914599</v>
      </c>
      <c r="AY64" s="108" t="s">
        <v>18</v>
      </c>
      <c r="AZ64" s="108" t="s">
        <v>193</v>
      </c>
      <c r="BD64" s="108" t="s">
        <v>327</v>
      </c>
      <c r="BE64" s="108" t="str">
        <f t="shared" si="3"/>
        <v>R_ES-AP-WatHeat</v>
      </c>
      <c r="BF64" s="108" t="str">
        <f t="shared" si="3"/>
        <v>FH16_17</v>
      </c>
      <c r="BG64" s="108">
        <f t="shared" si="6"/>
        <v>0.0208617629033817</v>
      </c>
      <c r="BH64" s="108" t="s">
        <v>18</v>
      </c>
      <c r="BI64" s="108" t="s">
        <v>195</v>
      </c>
      <c r="BM64" s="108" t="s">
        <v>327</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R_ES-AP-WatHeat</v>
      </c>
      <c r="M65" s="108" t="s">
        <v>419</v>
      </c>
      <c r="N65" s="108">
        <f>[4]attached_energy_demand_split!C24</f>
        <v>0.0212246785407572</v>
      </c>
      <c r="O65" s="108" t="s">
        <v>18</v>
      </c>
      <c r="P65" s="108" t="s">
        <v>196</v>
      </c>
      <c r="T65" s="108" t="s">
        <v>327</v>
      </c>
      <c r="U65" s="108" t="str">
        <f t="shared" si="5"/>
        <v>R_ES-AP-WatHeat</v>
      </c>
      <c r="V65" s="108" t="str">
        <f t="shared" si="5"/>
        <v>FH18_19</v>
      </c>
      <c r="W65" s="108">
        <f>[4]attached_energy_demand_split!C86</f>
        <v>0.02010785636109</v>
      </c>
      <c r="X65" s="108" t="s">
        <v>18</v>
      </c>
      <c r="Y65" s="108" t="s">
        <v>191</v>
      </c>
      <c r="AC65" s="108" t="s">
        <v>327</v>
      </c>
      <c r="AD65" s="108" t="str">
        <f t="shared" si="0"/>
        <v>R_ES-AP-WatHeat</v>
      </c>
      <c r="AE65" s="108" t="str">
        <f t="shared" si="0"/>
        <v>FH18_19</v>
      </c>
      <c r="AF65" s="108">
        <f>[4]attached_energy_demand_split!C57</f>
        <v>0.0218516633411387</v>
      </c>
      <c r="AG65" s="108" t="s">
        <v>18</v>
      </c>
      <c r="AH65" s="108" t="s">
        <v>197</v>
      </c>
      <c r="AL65" s="108" t="s">
        <v>327</v>
      </c>
      <c r="AM65" s="108" t="str">
        <f t="shared" si="1"/>
        <v>R_ES-AP-WatHeat</v>
      </c>
      <c r="AN65" s="108" t="str">
        <f t="shared" si="1"/>
        <v>FH18_19</v>
      </c>
      <c r="AO65" s="108">
        <f>[4]attached_energy_demand_summariz!B40</f>
        <v>0.0207872227642541</v>
      </c>
      <c r="AP65" s="108" t="s">
        <v>18</v>
      </c>
      <c r="AQ65" s="108" t="s">
        <v>194</v>
      </c>
      <c r="AU65" s="108" t="s">
        <v>327</v>
      </c>
      <c r="AV65" s="108" t="str">
        <f t="shared" si="2"/>
        <v>R_ES-AP-WatHeat</v>
      </c>
      <c r="AW65" s="108" t="str">
        <f t="shared" si="2"/>
        <v>FH18_19</v>
      </c>
      <c r="AX65" s="108">
        <f>[4]attached_energy_demand_summariz!F40</f>
        <v>0.021302546509601</v>
      </c>
      <c r="AY65" s="108" t="s">
        <v>18</v>
      </c>
      <c r="AZ65" s="108" t="s">
        <v>193</v>
      </c>
      <c r="BD65" s="108" t="s">
        <v>327</v>
      </c>
      <c r="BE65" s="108" t="str">
        <f t="shared" si="3"/>
        <v>R_ES-AP-WatHeat</v>
      </c>
      <c r="BF65" s="108" t="str">
        <f t="shared" si="3"/>
        <v>FH18_19</v>
      </c>
      <c r="BG65" s="108">
        <f t="shared" si="6"/>
        <v>0.0207872227642541</v>
      </c>
      <c r="BH65" s="108" t="s">
        <v>18</v>
      </c>
      <c r="BI65" s="108" t="s">
        <v>195</v>
      </c>
      <c r="BM65" s="108" t="s">
        <v>327</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R_ES-AP-WatHeat</v>
      </c>
      <c r="M66" s="108" t="s">
        <v>420</v>
      </c>
      <c r="N66" s="108">
        <f>[4]attached_energy_demand_split!C26</f>
        <v>0.021196759693815</v>
      </c>
      <c r="O66" s="108" t="s">
        <v>18</v>
      </c>
      <c r="P66" s="108" t="s">
        <v>196</v>
      </c>
      <c r="T66" s="108" t="s">
        <v>327</v>
      </c>
      <c r="U66" s="108" t="str">
        <f t="shared" si="5"/>
        <v>R_ES-AP-WatHeat</v>
      </c>
      <c r="V66" s="108" t="str">
        <f t="shared" si="5"/>
        <v>FH20_21</v>
      </c>
      <c r="W66" s="108">
        <f>[4]attached_energy_demand_split!C88</f>
        <v>0.0209690367288275</v>
      </c>
      <c r="X66" s="108" t="s">
        <v>18</v>
      </c>
      <c r="Y66" s="108" t="s">
        <v>191</v>
      </c>
      <c r="AC66" s="108" t="s">
        <v>327</v>
      </c>
      <c r="AD66" s="108" t="str">
        <f t="shared" si="0"/>
        <v>R_ES-AP-WatHeat</v>
      </c>
      <c r="AE66" s="108" t="str">
        <f t="shared" si="0"/>
        <v>FH20_21</v>
      </c>
      <c r="AF66" s="108">
        <f>[4]attached_energy_demand_split!C59</f>
        <v>0.0215704297529681</v>
      </c>
      <c r="AG66" s="108" t="s">
        <v>18</v>
      </c>
      <c r="AH66" s="108" t="s">
        <v>197</v>
      </c>
      <c r="AL66" s="108" t="s">
        <v>327</v>
      </c>
      <c r="AM66" s="108" t="str">
        <f t="shared" si="1"/>
        <v>R_ES-AP-WatHeat</v>
      </c>
      <c r="AN66" s="108" t="str">
        <f t="shared" si="1"/>
        <v>FH20_21</v>
      </c>
      <c r="AO66" s="108">
        <f>[4]attached_energy_demand_summariz!B41</f>
        <v>0.0209999265660562</v>
      </c>
      <c r="AP66" s="108" t="s">
        <v>18</v>
      </c>
      <c r="AQ66" s="108" t="s">
        <v>194</v>
      </c>
      <c r="AU66" s="108" t="s">
        <v>327</v>
      </c>
      <c r="AV66" s="108" t="str">
        <f t="shared" si="2"/>
        <v>R_ES-AP-WatHeat</v>
      </c>
      <c r="AW66" s="108" t="str">
        <f t="shared" si="2"/>
        <v>FH20_21</v>
      </c>
      <c r="AX66" s="108">
        <f>[4]attached_energy_demand_summariz!F41</f>
        <v>0.0217291485724036</v>
      </c>
      <c r="AY66" s="108" t="s">
        <v>18</v>
      </c>
      <c r="AZ66" s="108" t="s">
        <v>193</v>
      </c>
      <c r="BD66" s="108" t="s">
        <v>327</v>
      </c>
      <c r="BE66" s="108" t="str">
        <f t="shared" si="3"/>
        <v>R_ES-AP-WatHeat</v>
      </c>
      <c r="BF66" s="108" t="str">
        <f t="shared" si="3"/>
        <v>FH20_21</v>
      </c>
      <c r="BG66" s="108">
        <f t="shared" si="6"/>
        <v>0.0209999265660562</v>
      </c>
      <c r="BH66" s="108" t="s">
        <v>18</v>
      </c>
      <c r="BI66" s="108" t="s">
        <v>195</v>
      </c>
      <c r="BM66" s="108" t="s">
        <v>327</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R_ES-AP-WatHeat</v>
      </c>
      <c r="M67" s="108" t="s">
        <v>421</v>
      </c>
      <c r="N67" s="108">
        <f>[4]attached_energy_demand_split!C28</f>
        <v>0.0213786036359911</v>
      </c>
      <c r="O67" s="108" t="s">
        <v>18</v>
      </c>
      <c r="P67" s="108" t="s">
        <v>196</v>
      </c>
      <c r="T67" s="108" t="s">
        <v>327</v>
      </c>
      <c r="U67" s="108" t="str">
        <f t="shared" si="5"/>
        <v>R_ES-AP-WatHeat</v>
      </c>
      <c r="V67" s="108" t="str">
        <f t="shared" si="5"/>
        <v>FH22_23</v>
      </c>
      <c r="W67" s="108">
        <f>[4]attached_energy_demand_split!C90</f>
        <v>0.0206911985722815</v>
      </c>
      <c r="X67" s="108" t="s">
        <v>18</v>
      </c>
      <c r="Y67" s="108" t="s">
        <v>191</v>
      </c>
      <c r="AC67" s="108" t="s">
        <v>327</v>
      </c>
      <c r="AD67" s="108" t="str">
        <f t="shared" si="0"/>
        <v>R_ES-AP-WatHeat</v>
      </c>
      <c r="AE67" s="108" t="str">
        <f t="shared" si="0"/>
        <v>FH22_23</v>
      </c>
      <c r="AF67" s="108">
        <f>[4]attached_energy_demand_split!C61</f>
        <v>0.0217091411685177</v>
      </c>
      <c r="AG67" s="108" t="s">
        <v>18</v>
      </c>
      <c r="AH67" s="108" t="s">
        <v>197</v>
      </c>
      <c r="AL67" s="108" t="s">
        <v>327</v>
      </c>
      <c r="AM67" s="108" t="str">
        <f t="shared" si="1"/>
        <v>R_ES-AP-WatHeat</v>
      </c>
      <c r="AN67" s="108" t="str">
        <f t="shared" si="1"/>
        <v>FH22_23</v>
      </c>
      <c r="AO67" s="108">
        <f>[4]attached_energy_demand_summariz!B42</f>
        <v>0.0212075715419054</v>
      </c>
      <c r="AP67" s="108" t="s">
        <v>18</v>
      </c>
      <c r="AQ67" s="108" t="s">
        <v>194</v>
      </c>
      <c r="AU67" s="108" t="s">
        <v>327</v>
      </c>
      <c r="AV67" s="108" t="str">
        <f t="shared" si="2"/>
        <v>R_ES-AP-WatHeat</v>
      </c>
      <c r="AW67" s="108" t="str">
        <f t="shared" si="2"/>
        <v>FH22_23</v>
      </c>
      <c r="AX67" s="108">
        <f>[4]attached_energy_demand_summariz!F42</f>
        <v>0.0225545958608362</v>
      </c>
      <c r="AY67" s="108" t="s">
        <v>18</v>
      </c>
      <c r="AZ67" s="108" t="s">
        <v>193</v>
      </c>
      <c r="BD67" s="108" t="s">
        <v>327</v>
      </c>
      <c r="BE67" s="108" t="str">
        <f t="shared" si="3"/>
        <v>R_ES-AP-WatHeat</v>
      </c>
      <c r="BF67" s="108" t="str">
        <f t="shared" si="3"/>
        <v>FH22_23</v>
      </c>
      <c r="BG67" s="108">
        <f t="shared" si="6"/>
        <v>0.0212075715419054</v>
      </c>
      <c r="BH67" s="108" t="s">
        <v>18</v>
      </c>
      <c r="BI67" s="108" t="s">
        <v>195</v>
      </c>
      <c r="BM67" s="108" t="s">
        <v>327</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R_ES-AP-WatHeat</v>
      </c>
      <c r="M68" s="108" t="s">
        <v>422</v>
      </c>
      <c r="N68" s="108">
        <f>[4]attached_energy_demand_split!D6</f>
        <v>0.0233000948138204</v>
      </c>
      <c r="O68" s="108" t="s">
        <v>18</v>
      </c>
      <c r="P68" s="108" t="s">
        <v>196</v>
      </c>
      <c r="T68" s="108" t="s">
        <v>327</v>
      </c>
      <c r="U68" s="108" t="str">
        <f t="shared" si="5"/>
        <v>R_ES-AP-WatHeat</v>
      </c>
      <c r="V68" s="108" t="str">
        <f t="shared" si="5"/>
        <v>WH0_1</v>
      </c>
      <c r="W68" s="108">
        <f>[4]attached_energy_demand_split!D68</f>
        <v>0.027052832396289</v>
      </c>
      <c r="X68" s="108" t="s">
        <v>18</v>
      </c>
      <c r="Y68" s="108" t="s">
        <v>191</v>
      </c>
      <c r="AC68" s="108" t="s">
        <v>327</v>
      </c>
      <c r="AD68" s="108" t="str">
        <f t="shared" si="0"/>
        <v>R_ES-AP-WatHeat</v>
      </c>
      <c r="AE68" s="108" t="str">
        <f t="shared" si="0"/>
        <v>WH0_1</v>
      </c>
      <c r="AF68" s="108">
        <f>[4]attached_energy_demand_split!D39</f>
        <v>0.0269775312483662</v>
      </c>
      <c r="AG68" s="108" t="s">
        <v>18</v>
      </c>
      <c r="AH68" s="108" t="s">
        <v>197</v>
      </c>
      <c r="AL68" s="108" t="s">
        <v>327</v>
      </c>
      <c r="AM68" s="108" t="str">
        <f t="shared" si="1"/>
        <v>R_ES-AP-WatHeat</v>
      </c>
      <c r="AN68" s="108" t="str">
        <f t="shared" si="1"/>
        <v>WH0_1</v>
      </c>
      <c r="AO68" s="108">
        <f>[4]attached_energy_demand_summariz!B43</f>
        <v>0.0260079601453114</v>
      </c>
      <c r="AP68" s="108" t="s">
        <v>18</v>
      </c>
      <c r="AQ68" s="108" t="s">
        <v>194</v>
      </c>
      <c r="AU68" s="108" t="s">
        <v>327</v>
      </c>
      <c r="AV68" s="108" t="str">
        <f t="shared" si="2"/>
        <v>R_ES-AP-WatHeat</v>
      </c>
      <c r="AW68" s="108" t="str">
        <f t="shared" si="2"/>
        <v>WH0_1</v>
      </c>
      <c r="AX68" s="108">
        <f>[4]attached_energy_demand_summariz!F43</f>
        <v>0.0251920133192881</v>
      </c>
      <c r="AY68" s="108" t="s">
        <v>18</v>
      </c>
      <c r="AZ68" s="108" t="s">
        <v>193</v>
      </c>
      <c r="BD68" s="108" t="s">
        <v>327</v>
      </c>
      <c r="BE68" s="108" t="str">
        <f t="shared" si="3"/>
        <v>R_ES-AP-WatHeat</v>
      </c>
      <c r="BF68" s="108" t="str">
        <f t="shared" si="3"/>
        <v>WH0_1</v>
      </c>
      <c r="BG68" s="108">
        <f t="shared" si="6"/>
        <v>0.0260079601453114</v>
      </c>
      <c r="BH68" s="108" t="s">
        <v>18</v>
      </c>
      <c r="BI68" s="108" t="s">
        <v>195</v>
      </c>
      <c r="BM68" s="108" t="s">
        <v>327</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R_ES-AP-WatHeat</v>
      </c>
      <c r="M69" s="108" t="s">
        <v>423</v>
      </c>
      <c r="N69" s="108">
        <f>[4]attached_energy_demand_split!D8</f>
        <v>0.0229492798370929</v>
      </c>
      <c r="O69" s="108" t="s">
        <v>18</v>
      </c>
      <c r="P69" s="108" t="s">
        <v>196</v>
      </c>
      <c r="T69" s="108" t="s">
        <v>327</v>
      </c>
      <c r="U69" s="108" t="str">
        <f t="shared" si="5"/>
        <v>R_ES-AP-WatHeat</v>
      </c>
      <c r="V69" s="108" t="str">
        <f t="shared" si="5"/>
        <v>WH2_3</v>
      </c>
      <c r="W69" s="108">
        <f>[4]attached_energy_demand_split!D70</f>
        <v>0.025013577036883</v>
      </c>
      <c r="X69" s="108" t="s">
        <v>18</v>
      </c>
      <c r="Y69" s="108" t="s">
        <v>191</v>
      </c>
      <c r="AC69" s="108" t="s">
        <v>327</v>
      </c>
      <c r="AD69" s="108" t="str">
        <f t="shared" si="0"/>
        <v>R_ES-AP-WatHeat</v>
      </c>
      <c r="AE69" s="108" t="str">
        <f t="shared" si="0"/>
        <v>WH2_3</v>
      </c>
      <c r="AF69" s="108">
        <f>[4]attached_energy_demand_split!D41</f>
        <v>0.026652958693426</v>
      </c>
      <c r="AG69" s="108" t="s">
        <v>18</v>
      </c>
      <c r="AH69" s="108" t="s">
        <v>197</v>
      </c>
      <c r="AL69" s="108" t="s">
        <v>327</v>
      </c>
      <c r="AM69" s="108" t="str">
        <f t="shared" si="1"/>
        <v>R_ES-AP-WatHeat</v>
      </c>
      <c r="AN69" s="108" t="str">
        <f t="shared" si="1"/>
        <v>WH2_3</v>
      </c>
      <c r="AO69" s="108">
        <f>[4]attached_energy_demand_summariz!B44</f>
        <v>0.0252822319214758</v>
      </c>
      <c r="AP69" s="108" t="s">
        <v>18</v>
      </c>
      <c r="AQ69" s="108" t="s">
        <v>194</v>
      </c>
      <c r="AU69" s="108" t="s">
        <v>327</v>
      </c>
      <c r="AV69" s="108" t="str">
        <f t="shared" si="2"/>
        <v>R_ES-AP-WatHeat</v>
      </c>
      <c r="AW69" s="108" t="str">
        <f t="shared" si="2"/>
        <v>WH2_3</v>
      </c>
      <c r="AX69" s="108">
        <f>[4]attached_energy_demand_summariz!F44</f>
        <v>0.0240114562974125</v>
      </c>
      <c r="AY69" s="108" t="s">
        <v>18</v>
      </c>
      <c r="AZ69" s="108" t="s">
        <v>193</v>
      </c>
      <c r="BD69" s="108" t="s">
        <v>327</v>
      </c>
      <c r="BE69" s="108" t="str">
        <f t="shared" si="3"/>
        <v>R_ES-AP-WatHeat</v>
      </c>
      <c r="BF69" s="108" t="str">
        <f t="shared" si="3"/>
        <v>WH2_3</v>
      </c>
      <c r="BG69" s="108">
        <f t="shared" si="6"/>
        <v>0.0252822319214758</v>
      </c>
      <c r="BH69" s="108" t="s">
        <v>18</v>
      </c>
      <c r="BI69" s="108" t="s">
        <v>195</v>
      </c>
      <c r="BM69" s="108" t="s">
        <v>327</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R_ES-AP-WatHeat</v>
      </c>
      <c r="M70" s="108" t="s">
        <v>424</v>
      </c>
      <c r="N70" s="108">
        <f>[4]attached_energy_demand_split!D10</f>
        <v>0.0222223809455457</v>
      </c>
      <c r="O70" s="108" t="s">
        <v>18</v>
      </c>
      <c r="P70" s="108" t="s">
        <v>196</v>
      </c>
      <c r="T70" s="108" t="s">
        <v>327</v>
      </c>
      <c r="U70" s="108" t="str">
        <f t="shared" si="5"/>
        <v>R_ES-AP-WatHeat</v>
      </c>
      <c r="V70" s="108" t="str">
        <f t="shared" si="5"/>
        <v>WH4_5</v>
      </c>
      <c r="W70" s="108">
        <f>[4]attached_energy_demand_split!D72</f>
        <v>0.023696203770169</v>
      </c>
      <c r="X70" s="108" t="s">
        <v>18</v>
      </c>
      <c r="Y70" s="108" t="s">
        <v>191</v>
      </c>
      <c r="AC70" s="108" t="s">
        <v>327</v>
      </c>
      <c r="AD70" s="108" t="str">
        <f t="shared" si="0"/>
        <v>R_ES-AP-WatHeat</v>
      </c>
      <c r="AE70" s="108" t="str">
        <f t="shared" si="0"/>
        <v>WH4_5</v>
      </c>
      <c r="AF70" s="108">
        <f>[4]attached_energy_demand_split!D43</f>
        <v>0.0249170715686325</v>
      </c>
      <c r="AG70" s="108" t="s">
        <v>18</v>
      </c>
      <c r="AH70" s="108" t="s">
        <v>197</v>
      </c>
      <c r="AL70" s="108" t="s">
        <v>327</v>
      </c>
      <c r="AM70" s="108" t="str">
        <f t="shared" si="1"/>
        <v>R_ES-AP-WatHeat</v>
      </c>
      <c r="AN70" s="108" t="str">
        <f t="shared" si="1"/>
        <v>WH4_5</v>
      </c>
      <c r="AO70" s="108">
        <f>[4]attached_energy_demand_summariz!B45</f>
        <v>0.0239165993198236</v>
      </c>
      <c r="AP70" s="108" t="s">
        <v>18</v>
      </c>
      <c r="AQ70" s="108" t="s">
        <v>194</v>
      </c>
      <c r="AU70" s="108" t="s">
        <v>327</v>
      </c>
      <c r="AV70" s="108" t="str">
        <f t="shared" si="2"/>
        <v>R_ES-AP-WatHeat</v>
      </c>
      <c r="AW70" s="108" t="str">
        <f t="shared" si="2"/>
        <v>WH4_5</v>
      </c>
      <c r="AX70" s="108">
        <f>[4]attached_energy_demand_summariz!F45</f>
        <v>0.021583935635486</v>
      </c>
      <c r="AY70" s="108" t="s">
        <v>18</v>
      </c>
      <c r="AZ70" s="108" t="s">
        <v>193</v>
      </c>
      <c r="BD70" s="108" t="s">
        <v>327</v>
      </c>
      <c r="BE70" s="108" t="str">
        <f t="shared" si="3"/>
        <v>R_ES-AP-WatHeat</v>
      </c>
      <c r="BF70" s="108" t="str">
        <f t="shared" si="3"/>
        <v>WH4_5</v>
      </c>
      <c r="BG70" s="108">
        <f t="shared" si="6"/>
        <v>0.0239165993198236</v>
      </c>
      <c r="BH70" s="108" t="s">
        <v>18</v>
      </c>
      <c r="BI70" s="108" t="s">
        <v>195</v>
      </c>
      <c r="BM70" s="108" t="s">
        <v>327</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R_ES-AP-WatHeat</v>
      </c>
      <c r="M71" s="108" t="s">
        <v>425</v>
      </c>
      <c r="N71" s="108">
        <f>[4]attached_energy_demand_split!D12</f>
        <v>0.0212585220509218</v>
      </c>
      <c r="O71" s="108" t="s">
        <v>18</v>
      </c>
      <c r="P71" s="108" t="s">
        <v>196</v>
      </c>
      <c r="T71" s="108" t="s">
        <v>327</v>
      </c>
      <c r="U71" s="108" t="str">
        <f t="shared" si="5"/>
        <v>R_ES-AP-WatHeat</v>
      </c>
      <c r="V71" s="108" t="str">
        <f t="shared" si="5"/>
        <v>WH6_7</v>
      </c>
      <c r="W71" s="108">
        <f>[4]attached_energy_demand_split!D74</f>
        <v>0.0235544674010497</v>
      </c>
      <c r="X71" s="108" t="s">
        <v>18</v>
      </c>
      <c r="Y71" s="108" t="s">
        <v>191</v>
      </c>
      <c r="AC71" s="108" t="s">
        <v>327</v>
      </c>
      <c r="AD71" s="108" t="str">
        <f t="shared" si="0"/>
        <v>R_ES-AP-WatHeat</v>
      </c>
      <c r="AE71" s="108" t="str">
        <f t="shared" si="0"/>
        <v>WH6_7</v>
      </c>
      <c r="AF71" s="108">
        <f>[4]attached_energy_demand_split!D45</f>
        <v>0.0223149487779418</v>
      </c>
      <c r="AG71" s="108" t="s">
        <v>18</v>
      </c>
      <c r="AH71" s="108" t="s">
        <v>197</v>
      </c>
      <c r="AL71" s="108" t="s">
        <v>327</v>
      </c>
      <c r="AM71" s="108" t="str">
        <f t="shared" si="1"/>
        <v>R_ES-AP-WatHeat</v>
      </c>
      <c r="AN71" s="108" t="str">
        <f t="shared" si="1"/>
        <v>WH6_7</v>
      </c>
      <c r="AO71" s="108">
        <f>[4]attached_energy_demand_summariz!B46</f>
        <v>0.0226308904433103</v>
      </c>
      <c r="AP71" s="108" t="s">
        <v>18</v>
      </c>
      <c r="AQ71" s="108" t="s">
        <v>194</v>
      </c>
      <c r="AU71" s="108" t="s">
        <v>327</v>
      </c>
      <c r="AV71" s="108" t="str">
        <f t="shared" si="2"/>
        <v>R_ES-AP-WatHeat</v>
      </c>
      <c r="AW71" s="108" t="str">
        <f t="shared" si="2"/>
        <v>WH6_7</v>
      </c>
      <c r="AX71" s="108">
        <f>[4]attached_energy_demand_summariz!F46</f>
        <v>0.0195664574996017</v>
      </c>
      <c r="AY71" s="108" t="s">
        <v>18</v>
      </c>
      <c r="AZ71" s="108" t="s">
        <v>193</v>
      </c>
      <c r="BD71" s="108" t="s">
        <v>327</v>
      </c>
      <c r="BE71" s="108" t="str">
        <f t="shared" si="3"/>
        <v>R_ES-AP-WatHeat</v>
      </c>
      <c r="BF71" s="108" t="str">
        <f t="shared" si="3"/>
        <v>WH6_7</v>
      </c>
      <c r="BG71" s="108">
        <f t="shared" si="6"/>
        <v>0.0226308904433103</v>
      </c>
      <c r="BH71" s="108" t="s">
        <v>18</v>
      </c>
      <c r="BI71" s="108" t="s">
        <v>195</v>
      </c>
      <c r="BM71" s="108" t="s">
        <v>327</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R_ES-AP-WatHeat</v>
      </c>
      <c r="M72" s="108" t="s">
        <v>426</v>
      </c>
      <c r="N72" s="108">
        <f>[4]attached_energy_demand_split!D14</f>
        <v>0.0207811308875425</v>
      </c>
      <c r="O72" s="108" t="s">
        <v>18</v>
      </c>
      <c r="P72" s="108" t="s">
        <v>196</v>
      </c>
      <c r="T72" s="108" t="s">
        <v>327</v>
      </c>
      <c r="U72" s="108" t="str">
        <f t="shared" si="5"/>
        <v>R_ES-AP-WatHeat</v>
      </c>
      <c r="V72" s="108" t="str">
        <f t="shared" si="5"/>
        <v>WH8_9</v>
      </c>
      <c r="W72" s="108">
        <f>[4]attached_energy_demand_split!D76</f>
        <v>0.0243002057667018</v>
      </c>
      <c r="X72" s="108" t="s">
        <v>18</v>
      </c>
      <c r="Y72" s="108" t="s">
        <v>191</v>
      </c>
      <c r="AC72" s="108" t="s">
        <v>327</v>
      </c>
      <c r="AD72" s="108" t="str">
        <f t="shared" si="0"/>
        <v>R_ES-AP-WatHeat</v>
      </c>
      <c r="AE72" s="108" t="str">
        <f t="shared" si="0"/>
        <v>WH8_9</v>
      </c>
      <c r="AF72" s="108">
        <f>[4]attached_energy_demand_split!D47</f>
        <v>0.0206945793819697</v>
      </c>
      <c r="AG72" s="108" t="s">
        <v>18</v>
      </c>
      <c r="AH72" s="108" t="s">
        <v>197</v>
      </c>
      <c r="AL72" s="108" t="s">
        <v>327</v>
      </c>
      <c r="AM72" s="108" t="str">
        <f t="shared" si="1"/>
        <v>R_ES-AP-WatHeat</v>
      </c>
      <c r="AN72" s="108" t="str">
        <f t="shared" si="1"/>
        <v>WH8_9</v>
      </c>
      <c r="AO72" s="108">
        <f>[4]attached_energy_demand_summariz!B47</f>
        <v>0.0221985165054664</v>
      </c>
      <c r="AP72" s="108" t="s">
        <v>18</v>
      </c>
      <c r="AQ72" s="108" t="s">
        <v>194</v>
      </c>
      <c r="AU72" s="108" t="s">
        <v>327</v>
      </c>
      <c r="AV72" s="108" t="str">
        <f t="shared" si="2"/>
        <v>R_ES-AP-WatHeat</v>
      </c>
      <c r="AW72" s="108" t="str">
        <f t="shared" si="2"/>
        <v>WH8_9</v>
      </c>
      <c r="AX72" s="108">
        <f>[4]attached_energy_demand_summariz!F47</f>
        <v>0.0189268898351184</v>
      </c>
      <c r="AY72" s="108" t="s">
        <v>18</v>
      </c>
      <c r="AZ72" s="108" t="s">
        <v>193</v>
      </c>
      <c r="BD72" s="108" t="s">
        <v>327</v>
      </c>
      <c r="BE72" s="108" t="str">
        <f t="shared" si="3"/>
        <v>R_ES-AP-WatHeat</v>
      </c>
      <c r="BF72" s="108" t="str">
        <f t="shared" si="3"/>
        <v>WH8_9</v>
      </c>
      <c r="BG72" s="108">
        <f t="shared" si="6"/>
        <v>0.0221985165054664</v>
      </c>
      <c r="BH72" s="108" t="s">
        <v>18</v>
      </c>
      <c r="BI72" s="108" t="s">
        <v>195</v>
      </c>
      <c r="BM72" s="108" t="s">
        <v>327</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R_ES-AP-WatHeat</v>
      </c>
      <c r="M73" s="108" t="s">
        <v>427</v>
      </c>
      <c r="N73" s="108">
        <f>[4]attached_energy_demand_split!D16</f>
        <v>0.0207247431264493</v>
      </c>
      <c r="O73" s="108" t="s">
        <v>18</v>
      </c>
      <c r="P73" s="108" t="s">
        <v>196</v>
      </c>
      <c r="T73" s="108" t="s">
        <v>327</v>
      </c>
      <c r="U73" s="108" t="str">
        <f t="shared" si="5"/>
        <v>R_ES-AP-WatHeat</v>
      </c>
      <c r="V73" s="108" t="str">
        <f t="shared" si="5"/>
        <v>WH10_11</v>
      </c>
      <c r="W73" s="108">
        <f>[4]attached_energy_demand_split!D78</f>
        <v>0.0269606064596627</v>
      </c>
      <c r="X73" s="108" t="s">
        <v>18</v>
      </c>
      <c r="Y73" s="108" t="s">
        <v>191</v>
      </c>
      <c r="AC73" s="108" t="s">
        <v>327</v>
      </c>
      <c r="AD73" s="108" t="str">
        <f t="shared" si="0"/>
        <v>R_ES-AP-WatHeat</v>
      </c>
      <c r="AE73" s="108" t="str">
        <f t="shared" si="0"/>
        <v>WH10_11</v>
      </c>
      <c r="AF73" s="108">
        <f>[4]attached_energy_demand_split!D49</f>
        <v>0.0203373562220637</v>
      </c>
      <c r="AG73" s="108" t="s">
        <v>18</v>
      </c>
      <c r="AH73" s="108" t="s">
        <v>197</v>
      </c>
      <c r="AL73" s="108" t="s">
        <v>327</v>
      </c>
      <c r="AM73" s="108" t="str">
        <f t="shared" si="1"/>
        <v>R_ES-AP-WatHeat</v>
      </c>
      <c r="AN73" s="108" t="str">
        <f t="shared" si="1"/>
        <v>WH10_11</v>
      </c>
      <c r="AO73" s="108">
        <f>[4]attached_energy_demand_summariz!B48</f>
        <v>0.0228944317474162</v>
      </c>
      <c r="AP73" s="108" t="s">
        <v>18</v>
      </c>
      <c r="AQ73" s="108" t="s">
        <v>194</v>
      </c>
      <c r="AU73" s="108" t="s">
        <v>327</v>
      </c>
      <c r="AV73" s="108" t="str">
        <f t="shared" si="2"/>
        <v>R_ES-AP-WatHeat</v>
      </c>
      <c r="AW73" s="108" t="str">
        <f t="shared" si="2"/>
        <v>WH10_11</v>
      </c>
      <c r="AX73" s="108">
        <f>[4]attached_energy_demand_summariz!F48</f>
        <v>0.0193167729407143</v>
      </c>
      <c r="AY73" s="108" t="s">
        <v>18</v>
      </c>
      <c r="AZ73" s="108" t="s">
        <v>193</v>
      </c>
      <c r="BD73" s="108" t="s">
        <v>327</v>
      </c>
      <c r="BE73" s="108" t="str">
        <f t="shared" si="3"/>
        <v>R_ES-AP-WatHeat</v>
      </c>
      <c r="BF73" s="108" t="str">
        <f t="shared" si="3"/>
        <v>WH10_11</v>
      </c>
      <c r="BG73" s="108">
        <f t="shared" si="6"/>
        <v>0.0228944317474162</v>
      </c>
      <c r="BH73" s="108" t="s">
        <v>18</v>
      </c>
      <c r="BI73" s="108" t="s">
        <v>195</v>
      </c>
      <c r="BM73" s="108" t="s">
        <v>327</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R_ES-AP-WatHeat</v>
      </c>
      <c r="M74" s="108" t="s">
        <v>428</v>
      </c>
      <c r="N74" s="108">
        <f>[4]attached_energy_demand_split!D18</f>
        <v>0.0213134263086159</v>
      </c>
      <c r="O74" s="108" t="s">
        <v>18</v>
      </c>
      <c r="P74" s="108" t="s">
        <v>196</v>
      </c>
      <c r="T74" s="108" t="s">
        <v>327</v>
      </c>
      <c r="U74" s="108" t="str">
        <f t="shared" si="5"/>
        <v>R_ES-AP-WatHeat</v>
      </c>
      <c r="V74" s="108" t="str">
        <f t="shared" si="5"/>
        <v>WH12_13</v>
      </c>
      <c r="W74" s="108">
        <f>[4]attached_energy_demand_split!D80</f>
        <v>0.0281941532212526</v>
      </c>
      <c r="X74" s="108" t="s">
        <v>18</v>
      </c>
      <c r="Y74" s="108" t="s">
        <v>191</v>
      </c>
      <c r="AC74" s="108" t="s">
        <v>327</v>
      </c>
      <c r="AD74" s="108" t="str">
        <f t="shared" si="0"/>
        <v>R_ES-AP-WatHeat</v>
      </c>
      <c r="AE74" s="108" t="str">
        <f t="shared" si="0"/>
        <v>WH12_13</v>
      </c>
      <c r="AF74" s="108">
        <f>[4]attached_energy_demand_split!D51</f>
        <v>0.0215779233299048</v>
      </c>
      <c r="AG74" s="108" t="s">
        <v>18</v>
      </c>
      <c r="AH74" s="108" t="s">
        <v>197</v>
      </c>
      <c r="AL74" s="108" t="s">
        <v>327</v>
      </c>
      <c r="AM74" s="108" t="str">
        <f t="shared" si="1"/>
        <v>R_ES-AP-WatHeat</v>
      </c>
      <c r="AN74" s="108" t="str">
        <f t="shared" si="1"/>
        <v>WH12_13</v>
      </c>
      <c r="AO74" s="108">
        <f>[4]attached_energy_demand_summariz!B49</f>
        <v>0.0243699220566265</v>
      </c>
      <c r="AP74" s="108" t="s">
        <v>18</v>
      </c>
      <c r="AQ74" s="108" t="s">
        <v>194</v>
      </c>
      <c r="AU74" s="108" t="s">
        <v>327</v>
      </c>
      <c r="AV74" s="108" t="str">
        <f t="shared" si="2"/>
        <v>R_ES-AP-WatHeat</v>
      </c>
      <c r="AW74" s="108" t="str">
        <f t="shared" si="2"/>
        <v>WH12_13</v>
      </c>
      <c r="AX74" s="108">
        <f>[4]attached_energy_demand_summariz!F49</f>
        <v>0.0217136791659968</v>
      </c>
      <c r="AY74" s="108" t="s">
        <v>18</v>
      </c>
      <c r="AZ74" s="108" t="s">
        <v>193</v>
      </c>
      <c r="BD74" s="108" t="s">
        <v>327</v>
      </c>
      <c r="BE74" s="108" t="str">
        <f t="shared" si="3"/>
        <v>R_ES-AP-WatHeat</v>
      </c>
      <c r="BF74" s="108" t="str">
        <f t="shared" si="3"/>
        <v>WH12_13</v>
      </c>
      <c r="BG74" s="108">
        <f t="shared" si="6"/>
        <v>0.0243699220566265</v>
      </c>
      <c r="BH74" s="108" t="s">
        <v>18</v>
      </c>
      <c r="BI74" s="108" t="s">
        <v>195</v>
      </c>
      <c r="BM74" s="108" t="s">
        <v>327</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R_ES-AP-WatHeat</v>
      </c>
      <c r="M75" s="108" t="s">
        <v>429</v>
      </c>
      <c r="N75" s="108">
        <f>[4]attached_energy_demand_split!D20</f>
        <v>0.0224691056303517</v>
      </c>
      <c r="O75" s="108" t="s">
        <v>18</v>
      </c>
      <c r="P75" s="108" t="s">
        <v>196</v>
      </c>
      <c r="T75" s="108" t="s">
        <v>327</v>
      </c>
      <c r="U75" s="108" t="str">
        <f t="shared" si="5"/>
        <v>R_ES-AP-WatHeat</v>
      </c>
      <c r="V75" s="108" t="str">
        <f t="shared" si="5"/>
        <v>WH14_15</v>
      </c>
      <c r="W75" s="108">
        <f>[4]attached_energy_demand_split!D82</f>
        <v>0.0277591077183275</v>
      </c>
      <c r="X75" s="108" t="s">
        <v>18</v>
      </c>
      <c r="Y75" s="108" t="s">
        <v>191</v>
      </c>
      <c r="AC75" s="108" t="s">
        <v>327</v>
      </c>
      <c r="AD75" s="108" t="str">
        <f t="shared" si="0"/>
        <v>R_ES-AP-WatHeat</v>
      </c>
      <c r="AE75" s="108" t="str">
        <f t="shared" si="0"/>
        <v>WH14_15</v>
      </c>
      <c r="AF75" s="108">
        <f>[4]attached_energy_demand_split!D53</f>
        <v>0.0244372230846757</v>
      </c>
      <c r="AG75" s="108" t="s">
        <v>18</v>
      </c>
      <c r="AH75" s="108" t="s">
        <v>197</v>
      </c>
      <c r="AL75" s="108" t="s">
        <v>327</v>
      </c>
      <c r="AM75" s="108" t="str">
        <f t="shared" si="1"/>
        <v>R_ES-AP-WatHeat</v>
      </c>
      <c r="AN75" s="108" t="str">
        <f t="shared" si="1"/>
        <v>WH14_15</v>
      </c>
      <c r="AO75" s="108">
        <f>[4]attached_energy_demand_summariz!B50</f>
        <v>0.0252966565536165</v>
      </c>
      <c r="AP75" s="108" t="s">
        <v>18</v>
      </c>
      <c r="AQ75" s="108" t="s">
        <v>194</v>
      </c>
      <c r="AU75" s="108" t="s">
        <v>327</v>
      </c>
      <c r="AV75" s="108" t="str">
        <f t="shared" si="2"/>
        <v>R_ES-AP-WatHeat</v>
      </c>
      <c r="AW75" s="108" t="str">
        <f t="shared" si="2"/>
        <v>WH14_15</v>
      </c>
      <c r="AX75" s="108">
        <f>[4]attached_energy_demand_summariz!F50</f>
        <v>0.0231546162990083</v>
      </c>
      <c r="AY75" s="108" t="s">
        <v>18</v>
      </c>
      <c r="AZ75" s="108" t="s">
        <v>193</v>
      </c>
      <c r="BD75" s="108" t="s">
        <v>327</v>
      </c>
      <c r="BE75" s="108" t="str">
        <f t="shared" si="3"/>
        <v>R_ES-AP-WatHeat</v>
      </c>
      <c r="BF75" s="108" t="str">
        <f t="shared" si="3"/>
        <v>WH14_15</v>
      </c>
      <c r="BG75" s="108">
        <f t="shared" si="6"/>
        <v>0.0252966565536165</v>
      </c>
      <c r="BH75" s="108" t="s">
        <v>18</v>
      </c>
      <c r="BI75" s="108" t="s">
        <v>195</v>
      </c>
      <c r="BM75" s="108" t="s">
        <v>327</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R_ES-AP-WatHeat</v>
      </c>
      <c r="M76" s="108" t="s">
        <v>430</v>
      </c>
      <c r="N76" s="108">
        <f>[4]attached_energy_demand_split!D22</f>
        <v>0.0228058793544892</v>
      </c>
      <c r="O76" s="108" t="s">
        <v>18</v>
      </c>
      <c r="P76" s="108" t="s">
        <v>196</v>
      </c>
      <c r="T76" s="108" t="s">
        <v>327</v>
      </c>
      <c r="U76" s="108" t="str">
        <f t="shared" si="5"/>
        <v>R_ES-AP-WatHeat</v>
      </c>
      <c r="V76" s="108" t="str">
        <f t="shared" si="5"/>
        <v>WH16_17</v>
      </c>
      <c r="W76" s="108">
        <f>[4]attached_energy_demand_split!D84</f>
        <v>0.0270225001421144</v>
      </c>
      <c r="X76" s="108" t="s">
        <v>18</v>
      </c>
      <c r="Y76" s="108" t="s">
        <v>191</v>
      </c>
      <c r="AC76" s="108" t="s">
        <v>327</v>
      </c>
      <c r="AD76" s="108" t="str">
        <f t="shared" si="0"/>
        <v>R_ES-AP-WatHeat</v>
      </c>
      <c r="AE76" s="108" t="str">
        <f t="shared" si="0"/>
        <v>WH16_17</v>
      </c>
      <c r="AF76" s="108">
        <f>[4]attached_energy_demand_split!D55</f>
        <v>0.0257055276901567</v>
      </c>
      <c r="AG76" s="108" t="s">
        <v>18</v>
      </c>
      <c r="AH76" s="108" t="s">
        <v>197</v>
      </c>
      <c r="AL76" s="108" t="s">
        <v>327</v>
      </c>
      <c r="AM76" s="108" t="str">
        <f t="shared" si="1"/>
        <v>R_ES-AP-WatHeat</v>
      </c>
      <c r="AN76" s="108" t="str">
        <f t="shared" si="1"/>
        <v>WH16_17</v>
      </c>
      <c r="AO76" s="108">
        <f>[4]attached_energy_demand_summariz!B51</f>
        <v>0.0253035348263485</v>
      </c>
      <c r="AP76" s="108" t="s">
        <v>18</v>
      </c>
      <c r="AQ76" s="108" t="s">
        <v>194</v>
      </c>
      <c r="AU76" s="108" t="s">
        <v>327</v>
      </c>
      <c r="AV76" s="108" t="str">
        <f t="shared" si="2"/>
        <v>R_ES-AP-WatHeat</v>
      </c>
      <c r="AW76" s="108" t="str">
        <f t="shared" si="2"/>
        <v>WH16_17</v>
      </c>
      <c r="AX76" s="108">
        <f>[4]attached_energy_demand_summariz!F51</f>
        <v>0.0233585702637121</v>
      </c>
      <c r="AY76" s="108" t="s">
        <v>18</v>
      </c>
      <c r="AZ76" s="108" t="s">
        <v>193</v>
      </c>
      <c r="BD76" s="108" t="s">
        <v>327</v>
      </c>
      <c r="BE76" s="108" t="str">
        <f t="shared" si="3"/>
        <v>R_ES-AP-WatHeat</v>
      </c>
      <c r="BF76" s="108" t="str">
        <f t="shared" si="3"/>
        <v>WH16_17</v>
      </c>
      <c r="BG76" s="108">
        <f t="shared" si="6"/>
        <v>0.0253035348263485</v>
      </c>
      <c r="BH76" s="108" t="s">
        <v>18</v>
      </c>
      <c r="BI76" s="108" t="s">
        <v>195</v>
      </c>
      <c r="BM76" s="108" t="s">
        <v>327</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R_ES-AP-WatHeat</v>
      </c>
      <c r="M77" s="108" t="s">
        <v>431</v>
      </c>
      <c r="N77" s="108">
        <f>[4]attached_energy_demand_split!D24</f>
        <v>0.0228335510535675</v>
      </c>
      <c r="O77" s="108" t="s">
        <v>18</v>
      </c>
      <c r="P77" s="108" t="s">
        <v>196</v>
      </c>
      <c r="T77" s="108" t="s">
        <v>327</v>
      </c>
      <c r="U77" s="108" t="str">
        <f t="shared" si="5"/>
        <v>R_ES-AP-WatHeat</v>
      </c>
      <c r="V77" s="108" t="str">
        <f t="shared" si="5"/>
        <v>WH18_19</v>
      </c>
      <c r="W77" s="108">
        <f>[4]attached_energy_demand_split!D86</f>
        <v>0.0267517944660614</v>
      </c>
      <c r="X77" s="108" t="s">
        <v>18</v>
      </c>
      <c r="Y77" s="108" t="s">
        <v>191</v>
      </c>
      <c r="AC77" s="108" t="s">
        <v>327</v>
      </c>
      <c r="AD77" s="108" t="str">
        <f t="shared" si="0"/>
        <v>R_ES-AP-WatHeat</v>
      </c>
      <c r="AE77" s="108" t="str">
        <f t="shared" si="0"/>
        <v>WH18_19</v>
      </c>
      <c r="AF77" s="108">
        <f>[4]attached_energy_demand_split!D57</f>
        <v>0.0255927943653416</v>
      </c>
      <c r="AG77" s="108" t="s">
        <v>18</v>
      </c>
      <c r="AH77" s="108" t="s">
        <v>197</v>
      </c>
      <c r="AL77" s="108" t="s">
        <v>327</v>
      </c>
      <c r="AM77" s="108" t="str">
        <f t="shared" si="1"/>
        <v>R_ES-AP-WatHeat</v>
      </c>
      <c r="AN77" s="108" t="str">
        <f t="shared" si="1"/>
        <v>WH18_19</v>
      </c>
      <c r="AO77" s="108">
        <f>[4]attached_energy_demand_summariz!B52</f>
        <v>0.0249695860312862</v>
      </c>
      <c r="AP77" s="108" t="s">
        <v>18</v>
      </c>
      <c r="AQ77" s="108" t="s">
        <v>194</v>
      </c>
      <c r="AU77" s="108" t="s">
        <v>327</v>
      </c>
      <c r="AV77" s="108" t="str">
        <f t="shared" si="2"/>
        <v>R_ES-AP-WatHeat</v>
      </c>
      <c r="AW77" s="108" t="str">
        <f t="shared" si="2"/>
        <v>WH18_19</v>
      </c>
      <c r="AX77" s="108">
        <f>[4]attached_energy_demand_summariz!F52</f>
        <v>0.023127630615324</v>
      </c>
      <c r="AY77" s="108" t="s">
        <v>18</v>
      </c>
      <c r="AZ77" s="108" t="s">
        <v>193</v>
      </c>
      <c r="BD77" s="108" t="s">
        <v>327</v>
      </c>
      <c r="BE77" s="108" t="str">
        <f t="shared" si="3"/>
        <v>R_ES-AP-WatHeat</v>
      </c>
      <c r="BF77" s="108" t="str">
        <f t="shared" si="3"/>
        <v>WH18_19</v>
      </c>
      <c r="BG77" s="108">
        <f t="shared" si="6"/>
        <v>0.0249695860312862</v>
      </c>
      <c r="BH77" s="108" t="s">
        <v>18</v>
      </c>
      <c r="BI77" s="108" t="s">
        <v>195</v>
      </c>
      <c r="BM77" s="108" t="s">
        <v>327</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R_ES-AP-WatHeat</v>
      </c>
      <c r="M78" s="108" t="s">
        <v>432</v>
      </c>
      <c r="N78" s="108">
        <f>[4]attached_energy_demand_split!D26</f>
        <v>0.0227154557821904</v>
      </c>
      <c r="O78" s="108" t="s">
        <v>18</v>
      </c>
      <c r="P78" s="108" t="s">
        <v>196</v>
      </c>
      <c r="T78" s="108" t="s">
        <v>327</v>
      </c>
      <c r="U78" s="108" t="str">
        <f t="shared" si="5"/>
        <v>R_ES-AP-WatHeat</v>
      </c>
      <c r="V78" s="108" t="str">
        <f t="shared" si="5"/>
        <v>WH20_21</v>
      </c>
      <c r="W78" s="108">
        <f>[4]attached_energy_demand_split!D88</f>
        <v>0.0283933513791526</v>
      </c>
      <c r="X78" s="108" t="s">
        <v>18</v>
      </c>
      <c r="Y78" s="108" t="s">
        <v>191</v>
      </c>
      <c r="AC78" s="108" t="s">
        <v>327</v>
      </c>
      <c r="AD78" s="108" t="str">
        <f t="shared" si="0"/>
        <v>R_ES-AP-WatHeat</v>
      </c>
      <c r="AE78" s="108" t="str">
        <f t="shared" si="0"/>
        <v>WH20_21</v>
      </c>
      <c r="AF78" s="108">
        <f>[4]attached_energy_demand_split!D59</f>
        <v>0.0251280963570105</v>
      </c>
      <c r="AG78" s="108" t="s">
        <v>18</v>
      </c>
      <c r="AH78" s="108" t="s">
        <v>197</v>
      </c>
      <c r="AL78" s="108" t="s">
        <v>327</v>
      </c>
      <c r="AM78" s="108" t="str">
        <f t="shared" si="1"/>
        <v>R_ES-AP-WatHeat</v>
      </c>
      <c r="AN78" s="108" t="str">
        <f t="shared" si="1"/>
        <v>WH20_21</v>
      </c>
      <c r="AO78" s="108">
        <f>[4]attached_energy_demand_summariz!B53</f>
        <v>0.0251936667769471</v>
      </c>
      <c r="AP78" s="108" t="s">
        <v>18</v>
      </c>
      <c r="AQ78" s="108" t="s">
        <v>194</v>
      </c>
      <c r="AU78" s="108" t="s">
        <v>327</v>
      </c>
      <c r="AV78" s="108" t="str">
        <f t="shared" si="2"/>
        <v>R_ES-AP-WatHeat</v>
      </c>
      <c r="AW78" s="108" t="str">
        <f t="shared" si="2"/>
        <v>WH20_21</v>
      </c>
      <c r="AX78" s="108">
        <f>[4]attached_energy_demand_summariz!F53</f>
        <v>0.0230669226777415</v>
      </c>
      <c r="AY78" s="108" t="s">
        <v>18</v>
      </c>
      <c r="AZ78" s="108" t="s">
        <v>193</v>
      </c>
      <c r="BD78" s="108" t="s">
        <v>327</v>
      </c>
      <c r="BE78" s="108" t="str">
        <f t="shared" si="3"/>
        <v>R_ES-AP-WatHeat</v>
      </c>
      <c r="BF78" s="108" t="str">
        <f t="shared" si="3"/>
        <v>WH20_21</v>
      </c>
      <c r="BG78" s="108">
        <f t="shared" si="6"/>
        <v>0.0251936667769471</v>
      </c>
      <c r="BH78" s="108" t="s">
        <v>18</v>
      </c>
      <c r="BI78" s="108" t="s">
        <v>195</v>
      </c>
      <c r="BM78" s="108" t="s">
        <v>327</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R_ES-AP-WatHeat</v>
      </c>
      <c r="M79" s="108" t="s">
        <v>433</v>
      </c>
      <c r="N79" s="108">
        <f>[4]attached_energy_demand_split!D28</f>
        <v>0.0228898262899369</v>
      </c>
      <c r="O79" s="108" t="s">
        <v>18</v>
      </c>
      <c r="P79" s="108" t="s">
        <v>196</v>
      </c>
      <c r="T79" s="108" t="s">
        <v>327</v>
      </c>
      <c r="U79" s="108" t="str">
        <f t="shared" si="5"/>
        <v>R_ES-AP-WatHeat</v>
      </c>
      <c r="V79" s="108" t="str">
        <f t="shared" si="5"/>
        <v>WH22_23</v>
      </c>
      <c r="W79" s="108">
        <f>[4]attached_energy_demand_split!D90</f>
        <v>0.0283097816617008</v>
      </c>
      <c r="X79" s="108" t="s">
        <v>18</v>
      </c>
      <c r="Y79" s="108" t="s">
        <v>191</v>
      </c>
      <c r="AC79" s="108" t="s">
        <v>327</v>
      </c>
      <c r="AD79" s="108" t="str">
        <f t="shared" si="0"/>
        <v>R_ES-AP-WatHeat</v>
      </c>
      <c r="AE79" s="108" t="str">
        <f t="shared" si="0"/>
        <v>WH22_23</v>
      </c>
      <c r="AF79" s="108">
        <f>[4]attached_energy_demand_split!D61</f>
        <v>0.0254920738775338</v>
      </c>
      <c r="AG79" s="108" t="s">
        <v>18</v>
      </c>
      <c r="AH79" s="108" t="s">
        <v>197</v>
      </c>
      <c r="AL79" s="108" t="s">
        <v>327</v>
      </c>
      <c r="AM79" s="108" t="str">
        <f t="shared" si="1"/>
        <v>R_ES-AP-WatHeat</v>
      </c>
      <c r="AN79" s="108" t="str">
        <f t="shared" si="1"/>
        <v>WH22_23</v>
      </c>
      <c r="AO79" s="108">
        <f>[4]attached_energy_demand_summariz!B54</f>
        <v>0.025793097568826</v>
      </c>
      <c r="AP79" s="108" t="s">
        <v>18</v>
      </c>
      <c r="AQ79" s="108" t="s">
        <v>194</v>
      </c>
      <c r="AU79" s="108" t="s">
        <v>327</v>
      </c>
      <c r="AV79" s="108" t="str">
        <f t="shared" si="2"/>
        <v>R_ES-AP-WatHeat</v>
      </c>
      <c r="AW79" s="108" t="str">
        <f t="shared" si="2"/>
        <v>WH22_23</v>
      </c>
      <c r="AX79" s="108">
        <f>[4]attached_energy_demand_summariz!F54</f>
        <v>0.0246581494217923</v>
      </c>
      <c r="AY79" s="108" t="s">
        <v>18</v>
      </c>
      <c r="AZ79" s="108" t="s">
        <v>193</v>
      </c>
      <c r="BD79" s="108" t="s">
        <v>327</v>
      </c>
      <c r="BE79" s="108" t="str">
        <f t="shared" si="3"/>
        <v>R_ES-AP-WatHeat</v>
      </c>
      <c r="BF79" s="108" t="str">
        <f t="shared" si="3"/>
        <v>WH22_23</v>
      </c>
      <c r="BG79" s="108">
        <f t="shared" si="6"/>
        <v>0.025793097568826</v>
      </c>
      <c r="BH79" s="108" t="s">
        <v>18</v>
      </c>
      <c r="BI79" s="108" t="s">
        <v>195</v>
      </c>
      <c r="BM79" s="108" t="s">
        <v>327</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R_ES-MOB-WatHeat</v>
      </c>
      <c r="M80" s="108" t="s">
        <v>386</v>
      </c>
      <c r="N80" s="108">
        <f t="shared" ref="N80:N143" si="8">N32</f>
        <v>0.0207246590371655</v>
      </c>
      <c r="O80" s="108" t="s">
        <v>18</v>
      </c>
      <c r="P80" s="108" t="s">
        <v>196</v>
      </c>
      <c r="T80" s="108" t="s">
        <v>327</v>
      </c>
      <c r="U80" s="108" t="str">
        <f t="shared" ref="U80:V112" si="9">L80</f>
        <v>R_ES-MOB-WatHeat</v>
      </c>
      <c r="V80" s="108" t="str">
        <f t="shared" si="9"/>
        <v>RH0_1</v>
      </c>
      <c r="W80" s="108">
        <f t="shared" ref="W80:W143" si="10">W32</f>
        <v>0.0211149417251545</v>
      </c>
      <c r="X80" s="108" t="s">
        <v>18</v>
      </c>
      <c r="Y80" s="108" t="s">
        <v>191</v>
      </c>
      <c r="AC80" s="108" t="s">
        <v>327</v>
      </c>
      <c r="AD80" s="108" t="str">
        <f t="shared" ref="AD80:AE111" si="11">U80</f>
        <v>R_ES-MOB-WatHeat</v>
      </c>
      <c r="AE80" s="108" t="str">
        <f t="shared" si="11"/>
        <v>RH0_1</v>
      </c>
      <c r="AF80" s="108">
        <f t="shared" ref="AF80:AF143" si="12">AF32</f>
        <v>0.0215588607712188</v>
      </c>
      <c r="AG80" s="108" t="s">
        <v>18</v>
      </c>
      <c r="AH80" s="108" t="s">
        <v>197</v>
      </c>
      <c r="AL80" s="108" t="s">
        <v>327</v>
      </c>
      <c r="AM80" s="108" t="str">
        <f t="shared" ref="AM80:AN111" si="13">AD80</f>
        <v>R_ES-MOB-WatHeat</v>
      </c>
      <c r="AN80" s="108" t="str">
        <f t="shared" si="13"/>
        <v>RH0_1</v>
      </c>
      <c r="AO80" s="108">
        <f t="shared" ref="AO80:AO143" si="14">AO32</f>
        <v>0.0211002816156798</v>
      </c>
      <c r="AP80" s="108" t="s">
        <v>18</v>
      </c>
      <c r="AQ80" s="108" t="s">
        <v>194</v>
      </c>
      <c r="AU80" s="108" t="s">
        <v>327</v>
      </c>
      <c r="AV80" s="108" t="str">
        <f t="shared" ref="AV80:AW111" si="15">AM80</f>
        <v>R_ES-MOB-WatHeat</v>
      </c>
      <c r="AW80" s="108" t="str">
        <f t="shared" si="15"/>
        <v>RH0_1</v>
      </c>
      <c r="AX80" s="108">
        <f t="shared" ref="AX80:AX143" si="16">AX32</f>
        <v>0.0216553453978117</v>
      </c>
      <c r="AY80" s="108" t="s">
        <v>18</v>
      </c>
      <c r="AZ80" s="108" t="s">
        <v>193</v>
      </c>
      <c r="BD80" s="108" t="s">
        <v>327</v>
      </c>
      <c r="BE80" s="108" t="str">
        <f t="shared" ref="BE80:BF111" si="17">AV80</f>
        <v>R_ES-MOB-WatHeat</v>
      </c>
      <c r="BF80" s="108" t="str">
        <f t="shared" si="17"/>
        <v>RH0_1</v>
      </c>
      <c r="BG80" s="108">
        <f t="shared" si="6"/>
        <v>0.0211002816156798</v>
      </c>
      <c r="BH80" s="108" t="s">
        <v>18</v>
      </c>
      <c r="BI80" s="108" t="s">
        <v>195</v>
      </c>
      <c r="BM80" s="108" t="s">
        <v>327</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327</v>
      </c>
      <c r="L81" s="108" t="str">
        <f t="shared" ref="L81:L127" si="20">L80</f>
        <v>R_ES-MOB-WatHeat</v>
      </c>
      <c r="M81" s="108" t="s">
        <v>387</v>
      </c>
      <c r="N81" s="108">
        <f t="shared" si="8"/>
        <v>0.0206069139508455</v>
      </c>
      <c r="O81" s="108" t="s">
        <v>18</v>
      </c>
      <c r="P81" s="108" t="s">
        <v>196</v>
      </c>
      <c r="T81" s="108" t="s">
        <v>327</v>
      </c>
      <c r="U81" s="108" t="str">
        <f t="shared" si="9"/>
        <v>R_ES-MOB-WatHeat</v>
      </c>
      <c r="V81" s="108" t="str">
        <f t="shared" si="9"/>
        <v>RH2_3</v>
      </c>
      <c r="W81" s="108">
        <f t="shared" si="10"/>
        <v>0.019269377650939</v>
      </c>
      <c r="X81" s="108" t="s">
        <v>18</v>
      </c>
      <c r="Y81" s="108" t="s">
        <v>191</v>
      </c>
      <c r="AC81" s="108" t="s">
        <v>327</v>
      </c>
      <c r="AD81" s="108" t="str">
        <f t="shared" si="11"/>
        <v>R_ES-MOB-WatHeat</v>
      </c>
      <c r="AE81" s="108" t="str">
        <f t="shared" si="11"/>
        <v>RH2_3</v>
      </c>
      <c r="AF81" s="108">
        <f t="shared" si="12"/>
        <v>0.021716461727875</v>
      </c>
      <c r="AG81" s="108" t="s">
        <v>18</v>
      </c>
      <c r="AH81" s="108" t="s">
        <v>197</v>
      </c>
      <c r="AL81" s="108" t="s">
        <v>327</v>
      </c>
      <c r="AM81" s="108" t="str">
        <f t="shared" si="13"/>
        <v>R_ES-MOB-WatHeat</v>
      </c>
      <c r="AN81" s="108" t="str">
        <f t="shared" si="13"/>
        <v>RH2_3</v>
      </c>
      <c r="AO81" s="108">
        <f t="shared" si="14"/>
        <v>0.0202044634746338</v>
      </c>
      <c r="AP81" s="108" t="s">
        <v>18</v>
      </c>
      <c r="AQ81" s="108" t="s">
        <v>194</v>
      </c>
      <c r="AU81" s="108" t="s">
        <v>327</v>
      </c>
      <c r="AV81" s="108" t="str">
        <f t="shared" si="15"/>
        <v>R_ES-MOB-WatHeat</v>
      </c>
      <c r="AW81" s="108" t="str">
        <f t="shared" si="15"/>
        <v>RH2_3</v>
      </c>
      <c r="AX81" s="108">
        <f t="shared" si="16"/>
        <v>0.0197617928172299</v>
      </c>
      <c r="AY81" s="108" t="s">
        <v>18</v>
      </c>
      <c r="AZ81" s="108" t="s">
        <v>193</v>
      </c>
      <c r="BD81" s="108" t="s">
        <v>327</v>
      </c>
      <c r="BE81" s="108" t="str">
        <f t="shared" si="17"/>
        <v>R_ES-MOB-WatHeat</v>
      </c>
      <c r="BF81" s="108" t="str">
        <f t="shared" si="17"/>
        <v>RH2_3</v>
      </c>
      <c r="BG81" s="108">
        <f t="shared" si="6"/>
        <v>0.0202044634746338</v>
      </c>
      <c r="BH81" s="108" t="s">
        <v>18</v>
      </c>
      <c r="BI81" s="108" t="s">
        <v>195</v>
      </c>
      <c r="BM81" s="108" t="s">
        <v>327</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R_ES-MOB-WatHeat</v>
      </c>
      <c r="M82" s="108" t="s">
        <v>388</v>
      </c>
      <c r="N82" s="108">
        <f t="shared" si="8"/>
        <v>0.0199087438710615</v>
      </c>
      <c r="O82" s="108" t="s">
        <v>18</v>
      </c>
      <c r="P82" s="108" t="s">
        <v>196</v>
      </c>
      <c r="T82" s="108" t="s">
        <v>327</v>
      </c>
      <c r="U82" s="108" t="str">
        <f t="shared" si="9"/>
        <v>R_ES-MOB-WatHeat</v>
      </c>
      <c r="V82" s="108" t="str">
        <f t="shared" si="9"/>
        <v>RH4_5</v>
      </c>
      <c r="W82" s="108">
        <f t="shared" si="10"/>
        <v>0.0185538915735157</v>
      </c>
      <c r="X82" s="108" t="s">
        <v>18</v>
      </c>
      <c r="Y82" s="108" t="s">
        <v>191</v>
      </c>
      <c r="AC82" s="108" t="s">
        <v>327</v>
      </c>
      <c r="AD82" s="108" t="str">
        <f t="shared" si="11"/>
        <v>R_ES-MOB-WatHeat</v>
      </c>
      <c r="AE82" s="108" t="str">
        <f t="shared" si="11"/>
        <v>RH4_5</v>
      </c>
      <c r="AF82" s="108">
        <f t="shared" si="12"/>
        <v>0.0210410330240004</v>
      </c>
      <c r="AG82" s="108" t="s">
        <v>18</v>
      </c>
      <c r="AH82" s="108" t="s">
        <v>197</v>
      </c>
      <c r="AL82" s="108" t="s">
        <v>327</v>
      </c>
      <c r="AM82" s="108" t="str">
        <f t="shared" si="13"/>
        <v>R_ES-MOB-WatHeat</v>
      </c>
      <c r="AN82" s="108" t="str">
        <f t="shared" si="13"/>
        <v>RH4_5</v>
      </c>
      <c r="AO82" s="108">
        <f t="shared" si="14"/>
        <v>0.0191598666763358</v>
      </c>
      <c r="AP82" s="108" t="s">
        <v>18</v>
      </c>
      <c r="AQ82" s="108" t="s">
        <v>194</v>
      </c>
      <c r="AU82" s="108" t="s">
        <v>327</v>
      </c>
      <c r="AV82" s="108" t="str">
        <f t="shared" si="15"/>
        <v>R_ES-MOB-WatHeat</v>
      </c>
      <c r="AW82" s="108" t="str">
        <f t="shared" si="15"/>
        <v>RH4_5</v>
      </c>
      <c r="AX82" s="108">
        <f t="shared" si="16"/>
        <v>0.0176014946901204</v>
      </c>
      <c r="AY82" s="108" t="s">
        <v>18</v>
      </c>
      <c r="AZ82" s="108" t="s">
        <v>193</v>
      </c>
      <c r="BD82" s="108" t="s">
        <v>327</v>
      </c>
      <c r="BE82" s="108" t="str">
        <f t="shared" si="17"/>
        <v>R_ES-MOB-WatHeat</v>
      </c>
      <c r="BF82" s="108" t="str">
        <f t="shared" si="17"/>
        <v>RH4_5</v>
      </c>
      <c r="BG82" s="108">
        <f t="shared" si="6"/>
        <v>0.0191598666763358</v>
      </c>
      <c r="BH82" s="108" t="s">
        <v>18</v>
      </c>
      <c r="BI82" s="108" t="s">
        <v>195</v>
      </c>
      <c r="BM82" s="108" t="s">
        <v>327</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R_ES-MOB-WatHeat</v>
      </c>
      <c r="M83" s="108" t="s">
        <v>389</v>
      </c>
      <c r="N83" s="108">
        <f t="shared" si="8"/>
        <v>0.019131142691048</v>
      </c>
      <c r="O83" s="108" t="s">
        <v>18</v>
      </c>
      <c r="P83" s="108" t="s">
        <v>196</v>
      </c>
      <c r="T83" s="108" t="s">
        <v>327</v>
      </c>
      <c r="U83" s="108" t="str">
        <f t="shared" si="9"/>
        <v>R_ES-MOB-WatHeat</v>
      </c>
      <c r="V83" s="108" t="str">
        <f t="shared" si="9"/>
        <v>RH6_7</v>
      </c>
      <c r="W83" s="108">
        <f t="shared" si="10"/>
        <v>0.0188033521186996</v>
      </c>
      <c r="X83" s="108" t="s">
        <v>18</v>
      </c>
      <c r="Y83" s="108" t="s">
        <v>191</v>
      </c>
      <c r="AC83" s="108" t="s">
        <v>327</v>
      </c>
      <c r="AD83" s="108" t="str">
        <f t="shared" si="11"/>
        <v>R_ES-MOB-WatHeat</v>
      </c>
      <c r="AE83" s="108" t="str">
        <f t="shared" si="11"/>
        <v>RH6_7</v>
      </c>
      <c r="AF83" s="108">
        <f t="shared" si="12"/>
        <v>0.0186236423856643</v>
      </c>
      <c r="AG83" s="108" t="s">
        <v>18</v>
      </c>
      <c r="AH83" s="108" t="s">
        <v>197</v>
      </c>
      <c r="AL83" s="108" t="s">
        <v>327</v>
      </c>
      <c r="AM83" s="108" t="str">
        <f t="shared" si="13"/>
        <v>R_ES-MOB-WatHeat</v>
      </c>
      <c r="AN83" s="108" t="str">
        <f t="shared" si="13"/>
        <v>RH6_7</v>
      </c>
      <c r="AO83" s="108">
        <f t="shared" si="14"/>
        <v>0.0183190275812949</v>
      </c>
      <c r="AP83" s="108" t="s">
        <v>18</v>
      </c>
      <c r="AQ83" s="108" t="s">
        <v>194</v>
      </c>
      <c r="AU83" s="108" t="s">
        <v>327</v>
      </c>
      <c r="AV83" s="108" t="str">
        <f t="shared" si="15"/>
        <v>R_ES-MOB-WatHeat</v>
      </c>
      <c r="AW83" s="108" t="str">
        <f t="shared" si="15"/>
        <v>RH6_7</v>
      </c>
      <c r="AX83" s="108">
        <f t="shared" si="16"/>
        <v>0.0167442934477807</v>
      </c>
      <c r="AY83" s="108" t="s">
        <v>18</v>
      </c>
      <c r="AZ83" s="108" t="s">
        <v>193</v>
      </c>
      <c r="BD83" s="108" t="s">
        <v>327</v>
      </c>
      <c r="BE83" s="108" t="str">
        <f t="shared" si="17"/>
        <v>R_ES-MOB-WatHeat</v>
      </c>
      <c r="BF83" s="108" t="str">
        <f t="shared" si="17"/>
        <v>RH6_7</v>
      </c>
      <c r="BG83" s="108">
        <f t="shared" si="6"/>
        <v>0.0183190275812949</v>
      </c>
      <c r="BH83" s="108" t="s">
        <v>18</v>
      </c>
      <c r="BI83" s="108" t="s">
        <v>195</v>
      </c>
      <c r="BM83" s="108" t="s">
        <v>327</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R_ES-MOB-WatHeat</v>
      </c>
      <c r="M84" s="108" t="s">
        <v>390</v>
      </c>
      <c r="N84" s="108">
        <f t="shared" si="8"/>
        <v>0.0188308994526831</v>
      </c>
      <c r="O84" s="108" t="s">
        <v>18</v>
      </c>
      <c r="P84" s="108" t="s">
        <v>196</v>
      </c>
      <c r="T84" s="108" t="s">
        <v>327</v>
      </c>
      <c r="U84" s="108" t="str">
        <f t="shared" si="9"/>
        <v>R_ES-MOB-WatHeat</v>
      </c>
      <c r="V84" s="108" t="str">
        <f t="shared" si="9"/>
        <v>RH8_9</v>
      </c>
      <c r="W84" s="108">
        <f t="shared" si="10"/>
        <v>0.0202757842956449</v>
      </c>
      <c r="X84" s="108" t="s">
        <v>18</v>
      </c>
      <c r="Y84" s="108" t="s">
        <v>191</v>
      </c>
      <c r="AC84" s="108" t="s">
        <v>327</v>
      </c>
      <c r="AD84" s="108" t="str">
        <f t="shared" si="11"/>
        <v>R_ES-MOB-WatHeat</v>
      </c>
      <c r="AE84" s="108" t="str">
        <f t="shared" si="11"/>
        <v>RH8_9</v>
      </c>
      <c r="AF84" s="108">
        <f t="shared" si="12"/>
        <v>0.0171569347582401</v>
      </c>
      <c r="AG84" s="108" t="s">
        <v>18</v>
      </c>
      <c r="AH84" s="108" t="s">
        <v>197</v>
      </c>
      <c r="AL84" s="108" t="s">
        <v>327</v>
      </c>
      <c r="AM84" s="108" t="str">
        <f t="shared" si="13"/>
        <v>R_ES-MOB-WatHeat</v>
      </c>
      <c r="AN84" s="108" t="str">
        <f t="shared" si="13"/>
        <v>RH8_9</v>
      </c>
      <c r="AO84" s="108">
        <f t="shared" si="14"/>
        <v>0.0183672329720752</v>
      </c>
      <c r="AP84" s="108" t="s">
        <v>18</v>
      </c>
      <c r="AQ84" s="108" t="s">
        <v>194</v>
      </c>
      <c r="AU84" s="108" t="s">
        <v>327</v>
      </c>
      <c r="AV84" s="108" t="str">
        <f t="shared" si="15"/>
        <v>R_ES-MOB-WatHeat</v>
      </c>
      <c r="AW84" s="108" t="str">
        <f t="shared" si="15"/>
        <v>RH8_9</v>
      </c>
      <c r="AX84" s="108">
        <f t="shared" si="16"/>
        <v>0.0168878417223846</v>
      </c>
      <c r="AY84" s="108" t="s">
        <v>18</v>
      </c>
      <c r="AZ84" s="108" t="s">
        <v>193</v>
      </c>
      <c r="BD84" s="108" t="s">
        <v>327</v>
      </c>
      <c r="BE84" s="108" t="str">
        <f t="shared" si="17"/>
        <v>R_ES-MOB-WatHeat</v>
      </c>
      <c r="BF84" s="108" t="str">
        <f t="shared" si="17"/>
        <v>RH8_9</v>
      </c>
      <c r="BG84" s="108">
        <f t="shared" si="6"/>
        <v>0.0183672329720752</v>
      </c>
      <c r="BH84" s="108" t="s">
        <v>18</v>
      </c>
      <c r="BI84" s="108" t="s">
        <v>195</v>
      </c>
      <c r="BM84" s="108" t="s">
        <v>327</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R_ES-MOB-WatHeat</v>
      </c>
      <c r="M85" s="108" t="s">
        <v>391</v>
      </c>
      <c r="N85" s="108">
        <f t="shared" si="8"/>
        <v>0.0188922096207154</v>
      </c>
      <c r="O85" s="108" t="s">
        <v>18</v>
      </c>
      <c r="P85" s="108" t="s">
        <v>196</v>
      </c>
      <c r="T85" s="108" t="s">
        <v>327</v>
      </c>
      <c r="U85" s="108" t="str">
        <f t="shared" si="9"/>
        <v>R_ES-MOB-WatHeat</v>
      </c>
      <c r="V85" s="108" t="str">
        <f t="shared" si="9"/>
        <v>RH10_11</v>
      </c>
      <c r="W85" s="108">
        <f t="shared" si="10"/>
        <v>0.0226727094068072</v>
      </c>
      <c r="X85" s="108" t="s">
        <v>18</v>
      </c>
      <c r="Y85" s="108" t="s">
        <v>191</v>
      </c>
      <c r="AC85" s="108" t="s">
        <v>327</v>
      </c>
      <c r="AD85" s="108" t="str">
        <f t="shared" si="11"/>
        <v>R_ES-MOB-WatHeat</v>
      </c>
      <c r="AE85" s="108" t="str">
        <f t="shared" si="11"/>
        <v>RH10_11</v>
      </c>
      <c r="AF85" s="108">
        <f t="shared" si="12"/>
        <v>0.016996069788382</v>
      </c>
      <c r="AG85" s="108" t="s">
        <v>18</v>
      </c>
      <c r="AH85" s="108" t="s">
        <v>197</v>
      </c>
      <c r="AL85" s="108" t="s">
        <v>327</v>
      </c>
      <c r="AM85" s="108" t="str">
        <f t="shared" si="13"/>
        <v>R_ES-MOB-WatHeat</v>
      </c>
      <c r="AN85" s="108" t="str">
        <f t="shared" si="13"/>
        <v>RH10_11</v>
      </c>
      <c r="AO85" s="108">
        <f t="shared" si="14"/>
        <v>0.0195161233742294</v>
      </c>
      <c r="AP85" s="108" t="s">
        <v>18</v>
      </c>
      <c r="AQ85" s="108" t="s">
        <v>194</v>
      </c>
      <c r="AU85" s="108" t="s">
        <v>327</v>
      </c>
      <c r="AV85" s="108" t="str">
        <f t="shared" si="15"/>
        <v>R_ES-MOB-WatHeat</v>
      </c>
      <c r="AW85" s="108" t="str">
        <f t="shared" si="15"/>
        <v>RH10_11</v>
      </c>
      <c r="AX85" s="108">
        <f t="shared" si="16"/>
        <v>0.0187422674180833</v>
      </c>
      <c r="AY85" s="108" t="s">
        <v>18</v>
      </c>
      <c r="AZ85" s="108" t="s">
        <v>193</v>
      </c>
      <c r="BD85" s="108" t="s">
        <v>327</v>
      </c>
      <c r="BE85" s="108" t="str">
        <f t="shared" si="17"/>
        <v>R_ES-MOB-WatHeat</v>
      </c>
      <c r="BF85" s="108" t="str">
        <f t="shared" si="17"/>
        <v>RH10_11</v>
      </c>
      <c r="BG85" s="108">
        <f t="shared" si="6"/>
        <v>0.0195161233742294</v>
      </c>
      <c r="BH85" s="108" t="s">
        <v>18</v>
      </c>
      <c r="BI85" s="108" t="s">
        <v>195</v>
      </c>
      <c r="BM85" s="108" t="s">
        <v>327</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R_ES-MOB-WatHeat</v>
      </c>
      <c r="M86" s="108" t="s">
        <v>392</v>
      </c>
      <c r="N86" s="108">
        <f t="shared" si="8"/>
        <v>0.0197356728752531</v>
      </c>
      <c r="O86" s="108" t="s">
        <v>18</v>
      </c>
      <c r="P86" s="108" t="s">
        <v>196</v>
      </c>
      <c r="T86" s="108" t="s">
        <v>327</v>
      </c>
      <c r="U86" s="108" t="str">
        <f t="shared" si="9"/>
        <v>R_ES-MOB-WatHeat</v>
      </c>
      <c r="V86" s="108" t="str">
        <f t="shared" si="9"/>
        <v>RH12_13</v>
      </c>
      <c r="W86" s="108">
        <f t="shared" si="10"/>
        <v>0.0227084613240583</v>
      </c>
      <c r="X86" s="108" t="s">
        <v>18</v>
      </c>
      <c r="Y86" s="108" t="s">
        <v>191</v>
      </c>
      <c r="AC86" s="108" t="s">
        <v>327</v>
      </c>
      <c r="AD86" s="108" t="str">
        <f t="shared" si="11"/>
        <v>R_ES-MOB-WatHeat</v>
      </c>
      <c r="AE86" s="108" t="str">
        <f t="shared" si="11"/>
        <v>RH12_13</v>
      </c>
      <c r="AF86" s="108">
        <f t="shared" si="12"/>
        <v>0.0181900219421491</v>
      </c>
      <c r="AG86" s="108" t="s">
        <v>18</v>
      </c>
      <c r="AH86" s="108" t="s">
        <v>197</v>
      </c>
      <c r="AL86" s="108" t="s">
        <v>327</v>
      </c>
      <c r="AM86" s="108" t="str">
        <f t="shared" si="13"/>
        <v>R_ES-MOB-WatHeat</v>
      </c>
      <c r="AN86" s="108" t="str">
        <f t="shared" si="13"/>
        <v>RH12_13</v>
      </c>
      <c r="AO86" s="108">
        <f t="shared" si="14"/>
        <v>0.0203929774116346</v>
      </c>
      <c r="AP86" s="108" t="s">
        <v>18</v>
      </c>
      <c r="AQ86" s="108" t="s">
        <v>194</v>
      </c>
      <c r="AU86" s="108" t="s">
        <v>327</v>
      </c>
      <c r="AV86" s="108" t="str">
        <f t="shared" si="15"/>
        <v>R_ES-MOB-WatHeat</v>
      </c>
      <c r="AW86" s="108" t="str">
        <f t="shared" si="15"/>
        <v>RH12_13</v>
      </c>
      <c r="AX86" s="108">
        <f t="shared" si="16"/>
        <v>0.0203766512243404</v>
      </c>
      <c r="AY86" s="108" t="s">
        <v>18</v>
      </c>
      <c r="AZ86" s="108" t="s">
        <v>193</v>
      </c>
      <c r="BD86" s="108" t="s">
        <v>327</v>
      </c>
      <c r="BE86" s="108" t="str">
        <f t="shared" si="17"/>
        <v>R_ES-MOB-WatHeat</v>
      </c>
      <c r="BF86" s="108" t="str">
        <f t="shared" si="17"/>
        <v>RH12_13</v>
      </c>
      <c r="BG86" s="108">
        <f t="shared" si="6"/>
        <v>0.0203929774116346</v>
      </c>
      <c r="BH86" s="108" t="s">
        <v>18</v>
      </c>
      <c r="BI86" s="108" t="s">
        <v>195</v>
      </c>
      <c r="BM86" s="108" t="s">
        <v>327</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R_ES-MOB-WatHeat</v>
      </c>
      <c r="M87" s="108" t="s">
        <v>393</v>
      </c>
      <c r="N87" s="108">
        <f t="shared" si="8"/>
        <v>0.0205351902664844</v>
      </c>
      <c r="O87" s="108" t="s">
        <v>18</v>
      </c>
      <c r="P87" s="108" t="s">
        <v>196</v>
      </c>
      <c r="T87" s="108" t="s">
        <v>327</v>
      </c>
      <c r="U87" s="108" t="str">
        <f t="shared" si="9"/>
        <v>R_ES-MOB-WatHeat</v>
      </c>
      <c r="V87" s="108" t="str">
        <f t="shared" si="9"/>
        <v>RH14_15</v>
      </c>
      <c r="W87" s="108">
        <f t="shared" si="10"/>
        <v>0.0220528299189836</v>
      </c>
      <c r="X87" s="108" t="s">
        <v>18</v>
      </c>
      <c r="Y87" s="108" t="s">
        <v>191</v>
      </c>
      <c r="AC87" s="108" t="s">
        <v>327</v>
      </c>
      <c r="AD87" s="108" t="str">
        <f t="shared" si="11"/>
        <v>R_ES-MOB-WatHeat</v>
      </c>
      <c r="AE87" s="108" t="str">
        <f t="shared" si="11"/>
        <v>RH14_15</v>
      </c>
      <c r="AF87" s="108">
        <f t="shared" si="12"/>
        <v>0.0209674919745702</v>
      </c>
      <c r="AG87" s="108" t="s">
        <v>18</v>
      </c>
      <c r="AH87" s="108" t="s">
        <v>197</v>
      </c>
      <c r="AL87" s="108" t="s">
        <v>327</v>
      </c>
      <c r="AM87" s="108" t="str">
        <f t="shared" si="13"/>
        <v>R_ES-MOB-WatHeat</v>
      </c>
      <c r="AN87" s="108" t="str">
        <f t="shared" si="13"/>
        <v>RH14_15</v>
      </c>
      <c r="AO87" s="108">
        <f t="shared" si="14"/>
        <v>0.0210417023326588</v>
      </c>
      <c r="AP87" s="108" t="s">
        <v>18</v>
      </c>
      <c r="AQ87" s="108" t="s">
        <v>194</v>
      </c>
      <c r="AU87" s="108" t="s">
        <v>327</v>
      </c>
      <c r="AV87" s="108" t="str">
        <f t="shared" si="15"/>
        <v>R_ES-MOB-WatHeat</v>
      </c>
      <c r="AW87" s="108" t="str">
        <f t="shared" si="15"/>
        <v>RH14_15</v>
      </c>
      <c r="AX87" s="108">
        <f t="shared" si="16"/>
        <v>0.0207782387307691</v>
      </c>
      <c r="AY87" s="108" t="s">
        <v>18</v>
      </c>
      <c r="AZ87" s="108" t="s">
        <v>193</v>
      </c>
      <c r="BD87" s="108" t="s">
        <v>327</v>
      </c>
      <c r="BE87" s="108" t="str">
        <f t="shared" si="17"/>
        <v>R_ES-MOB-WatHeat</v>
      </c>
      <c r="BF87" s="108" t="str">
        <f t="shared" si="17"/>
        <v>RH14_15</v>
      </c>
      <c r="BG87" s="108">
        <f t="shared" si="6"/>
        <v>0.0210417023326588</v>
      </c>
      <c r="BH87" s="108" t="s">
        <v>18</v>
      </c>
      <c r="BI87" s="108" t="s">
        <v>195</v>
      </c>
      <c r="BM87" s="108" t="s">
        <v>327</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R_ES-MOB-WatHeat</v>
      </c>
      <c r="M88" s="108" t="s">
        <v>394</v>
      </c>
      <c r="N88" s="108">
        <f t="shared" si="8"/>
        <v>0.0208967198623784</v>
      </c>
      <c r="O88" s="108" t="s">
        <v>18</v>
      </c>
      <c r="P88" s="108" t="s">
        <v>196</v>
      </c>
      <c r="T88" s="108" t="s">
        <v>327</v>
      </c>
      <c r="U88" s="108" t="str">
        <f t="shared" si="9"/>
        <v>R_ES-MOB-WatHeat</v>
      </c>
      <c r="V88" s="108" t="str">
        <f t="shared" si="9"/>
        <v>RH16_17</v>
      </c>
      <c r="W88" s="108">
        <f t="shared" si="10"/>
        <v>0.0211925188192021</v>
      </c>
      <c r="X88" s="108" t="s">
        <v>18</v>
      </c>
      <c r="Y88" s="108" t="s">
        <v>191</v>
      </c>
      <c r="AC88" s="108" t="s">
        <v>327</v>
      </c>
      <c r="AD88" s="108" t="str">
        <f t="shared" si="11"/>
        <v>R_ES-MOB-WatHeat</v>
      </c>
      <c r="AE88" s="108" t="str">
        <f t="shared" si="11"/>
        <v>RH16_17</v>
      </c>
      <c r="AF88" s="108">
        <f t="shared" si="12"/>
        <v>0.0218963821038514</v>
      </c>
      <c r="AG88" s="108" t="s">
        <v>18</v>
      </c>
      <c r="AH88" s="108" t="s">
        <v>197</v>
      </c>
      <c r="AL88" s="108" t="s">
        <v>327</v>
      </c>
      <c r="AM88" s="108" t="str">
        <f t="shared" si="13"/>
        <v>R_ES-MOB-WatHeat</v>
      </c>
      <c r="AN88" s="108" t="str">
        <f t="shared" si="13"/>
        <v>RH16_17</v>
      </c>
      <c r="AO88" s="108">
        <f t="shared" si="14"/>
        <v>0.0210314702528813</v>
      </c>
      <c r="AP88" s="108" t="s">
        <v>18</v>
      </c>
      <c r="AQ88" s="108" t="s">
        <v>194</v>
      </c>
      <c r="AU88" s="108" t="s">
        <v>327</v>
      </c>
      <c r="AV88" s="108" t="str">
        <f t="shared" si="15"/>
        <v>R_ES-MOB-WatHeat</v>
      </c>
      <c r="AW88" s="108" t="str">
        <f t="shared" si="15"/>
        <v>RH16_17</v>
      </c>
      <c r="AX88" s="108">
        <f t="shared" si="16"/>
        <v>0.0206919007593365</v>
      </c>
      <c r="AY88" s="108" t="s">
        <v>18</v>
      </c>
      <c r="AZ88" s="108" t="s">
        <v>193</v>
      </c>
      <c r="BD88" s="108" t="s">
        <v>327</v>
      </c>
      <c r="BE88" s="108" t="str">
        <f t="shared" si="17"/>
        <v>R_ES-MOB-WatHeat</v>
      </c>
      <c r="BF88" s="108" t="str">
        <f t="shared" si="17"/>
        <v>RH16_17</v>
      </c>
      <c r="BG88" s="108">
        <f t="shared" si="6"/>
        <v>0.0210314702528813</v>
      </c>
      <c r="BH88" s="108" t="s">
        <v>18</v>
      </c>
      <c r="BI88" s="108" t="s">
        <v>195</v>
      </c>
      <c r="BM88" s="108" t="s">
        <v>327</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R_ES-MOB-WatHeat</v>
      </c>
      <c r="M89" s="108" t="s">
        <v>395</v>
      </c>
      <c r="N89" s="108">
        <f t="shared" si="8"/>
        <v>0.0208657701701157</v>
      </c>
      <c r="O89" s="108" t="s">
        <v>18</v>
      </c>
      <c r="P89" s="108" t="s">
        <v>196</v>
      </c>
      <c r="T89" s="108" t="s">
        <v>327</v>
      </c>
      <c r="U89" s="108" t="str">
        <f t="shared" si="9"/>
        <v>R_ES-MOB-WatHeat</v>
      </c>
      <c r="V89" s="108" t="str">
        <f t="shared" si="9"/>
        <v>RH18_19</v>
      </c>
      <c r="W89" s="108">
        <f t="shared" si="10"/>
        <v>0.0211344683567324</v>
      </c>
      <c r="X89" s="108" t="s">
        <v>18</v>
      </c>
      <c r="Y89" s="108" t="s">
        <v>191</v>
      </c>
      <c r="AC89" s="108" t="s">
        <v>327</v>
      </c>
      <c r="AD89" s="108" t="str">
        <f t="shared" si="11"/>
        <v>R_ES-MOB-WatHeat</v>
      </c>
      <c r="AE89" s="108" t="str">
        <f t="shared" si="11"/>
        <v>RH18_19</v>
      </c>
      <c r="AF89" s="108">
        <f t="shared" si="12"/>
        <v>0.0217155355129377</v>
      </c>
      <c r="AG89" s="108" t="s">
        <v>18</v>
      </c>
      <c r="AH89" s="108" t="s">
        <v>197</v>
      </c>
      <c r="AL89" s="108" t="s">
        <v>327</v>
      </c>
      <c r="AM89" s="108" t="str">
        <f t="shared" si="13"/>
        <v>R_ES-MOB-WatHeat</v>
      </c>
      <c r="AN89" s="108" t="str">
        <f t="shared" si="13"/>
        <v>RH18_19</v>
      </c>
      <c r="AO89" s="108">
        <f t="shared" si="14"/>
        <v>0.0207724666848622</v>
      </c>
      <c r="AP89" s="108" t="s">
        <v>18</v>
      </c>
      <c r="AQ89" s="108" t="s">
        <v>194</v>
      </c>
      <c r="AU89" s="108" t="s">
        <v>327</v>
      </c>
      <c r="AV89" s="108" t="str">
        <f t="shared" si="15"/>
        <v>R_ES-MOB-WatHeat</v>
      </c>
      <c r="AW89" s="108" t="str">
        <f t="shared" si="15"/>
        <v>RH18_19</v>
      </c>
      <c r="AX89" s="108">
        <f t="shared" si="16"/>
        <v>0.0204346889564006</v>
      </c>
      <c r="AY89" s="108" t="s">
        <v>18</v>
      </c>
      <c r="AZ89" s="108" t="s">
        <v>193</v>
      </c>
      <c r="BD89" s="108" t="s">
        <v>327</v>
      </c>
      <c r="BE89" s="108" t="str">
        <f t="shared" si="17"/>
        <v>R_ES-MOB-WatHeat</v>
      </c>
      <c r="BF89" s="108" t="str">
        <f t="shared" si="17"/>
        <v>RH18_19</v>
      </c>
      <c r="BG89" s="108">
        <f t="shared" si="6"/>
        <v>0.0207724666848622</v>
      </c>
      <c r="BH89" s="108" t="s">
        <v>18</v>
      </c>
      <c r="BI89" s="108" t="s">
        <v>195</v>
      </c>
      <c r="BM89" s="108" t="s">
        <v>327</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R_ES-MOB-WatHeat</v>
      </c>
      <c r="M90" s="108" t="s">
        <v>396</v>
      </c>
      <c r="N90" s="108">
        <f t="shared" si="8"/>
        <v>0.0208182800695852</v>
      </c>
      <c r="O90" s="108" t="s">
        <v>18</v>
      </c>
      <c r="P90" s="108" t="s">
        <v>196</v>
      </c>
      <c r="T90" s="108" t="s">
        <v>327</v>
      </c>
      <c r="U90" s="108" t="str">
        <f t="shared" si="9"/>
        <v>R_ES-MOB-WatHeat</v>
      </c>
      <c r="V90" s="108" t="str">
        <f t="shared" si="9"/>
        <v>RH20_21</v>
      </c>
      <c r="W90" s="108">
        <f t="shared" si="10"/>
        <v>0.0216015909557287</v>
      </c>
      <c r="X90" s="108" t="s">
        <v>18</v>
      </c>
      <c r="Y90" s="108" t="s">
        <v>191</v>
      </c>
      <c r="AC90" s="108" t="s">
        <v>327</v>
      </c>
      <c r="AD90" s="108" t="str">
        <f t="shared" si="11"/>
        <v>R_ES-MOB-WatHeat</v>
      </c>
      <c r="AE90" s="108" t="str">
        <f t="shared" si="11"/>
        <v>RH20_21</v>
      </c>
      <c r="AF90" s="108">
        <f t="shared" si="12"/>
        <v>0.0212535167287306</v>
      </c>
      <c r="AG90" s="108" t="s">
        <v>18</v>
      </c>
      <c r="AH90" s="108" t="s">
        <v>197</v>
      </c>
      <c r="AL90" s="108" t="s">
        <v>327</v>
      </c>
      <c r="AM90" s="108" t="str">
        <f t="shared" si="13"/>
        <v>R_ES-MOB-WatHeat</v>
      </c>
      <c r="AN90" s="108" t="str">
        <f t="shared" si="13"/>
        <v>RH20_21</v>
      </c>
      <c r="AO90" s="108">
        <f t="shared" si="14"/>
        <v>0.0208717090489964</v>
      </c>
      <c r="AP90" s="108" t="s">
        <v>18</v>
      </c>
      <c r="AQ90" s="108" t="s">
        <v>194</v>
      </c>
      <c r="AU90" s="108" t="s">
        <v>327</v>
      </c>
      <c r="AV90" s="108" t="str">
        <f t="shared" si="15"/>
        <v>R_ES-MOB-WatHeat</v>
      </c>
      <c r="AW90" s="108" t="str">
        <f t="shared" si="15"/>
        <v>RH20_21</v>
      </c>
      <c r="AX90" s="108">
        <f t="shared" si="16"/>
        <v>0.0208022312711157</v>
      </c>
      <c r="AY90" s="108" t="s">
        <v>18</v>
      </c>
      <c r="AZ90" s="108" t="s">
        <v>193</v>
      </c>
      <c r="BD90" s="108" t="s">
        <v>327</v>
      </c>
      <c r="BE90" s="108" t="str">
        <f t="shared" si="17"/>
        <v>R_ES-MOB-WatHeat</v>
      </c>
      <c r="BF90" s="108" t="str">
        <f t="shared" si="17"/>
        <v>RH20_21</v>
      </c>
      <c r="BG90" s="108">
        <f t="shared" si="6"/>
        <v>0.0208717090489964</v>
      </c>
      <c r="BH90" s="108" t="s">
        <v>18</v>
      </c>
      <c r="BI90" s="108" t="s">
        <v>195</v>
      </c>
      <c r="BM90" s="108" t="s">
        <v>327</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R_ES-MOB-WatHeat</v>
      </c>
      <c r="M91" s="108" t="s">
        <v>397</v>
      </c>
      <c r="N91" s="108">
        <f t="shared" si="8"/>
        <v>0.0209309345114678</v>
      </c>
      <c r="O91" s="108" t="s">
        <v>18</v>
      </c>
      <c r="P91" s="108" t="s">
        <v>196</v>
      </c>
      <c r="T91" s="108" t="s">
        <v>327</v>
      </c>
      <c r="U91" s="108" t="str">
        <f t="shared" si="9"/>
        <v>R_ES-MOB-WatHeat</v>
      </c>
      <c r="V91" s="108" t="str">
        <f t="shared" si="9"/>
        <v>RH22_23</v>
      </c>
      <c r="W91" s="108">
        <f t="shared" si="10"/>
        <v>0.0217726786365968</v>
      </c>
      <c r="X91" s="108" t="s">
        <v>18</v>
      </c>
      <c r="Y91" s="108" t="s">
        <v>191</v>
      </c>
      <c r="AC91" s="108" t="s">
        <v>327</v>
      </c>
      <c r="AD91" s="108" t="str">
        <f t="shared" si="11"/>
        <v>R_ES-MOB-WatHeat</v>
      </c>
      <c r="AE91" s="108" t="str">
        <f t="shared" si="11"/>
        <v>RH22_23</v>
      </c>
      <c r="AF91" s="108">
        <f t="shared" si="12"/>
        <v>0.0210192787763135</v>
      </c>
      <c r="AG91" s="108" t="s">
        <v>18</v>
      </c>
      <c r="AH91" s="108" t="s">
        <v>197</v>
      </c>
      <c r="AL91" s="108" t="s">
        <v>327</v>
      </c>
      <c r="AM91" s="108" t="str">
        <f t="shared" si="13"/>
        <v>R_ES-MOB-WatHeat</v>
      </c>
      <c r="AN91" s="108" t="str">
        <f t="shared" si="13"/>
        <v>RH22_23</v>
      </c>
      <c r="AO91" s="108">
        <f t="shared" si="14"/>
        <v>0.0210488298607682</v>
      </c>
      <c r="AP91" s="108" t="s">
        <v>18</v>
      </c>
      <c r="AQ91" s="108" t="s">
        <v>194</v>
      </c>
      <c r="AU91" s="108" t="s">
        <v>327</v>
      </c>
      <c r="AV91" s="108" t="str">
        <f t="shared" si="15"/>
        <v>R_ES-MOB-WatHeat</v>
      </c>
      <c r="AW91" s="108" t="str">
        <f t="shared" si="15"/>
        <v>RH22_23</v>
      </c>
      <c r="AX91" s="108">
        <f t="shared" si="16"/>
        <v>0.0211656433177729</v>
      </c>
      <c r="AY91" s="108" t="s">
        <v>18</v>
      </c>
      <c r="AZ91" s="108" t="s">
        <v>193</v>
      </c>
      <c r="BD91" s="108" t="s">
        <v>327</v>
      </c>
      <c r="BE91" s="108" t="str">
        <f t="shared" si="17"/>
        <v>R_ES-MOB-WatHeat</v>
      </c>
      <c r="BF91" s="108" t="str">
        <f t="shared" si="17"/>
        <v>RH22_23</v>
      </c>
      <c r="BG91" s="108">
        <f t="shared" si="6"/>
        <v>0.0210488298607682</v>
      </c>
      <c r="BH91" s="108" t="s">
        <v>18</v>
      </c>
      <c r="BI91" s="108" t="s">
        <v>195</v>
      </c>
      <c r="BM91" s="108" t="s">
        <v>327</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R_ES-MOB-WatHeat</v>
      </c>
      <c r="M92" s="108" t="s">
        <v>398</v>
      </c>
      <c r="N92" s="108">
        <f t="shared" si="8"/>
        <v>0.0216934658061337</v>
      </c>
      <c r="O92" s="108" t="s">
        <v>18</v>
      </c>
      <c r="P92" s="108" t="s">
        <v>196</v>
      </c>
      <c r="T92" s="108" t="s">
        <v>327</v>
      </c>
      <c r="U92" s="108" t="str">
        <f t="shared" si="9"/>
        <v>R_ES-MOB-WatHeat</v>
      </c>
      <c r="V92" s="108" t="str">
        <f t="shared" si="9"/>
        <v>SH0_1</v>
      </c>
      <c r="W92" s="108">
        <f t="shared" si="10"/>
        <v>0.0174477618854123</v>
      </c>
      <c r="X92" s="108" t="s">
        <v>18</v>
      </c>
      <c r="Y92" s="108" t="s">
        <v>191</v>
      </c>
      <c r="AC92" s="108" t="s">
        <v>327</v>
      </c>
      <c r="AD92" s="108" t="str">
        <f t="shared" si="11"/>
        <v>R_ES-MOB-WatHeat</v>
      </c>
      <c r="AE92" s="108" t="str">
        <f t="shared" si="11"/>
        <v>SH0_1</v>
      </c>
      <c r="AF92" s="108">
        <f t="shared" si="12"/>
        <v>0.020811553801597</v>
      </c>
      <c r="AG92" s="108" t="s">
        <v>18</v>
      </c>
      <c r="AH92" s="108" t="s">
        <v>197</v>
      </c>
      <c r="AL92" s="108" t="s">
        <v>327</v>
      </c>
      <c r="AM92" s="108" t="str">
        <f t="shared" si="13"/>
        <v>R_ES-MOB-WatHeat</v>
      </c>
      <c r="AN92" s="108" t="str">
        <f t="shared" si="13"/>
        <v>SH0_1</v>
      </c>
      <c r="AO92" s="108">
        <f t="shared" si="14"/>
        <v>0.0202895899307037</v>
      </c>
      <c r="AP92" s="108" t="s">
        <v>18</v>
      </c>
      <c r="AQ92" s="108" t="s">
        <v>194</v>
      </c>
      <c r="AU92" s="108" t="s">
        <v>327</v>
      </c>
      <c r="AV92" s="108" t="str">
        <f t="shared" si="15"/>
        <v>R_ES-MOB-WatHeat</v>
      </c>
      <c r="AW92" s="108" t="str">
        <f t="shared" si="15"/>
        <v>SH0_1</v>
      </c>
      <c r="AX92" s="108">
        <f t="shared" si="16"/>
        <v>0.0235399975380162</v>
      </c>
      <c r="AY92" s="108" t="s">
        <v>18</v>
      </c>
      <c r="AZ92" s="108" t="s">
        <v>193</v>
      </c>
      <c r="BD92" s="108" t="s">
        <v>327</v>
      </c>
      <c r="BE92" s="108" t="str">
        <f t="shared" si="17"/>
        <v>R_ES-MOB-WatHeat</v>
      </c>
      <c r="BF92" s="108" t="str">
        <f t="shared" si="17"/>
        <v>SH0_1</v>
      </c>
      <c r="BG92" s="108">
        <f t="shared" si="6"/>
        <v>0.0202895899307037</v>
      </c>
      <c r="BH92" s="108" t="s">
        <v>18</v>
      </c>
      <c r="BI92" s="108" t="s">
        <v>195</v>
      </c>
      <c r="BM92" s="108" t="s">
        <v>327</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R_ES-MOB-WatHeat</v>
      </c>
      <c r="M93" s="108" t="s">
        <v>399</v>
      </c>
      <c r="N93" s="108">
        <f t="shared" si="8"/>
        <v>0.0210916294485409</v>
      </c>
      <c r="O93" s="108" t="s">
        <v>18</v>
      </c>
      <c r="P93" s="108" t="s">
        <v>196</v>
      </c>
      <c r="T93" s="108" t="s">
        <v>327</v>
      </c>
      <c r="U93" s="108" t="str">
        <f t="shared" si="9"/>
        <v>R_ES-MOB-WatHeat</v>
      </c>
      <c r="V93" s="108" t="str">
        <f t="shared" si="9"/>
        <v>SH2_3</v>
      </c>
      <c r="W93" s="108">
        <f t="shared" si="10"/>
        <v>0.0152457918759897</v>
      </c>
      <c r="X93" s="108" t="s">
        <v>18</v>
      </c>
      <c r="Y93" s="108" t="s">
        <v>191</v>
      </c>
      <c r="AC93" s="108" t="s">
        <v>327</v>
      </c>
      <c r="AD93" s="108" t="str">
        <f t="shared" si="11"/>
        <v>R_ES-MOB-WatHeat</v>
      </c>
      <c r="AE93" s="108" t="str">
        <f t="shared" si="11"/>
        <v>SH2_3</v>
      </c>
      <c r="AF93" s="108">
        <f t="shared" si="12"/>
        <v>0.0201796299239725</v>
      </c>
      <c r="AG93" s="108" t="s">
        <v>18</v>
      </c>
      <c r="AH93" s="108" t="s">
        <v>197</v>
      </c>
      <c r="AL93" s="108" t="s">
        <v>327</v>
      </c>
      <c r="AM93" s="108" t="str">
        <f t="shared" si="13"/>
        <v>R_ES-MOB-WatHeat</v>
      </c>
      <c r="AN93" s="108" t="str">
        <f t="shared" si="13"/>
        <v>SH2_3</v>
      </c>
      <c r="AO93" s="108">
        <f t="shared" si="14"/>
        <v>0.0188706568826577</v>
      </c>
      <c r="AP93" s="108" t="s">
        <v>18</v>
      </c>
      <c r="AQ93" s="108" t="s">
        <v>194</v>
      </c>
      <c r="AU93" s="108" t="s">
        <v>327</v>
      </c>
      <c r="AV93" s="108" t="str">
        <f t="shared" si="15"/>
        <v>R_ES-MOB-WatHeat</v>
      </c>
      <c r="AW93" s="108" t="str">
        <f t="shared" si="15"/>
        <v>SH2_3</v>
      </c>
      <c r="AX93" s="108">
        <f t="shared" si="16"/>
        <v>0.0213085433268016</v>
      </c>
      <c r="AY93" s="108" t="s">
        <v>18</v>
      </c>
      <c r="AZ93" s="108" t="s">
        <v>193</v>
      </c>
      <c r="BD93" s="108" t="s">
        <v>327</v>
      </c>
      <c r="BE93" s="108" t="str">
        <f t="shared" si="17"/>
        <v>R_ES-MOB-WatHeat</v>
      </c>
      <c r="BF93" s="108" t="str">
        <f t="shared" si="17"/>
        <v>SH2_3</v>
      </c>
      <c r="BG93" s="108">
        <f t="shared" si="6"/>
        <v>0.0188706568826577</v>
      </c>
      <c r="BH93" s="108" t="s">
        <v>18</v>
      </c>
      <c r="BI93" s="108" t="s">
        <v>195</v>
      </c>
      <c r="BM93" s="108" t="s">
        <v>327</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R_ES-MOB-WatHeat</v>
      </c>
      <c r="M94" s="108" t="s">
        <v>400</v>
      </c>
      <c r="N94" s="108">
        <f t="shared" si="8"/>
        <v>0.0202885549117574</v>
      </c>
      <c r="O94" s="108" t="s">
        <v>18</v>
      </c>
      <c r="P94" s="108" t="s">
        <v>196</v>
      </c>
      <c r="T94" s="108" t="s">
        <v>327</v>
      </c>
      <c r="U94" s="108" t="str">
        <f t="shared" si="9"/>
        <v>R_ES-MOB-WatHeat</v>
      </c>
      <c r="V94" s="108" t="str">
        <f t="shared" si="9"/>
        <v>SH4_5</v>
      </c>
      <c r="W94" s="108">
        <f t="shared" si="10"/>
        <v>0.0140147850596432</v>
      </c>
      <c r="X94" s="108" t="s">
        <v>18</v>
      </c>
      <c r="Y94" s="108" t="s">
        <v>191</v>
      </c>
      <c r="AC94" s="108" t="s">
        <v>327</v>
      </c>
      <c r="AD94" s="108" t="str">
        <f t="shared" si="11"/>
        <v>R_ES-MOB-WatHeat</v>
      </c>
      <c r="AE94" s="108" t="str">
        <f t="shared" si="11"/>
        <v>SH4_5</v>
      </c>
      <c r="AF94" s="108">
        <f t="shared" si="12"/>
        <v>0.0196148395220663</v>
      </c>
      <c r="AG94" s="108" t="s">
        <v>18</v>
      </c>
      <c r="AH94" s="108" t="s">
        <v>197</v>
      </c>
      <c r="AL94" s="108" t="s">
        <v>327</v>
      </c>
      <c r="AM94" s="108" t="str">
        <f t="shared" si="13"/>
        <v>R_ES-MOB-WatHeat</v>
      </c>
      <c r="AN94" s="108" t="str">
        <f t="shared" si="13"/>
        <v>SH4_5</v>
      </c>
      <c r="AO94" s="108">
        <f t="shared" si="14"/>
        <v>0.017500502969476</v>
      </c>
      <c r="AP94" s="108" t="s">
        <v>18</v>
      </c>
      <c r="AQ94" s="108" t="s">
        <v>194</v>
      </c>
      <c r="AU94" s="108" t="s">
        <v>327</v>
      </c>
      <c r="AV94" s="108" t="str">
        <f t="shared" si="15"/>
        <v>R_ES-MOB-WatHeat</v>
      </c>
      <c r="AW94" s="108" t="str">
        <f t="shared" si="15"/>
        <v>SH4_5</v>
      </c>
      <c r="AX94" s="108">
        <f t="shared" si="16"/>
        <v>0.0184793639312763</v>
      </c>
      <c r="AY94" s="108" t="s">
        <v>18</v>
      </c>
      <c r="AZ94" s="108" t="s">
        <v>193</v>
      </c>
      <c r="BD94" s="108" t="s">
        <v>327</v>
      </c>
      <c r="BE94" s="108" t="str">
        <f t="shared" si="17"/>
        <v>R_ES-MOB-WatHeat</v>
      </c>
      <c r="BF94" s="108" t="str">
        <f t="shared" si="17"/>
        <v>SH4_5</v>
      </c>
      <c r="BG94" s="108">
        <f t="shared" si="6"/>
        <v>0.017500502969476</v>
      </c>
      <c r="BH94" s="108" t="s">
        <v>18</v>
      </c>
      <c r="BI94" s="108" t="s">
        <v>195</v>
      </c>
      <c r="BM94" s="108" t="s">
        <v>327</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R_ES-MOB-WatHeat</v>
      </c>
      <c r="M95" s="108" t="s">
        <v>401</v>
      </c>
      <c r="N95" s="108">
        <f t="shared" si="8"/>
        <v>0.0192322364169783</v>
      </c>
      <c r="O95" s="108" t="s">
        <v>18</v>
      </c>
      <c r="P95" s="108" t="s">
        <v>196</v>
      </c>
      <c r="T95" s="108" t="s">
        <v>327</v>
      </c>
      <c r="U95" s="108" t="str">
        <f t="shared" si="9"/>
        <v>R_ES-MOB-WatHeat</v>
      </c>
      <c r="V95" s="108" t="str">
        <f t="shared" si="9"/>
        <v>SH6_7</v>
      </c>
      <c r="W95" s="108">
        <f t="shared" si="10"/>
        <v>0.0138604432096002</v>
      </c>
      <c r="X95" s="108" t="s">
        <v>18</v>
      </c>
      <c r="Y95" s="108" t="s">
        <v>191</v>
      </c>
      <c r="AC95" s="108" t="s">
        <v>327</v>
      </c>
      <c r="AD95" s="108" t="str">
        <f t="shared" si="11"/>
        <v>R_ES-MOB-WatHeat</v>
      </c>
      <c r="AE95" s="108" t="str">
        <f t="shared" si="11"/>
        <v>SH6_7</v>
      </c>
      <c r="AF95" s="108">
        <f t="shared" si="12"/>
        <v>0.0172789981084644</v>
      </c>
      <c r="AG95" s="108" t="s">
        <v>18</v>
      </c>
      <c r="AH95" s="108" t="s">
        <v>197</v>
      </c>
      <c r="AL95" s="108" t="s">
        <v>327</v>
      </c>
      <c r="AM95" s="108" t="str">
        <f t="shared" si="13"/>
        <v>R_ES-MOB-WatHeat</v>
      </c>
      <c r="AN95" s="108" t="str">
        <f t="shared" si="13"/>
        <v>SH6_7</v>
      </c>
      <c r="AO95" s="108">
        <f t="shared" si="14"/>
        <v>0.016421193779789</v>
      </c>
      <c r="AP95" s="108" t="s">
        <v>18</v>
      </c>
      <c r="AQ95" s="108" t="s">
        <v>194</v>
      </c>
      <c r="AU95" s="108" t="s">
        <v>327</v>
      </c>
      <c r="AV95" s="108" t="str">
        <f t="shared" si="15"/>
        <v>R_ES-MOB-WatHeat</v>
      </c>
      <c r="AW95" s="108" t="str">
        <f t="shared" si="15"/>
        <v>SH6_7</v>
      </c>
      <c r="AX95" s="108">
        <f t="shared" si="16"/>
        <v>0.0171996217128879</v>
      </c>
      <c r="AY95" s="108" t="s">
        <v>18</v>
      </c>
      <c r="AZ95" s="108" t="s">
        <v>193</v>
      </c>
      <c r="BD95" s="108" t="s">
        <v>327</v>
      </c>
      <c r="BE95" s="108" t="str">
        <f t="shared" si="17"/>
        <v>R_ES-MOB-WatHeat</v>
      </c>
      <c r="BF95" s="108" t="str">
        <f t="shared" si="17"/>
        <v>SH6_7</v>
      </c>
      <c r="BG95" s="108">
        <f t="shared" si="6"/>
        <v>0.016421193779789</v>
      </c>
      <c r="BH95" s="108" t="s">
        <v>18</v>
      </c>
      <c r="BI95" s="108" t="s">
        <v>195</v>
      </c>
      <c r="BM95" s="108" t="s">
        <v>327</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R_ES-MOB-WatHeat</v>
      </c>
      <c r="M96" s="108" t="s">
        <v>402</v>
      </c>
      <c r="N96" s="108">
        <f t="shared" si="8"/>
        <v>0.0187485070114251</v>
      </c>
      <c r="O96" s="108" t="s">
        <v>18</v>
      </c>
      <c r="P96" s="108" t="s">
        <v>196</v>
      </c>
      <c r="T96" s="108" t="s">
        <v>327</v>
      </c>
      <c r="U96" s="108" t="str">
        <f t="shared" si="9"/>
        <v>R_ES-MOB-WatHeat</v>
      </c>
      <c r="V96" s="108" t="str">
        <f t="shared" si="9"/>
        <v>SH8_9</v>
      </c>
      <c r="W96" s="108">
        <f t="shared" si="10"/>
        <v>0.0147551071793505</v>
      </c>
      <c r="X96" s="108" t="s">
        <v>18</v>
      </c>
      <c r="Y96" s="108" t="s">
        <v>191</v>
      </c>
      <c r="AC96" s="108" t="s">
        <v>327</v>
      </c>
      <c r="AD96" s="108" t="str">
        <f t="shared" si="11"/>
        <v>R_ES-MOB-WatHeat</v>
      </c>
      <c r="AE96" s="108" t="str">
        <f t="shared" si="11"/>
        <v>SH8_9</v>
      </c>
      <c r="AF96" s="108">
        <f t="shared" si="12"/>
        <v>0.0155886992614423</v>
      </c>
      <c r="AG96" s="108" t="s">
        <v>18</v>
      </c>
      <c r="AH96" s="108" t="s">
        <v>197</v>
      </c>
      <c r="AL96" s="108" t="s">
        <v>327</v>
      </c>
      <c r="AM96" s="108" t="str">
        <f t="shared" si="13"/>
        <v>R_ES-MOB-WatHeat</v>
      </c>
      <c r="AN96" s="108" t="str">
        <f t="shared" si="13"/>
        <v>SH8_9</v>
      </c>
      <c r="AO96" s="108">
        <f t="shared" si="14"/>
        <v>0.0161398429577345</v>
      </c>
      <c r="AP96" s="108" t="s">
        <v>18</v>
      </c>
      <c r="AQ96" s="108" t="s">
        <v>194</v>
      </c>
      <c r="AU96" s="108" t="s">
        <v>327</v>
      </c>
      <c r="AV96" s="108" t="str">
        <f t="shared" si="15"/>
        <v>R_ES-MOB-WatHeat</v>
      </c>
      <c r="AW96" s="108" t="str">
        <f t="shared" si="15"/>
        <v>SH8_9</v>
      </c>
      <c r="AX96" s="108">
        <f t="shared" si="16"/>
        <v>0.017030245273227</v>
      </c>
      <c r="AY96" s="108" t="s">
        <v>18</v>
      </c>
      <c r="AZ96" s="108" t="s">
        <v>193</v>
      </c>
      <c r="BD96" s="108" t="s">
        <v>327</v>
      </c>
      <c r="BE96" s="108" t="str">
        <f t="shared" si="17"/>
        <v>R_ES-MOB-WatHeat</v>
      </c>
      <c r="BF96" s="108" t="str">
        <f t="shared" si="17"/>
        <v>SH8_9</v>
      </c>
      <c r="BG96" s="108">
        <f t="shared" si="6"/>
        <v>0.0161398429577345</v>
      </c>
      <c r="BH96" s="108" t="s">
        <v>18</v>
      </c>
      <c r="BI96" s="108" t="s">
        <v>195</v>
      </c>
      <c r="BM96" s="108" t="s">
        <v>327</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R_ES-MOB-WatHeat</v>
      </c>
      <c r="M97" s="108" t="s">
        <v>403</v>
      </c>
      <c r="N97" s="108">
        <f t="shared" si="8"/>
        <v>0.0186780472400084</v>
      </c>
      <c r="O97" s="108" t="s">
        <v>18</v>
      </c>
      <c r="P97" s="108" t="s">
        <v>196</v>
      </c>
      <c r="T97" s="108" t="s">
        <v>327</v>
      </c>
      <c r="U97" s="108" t="str">
        <f t="shared" si="9"/>
        <v>R_ES-MOB-WatHeat</v>
      </c>
      <c r="V97" s="108" t="str">
        <f t="shared" si="9"/>
        <v>SH10_11</v>
      </c>
      <c r="W97" s="108">
        <f t="shared" si="10"/>
        <v>0.0171866616430302</v>
      </c>
      <c r="X97" s="108" t="s">
        <v>18</v>
      </c>
      <c r="Y97" s="108" t="s">
        <v>191</v>
      </c>
      <c r="AC97" s="108" t="s">
        <v>327</v>
      </c>
      <c r="AD97" s="108" t="str">
        <f t="shared" si="11"/>
        <v>R_ES-MOB-WatHeat</v>
      </c>
      <c r="AE97" s="108" t="str">
        <f t="shared" si="11"/>
        <v>SH10_11</v>
      </c>
      <c r="AF97" s="108">
        <f t="shared" si="12"/>
        <v>0.0150973156957682</v>
      </c>
      <c r="AG97" s="108" t="s">
        <v>18</v>
      </c>
      <c r="AH97" s="108" t="s">
        <v>197</v>
      </c>
      <c r="AL97" s="108" t="s">
        <v>327</v>
      </c>
      <c r="AM97" s="108" t="str">
        <f t="shared" si="13"/>
        <v>R_ES-MOB-WatHeat</v>
      </c>
      <c r="AN97" s="108" t="str">
        <f t="shared" si="13"/>
        <v>SH10_11</v>
      </c>
      <c r="AO97" s="108">
        <f t="shared" si="14"/>
        <v>0.0171295457469424</v>
      </c>
      <c r="AP97" s="108" t="s">
        <v>18</v>
      </c>
      <c r="AQ97" s="108" t="s">
        <v>194</v>
      </c>
      <c r="AU97" s="108" t="s">
        <v>327</v>
      </c>
      <c r="AV97" s="108" t="str">
        <f t="shared" si="15"/>
        <v>R_ES-MOB-WatHeat</v>
      </c>
      <c r="AW97" s="108" t="str">
        <f t="shared" si="15"/>
        <v>SH10_11</v>
      </c>
      <c r="AX97" s="108">
        <f t="shared" si="16"/>
        <v>0.0187148851387562</v>
      </c>
      <c r="AY97" s="108" t="s">
        <v>18</v>
      </c>
      <c r="AZ97" s="108" t="s">
        <v>193</v>
      </c>
      <c r="BD97" s="108" t="s">
        <v>327</v>
      </c>
      <c r="BE97" s="108" t="str">
        <f t="shared" si="17"/>
        <v>R_ES-MOB-WatHeat</v>
      </c>
      <c r="BF97" s="108" t="str">
        <f t="shared" si="17"/>
        <v>SH10_11</v>
      </c>
      <c r="BG97" s="108">
        <f t="shared" ref="BG97:BG160" si="21">AO97</f>
        <v>0.0171295457469424</v>
      </c>
      <c r="BH97" s="108" t="s">
        <v>18</v>
      </c>
      <c r="BI97" s="108" t="s">
        <v>195</v>
      </c>
      <c r="BM97" s="108" t="s">
        <v>327</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R_ES-MOB-WatHeat</v>
      </c>
      <c r="M98" s="108" t="s">
        <v>404</v>
      </c>
      <c r="N98" s="108">
        <f t="shared" si="8"/>
        <v>0.0193543241840057</v>
      </c>
      <c r="O98" s="108" t="s">
        <v>18</v>
      </c>
      <c r="P98" s="108" t="s">
        <v>196</v>
      </c>
      <c r="T98" s="108" t="s">
        <v>327</v>
      </c>
      <c r="U98" s="108" t="str">
        <f t="shared" si="9"/>
        <v>R_ES-MOB-WatHeat</v>
      </c>
      <c r="V98" s="108" t="str">
        <f t="shared" si="9"/>
        <v>SH12_13</v>
      </c>
      <c r="W98" s="108">
        <f t="shared" si="10"/>
        <v>0.0185329663536096</v>
      </c>
      <c r="X98" s="108" t="s">
        <v>18</v>
      </c>
      <c r="Y98" s="108" t="s">
        <v>191</v>
      </c>
      <c r="AC98" s="108" t="s">
        <v>327</v>
      </c>
      <c r="AD98" s="108" t="str">
        <f t="shared" si="11"/>
        <v>R_ES-MOB-WatHeat</v>
      </c>
      <c r="AE98" s="108" t="str">
        <f t="shared" si="11"/>
        <v>SH12_13</v>
      </c>
      <c r="AF98" s="108">
        <f t="shared" si="12"/>
        <v>0.0157162719062912</v>
      </c>
      <c r="AG98" s="108" t="s">
        <v>18</v>
      </c>
      <c r="AH98" s="108" t="s">
        <v>197</v>
      </c>
      <c r="AL98" s="108" t="s">
        <v>327</v>
      </c>
      <c r="AM98" s="108" t="str">
        <f t="shared" si="13"/>
        <v>R_ES-MOB-WatHeat</v>
      </c>
      <c r="AN98" s="108" t="str">
        <f t="shared" si="13"/>
        <v>SH12_13</v>
      </c>
      <c r="AO98" s="108">
        <f t="shared" si="14"/>
        <v>0.0184909585816698</v>
      </c>
      <c r="AP98" s="108" t="s">
        <v>18</v>
      </c>
      <c r="AQ98" s="108" t="s">
        <v>194</v>
      </c>
      <c r="AU98" s="108" t="s">
        <v>327</v>
      </c>
      <c r="AV98" s="108" t="str">
        <f t="shared" si="15"/>
        <v>R_ES-MOB-WatHeat</v>
      </c>
      <c r="AW98" s="108" t="str">
        <f t="shared" si="15"/>
        <v>SH12_13</v>
      </c>
      <c r="AX98" s="108">
        <f t="shared" si="16"/>
        <v>0.0213435574080405</v>
      </c>
      <c r="AY98" s="108" t="s">
        <v>18</v>
      </c>
      <c r="AZ98" s="108" t="s">
        <v>193</v>
      </c>
      <c r="BD98" s="108" t="s">
        <v>327</v>
      </c>
      <c r="BE98" s="108" t="str">
        <f t="shared" si="17"/>
        <v>R_ES-MOB-WatHeat</v>
      </c>
      <c r="BF98" s="108" t="str">
        <f t="shared" si="17"/>
        <v>SH12_13</v>
      </c>
      <c r="BG98" s="108">
        <f t="shared" si="21"/>
        <v>0.0184909585816698</v>
      </c>
      <c r="BH98" s="108" t="s">
        <v>18</v>
      </c>
      <c r="BI98" s="108" t="s">
        <v>195</v>
      </c>
      <c r="BM98" s="108" t="s">
        <v>327</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R_ES-MOB-WatHeat</v>
      </c>
      <c r="M99" s="108" t="s">
        <v>405</v>
      </c>
      <c r="N99" s="108">
        <f t="shared" si="8"/>
        <v>0.0204723701496402</v>
      </c>
      <c r="O99" s="108" t="s">
        <v>18</v>
      </c>
      <c r="P99" s="108" t="s">
        <v>196</v>
      </c>
      <c r="T99" s="108" t="s">
        <v>327</v>
      </c>
      <c r="U99" s="108" t="str">
        <f t="shared" si="9"/>
        <v>R_ES-MOB-WatHeat</v>
      </c>
      <c r="V99" s="108" t="str">
        <f t="shared" si="9"/>
        <v>SH14_15</v>
      </c>
      <c r="W99" s="108">
        <f t="shared" si="10"/>
        <v>0.0189446065338263</v>
      </c>
      <c r="X99" s="108" t="s">
        <v>18</v>
      </c>
      <c r="Y99" s="108" t="s">
        <v>191</v>
      </c>
      <c r="AC99" s="108" t="s">
        <v>327</v>
      </c>
      <c r="AD99" s="108" t="str">
        <f t="shared" si="11"/>
        <v>R_ES-MOB-WatHeat</v>
      </c>
      <c r="AE99" s="108" t="str">
        <f t="shared" si="11"/>
        <v>SH14_15</v>
      </c>
      <c r="AF99" s="108">
        <f t="shared" si="12"/>
        <v>0.0181694864820914</v>
      </c>
      <c r="AG99" s="108" t="s">
        <v>18</v>
      </c>
      <c r="AH99" s="108" t="s">
        <v>197</v>
      </c>
      <c r="AL99" s="108" t="s">
        <v>327</v>
      </c>
      <c r="AM99" s="108" t="str">
        <f t="shared" si="13"/>
        <v>R_ES-MOB-WatHeat</v>
      </c>
      <c r="AN99" s="108" t="str">
        <f t="shared" si="13"/>
        <v>SH14_15</v>
      </c>
      <c r="AO99" s="108">
        <f t="shared" si="14"/>
        <v>0.019740368004096</v>
      </c>
      <c r="AP99" s="108" t="s">
        <v>18</v>
      </c>
      <c r="AQ99" s="108" t="s">
        <v>194</v>
      </c>
      <c r="AU99" s="108" t="s">
        <v>327</v>
      </c>
      <c r="AV99" s="108" t="str">
        <f t="shared" si="15"/>
        <v>R_ES-MOB-WatHeat</v>
      </c>
      <c r="AW99" s="108" t="str">
        <f t="shared" si="15"/>
        <v>SH14_15</v>
      </c>
      <c r="AX99" s="108">
        <f t="shared" si="16"/>
        <v>0.022952067498314</v>
      </c>
      <c r="AY99" s="108" t="s">
        <v>18</v>
      </c>
      <c r="AZ99" s="108" t="s">
        <v>193</v>
      </c>
      <c r="BD99" s="108" t="s">
        <v>327</v>
      </c>
      <c r="BE99" s="108" t="str">
        <f t="shared" si="17"/>
        <v>R_ES-MOB-WatHeat</v>
      </c>
      <c r="BF99" s="108" t="str">
        <f t="shared" si="17"/>
        <v>SH14_15</v>
      </c>
      <c r="BG99" s="108">
        <f t="shared" si="21"/>
        <v>0.019740368004096</v>
      </c>
      <c r="BH99" s="108" t="s">
        <v>18</v>
      </c>
      <c r="BI99" s="108" t="s">
        <v>195</v>
      </c>
      <c r="BM99" s="108" t="s">
        <v>327</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R_ES-MOB-WatHeat</v>
      </c>
      <c r="M100" s="108" t="s">
        <v>406</v>
      </c>
      <c r="N100" s="108">
        <f t="shared" si="8"/>
        <v>0.021278922422278</v>
      </c>
      <c r="O100" s="108" t="s">
        <v>18</v>
      </c>
      <c r="P100" s="108" t="s">
        <v>196</v>
      </c>
      <c r="T100" s="108" t="s">
        <v>327</v>
      </c>
      <c r="U100" s="108" t="str">
        <f t="shared" si="9"/>
        <v>R_ES-MOB-WatHeat</v>
      </c>
      <c r="V100" s="108" t="str">
        <f t="shared" si="9"/>
        <v>SH16_17</v>
      </c>
      <c r="W100" s="108">
        <f t="shared" si="10"/>
        <v>0.0187938640201366</v>
      </c>
      <c r="X100" s="108" t="s">
        <v>18</v>
      </c>
      <c r="Y100" s="108" t="s">
        <v>191</v>
      </c>
      <c r="AC100" s="108" t="s">
        <v>327</v>
      </c>
      <c r="AD100" s="108" t="str">
        <f t="shared" si="11"/>
        <v>R_ES-MOB-WatHeat</v>
      </c>
      <c r="AE100" s="108" t="str">
        <f t="shared" si="11"/>
        <v>SH16_17</v>
      </c>
      <c r="AF100" s="108">
        <f t="shared" si="12"/>
        <v>0.0199388030090388</v>
      </c>
      <c r="AG100" s="108" t="s">
        <v>18</v>
      </c>
      <c r="AH100" s="108" t="s">
        <v>197</v>
      </c>
      <c r="AL100" s="108" t="s">
        <v>327</v>
      </c>
      <c r="AM100" s="108" t="str">
        <f t="shared" si="13"/>
        <v>R_ES-MOB-WatHeat</v>
      </c>
      <c r="AN100" s="108" t="str">
        <f t="shared" si="13"/>
        <v>SH16_17</v>
      </c>
      <c r="AO100" s="108">
        <f t="shared" si="14"/>
        <v>0.0204205397465977</v>
      </c>
      <c r="AP100" s="108" t="s">
        <v>18</v>
      </c>
      <c r="AQ100" s="108" t="s">
        <v>194</v>
      </c>
      <c r="AU100" s="108" t="s">
        <v>327</v>
      </c>
      <c r="AV100" s="108" t="str">
        <f t="shared" si="15"/>
        <v>R_ES-MOB-WatHeat</v>
      </c>
      <c r="AW100" s="108" t="str">
        <f t="shared" si="15"/>
        <v>SH16_17</v>
      </c>
      <c r="AX100" s="108">
        <f t="shared" si="16"/>
        <v>0.0237104459107458</v>
      </c>
      <c r="AY100" s="108" t="s">
        <v>18</v>
      </c>
      <c r="AZ100" s="108" t="s">
        <v>193</v>
      </c>
      <c r="BD100" s="108" t="s">
        <v>327</v>
      </c>
      <c r="BE100" s="108" t="str">
        <f t="shared" si="17"/>
        <v>R_ES-MOB-WatHeat</v>
      </c>
      <c r="BF100" s="108" t="str">
        <f t="shared" si="17"/>
        <v>SH16_17</v>
      </c>
      <c r="BG100" s="108">
        <f t="shared" si="21"/>
        <v>0.0204205397465977</v>
      </c>
      <c r="BH100" s="108" t="s">
        <v>18</v>
      </c>
      <c r="BI100" s="108" t="s">
        <v>195</v>
      </c>
      <c r="BM100" s="108" t="s">
        <v>327</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R_ES-MOB-WatHeat</v>
      </c>
      <c r="M101" s="108" t="s">
        <v>407</v>
      </c>
      <c r="N101" s="108">
        <f t="shared" si="8"/>
        <v>0.0217388347288327</v>
      </c>
      <c r="O101" s="108" t="s">
        <v>18</v>
      </c>
      <c r="P101" s="108" t="s">
        <v>196</v>
      </c>
      <c r="T101" s="108" t="s">
        <v>327</v>
      </c>
      <c r="U101" s="108" t="str">
        <f t="shared" si="9"/>
        <v>R_ES-MOB-WatHeat</v>
      </c>
      <c r="V101" s="108" t="str">
        <f t="shared" si="9"/>
        <v>SH18_19</v>
      </c>
      <c r="W101" s="108">
        <f t="shared" si="10"/>
        <v>0.0189293212414044</v>
      </c>
      <c r="X101" s="108" t="s">
        <v>18</v>
      </c>
      <c r="Y101" s="108" t="s">
        <v>191</v>
      </c>
      <c r="AC101" s="108" t="s">
        <v>327</v>
      </c>
      <c r="AD101" s="108" t="str">
        <f t="shared" si="11"/>
        <v>R_ES-MOB-WatHeat</v>
      </c>
      <c r="AE101" s="108" t="str">
        <f t="shared" si="11"/>
        <v>SH18_19</v>
      </c>
      <c r="AF101" s="108">
        <f t="shared" si="12"/>
        <v>0.0205951831792654</v>
      </c>
      <c r="AG101" s="108" t="s">
        <v>18</v>
      </c>
      <c r="AH101" s="108" t="s">
        <v>197</v>
      </c>
      <c r="AL101" s="108" t="s">
        <v>327</v>
      </c>
      <c r="AM101" s="108" t="str">
        <f t="shared" si="13"/>
        <v>R_ES-MOB-WatHeat</v>
      </c>
      <c r="AN101" s="108" t="str">
        <f t="shared" si="13"/>
        <v>SH18_19</v>
      </c>
      <c r="AO101" s="108">
        <f t="shared" si="14"/>
        <v>0.0206910653610991</v>
      </c>
      <c r="AP101" s="108" t="s">
        <v>18</v>
      </c>
      <c r="AQ101" s="108" t="s">
        <v>194</v>
      </c>
      <c r="AU101" s="108" t="s">
        <v>327</v>
      </c>
      <c r="AV101" s="108" t="str">
        <f t="shared" si="15"/>
        <v>R_ES-MOB-WatHeat</v>
      </c>
      <c r="AW101" s="108" t="str">
        <f t="shared" si="15"/>
        <v>SH18_19</v>
      </c>
      <c r="AX101" s="108">
        <f t="shared" si="16"/>
        <v>0.0239937611707896</v>
      </c>
      <c r="AY101" s="108" t="s">
        <v>18</v>
      </c>
      <c r="AZ101" s="108" t="s">
        <v>193</v>
      </c>
      <c r="BD101" s="108" t="s">
        <v>327</v>
      </c>
      <c r="BE101" s="108" t="str">
        <f t="shared" si="17"/>
        <v>R_ES-MOB-WatHeat</v>
      </c>
      <c r="BF101" s="108" t="str">
        <f t="shared" si="17"/>
        <v>SH18_19</v>
      </c>
      <c r="BG101" s="108">
        <f t="shared" si="21"/>
        <v>0.0206910653610991</v>
      </c>
      <c r="BH101" s="108" t="s">
        <v>18</v>
      </c>
      <c r="BI101" s="108" t="s">
        <v>195</v>
      </c>
      <c r="BM101" s="108" t="s">
        <v>327</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R_ES-MOB-WatHeat</v>
      </c>
      <c r="M102" s="108" t="s">
        <v>408</v>
      </c>
      <c r="N102" s="108">
        <f t="shared" si="8"/>
        <v>0.0219554256218374</v>
      </c>
      <c r="O102" s="108" t="s">
        <v>18</v>
      </c>
      <c r="P102" s="108" t="s">
        <v>196</v>
      </c>
      <c r="T102" s="108" t="s">
        <v>327</v>
      </c>
      <c r="U102" s="108" t="str">
        <f t="shared" si="9"/>
        <v>R_ES-MOB-WatHeat</v>
      </c>
      <c r="V102" s="108" t="str">
        <f t="shared" si="9"/>
        <v>SH20_21</v>
      </c>
      <c r="W102" s="108">
        <f t="shared" si="10"/>
        <v>0.0190946892738074</v>
      </c>
      <c r="X102" s="108" t="s">
        <v>18</v>
      </c>
      <c r="Y102" s="108" t="s">
        <v>191</v>
      </c>
      <c r="AC102" s="108" t="s">
        <v>327</v>
      </c>
      <c r="AD102" s="108" t="str">
        <f t="shared" si="11"/>
        <v>R_ES-MOB-WatHeat</v>
      </c>
      <c r="AE102" s="108" t="str">
        <f t="shared" si="11"/>
        <v>SH20_21</v>
      </c>
      <c r="AF102" s="108">
        <f t="shared" si="12"/>
        <v>0.0207273778877354</v>
      </c>
      <c r="AG102" s="108" t="s">
        <v>18</v>
      </c>
      <c r="AH102" s="108" t="s">
        <v>197</v>
      </c>
      <c r="AL102" s="108" t="s">
        <v>327</v>
      </c>
      <c r="AM102" s="108" t="str">
        <f t="shared" si="13"/>
        <v>R_ES-MOB-WatHeat</v>
      </c>
      <c r="AN102" s="108" t="str">
        <f t="shared" si="13"/>
        <v>SH20_21</v>
      </c>
      <c r="AO102" s="108">
        <f t="shared" si="14"/>
        <v>0.0209631637065674</v>
      </c>
      <c r="AP102" s="108" t="s">
        <v>18</v>
      </c>
      <c r="AQ102" s="108" t="s">
        <v>194</v>
      </c>
      <c r="AU102" s="108" t="s">
        <v>327</v>
      </c>
      <c r="AV102" s="108" t="str">
        <f t="shared" si="15"/>
        <v>R_ES-MOB-WatHeat</v>
      </c>
      <c r="AW102" s="108" t="str">
        <f t="shared" si="15"/>
        <v>SH20_21</v>
      </c>
      <c r="AX102" s="108">
        <f t="shared" si="16"/>
        <v>0.0244748252753431</v>
      </c>
      <c r="AY102" s="108" t="s">
        <v>18</v>
      </c>
      <c r="AZ102" s="108" t="s">
        <v>193</v>
      </c>
      <c r="BD102" s="108" t="s">
        <v>327</v>
      </c>
      <c r="BE102" s="108" t="str">
        <f t="shared" si="17"/>
        <v>R_ES-MOB-WatHeat</v>
      </c>
      <c r="BF102" s="108" t="str">
        <f t="shared" si="17"/>
        <v>SH20_21</v>
      </c>
      <c r="BG102" s="108">
        <f t="shared" si="21"/>
        <v>0.0209631637065674</v>
      </c>
      <c r="BH102" s="108" t="s">
        <v>18</v>
      </c>
      <c r="BI102" s="108" t="s">
        <v>195</v>
      </c>
      <c r="BM102" s="108" t="s">
        <v>327</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R_ES-MOB-WatHeat</v>
      </c>
      <c r="M103" s="108" t="s">
        <v>409</v>
      </c>
      <c r="N103" s="108">
        <f t="shared" si="8"/>
        <v>0.0221215642248193</v>
      </c>
      <c r="O103" s="108" t="s">
        <v>18</v>
      </c>
      <c r="P103" s="108" t="s">
        <v>196</v>
      </c>
      <c r="T103" s="108" t="s">
        <v>327</v>
      </c>
      <c r="U103" s="108" t="str">
        <f t="shared" si="9"/>
        <v>R_ES-MOB-WatHeat</v>
      </c>
      <c r="V103" s="108" t="str">
        <f t="shared" si="9"/>
        <v>SH22_23</v>
      </c>
      <c r="W103" s="108">
        <f t="shared" si="10"/>
        <v>0.0183466180817403</v>
      </c>
      <c r="X103" s="108" t="s">
        <v>18</v>
      </c>
      <c r="Y103" s="108" t="s">
        <v>191</v>
      </c>
      <c r="AC103" s="108" t="s">
        <v>327</v>
      </c>
      <c r="AD103" s="108" t="str">
        <f t="shared" si="11"/>
        <v>R_ES-MOB-WatHeat</v>
      </c>
      <c r="AE103" s="108" t="str">
        <f t="shared" si="11"/>
        <v>SH22_23</v>
      </c>
      <c r="AF103" s="108">
        <f t="shared" si="12"/>
        <v>0.0207157550987243</v>
      </c>
      <c r="AG103" s="108" t="s">
        <v>18</v>
      </c>
      <c r="AH103" s="108" t="s">
        <v>197</v>
      </c>
      <c r="AL103" s="108" t="s">
        <v>327</v>
      </c>
      <c r="AM103" s="108" t="str">
        <f t="shared" si="13"/>
        <v>R_ES-MOB-WatHeat</v>
      </c>
      <c r="AN103" s="108" t="str">
        <f t="shared" si="13"/>
        <v>SH22_23</v>
      </c>
      <c r="AO103" s="108">
        <f t="shared" si="14"/>
        <v>0.02077782488644</v>
      </c>
      <c r="AP103" s="108" t="s">
        <v>18</v>
      </c>
      <c r="AQ103" s="108" t="s">
        <v>194</v>
      </c>
      <c r="AU103" s="108" t="s">
        <v>327</v>
      </c>
      <c r="AV103" s="108" t="str">
        <f t="shared" si="15"/>
        <v>R_ES-MOB-WatHeat</v>
      </c>
      <c r="AW103" s="108" t="str">
        <f t="shared" si="15"/>
        <v>SH22_23</v>
      </c>
      <c r="AX103" s="108">
        <f t="shared" si="16"/>
        <v>0.0241373966840562</v>
      </c>
      <c r="AY103" s="108" t="s">
        <v>18</v>
      </c>
      <c r="AZ103" s="108" t="s">
        <v>193</v>
      </c>
      <c r="BD103" s="108" t="s">
        <v>327</v>
      </c>
      <c r="BE103" s="108" t="str">
        <f t="shared" si="17"/>
        <v>R_ES-MOB-WatHeat</v>
      </c>
      <c r="BF103" s="108" t="str">
        <f t="shared" si="17"/>
        <v>SH22_23</v>
      </c>
      <c r="BG103" s="108">
        <f t="shared" si="21"/>
        <v>0.02077782488644</v>
      </c>
      <c r="BH103" s="108" t="s">
        <v>18</v>
      </c>
      <c r="BI103" s="108" t="s">
        <v>195</v>
      </c>
      <c r="BM103" s="108" t="s">
        <v>327</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R_ES-MOB-WatHeat</v>
      </c>
      <c r="M104" s="108" t="s">
        <v>410</v>
      </c>
      <c r="N104" s="108">
        <f t="shared" si="8"/>
        <v>0.0213934931755858</v>
      </c>
      <c r="O104" s="108" t="s">
        <v>18</v>
      </c>
      <c r="P104" s="108" t="s">
        <v>196</v>
      </c>
      <c r="T104" s="108" t="s">
        <v>327</v>
      </c>
      <c r="U104" s="108" t="str">
        <f t="shared" si="9"/>
        <v>R_ES-MOB-WatHeat</v>
      </c>
      <c r="V104" s="108" t="str">
        <f t="shared" si="9"/>
        <v>FH0_1</v>
      </c>
      <c r="W104" s="108">
        <f t="shared" si="10"/>
        <v>0.0189900151087194</v>
      </c>
      <c r="X104" s="108" t="s">
        <v>18</v>
      </c>
      <c r="Y104" s="108" t="s">
        <v>191</v>
      </c>
      <c r="AC104" s="108" t="s">
        <v>327</v>
      </c>
      <c r="AD104" s="108" t="str">
        <f t="shared" si="11"/>
        <v>R_ES-MOB-WatHeat</v>
      </c>
      <c r="AE104" s="108" t="str">
        <f t="shared" si="11"/>
        <v>FH0_1</v>
      </c>
      <c r="AF104" s="108">
        <f t="shared" si="12"/>
        <v>0.0225377088372482</v>
      </c>
      <c r="AG104" s="108" t="s">
        <v>18</v>
      </c>
      <c r="AH104" s="108" t="s">
        <v>197</v>
      </c>
      <c r="AL104" s="108" t="s">
        <v>327</v>
      </c>
      <c r="AM104" s="108" t="str">
        <f t="shared" si="13"/>
        <v>R_ES-MOB-WatHeat</v>
      </c>
      <c r="AN104" s="108" t="str">
        <f t="shared" si="13"/>
        <v>FH0_1</v>
      </c>
      <c r="AO104" s="108">
        <f t="shared" si="14"/>
        <v>0.02082812933826</v>
      </c>
      <c r="AP104" s="108" t="s">
        <v>18</v>
      </c>
      <c r="AQ104" s="108" t="s">
        <v>194</v>
      </c>
      <c r="AU104" s="108" t="s">
        <v>327</v>
      </c>
      <c r="AV104" s="108" t="str">
        <f t="shared" si="15"/>
        <v>R_ES-MOB-WatHeat</v>
      </c>
      <c r="AW104" s="108" t="str">
        <f t="shared" si="15"/>
        <v>FH0_1</v>
      </c>
      <c r="AX104" s="108">
        <f t="shared" si="16"/>
        <v>0.0222158485714042</v>
      </c>
      <c r="AY104" s="108" t="s">
        <v>18</v>
      </c>
      <c r="AZ104" s="108" t="s">
        <v>193</v>
      </c>
      <c r="BD104" s="108" t="s">
        <v>327</v>
      </c>
      <c r="BE104" s="108" t="str">
        <f t="shared" si="17"/>
        <v>R_ES-MOB-WatHeat</v>
      </c>
      <c r="BF104" s="108" t="str">
        <f t="shared" si="17"/>
        <v>FH0_1</v>
      </c>
      <c r="BG104" s="108">
        <f t="shared" si="21"/>
        <v>0.02082812933826</v>
      </c>
      <c r="BH104" s="108" t="s">
        <v>18</v>
      </c>
      <c r="BI104" s="108" t="s">
        <v>195</v>
      </c>
      <c r="BM104" s="108" t="s">
        <v>327</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R_ES-MOB-WatHeat</v>
      </c>
      <c r="M105" s="108" t="s">
        <v>411</v>
      </c>
      <c r="N105" s="108">
        <f t="shared" si="8"/>
        <v>0.02102967448633</v>
      </c>
      <c r="O105" s="108" t="s">
        <v>18</v>
      </c>
      <c r="P105" s="108" t="s">
        <v>196</v>
      </c>
      <c r="T105" s="108" t="s">
        <v>327</v>
      </c>
      <c r="U105" s="108" t="str">
        <f t="shared" si="9"/>
        <v>R_ES-MOB-WatHeat</v>
      </c>
      <c r="V105" s="108" t="str">
        <f t="shared" si="9"/>
        <v>FH2_3</v>
      </c>
      <c r="W105" s="108">
        <f t="shared" si="10"/>
        <v>0.0166572327084534</v>
      </c>
      <c r="X105" s="108" t="s">
        <v>18</v>
      </c>
      <c r="Y105" s="108" t="s">
        <v>191</v>
      </c>
      <c r="AC105" s="108" t="s">
        <v>327</v>
      </c>
      <c r="AD105" s="108" t="str">
        <f t="shared" si="11"/>
        <v>R_ES-MOB-WatHeat</v>
      </c>
      <c r="AE105" s="108" t="str">
        <f t="shared" si="11"/>
        <v>FH2_3</v>
      </c>
      <c r="AF105" s="108">
        <f t="shared" si="12"/>
        <v>0.022471121655479</v>
      </c>
      <c r="AG105" s="108" t="s">
        <v>18</v>
      </c>
      <c r="AH105" s="108" t="s">
        <v>197</v>
      </c>
      <c r="AL105" s="108" t="s">
        <v>327</v>
      </c>
      <c r="AM105" s="108" t="str">
        <f t="shared" si="13"/>
        <v>R_ES-MOB-WatHeat</v>
      </c>
      <c r="AN105" s="108" t="str">
        <f t="shared" si="13"/>
        <v>FH2_3</v>
      </c>
      <c r="AO105" s="108">
        <f t="shared" si="14"/>
        <v>0.0196922594663782</v>
      </c>
      <c r="AP105" s="108" t="s">
        <v>18</v>
      </c>
      <c r="AQ105" s="108" t="s">
        <v>194</v>
      </c>
      <c r="AU105" s="108" t="s">
        <v>327</v>
      </c>
      <c r="AV105" s="108" t="str">
        <f t="shared" si="15"/>
        <v>R_ES-MOB-WatHeat</v>
      </c>
      <c r="AW105" s="108" t="str">
        <f t="shared" si="15"/>
        <v>FH2_3</v>
      </c>
      <c r="AX105" s="108">
        <f t="shared" si="16"/>
        <v>0.0200672016482474</v>
      </c>
      <c r="AY105" s="108" t="s">
        <v>18</v>
      </c>
      <c r="AZ105" s="108" t="s">
        <v>193</v>
      </c>
      <c r="BD105" s="108" t="s">
        <v>327</v>
      </c>
      <c r="BE105" s="108" t="str">
        <f t="shared" si="17"/>
        <v>R_ES-MOB-WatHeat</v>
      </c>
      <c r="BF105" s="108" t="str">
        <f t="shared" si="17"/>
        <v>FH2_3</v>
      </c>
      <c r="BG105" s="108">
        <f t="shared" si="21"/>
        <v>0.0196922594663782</v>
      </c>
      <c r="BH105" s="108" t="s">
        <v>18</v>
      </c>
      <c r="BI105" s="108" t="s">
        <v>195</v>
      </c>
      <c r="BM105" s="108" t="s">
        <v>327</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R_ES-MOB-WatHeat</v>
      </c>
      <c r="M106" s="108" t="s">
        <v>412</v>
      </c>
      <c r="N106" s="108">
        <f t="shared" si="8"/>
        <v>0.0201116701113584</v>
      </c>
      <c r="O106" s="108" t="s">
        <v>18</v>
      </c>
      <c r="P106" s="108" t="s">
        <v>196</v>
      </c>
      <c r="T106" s="108" t="s">
        <v>327</v>
      </c>
      <c r="U106" s="108" t="str">
        <f t="shared" si="9"/>
        <v>R_ES-MOB-WatHeat</v>
      </c>
      <c r="V106" s="108" t="str">
        <f t="shared" si="9"/>
        <v>FH4_5</v>
      </c>
      <c r="W106" s="108">
        <f t="shared" si="10"/>
        <v>0.0158290452354489</v>
      </c>
      <c r="X106" s="108" t="s">
        <v>18</v>
      </c>
      <c r="Y106" s="108" t="s">
        <v>191</v>
      </c>
      <c r="AC106" s="108" t="s">
        <v>327</v>
      </c>
      <c r="AD106" s="108" t="str">
        <f t="shared" si="11"/>
        <v>R_ES-MOB-WatHeat</v>
      </c>
      <c r="AE106" s="108" t="str">
        <f t="shared" si="11"/>
        <v>FH4_5</v>
      </c>
      <c r="AF106" s="108">
        <f t="shared" si="12"/>
        <v>0.0209246883499341</v>
      </c>
      <c r="AG106" s="108" t="s">
        <v>18</v>
      </c>
      <c r="AH106" s="108" t="s">
        <v>197</v>
      </c>
      <c r="AL106" s="108" t="s">
        <v>327</v>
      </c>
      <c r="AM106" s="108" t="str">
        <f t="shared" si="13"/>
        <v>R_ES-MOB-WatHeat</v>
      </c>
      <c r="AN106" s="108" t="str">
        <f t="shared" si="13"/>
        <v>FH4_5</v>
      </c>
      <c r="AO106" s="108">
        <f t="shared" si="14"/>
        <v>0.0185404013701219</v>
      </c>
      <c r="AP106" s="108" t="s">
        <v>18</v>
      </c>
      <c r="AQ106" s="108" t="s">
        <v>194</v>
      </c>
      <c r="AU106" s="108" t="s">
        <v>327</v>
      </c>
      <c r="AV106" s="108" t="str">
        <f t="shared" si="15"/>
        <v>R_ES-MOB-WatHeat</v>
      </c>
      <c r="AW106" s="108" t="str">
        <f t="shared" si="15"/>
        <v>FH4_5</v>
      </c>
      <c r="AX106" s="108">
        <f t="shared" si="16"/>
        <v>0.0177877243294525</v>
      </c>
      <c r="AY106" s="108" t="s">
        <v>18</v>
      </c>
      <c r="AZ106" s="108" t="s">
        <v>193</v>
      </c>
      <c r="BD106" s="108" t="s">
        <v>327</v>
      </c>
      <c r="BE106" s="108" t="str">
        <f t="shared" si="17"/>
        <v>R_ES-MOB-WatHeat</v>
      </c>
      <c r="BF106" s="108" t="str">
        <f t="shared" si="17"/>
        <v>FH4_5</v>
      </c>
      <c r="BG106" s="108">
        <f t="shared" si="21"/>
        <v>0.0185404013701219</v>
      </c>
      <c r="BH106" s="108" t="s">
        <v>18</v>
      </c>
      <c r="BI106" s="108" t="s">
        <v>195</v>
      </c>
      <c r="BM106" s="108" t="s">
        <v>327</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R_ES-MOB-WatHeat</v>
      </c>
      <c r="M107" s="108" t="s">
        <v>413</v>
      </c>
      <c r="N107" s="108">
        <f t="shared" si="8"/>
        <v>0.0192099222047578</v>
      </c>
      <c r="O107" s="108" t="s">
        <v>18</v>
      </c>
      <c r="P107" s="108" t="s">
        <v>196</v>
      </c>
      <c r="T107" s="108" t="s">
        <v>327</v>
      </c>
      <c r="U107" s="108" t="str">
        <f t="shared" si="9"/>
        <v>R_ES-MOB-WatHeat</v>
      </c>
      <c r="V107" s="108" t="str">
        <f t="shared" si="9"/>
        <v>FH6_7</v>
      </c>
      <c r="W107" s="108">
        <f t="shared" si="10"/>
        <v>0.0159024621248745</v>
      </c>
      <c r="X107" s="108" t="s">
        <v>18</v>
      </c>
      <c r="Y107" s="108" t="s">
        <v>191</v>
      </c>
      <c r="AC107" s="108" t="s">
        <v>327</v>
      </c>
      <c r="AD107" s="108" t="str">
        <f t="shared" si="11"/>
        <v>R_ES-MOB-WatHeat</v>
      </c>
      <c r="AE107" s="108" t="str">
        <f t="shared" si="11"/>
        <v>FH6_7</v>
      </c>
      <c r="AF107" s="108">
        <f t="shared" si="12"/>
        <v>0.0184080758697192</v>
      </c>
      <c r="AG107" s="108" t="s">
        <v>18</v>
      </c>
      <c r="AH107" s="108" t="s">
        <v>197</v>
      </c>
      <c r="AL107" s="108" t="s">
        <v>327</v>
      </c>
      <c r="AM107" s="108" t="str">
        <f t="shared" si="13"/>
        <v>R_ES-MOB-WatHeat</v>
      </c>
      <c r="AN107" s="108" t="str">
        <f t="shared" si="13"/>
        <v>FH6_7</v>
      </c>
      <c r="AO107" s="108">
        <f t="shared" si="14"/>
        <v>0.0175903530927638</v>
      </c>
      <c r="AP107" s="108" t="s">
        <v>18</v>
      </c>
      <c r="AQ107" s="108" t="s">
        <v>194</v>
      </c>
      <c r="AU107" s="108" t="s">
        <v>327</v>
      </c>
      <c r="AV107" s="108" t="str">
        <f t="shared" si="15"/>
        <v>R_ES-MOB-WatHeat</v>
      </c>
      <c r="AW107" s="108" t="str">
        <f t="shared" si="15"/>
        <v>FH6_7</v>
      </c>
      <c r="AX107" s="108">
        <f t="shared" si="16"/>
        <v>0.0165945078402487</v>
      </c>
      <c r="AY107" s="108" t="s">
        <v>18</v>
      </c>
      <c r="AZ107" s="108" t="s">
        <v>193</v>
      </c>
      <c r="BD107" s="108" t="s">
        <v>327</v>
      </c>
      <c r="BE107" s="108" t="str">
        <f t="shared" si="17"/>
        <v>R_ES-MOB-WatHeat</v>
      </c>
      <c r="BF107" s="108" t="str">
        <f t="shared" si="17"/>
        <v>FH6_7</v>
      </c>
      <c r="BG107" s="108">
        <f t="shared" si="21"/>
        <v>0.0175903530927638</v>
      </c>
      <c r="BH107" s="108" t="s">
        <v>18</v>
      </c>
      <c r="BI107" s="108" t="s">
        <v>195</v>
      </c>
      <c r="BM107" s="108" t="s">
        <v>327</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R_ES-MOB-WatHeat</v>
      </c>
      <c r="M108" s="108" t="s">
        <v>414</v>
      </c>
      <c r="N108" s="108">
        <f t="shared" si="8"/>
        <v>0.018841834190357</v>
      </c>
      <c r="O108" s="108" t="s">
        <v>18</v>
      </c>
      <c r="P108" s="108" t="s">
        <v>196</v>
      </c>
      <c r="T108" s="108" t="s">
        <v>327</v>
      </c>
      <c r="U108" s="108" t="str">
        <f t="shared" si="9"/>
        <v>R_ES-MOB-WatHeat</v>
      </c>
      <c r="V108" s="108" t="str">
        <f t="shared" si="9"/>
        <v>FH8_9</v>
      </c>
      <c r="W108" s="108">
        <f t="shared" si="10"/>
        <v>0.0171052366659126</v>
      </c>
      <c r="X108" s="108" t="s">
        <v>18</v>
      </c>
      <c r="Y108" s="108" t="s">
        <v>191</v>
      </c>
      <c r="AC108" s="108" t="s">
        <v>327</v>
      </c>
      <c r="AD108" s="108" t="str">
        <f t="shared" si="11"/>
        <v>R_ES-MOB-WatHeat</v>
      </c>
      <c r="AE108" s="108" t="str">
        <f t="shared" si="11"/>
        <v>FH8_9</v>
      </c>
      <c r="AF108" s="108">
        <f t="shared" si="12"/>
        <v>0.0169703204195258</v>
      </c>
      <c r="AG108" s="108" t="s">
        <v>18</v>
      </c>
      <c r="AH108" s="108" t="s">
        <v>197</v>
      </c>
      <c r="AL108" s="108" t="s">
        <v>327</v>
      </c>
      <c r="AM108" s="108" t="str">
        <f t="shared" si="13"/>
        <v>R_ES-MOB-WatHeat</v>
      </c>
      <c r="AN108" s="108" t="str">
        <f t="shared" si="13"/>
        <v>FH8_9</v>
      </c>
      <c r="AO108" s="108">
        <f t="shared" si="14"/>
        <v>0.0174698671638847</v>
      </c>
      <c r="AP108" s="108" t="s">
        <v>18</v>
      </c>
      <c r="AQ108" s="108" t="s">
        <v>194</v>
      </c>
      <c r="AU108" s="108" t="s">
        <v>327</v>
      </c>
      <c r="AV108" s="108" t="str">
        <f t="shared" si="15"/>
        <v>R_ES-MOB-WatHeat</v>
      </c>
      <c r="AW108" s="108" t="str">
        <f t="shared" si="15"/>
        <v>FH8_9</v>
      </c>
      <c r="AX108" s="108">
        <f t="shared" si="16"/>
        <v>0.0165122579121173</v>
      </c>
      <c r="AY108" s="108" t="s">
        <v>18</v>
      </c>
      <c r="AZ108" s="108" t="s">
        <v>193</v>
      </c>
      <c r="BD108" s="108" t="s">
        <v>327</v>
      </c>
      <c r="BE108" s="108" t="str">
        <f t="shared" si="17"/>
        <v>R_ES-MOB-WatHeat</v>
      </c>
      <c r="BF108" s="108" t="str">
        <f t="shared" si="17"/>
        <v>FH8_9</v>
      </c>
      <c r="BG108" s="108">
        <f t="shared" si="21"/>
        <v>0.0174698671638847</v>
      </c>
      <c r="BH108" s="108" t="s">
        <v>18</v>
      </c>
      <c r="BI108" s="108" t="s">
        <v>195</v>
      </c>
      <c r="BM108" s="108" t="s">
        <v>327</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R_ES-MOB-WatHeat</v>
      </c>
      <c r="M109" s="108" t="s">
        <v>415</v>
      </c>
      <c r="N109" s="108">
        <f t="shared" si="8"/>
        <v>0.0189356699331529</v>
      </c>
      <c r="O109" s="108" t="s">
        <v>18</v>
      </c>
      <c r="P109" s="108" t="s">
        <v>196</v>
      </c>
      <c r="T109" s="108" t="s">
        <v>327</v>
      </c>
      <c r="U109" s="108" t="str">
        <f t="shared" si="9"/>
        <v>R_ES-MOB-WatHeat</v>
      </c>
      <c r="V109" s="108" t="str">
        <f t="shared" si="9"/>
        <v>FH10_11</v>
      </c>
      <c r="W109" s="108">
        <f t="shared" si="10"/>
        <v>0.0198225161188549</v>
      </c>
      <c r="X109" s="108" t="s">
        <v>18</v>
      </c>
      <c r="Y109" s="108" t="s">
        <v>191</v>
      </c>
      <c r="AC109" s="108" t="s">
        <v>327</v>
      </c>
      <c r="AD109" s="108" t="str">
        <f t="shared" si="11"/>
        <v>R_ES-MOB-WatHeat</v>
      </c>
      <c r="AE109" s="108" t="str">
        <f t="shared" si="11"/>
        <v>FH10_11</v>
      </c>
      <c r="AF109" s="108">
        <f t="shared" si="12"/>
        <v>0.0166723480117681</v>
      </c>
      <c r="AG109" s="108" t="s">
        <v>18</v>
      </c>
      <c r="AH109" s="108" t="s">
        <v>197</v>
      </c>
      <c r="AL109" s="108" t="s">
        <v>327</v>
      </c>
      <c r="AM109" s="108" t="str">
        <f t="shared" si="13"/>
        <v>R_ES-MOB-WatHeat</v>
      </c>
      <c r="AN109" s="108" t="str">
        <f t="shared" si="13"/>
        <v>FH10_11</v>
      </c>
      <c r="AO109" s="108">
        <f t="shared" si="14"/>
        <v>0.0185481158114173</v>
      </c>
      <c r="AP109" s="108" t="s">
        <v>18</v>
      </c>
      <c r="AQ109" s="108" t="s">
        <v>194</v>
      </c>
      <c r="AU109" s="108" t="s">
        <v>327</v>
      </c>
      <c r="AV109" s="108" t="str">
        <f t="shared" si="15"/>
        <v>R_ES-MOB-WatHeat</v>
      </c>
      <c r="AW109" s="108" t="str">
        <f t="shared" si="15"/>
        <v>FH10_11</v>
      </c>
      <c r="AX109" s="108">
        <f t="shared" si="16"/>
        <v>0.0182536626877173</v>
      </c>
      <c r="AY109" s="108" t="s">
        <v>18</v>
      </c>
      <c r="AZ109" s="108" t="s">
        <v>193</v>
      </c>
      <c r="BD109" s="108" t="s">
        <v>327</v>
      </c>
      <c r="BE109" s="108" t="str">
        <f t="shared" si="17"/>
        <v>R_ES-MOB-WatHeat</v>
      </c>
      <c r="BF109" s="108" t="str">
        <f t="shared" si="17"/>
        <v>FH10_11</v>
      </c>
      <c r="BG109" s="108">
        <f t="shared" si="21"/>
        <v>0.0185481158114173</v>
      </c>
      <c r="BH109" s="108" t="s">
        <v>18</v>
      </c>
      <c r="BI109" s="108" t="s">
        <v>195</v>
      </c>
      <c r="BM109" s="108" t="s">
        <v>327</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R_ES-MOB-WatHeat</v>
      </c>
      <c r="M110" s="108" t="s">
        <v>416</v>
      </c>
      <c r="N110" s="108">
        <f t="shared" si="8"/>
        <v>0.0198847069007047</v>
      </c>
      <c r="O110" s="108" t="s">
        <v>18</v>
      </c>
      <c r="P110" s="108" t="s">
        <v>196</v>
      </c>
      <c r="T110" s="108" t="s">
        <v>327</v>
      </c>
      <c r="U110" s="108" t="str">
        <f t="shared" si="9"/>
        <v>R_ES-MOB-WatHeat</v>
      </c>
      <c r="V110" s="108" t="str">
        <f t="shared" si="9"/>
        <v>FH12_13</v>
      </c>
      <c r="W110" s="108">
        <f t="shared" si="10"/>
        <v>0.0205767152130325</v>
      </c>
      <c r="X110" s="108" t="s">
        <v>18</v>
      </c>
      <c r="Y110" s="108" t="s">
        <v>191</v>
      </c>
      <c r="AC110" s="108" t="s">
        <v>327</v>
      </c>
      <c r="AD110" s="108" t="str">
        <f t="shared" si="11"/>
        <v>R_ES-MOB-WatHeat</v>
      </c>
      <c r="AE110" s="108" t="str">
        <f t="shared" si="11"/>
        <v>FH12_13</v>
      </c>
      <c r="AF110" s="108">
        <f t="shared" si="12"/>
        <v>0.0178993947669431</v>
      </c>
      <c r="AG110" s="108" t="s">
        <v>18</v>
      </c>
      <c r="AH110" s="108" t="s">
        <v>197</v>
      </c>
      <c r="AL110" s="108" t="s">
        <v>327</v>
      </c>
      <c r="AM110" s="108" t="str">
        <f t="shared" si="13"/>
        <v>R_ES-MOB-WatHeat</v>
      </c>
      <c r="AN110" s="108" t="str">
        <f t="shared" si="13"/>
        <v>FH12_13</v>
      </c>
      <c r="AO110" s="108">
        <f t="shared" si="14"/>
        <v>0.0197346377775574</v>
      </c>
      <c r="AP110" s="108" t="s">
        <v>18</v>
      </c>
      <c r="AQ110" s="108" t="s">
        <v>194</v>
      </c>
      <c r="AU110" s="108" t="s">
        <v>327</v>
      </c>
      <c r="AV110" s="108" t="str">
        <f t="shared" si="15"/>
        <v>R_ES-MOB-WatHeat</v>
      </c>
      <c r="AW110" s="108" t="str">
        <f t="shared" si="15"/>
        <v>FH12_13</v>
      </c>
      <c r="AX110" s="108">
        <f t="shared" si="16"/>
        <v>0.0202626994046479</v>
      </c>
      <c r="AY110" s="108" t="s">
        <v>18</v>
      </c>
      <c r="AZ110" s="108" t="s">
        <v>193</v>
      </c>
      <c r="BD110" s="108" t="s">
        <v>327</v>
      </c>
      <c r="BE110" s="108" t="str">
        <f t="shared" si="17"/>
        <v>R_ES-MOB-WatHeat</v>
      </c>
      <c r="BF110" s="108" t="str">
        <f t="shared" si="17"/>
        <v>FH12_13</v>
      </c>
      <c r="BG110" s="108">
        <f t="shared" si="21"/>
        <v>0.0197346377775574</v>
      </c>
      <c r="BH110" s="108" t="s">
        <v>18</v>
      </c>
      <c r="BI110" s="108" t="s">
        <v>195</v>
      </c>
      <c r="BM110" s="108" t="s">
        <v>327</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R_ES-MOB-WatHeat</v>
      </c>
      <c r="M111" s="108" t="s">
        <v>417</v>
      </c>
      <c r="N111" s="108">
        <f t="shared" si="8"/>
        <v>0.0208389906197208</v>
      </c>
      <c r="O111" s="108" t="s">
        <v>18</v>
      </c>
      <c r="P111" s="108" t="s">
        <v>196</v>
      </c>
      <c r="T111" s="108" t="s">
        <v>327</v>
      </c>
      <c r="U111" s="108" t="str">
        <f t="shared" si="9"/>
        <v>R_ES-MOB-WatHeat</v>
      </c>
      <c r="V111" s="108" t="str">
        <f t="shared" si="9"/>
        <v>FH14_15</v>
      </c>
      <c r="W111" s="108">
        <f t="shared" si="10"/>
        <v>0.0201344120759709</v>
      </c>
      <c r="X111" s="108" t="s">
        <v>18</v>
      </c>
      <c r="Y111" s="108" t="s">
        <v>191</v>
      </c>
      <c r="AC111" s="108" t="s">
        <v>327</v>
      </c>
      <c r="AD111" s="108" t="str">
        <f t="shared" si="11"/>
        <v>R_ES-MOB-WatHeat</v>
      </c>
      <c r="AE111" s="108" t="str">
        <f t="shared" si="11"/>
        <v>FH14_15</v>
      </c>
      <c r="AF111" s="108">
        <f t="shared" si="12"/>
        <v>0.0207530234250215</v>
      </c>
      <c r="AG111" s="108" t="s">
        <v>18</v>
      </c>
      <c r="AH111" s="108" t="s">
        <v>197</v>
      </c>
      <c r="AL111" s="108" t="s">
        <v>327</v>
      </c>
      <c r="AM111" s="108" t="str">
        <f t="shared" si="13"/>
        <v>R_ES-MOB-WatHeat</v>
      </c>
      <c r="AN111" s="108" t="str">
        <f t="shared" si="13"/>
        <v>FH14_15</v>
      </c>
      <c r="AO111" s="108">
        <f t="shared" si="14"/>
        <v>0.0206212544677413</v>
      </c>
      <c r="AP111" s="108" t="s">
        <v>18</v>
      </c>
      <c r="AQ111" s="108" t="s">
        <v>194</v>
      </c>
      <c r="AU111" s="108" t="s">
        <v>327</v>
      </c>
      <c r="AV111" s="108" t="str">
        <f t="shared" si="15"/>
        <v>R_ES-MOB-WatHeat</v>
      </c>
      <c r="AW111" s="108" t="str">
        <f t="shared" si="15"/>
        <v>FH14_15</v>
      </c>
      <c r="AX111" s="108">
        <f t="shared" si="16"/>
        <v>0.0211728179792687</v>
      </c>
      <c r="AY111" s="108" t="s">
        <v>18</v>
      </c>
      <c r="AZ111" s="108" t="s">
        <v>193</v>
      </c>
      <c r="BD111" s="108" t="s">
        <v>327</v>
      </c>
      <c r="BE111" s="108" t="str">
        <f t="shared" si="17"/>
        <v>R_ES-MOB-WatHeat</v>
      </c>
      <c r="BF111" s="108" t="str">
        <f t="shared" si="17"/>
        <v>FH14_15</v>
      </c>
      <c r="BG111" s="108">
        <f t="shared" si="21"/>
        <v>0.0206212544677413</v>
      </c>
      <c r="BH111" s="108" t="s">
        <v>18</v>
      </c>
      <c r="BI111" s="108" t="s">
        <v>195</v>
      </c>
      <c r="BM111" s="108" t="s">
        <v>327</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R_ES-MOB-WatHeat</v>
      </c>
      <c r="M112" s="108" t="s">
        <v>418</v>
      </c>
      <c r="N112" s="108">
        <f t="shared" si="8"/>
        <v>0.0211595818818846</v>
      </c>
      <c r="O112" s="108" t="s">
        <v>18</v>
      </c>
      <c r="P112" s="108" t="s">
        <v>196</v>
      </c>
      <c r="T112" s="108" t="s">
        <v>327</v>
      </c>
      <c r="U112" s="108" t="str">
        <f t="shared" si="9"/>
        <v>R_ES-MOB-WatHeat</v>
      </c>
      <c r="V112" s="108" t="str">
        <f t="shared" si="9"/>
        <v>FH16_17</v>
      </c>
      <c r="W112" s="108">
        <f t="shared" si="10"/>
        <v>0.019900470527556</v>
      </c>
      <c r="X112" s="108" t="s">
        <v>18</v>
      </c>
      <c r="Y112" s="108" t="s">
        <v>191</v>
      </c>
      <c r="AC112" s="108" t="s">
        <v>327</v>
      </c>
      <c r="AD112" s="108" t="str">
        <f t="shared" ref="AD112:AE127" si="22">U112</f>
        <v>R_ES-MOB-WatHeat</v>
      </c>
      <c r="AE112" s="108" t="str">
        <f t="shared" si="22"/>
        <v>FH16_17</v>
      </c>
      <c r="AF112" s="108">
        <f t="shared" si="12"/>
        <v>0.021834856434323</v>
      </c>
      <c r="AG112" s="108" t="s">
        <v>18</v>
      </c>
      <c r="AH112" s="108" t="s">
        <v>197</v>
      </c>
      <c r="AL112" s="108" t="s">
        <v>327</v>
      </c>
      <c r="AM112" s="108" t="str">
        <f t="shared" ref="AM112:AN127" si="23">AD112</f>
        <v>R_ES-MOB-WatHeat</v>
      </c>
      <c r="AN112" s="108" t="str">
        <f t="shared" si="23"/>
        <v>FH16_17</v>
      </c>
      <c r="AO112" s="108">
        <f t="shared" si="14"/>
        <v>0.0208617629033817</v>
      </c>
      <c r="AP112" s="108" t="s">
        <v>18</v>
      </c>
      <c r="AQ112" s="108" t="s">
        <v>194</v>
      </c>
      <c r="AU112" s="108" t="s">
        <v>327</v>
      </c>
      <c r="AV112" s="108" t="str">
        <f t="shared" ref="AV112:AW127" si="24">AM112</f>
        <v>R_ES-MOB-WatHeat</v>
      </c>
      <c r="AW112" s="108" t="str">
        <f t="shared" si="24"/>
        <v>FH16_17</v>
      </c>
      <c r="AX112" s="108">
        <f t="shared" si="16"/>
        <v>0.0213427940914599</v>
      </c>
      <c r="AY112" s="108" t="s">
        <v>18</v>
      </c>
      <c r="AZ112" s="108" t="s">
        <v>193</v>
      </c>
      <c r="BD112" s="108" t="s">
        <v>327</v>
      </c>
      <c r="BE112" s="108" t="str">
        <f t="shared" ref="BE112:BF127" si="25">AV112</f>
        <v>R_ES-MOB-WatHeat</v>
      </c>
      <c r="BF112" s="108" t="str">
        <f t="shared" si="25"/>
        <v>FH16_17</v>
      </c>
      <c r="BG112" s="108">
        <f t="shared" si="21"/>
        <v>0.0208617629033817</v>
      </c>
      <c r="BH112" s="108" t="s">
        <v>18</v>
      </c>
      <c r="BI112" s="108" t="s">
        <v>195</v>
      </c>
      <c r="BM112" s="108" t="s">
        <v>327</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R_ES-MOB-WatHeat</v>
      </c>
      <c r="M113" s="108" t="s">
        <v>419</v>
      </c>
      <c r="N113" s="108">
        <f t="shared" si="8"/>
        <v>0.0212246785407572</v>
      </c>
      <c r="O113" s="108" t="s">
        <v>18</v>
      </c>
      <c r="P113" s="108" t="s">
        <v>196</v>
      </c>
      <c r="T113" s="108" t="s">
        <v>327</v>
      </c>
      <c r="U113" s="108" t="str">
        <f t="shared" ref="U113:V128" si="27">L113</f>
        <v>R_ES-MOB-WatHeat</v>
      </c>
      <c r="V113" s="108" t="str">
        <f t="shared" si="27"/>
        <v>FH18_19</v>
      </c>
      <c r="W113" s="108">
        <f t="shared" si="10"/>
        <v>0.02010785636109</v>
      </c>
      <c r="X113" s="108" t="s">
        <v>18</v>
      </c>
      <c r="Y113" s="108" t="s">
        <v>191</v>
      </c>
      <c r="AC113" s="108" t="s">
        <v>327</v>
      </c>
      <c r="AD113" s="108" t="str">
        <f t="shared" si="22"/>
        <v>R_ES-MOB-WatHeat</v>
      </c>
      <c r="AE113" s="108" t="str">
        <f t="shared" si="22"/>
        <v>FH18_19</v>
      </c>
      <c r="AF113" s="108">
        <f t="shared" si="12"/>
        <v>0.0218516633411387</v>
      </c>
      <c r="AG113" s="108" t="s">
        <v>18</v>
      </c>
      <c r="AH113" s="108" t="s">
        <v>197</v>
      </c>
      <c r="AL113" s="108" t="s">
        <v>327</v>
      </c>
      <c r="AM113" s="108" t="str">
        <f t="shared" si="23"/>
        <v>R_ES-MOB-WatHeat</v>
      </c>
      <c r="AN113" s="108" t="str">
        <f t="shared" si="23"/>
        <v>FH18_19</v>
      </c>
      <c r="AO113" s="108">
        <f t="shared" si="14"/>
        <v>0.0207872227642541</v>
      </c>
      <c r="AP113" s="108" t="s">
        <v>18</v>
      </c>
      <c r="AQ113" s="108" t="s">
        <v>194</v>
      </c>
      <c r="AU113" s="108" t="s">
        <v>327</v>
      </c>
      <c r="AV113" s="108" t="str">
        <f t="shared" si="24"/>
        <v>R_ES-MOB-WatHeat</v>
      </c>
      <c r="AW113" s="108" t="str">
        <f t="shared" si="24"/>
        <v>FH18_19</v>
      </c>
      <c r="AX113" s="108">
        <f t="shared" si="16"/>
        <v>0.021302546509601</v>
      </c>
      <c r="AY113" s="108" t="s">
        <v>18</v>
      </c>
      <c r="AZ113" s="108" t="s">
        <v>193</v>
      </c>
      <c r="BD113" s="108" t="s">
        <v>327</v>
      </c>
      <c r="BE113" s="108" t="str">
        <f t="shared" si="25"/>
        <v>R_ES-MOB-WatHeat</v>
      </c>
      <c r="BF113" s="108" t="str">
        <f t="shared" si="25"/>
        <v>FH18_19</v>
      </c>
      <c r="BG113" s="108">
        <f t="shared" si="21"/>
        <v>0.0207872227642541</v>
      </c>
      <c r="BH113" s="108" t="s">
        <v>18</v>
      </c>
      <c r="BI113" s="108" t="s">
        <v>195</v>
      </c>
      <c r="BM113" s="108" t="s">
        <v>327</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R_ES-MOB-WatHeat</v>
      </c>
      <c r="M114" s="108" t="s">
        <v>420</v>
      </c>
      <c r="N114" s="108">
        <f t="shared" si="8"/>
        <v>0.021196759693815</v>
      </c>
      <c r="O114" s="108" t="s">
        <v>18</v>
      </c>
      <c r="P114" s="108" t="s">
        <v>196</v>
      </c>
      <c r="T114" s="108" t="s">
        <v>327</v>
      </c>
      <c r="U114" s="108" t="str">
        <f t="shared" si="27"/>
        <v>R_ES-MOB-WatHeat</v>
      </c>
      <c r="V114" s="108" t="str">
        <f t="shared" si="27"/>
        <v>FH20_21</v>
      </c>
      <c r="W114" s="108">
        <f t="shared" si="10"/>
        <v>0.0209690367288275</v>
      </c>
      <c r="X114" s="108" t="s">
        <v>18</v>
      </c>
      <c r="Y114" s="108" t="s">
        <v>191</v>
      </c>
      <c r="AC114" s="108" t="s">
        <v>327</v>
      </c>
      <c r="AD114" s="108" t="str">
        <f t="shared" si="22"/>
        <v>R_ES-MOB-WatHeat</v>
      </c>
      <c r="AE114" s="108" t="str">
        <f t="shared" si="22"/>
        <v>FH20_21</v>
      </c>
      <c r="AF114" s="108">
        <f t="shared" si="12"/>
        <v>0.0215704297529681</v>
      </c>
      <c r="AG114" s="108" t="s">
        <v>18</v>
      </c>
      <c r="AH114" s="108" t="s">
        <v>197</v>
      </c>
      <c r="AL114" s="108" t="s">
        <v>327</v>
      </c>
      <c r="AM114" s="108" t="str">
        <f t="shared" si="23"/>
        <v>R_ES-MOB-WatHeat</v>
      </c>
      <c r="AN114" s="108" t="str">
        <f t="shared" si="23"/>
        <v>FH20_21</v>
      </c>
      <c r="AO114" s="108">
        <f t="shared" si="14"/>
        <v>0.0209999265660562</v>
      </c>
      <c r="AP114" s="108" t="s">
        <v>18</v>
      </c>
      <c r="AQ114" s="108" t="s">
        <v>194</v>
      </c>
      <c r="AU114" s="108" t="s">
        <v>327</v>
      </c>
      <c r="AV114" s="108" t="str">
        <f t="shared" si="24"/>
        <v>R_ES-MOB-WatHeat</v>
      </c>
      <c r="AW114" s="108" t="str">
        <f t="shared" si="24"/>
        <v>FH20_21</v>
      </c>
      <c r="AX114" s="108">
        <f t="shared" si="16"/>
        <v>0.0217291485724036</v>
      </c>
      <c r="AY114" s="108" t="s">
        <v>18</v>
      </c>
      <c r="AZ114" s="108" t="s">
        <v>193</v>
      </c>
      <c r="BD114" s="108" t="s">
        <v>327</v>
      </c>
      <c r="BE114" s="108" t="str">
        <f t="shared" si="25"/>
        <v>R_ES-MOB-WatHeat</v>
      </c>
      <c r="BF114" s="108" t="str">
        <f t="shared" si="25"/>
        <v>FH20_21</v>
      </c>
      <c r="BG114" s="108">
        <f t="shared" si="21"/>
        <v>0.0209999265660562</v>
      </c>
      <c r="BH114" s="108" t="s">
        <v>18</v>
      </c>
      <c r="BI114" s="108" t="s">
        <v>195</v>
      </c>
      <c r="BM114" s="108" t="s">
        <v>327</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R_ES-MOB-WatHeat</v>
      </c>
      <c r="M115" s="108" t="s">
        <v>421</v>
      </c>
      <c r="N115" s="108">
        <f t="shared" si="8"/>
        <v>0.0213786036359911</v>
      </c>
      <c r="O115" s="108" t="s">
        <v>18</v>
      </c>
      <c r="P115" s="108" t="s">
        <v>196</v>
      </c>
      <c r="T115" s="108" t="s">
        <v>327</v>
      </c>
      <c r="U115" s="108" t="str">
        <f t="shared" si="27"/>
        <v>R_ES-MOB-WatHeat</v>
      </c>
      <c r="V115" s="108" t="str">
        <f t="shared" si="27"/>
        <v>FH22_23</v>
      </c>
      <c r="W115" s="108">
        <f t="shared" si="10"/>
        <v>0.0206911985722815</v>
      </c>
      <c r="X115" s="108" t="s">
        <v>18</v>
      </c>
      <c r="Y115" s="108" t="s">
        <v>191</v>
      </c>
      <c r="AC115" s="108" t="s">
        <v>327</v>
      </c>
      <c r="AD115" s="108" t="str">
        <f t="shared" si="22"/>
        <v>R_ES-MOB-WatHeat</v>
      </c>
      <c r="AE115" s="108" t="str">
        <f t="shared" si="22"/>
        <v>FH22_23</v>
      </c>
      <c r="AF115" s="108">
        <f t="shared" si="12"/>
        <v>0.0217091411685177</v>
      </c>
      <c r="AG115" s="108" t="s">
        <v>18</v>
      </c>
      <c r="AH115" s="108" t="s">
        <v>197</v>
      </c>
      <c r="AL115" s="108" t="s">
        <v>327</v>
      </c>
      <c r="AM115" s="108" t="str">
        <f t="shared" si="23"/>
        <v>R_ES-MOB-WatHeat</v>
      </c>
      <c r="AN115" s="108" t="str">
        <f t="shared" si="23"/>
        <v>FH22_23</v>
      </c>
      <c r="AO115" s="108">
        <f t="shared" si="14"/>
        <v>0.0212075715419054</v>
      </c>
      <c r="AP115" s="108" t="s">
        <v>18</v>
      </c>
      <c r="AQ115" s="108" t="s">
        <v>194</v>
      </c>
      <c r="AU115" s="108" t="s">
        <v>327</v>
      </c>
      <c r="AV115" s="108" t="str">
        <f t="shared" si="24"/>
        <v>R_ES-MOB-WatHeat</v>
      </c>
      <c r="AW115" s="108" t="str">
        <f t="shared" si="24"/>
        <v>FH22_23</v>
      </c>
      <c r="AX115" s="108">
        <f t="shared" si="16"/>
        <v>0.0225545958608362</v>
      </c>
      <c r="AY115" s="108" t="s">
        <v>18</v>
      </c>
      <c r="AZ115" s="108" t="s">
        <v>193</v>
      </c>
      <c r="BD115" s="108" t="s">
        <v>327</v>
      </c>
      <c r="BE115" s="108" t="str">
        <f t="shared" si="25"/>
        <v>R_ES-MOB-WatHeat</v>
      </c>
      <c r="BF115" s="108" t="str">
        <f t="shared" si="25"/>
        <v>FH22_23</v>
      </c>
      <c r="BG115" s="108">
        <f t="shared" si="21"/>
        <v>0.0212075715419054</v>
      </c>
      <c r="BH115" s="108" t="s">
        <v>18</v>
      </c>
      <c r="BI115" s="108" t="s">
        <v>195</v>
      </c>
      <c r="BM115" s="108" t="s">
        <v>327</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R_ES-MOB-WatHeat</v>
      </c>
      <c r="M116" s="108" t="s">
        <v>422</v>
      </c>
      <c r="N116" s="108">
        <f t="shared" si="8"/>
        <v>0.0233000948138204</v>
      </c>
      <c r="O116" s="108" t="s">
        <v>18</v>
      </c>
      <c r="P116" s="108" t="s">
        <v>196</v>
      </c>
      <c r="T116" s="108" t="s">
        <v>327</v>
      </c>
      <c r="U116" s="108" t="str">
        <f t="shared" si="27"/>
        <v>R_ES-MOB-WatHeat</v>
      </c>
      <c r="V116" s="108" t="str">
        <f t="shared" si="27"/>
        <v>WH0_1</v>
      </c>
      <c r="W116" s="108">
        <f t="shared" si="10"/>
        <v>0.027052832396289</v>
      </c>
      <c r="X116" s="108" t="s">
        <v>18</v>
      </c>
      <c r="Y116" s="108" t="s">
        <v>191</v>
      </c>
      <c r="AC116" s="108" t="s">
        <v>327</v>
      </c>
      <c r="AD116" s="108" t="str">
        <f t="shared" si="22"/>
        <v>R_ES-MOB-WatHeat</v>
      </c>
      <c r="AE116" s="108" t="str">
        <f t="shared" si="22"/>
        <v>WH0_1</v>
      </c>
      <c r="AF116" s="108">
        <f t="shared" si="12"/>
        <v>0.0269775312483662</v>
      </c>
      <c r="AG116" s="108" t="s">
        <v>18</v>
      </c>
      <c r="AH116" s="108" t="s">
        <v>197</v>
      </c>
      <c r="AL116" s="108" t="s">
        <v>327</v>
      </c>
      <c r="AM116" s="108" t="str">
        <f t="shared" si="23"/>
        <v>R_ES-MOB-WatHeat</v>
      </c>
      <c r="AN116" s="108" t="str">
        <f t="shared" si="23"/>
        <v>WH0_1</v>
      </c>
      <c r="AO116" s="108">
        <f t="shared" si="14"/>
        <v>0.0260079601453114</v>
      </c>
      <c r="AP116" s="108" t="s">
        <v>18</v>
      </c>
      <c r="AQ116" s="108" t="s">
        <v>194</v>
      </c>
      <c r="AU116" s="108" t="s">
        <v>327</v>
      </c>
      <c r="AV116" s="108" t="str">
        <f t="shared" si="24"/>
        <v>R_ES-MOB-WatHeat</v>
      </c>
      <c r="AW116" s="108" t="str">
        <f t="shared" si="24"/>
        <v>WH0_1</v>
      </c>
      <c r="AX116" s="108">
        <f t="shared" si="16"/>
        <v>0.0251920133192881</v>
      </c>
      <c r="AY116" s="108" t="s">
        <v>18</v>
      </c>
      <c r="AZ116" s="108" t="s">
        <v>193</v>
      </c>
      <c r="BD116" s="108" t="s">
        <v>327</v>
      </c>
      <c r="BE116" s="108" t="str">
        <f t="shared" si="25"/>
        <v>R_ES-MOB-WatHeat</v>
      </c>
      <c r="BF116" s="108" t="str">
        <f t="shared" si="25"/>
        <v>WH0_1</v>
      </c>
      <c r="BG116" s="108">
        <f t="shared" si="21"/>
        <v>0.0260079601453114</v>
      </c>
      <c r="BH116" s="108" t="s">
        <v>18</v>
      </c>
      <c r="BI116" s="108" t="s">
        <v>195</v>
      </c>
      <c r="BM116" s="108" t="s">
        <v>327</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R_ES-MOB-WatHeat</v>
      </c>
      <c r="M117" s="108" t="s">
        <v>423</v>
      </c>
      <c r="N117" s="108">
        <f t="shared" si="8"/>
        <v>0.0229492798370929</v>
      </c>
      <c r="O117" s="108" t="s">
        <v>18</v>
      </c>
      <c r="P117" s="108" t="s">
        <v>196</v>
      </c>
      <c r="T117" s="108" t="s">
        <v>327</v>
      </c>
      <c r="U117" s="108" t="str">
        <f t="shared" si="27"/>
        <v>R_ES-MOB-WatHeat</v>
      </c>
      <c r="V117" s="108" t="str">
        <f t="shared" si="27"/>
        <v>WH2_3</v>
      </c>
      <c r="W117" s="108">
        <f t="shared" si="10"/>
        <v>0.025013577036883</v>
      </c>
      <c r="X117" s="108" t="s">
        <v>18</v>
      </c>
      <c r="Y117" s="108" t="s">
        <v>191</v>
      </c>
      <c r="AC117" s="108" t="s">
        <v>327</v>
      </c>
      <c r="AD117" s="108" t="str">
        <f t="shared" si="22"/>
        <v>R_ES-MOB-WatHeat</v>
      </c>
      <c r="AE117" s="108" t="str">
        <f t="shared" si="22"/>
        <v>WH2_3</v>
      </c>
      <c r="AF117" s="108">
        <f t="shared" si="12"/>
        <v>0.026652958693426</v>
      </c>
      <c r="AG117" s="108" t="s">
        <v>18</v>
      </c>
      <c r="AH117" s="108" t="s">
        <v>197</v>
      </c>
      <c r="AL117" s="108" t="s">
        <v>327</v>
      </c>
      <c r="AM117" s="108" t="str">
        <f t="shared" si="23"/>
        <v>R_ES-MOB-WatHeat</v>
      </c>
      <c r="AN117" s="108" t="str">
        <f t="shared" si="23"/>
        <v>WH2_3</v>
      </c>
      <c r="AO117" s="108">
        <f t="shared" si="14"/>
        <v>0.0252822319214758</v>
      </c>
      <c r="AP117" s="108" t="s">
        <v>18</v>
      </c>
      <c r="AQ117" s="108" t="s">
        <v>194</v>
      </c>
      <c r="AU117" s="108" t="s">
        <v>327</v>
      </c>
      <c r="AV117" s="108" t="str">
        <f t="shared" si="24"/>
        <v>R_ES-MOB-WatHeat</v>
      </c>
      <c r="AW117" s="108" t="str">
        <f t="shared" si="24"/>
        <v>WH2_3</v>
      </c>
      <c r="AX117" s="108">
        <f t="shared" si="16"/>
        <v>0.0240114562974125</v>
      </c>
      <c r="AY117" s="108" t="s">
        <v>18</v>
      </c>
      <c r="AZ117" s="108" t="s">
        <v>193</v>
      </c>
      <c r="BD117" s="108" t="s">
        <v>327</v>
      </c>
      <c r="BE117" s="108" t="str">
        <f t="shared" si="25"/>
        <v>R_ES-MOB-WatHeat</v>
      </c>
      <c r="BF117" s="108" t="str">
        <f t="shared" si="25"/>
        <v>WH2_3</v>
      </c>
      <c r="BG117" s="108">
        <f t="shared" si="21"/>
        <v>0.0252822319214758</v>
      </c>
      <c r="BH117" s="108" t="s">
        <v>18</v>
      </c>
      <c r="BI117" s="108" t="s">
        <v>195</v>
      </c>
      <c r="BM117" s="108" t="s">
        <v>327</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R_ES-MOB-WatHeat</v>
      </c>
      <c r="M118" s="108" t="s">
        <v>424</v>
      </c>
      <c r="N118" s="108">
        <f t="shared" si="8"/>
        <v>0.0222223809455457</v>
      </c>
      <c r="O118" s="108" t="s">
        <v>18</v>
      </c>
      <c r="P118" s="108" t="s">
        <v>196</v>
      </c>
      <c r="T118" s="108" t="s">
        <v>327</v>
      </c>
      <c r="U118" s="108" t="str">
        <f t="shared" si="27"/>
        <v>R_ES-MOB-WatHeat</v>
      </c>
      <c r="V118" s="108" t="str">
        <f t="shared" si="27"/>
        <v>WH4_5</v>
      </c>
      <c r="W118" s="108">
        <f t="shared" si="10"/>
        <v>0.023696203770169</v>
      </c>
      <c r="X118" s="108" t="s">
        <v>18</v>
      </c>
      <c r="Y118" s="108" t="s">
        <v>191</v>
      </c>
      <c r="AC118" s="108" t="s">
        <v>327</v>
      </c>
      <c r="AD118" s="108" t="str">
        <f t="shared" si="22"/>
        <v>R_ES-MOB-WatHeat</v>
      </c>
      <c r="AE118" s="108" t="str">
        <f t="shared" si="22"/>
        <v>WH4_5</v>
      </c>
      <c r="AF118" s="108">
        <f t="shared" si="12"/>
        <v>0.0249170715686325</v>
      </c>
      <c r="AG118" s="108" t="s">
        <v>18</v>
      </c>
      <c r="AH118" s="108" t="s">
        <v>197</v>
      </c>
      <c r="AL118" s="108" t="s">
        <v>327</v>
      </c>
      <c r="AM118" s="108" t="str">
        <f t="shared" si="23"/>
        <v>R_ES-MOB-WatHeat</v>
      </c>
      <c r="AN118" s="108" t="str">
        <f t="shared" si="23"/>
        <v>WH4_5</v>
      </c>
      <c r="AO118" s="108">
        <f t="shared" si="14"/>
        <v>0.0239165993198236</v>
      </c>
      <c r="AP118" s="108" t="s">
        <v>18</v>
      </c>
      <c r="AQ118" s="108" t="s">
        <v>194</v>
      </c>
      <c r="AU118" s="108" t="s">
        <v>327</v>
      </c>
      <c r="AV118" s="108" t="str">
        <f t="shared" si="24"/>
        <v>R_ES-MOB-WatHeat</v>
      </c>
      <c r="AW118" s="108" t="str">
        <f t="shared" si="24"/>
        <v>WH4_5</v>
      </c>
      <c r="AX118" s="108">
        <f t="shared" si="16"/>
        <v>0.021583935635486</v>
      </c>
      <c r="AY118" s="108" t="s">
        <v>18</v>
      </c>
      <c r="AZ118" s="108" t="s">
        <v>193</v>
      </c>
      <c r="BD118" s="108" t="s">
        <v>327</v>
      </c>
      <c r="BE118" s="108" t="str">
        <f t="shared" si="25"/>
        <v>R_ES-MOB-WatHeat</v>
      </c>
      <c r="BF118" s="108" t="str">
        <f t="shared" si="25"/>
        <v>WH4_5</v>
      </c>
      <c r="BG118" s="108">
        <f t="shared" si="21"/>
        <v>0.0239165993198236</v>
      </c>
      <c r="BH118" s="108" t="s">
        <v>18</v>
      </c>
      <c r="BI118" s="108" t="s">
        <v>195</v>
      </c>
      <c r="BM118" s="108" t="s">
        <v>327</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R_ES-MOB-WatHeat</v>
      </c>
      <c r="M119" s="108" t="s">
        <v>425</v>
      </c>
      <c r="N119" s="108">
        <f t="shared" si="8"/>
        <v>0.0212585220509218</v>
      </c>
      <c r="O119" s="108" t="s">
        <v>18</v>
      </c>
      <c r="P119" s="108" t="s">
        <v>196</v>
      </c>
      <c r="T119" s="108" t="s">
        <v>327</v>
      </c>
      <c r="U119" s="108" t="str">
        <f t="shared" si="27"/>
        <v>R_ES-MOB-WatHeat</v>
      </c>
      <c r="V119" s="108" t="str">
        <f t="shared" si="27"/>
        <v>WH6_7</v>
      </c>
      <c r="W119" s="108">
        <f t="shared" si="10"/>
        <v>0.0235544674010497</v>
      </c>
      <c r="X119" s="108" t="s">
        <v>18</v>
      </c>
      <c r="Y119" s="108" t="s">
        <v>191</v>
      </c>
      <c r="AC119" s="108" t="s">
        <v>327</v>
      </c>
      <c r="AD119" s="108" t="str">
        <f t="shared" si="22"/>
        <v>R_ES-MOB-WatHeat</v>
      </c>
      <c r="AE119" s="108" t="str">
        <f t="shared" si="22"/>
        <v>WH6_7</v>
      </c>
      <c r="AF119" s="108">
        <f t="shared" si="12"/>
        <v>0.0223149487779418</v>
      </c>
      <c r="AG119" s="108" t="s">
        <v>18</v>
      </c>
      <c r="AH119" s="108" t="s">
        <v>197</v>
      </c>
      <c r="AL119" s="108" t="s">
        <v>327</v>
      </c>
      <c r="AM119" s="108" t="str">
        <f t="shared" si="23"/>
        <v>R_ES-MOB-WatHeat</v>
      </c>
      <c r="AN119" s="108" t="str">
        <f t="shared" si="23"/>
        <v>WH6_7</v>
      </c>
      <c r="AO119" s="108">
        <f t="shared" si="14"/>
        <v>0.0226308904433103</v>
      </c>
      <c r="AP119" s="108" t="s">
        <v>18</v>
      </c>
      <c r="AQ119" s="108" t="s">
        <v>194</v>
      </c>
      <c r="AU119" s="108" t="s">
        <v>327</v>
      </c>
      <c r="AV119" s="108" t="str">
        <f t="shared" si="24"/>
        <v>R_ES-MOB-WatHeat</v>
      </c>
      <c r="AW119" s="108" t="str">
        <f t="shared" si="24"/>
        <v>WH6_7</v>
      </c>
      <c r="AX119" s="108">
        <f t="shared" si="16"/>
        <v>0.0195664574996017</v>
      </c>
      <c r="AY119" s="108" t="s">
        <v>18</v>
      </c>
      <c r="AZ119" s="108" t="s">
        <v>193</v>
      </c>
      <c r="BD119" s="108" t="s">
        <v>327</v>
      </c>
      <c r="BE119" s="108" t="str">
        <f t="shared" si="25"/>
        <v>R_ES-MOB-WatHeat</v>
      </c>
      <c r="BF119" s="108" t="str">
        <f t="shared" si="25"/>
        <v>WH6_7</v>
      </c>
      <c r="BG119" s="108">
        <f t="shared" si="21"/>
        <v>0.0226308904433103</v>
      </c>
      <c r="BH119" s="108" t="s">
        <v>18</v>
      </c>
      <c r="BI119" s="108" t="s">
        <v>195</v>
      </c>
      <c r="BM119" s="108" t="s">
        <v>327</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R_ES-MOB-WatHeat</v>
      </c>
      <c r="M120" s="108" t="s">
        <v>426</v>
      </c>
      <c r="N120" s="108">
        <f t="shared" si="8"/>
        <v>0.0207811308875425</v>
      </c>
      <c r="O120" s="108" t="s">
        <v>18</v>
      </c>
      <c r="P120" s="108" t="s">
        <v>196</v>
      </c>
      <c r="T120" s="108" t="s">
        <v>327</v>
      </c>
      <c r="U120" s="108" t="str">
        <f t="shared" si="27"/>
        <v>R_ES-MOB-WatHeat</v>
      </c>
      <c r="V120" s="108" t="str">
        <f t="shared" si="27"/>
        <v>WH8_9</v>
      </c>
      <c r="W120" s="108">
        <f t="shared" si="10"/>
        <v>0.0243002057667018</v>
      </c>
      <c r="X120" s="108" t="s">
        <v>18</v>
      </c>
      <c r="Y120" s="108" t="s">
        <v>191</v>
      </c>
      <c r="AC120" s="108" t="s">
        <v>327</v>
      </c>
      <c r="AD120" s="108" t="str">
        <f t="shared" si="22"/>
        <v>R_ES-MOB-WatHeat</v>
      </c>
      <c r="AE120" s="108" t="str">
        <f t="shared" si="22"/>
        <v>WH8_9</v>
      </c>
      <c r="AF120" s="108">
        <f t="shared" si="12"/>
        <v>0.0206945793819697</v>
      </c>
      <c r="AG120" s="108" t="s">
        <v>18</v>
      </c>
      <c r="AH120" s="108" t="s">
        <v>197</v>
      </c>
      <c r="AL120" s="108" t="s">
        <v>327</v>
      </c>
      <c r="AM120" s="108" t="str">
        <f t="shared" si="23"/>
        <v>R_ES-MOB-WatHeat</v>
      </c>
      <c r="AN120" s="108" t="str">
        <f t="shared" si="23"/>
        <v>WH8_9</v>
      </c>
      <c r="AO120" s="108">
        <f t="shared" si="14"/>
        <v>0.0221985165054664</v>
      </c>
      <c r="AP120" s="108" t="s">
        <v>18</v>
      </c>
      <c r="AQ120" s="108" t="s">
        <v>194</v>
      </c>
      <c r="AU120" s="108" t="s">
        <v>327</v>
      </c>
      <c r="AV120" s="108" t="str">
        <f t="shared" si="24"/>
        <v>R_ES-MOB-WatHeat</v>
      </c>
      <c r="AW120" s="108" t="str">
        <f t="shared" si="24"/>
        <v>WH8_9</v>
      </c>
      <c r="AX120" s="108">
        <f t="shared" si="16"/>
        <v>0.0189268898351184</v>
      </c>
      <c r="AY120" s="108" t="s">
        <v>18</v>
      </c>
      <c r="AZ120" s="108" t="s">
        <v>193</v>
      </c>
      <c r="BD120" s="108" t="s">
        <v>327</v>
      </c>
      <c r="BE120" s="108" t="str">
        <f t="shared" si="25"/>
        <v>R_ES-MOB-WatHeat</v>
      </c>
      <c r="BF120" s="108" t="str">
        <f t="shared" si="25"/>
        <v>WH8_9</v>
      </c>
      <c r="BG120" s="108">
        <f t="shared" si="21"/>
        <v>0.0221985165054664</v>
      </c>
      <c r="BH120" s="108" t="s">
        <v>18</v>
      </c>
      <c r="BI120" s="108" t="s">
        <v>195</v>
      </c>
      <c r="BM120" s="108" t="s">
        <v>327</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R_ES-MOB-WatHeat</v>
      </c>
      <c r="M121" s="108" t="s">
        <v>427</v>
      </c>
      <c r="N121" s="108">
        <f t="shared" si="8"/>
        <v>0.0207247431264493</v>
      </c>
      <c r="O121" s="108" t="s">
        <v>18</v>
      </c>
      <c r="P121" s="108" t="s">
        <v>196</v>
      </c>
      <c r="T121" s="108" t="s">
        <v>327</v>
      </c>
      <c r="U121" s="108" t="str">
        <f t="shared" si="27"/>
        <v>R_ES-MOB-WatHeat</v>
      </c>
      <c r="V121" s="108" t="str">
        <f t="shared" si="27"/>
        <v>WH10_11</v>
      </c>
      <c r="W121" s="108">
        <f t="shared" si="10"/>
        <v>0.0269606064596627</v>
      </c>
      <c r="X121" s="108" t="s">
        <v>18</v>
      </c>
      <c r="Y121" s="108" t="s">
        <v>191</v>
      </c>
      <c r="AC121" s="108" t="s">
        <v>327</v>
      </c>
      <c r="AD121" s="108" t="str">
        <f t="shared" si="22"/>
        <v>R_ES-MOB-WatHeat</v>
      </c>
      <c r="AE121" s="108" t="str">
        <f t="shared" si="22"/>
        <v>WH10_11</v>
      </c>
      <c r="AF121" s="108">
        <f t="shared" si="12"/>
        <v>0.0203373562220637</v>
      </c>
      <c r="AG121" s="108" t="s">
        <v>18</v>
      </c>
      <c r="AH121" s="108" t="s">
        <v>197</v>
      </c>
      <c r="AL121" s="108" t="s">
        <v>327</v>
      </c>
      <c r="AM121" s="108" t="str">
        <f t="shared" si="23"/>
        <v>R_ES-MOB-WatHeat</v>
      </c>
      <c r="AN121" s="108" t="str">
        <f t="shared" si="23"/>
        <v>WH10_11</v>
      </c>
      <c r="AO121" s="108">
        <f t="shared" si="14"/>
        <v>0.0228944317474162</v>
      </c>
      <c r="AP121" s="108" t="s">
        <v>18</v>
      </c>
      <c r="AQ121" s="108" t="s">
        <v>194</v>
      </c>
      <c r="AU121" s="108" t="s">
        <v>327</v>
      </c>
      <c r="AV121" s="108" t="str">
        <f t="shared" si="24"/>
        <v>R_ES-MOB-WatHeat</v>
      </c>
      <c r="AW121" s="108" t="str">
        <f t="shared" si="24"/>
        <v>WH10_11</v>
      </c>
      <c r="AX121" s="108">
        <f t="shared" si="16"/>
        <v>0.0193167729407143</v>
      </c>
      <c r="AY121" s="108" t="s">
        <v>18</v>
      </c>
      <c r="AZ121" s="108" t="s">
        <v>193</v>
      </c>
      <c r="BD121" s="108" t="s">
        <v>327</v>
      </c>
      <c r="BE121" s="108" t="str">
        <f t="shared" si="25"/>
        <v>R_ES-MOB-WatHeat</v>
      </c>
      <c r="BF121" s="108" t="str">
        <f t="shared" si="25"/>
        <v>WH10_11</v>
      </c>
      <c r="BG121" s="108">
        <f t="shared" si="21"/>
        <v>0.0228944317474162</v>
      </c>
      <c r="BH121" s="108" t="s">
        <v>18</v>
      </c>
      <c r="BI121" s="108" t="s">
        <v>195</v>
      </c>
      <c r="BM121" s="108" t="s">
        <v>327</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R_ES-MOB-WatHeat</v>
      </c>
      <c r="M122" s="108" t="s">
        <v>428</v>
      </c>
      <c r="N122" s="108">
        <f t="shared" si="8"/>
        <v>0.0213134263086159</v>
      </c>
      <c r="O122" s="108" t="s">
        <v>18</v>
      </c>
      <c r="P122" s="108" t="s">
        <v>196</v>
      </c>
      <c r="T122" s="108" t="s">
        <v>327</v>
      </c>
      <c r="U122" s="108" t="str">
        <f t="shared" si="27"/>
        <v>R_ES-MOB-WatHeat</v>
      </c>
      <c r="V122" s="108" t="str">
        <f t="shared" si="27"/>
        <v>WH12_13</v>
      </c>
      <c r="W122" s="108">
        <f t="shared" si="10"/>
        <v>0.0281941532212526</v>
      </c>
      <c r="X122" s="108" t="s">
        <v>18</v>
      </c>
      <c r="Y122" s="108" t="s">
        <v>191</v>
      </c>
      <c r="AC122" s="108" t="s">
        <v>327</v>
      </c>
      <c r="AD122" s="108" t="str">
        <f t="shared" si="22"/>
        <v>R_ES-MOB-WatHeat</v>
      </c>
      <c r="AE122" s="108" t="str">
        <f t="shared" si="22"/>
        <v>WH12_13</v>
      </c>
      <c r="AF122" s="108">
        <f t="shared" si="12"/>
        <v>0.0215779233299048</v>
      </c>
      <c r="AG122" s="108" t="s">
        <v>18</v>
      </c>
      <c r="AH122" s="108" t="s">
        <v>197</v>
      </c>
      <c r="AL122" s="108" t="s">
        <v>327</v>
      </c>
      <c r="AM122" s="108" t="str">
        <f t="shared" si="23"/>
        <v>R_ES-MOB-WatHeat</v>
      </c>
      <c r="AN122" s="108" t="str">
        <f t="shared" si="23"/>
        <v>WH12_13</v>
      </c>
      <c r="AO122" s="108">
        <f t="shared" si="14"/>
        <v>0.0243699220566265</v>
      </c>
      <c r="AP122" s="108" t="s">
        <v>18</v>
      </c>
      <c r="AQ122" s="108" t="s">
        <v>194</v>
      </c>
      <c r="AU122" s="108" t="s">
        <v>327</v>
      </c>
      <c r="AV122" s="108" t="str">
        <f t="shared" si="24"/>
        <v>R_ES-MOB-WatHeat</v>
      </c>
      <c r="AW122" s="108" t="str">
        <f t="shared" si="24"/>
        <v>WH12_13</v>
      </c>
      <c r="AX122" s="108">
        <f t="shared" si="16"/>
        <v>0.0217136791659968</v>
      </c>
      <c r="AY122" s="108" t="s">
        <v>18</v>
      </c>
      <c r="AZ122" s="108" t="s">
        <v>193</v>
      </c>
      <c r="BD122" s="108" t="s">
        <v>327</v>
      </c>
      <c r="BE122" s="108" t="str">
        <f t="shared" si="25"/>
        <v>R_ES-MOB-WatHeat</v>
      </c>
      <c r="BF122" s="108" t="str">
        <f t="shared" si="25"/>
        <v>WH12_13</v>
      </c>
      <c r="BG122" s="108">
        <f t="shared" si="21"/>
        <v>0.0243699220566265</v>
      </c>
      <c r="BH122" s="108" t="s">
        <v>18</v>
      </c>
      <c r="BI122" s="108" t="s">
        <v>195</v>
      </c>
      <c r="BM122" s="108" t="s">
        <v>327</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R_ES-MOB-WatHeat</v>
      </c>
      <c r="M123" s="108" t="s">
        <v>429</v>
      </c>
      <c r="N123" s="108">
        <f t="shared" si="8"/>
        <v>0.0224691056303517</v>
      </c>
      <c r="O123" s="108" t="s">
        <v>18</v>
      </c>
      <c r="P123" s="108" t="s">
        <v>196</v>
      </c>
      <c r="T123" s="108" t="s">
        <v>327</v>
      </c>
      <c r="U123" s="108" t="str">
        <f t="shared" si="27"/>
        <v>R_ES-MOB-WatHeat</v>
      </c>
      <c r="V123" s="108" t="str">
        <f t="shared" si="27"/>
        <v>WH14_15</v>
      </c>
      <c r="W123" s="108">
        <f t="shared" si="10"/>
        <v>0.0277591077183275</v>
      </c>
      <c r="X123" s="108" t="s">
        <v>18</v>
      </c>
      <c r="Y123" s="108" t="s">
        <v>191</v>
      </c>
      <c r="AC123" s="108" t="s">
        <v>327</v>
      </c>
      <c r="AD123" s="108" t="str">
        <f t="shared" si="22"/>
        <v>R_ES-MOB-WatHeat</v>
      </c>
      <c r="AE123" s="108" t="str">
        <f t="shared" si="22"/>
        <v>WH14_15</v>
      </c>
      <c r="AF123" s="108">
        <f t="shared" si="12"/>
        <v>0.0244372230846757</v>
      </c>
      <c r="AG123" s="108" t="s">
        <v>18</v>
      </c>
      <c r="AH123" s="108" t="s">
        <v>197</v>
      </c>
      <c r="AL123" s="108" t="s">
        <v>327</v>
      </c>
      <c r="AM123" s="108" t="str">
        <f t="shared" si="23"/>
        <v>R_ES-MOB-WatHeat</v>
      </c>
      <c r="AN123" s="108" t="str">
        <f t="shared" si="23"/>
        <v>WH14_15</v>
      </c>
      <c r="AO123" s="108">
        <f t="shared" si="14"/>
        <v>0.0252966565536165</v>
      </c>
      <c r="AP123" s="108" t="s">
        <v>18</v>
      </c>
      <c r="AQ123" s="108" t="s">
        <v>194</v>
      </c>
      <c r="AU123" s="108" t="s">
        <v>327</v>
      </c>
      <c r="AV123" s="108" t="str">
        <f t="shared" si="24"/>
        <v>R_ES-MOB-WatHeat</v>
      </c>
      <c r="AW123" s="108" t="str">
        <f t="shared" si="24"/>
        <v>WH14_15</v>
      </c>
      <c r="AX123" s="108">
        <f t="shared" si="16"/>
        <v>0.0231546162990083</v>
      </c>
      <c r="AY123" s="108" t="s">
        <v>18</v>
      </c>
      <c r="AZ123" s="108" t="s">
        <v>193</v>
      </c>
      <c r="BD123" s="108" t="s">
        <v>327</v>
      </c>
      <c r="BE123" s="108" t="str">
        <f t="shared" si="25"/>
        <v>R_ES-MOB-WatHeat</v>
      </c>
      <c r="BF123" s="108" t="str">
        <f t="shared" si="25"/>
        <v>WH14_15</v>
      </c>
      <c r="BG123" s="108">
        <f t="shared" si="21"/>
        <v>0.0252966565536165</v>
      </c>
      <c r="BH123" s="108" t="s">
        <v>18</v>
      </c>
      <c r="BI123" s="108" t="s">
        <v>195</v>
      </c>
      <c r="BM123" s="108" t="s">
        <v>327</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R_ES-MOB-WatHeat</v>
      </c>
      <c r="M124" s="108" t="s">
        <v>430</v>
      </c>
      <c r="N124" s="108">
        <f t="shared" si="8"/>
        <v>0.0228058793544892</v>
      </c>
      <c r="O124" s="108" t="s">
        <v>18</v>
      </c>
      <c r="P124" s="108" t="s">
        <v>196</v>
      </c>
      <c r="T124" s="108" t="s">
        <v>327</v>
      </c>
      <c r="U124" s="108" t="str">
        <f t="shared" si="27"/>
        <v>R_ES-MOB-WatHeat</v>
      </c>
      <c r="V124" s="108" t="str">
        <f t="shared" si="27"/>
        <v>WH16_17</v>
      </c>
      <c r="W124" s="108">
        <f t="shared" si="10"/>
        <v>0.0270225001421144</v>
      </c>
      <c r="X124" s="108" t="s">
        <v>18</v>
      </c>
      <c r="Y124" s="108" t="s">
        <v>191</v>
      </c>
      <c r="AC124" s="108" t="s">
        <v>327</v>
      </c>
      <c r="AD124" s="108" t="str">
        <f t="shared" si="22"/>
        <v>R_ES-MOB-WatHeat</v>
      </c>
      <c r="AE124" s="108" t="str">
        <f t="shared" si="22"/>
        <v>WH16_17</v>
      </c>
      <c r="AF124" s="108">
        <f t="shared" si="12"/>
        <v>0.0257055276901567</v>
      </c>
      <c r="AG124" s="108" t="s">
        <v>18</v>
      </c>
      <c r="AH124" s="108" t="s">
        <v>197</v>
      </c>
      <c r="AL124" s="108" t="s">
        <v>327</v>
      </c>
      <c r="AM124" s="108" t="str">
        <f t="shared" si="23"/>
        <v>R_ES-MOB-WatHeat</v>
      </c>
      <c r="AN124" s="108" t="str">
        <f t="shared" si="23"/>
        <v>WH16_17</v>
      </c>
      <c r="AO124" s="108">
        <f t="shared" si="14"/>
        <v>0.0253035348263485</v>
      </c>
      <c r="AP124" s="108" t="s">
        <v>18</v>
      </c>
      <c r="AQ124" s="108" t="s">
        <v>194</v>
      </c>
      <c r="AU124" s="108" t="s">
        <v>327</v>
      </c>
      <c r="AV124" s="108" t="str">
        <f t="shared" si="24"/>
        <v>R_ES-MOB-WatHeat</v>
      </c>
      <c r="AW124" s="108" t="str">
        <f t="shared" si="24"/>
        <v>WH16_17</v>
      </c>
      <c r="AX124" s="108">
        <f t="shared" si="16"/>
        <v>0.0233585702637121</v>
      </c>
      <c r="AY124" s="108" t="s">
        <v>18</v>
      </c>
      <c r="AZ124" s="108" t="s">
        <v>193</v>
      </c>
      <c r="BD124" s="108" t="s">
        <v>327</v>
      </c>
      <c r="BE124" s="108" t="str">
        <f t="shared" si="25"/>
        <v>R_ES-MOB-WatHeat</v>
      </c>
      <c r="BF124" s="108" t="str">
        <f t="shared" si="25"/>
        <v>WH16_17</v>
      </c>
      <c r="BG124" s="108">
        <f t="shared" si="21"/>
        <v>0.0253035348263485</v>
      </c>
      <c r="BH124" s="108" t="s">
        <v>18</v>
      </c>
      <c r="BI124" s="108" t="s">
        <v>195</v>
      </c>
      <c r="BM124" s="108" t="s">
        <v>327</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R_ES-MOB-WatHeat</v>
      </c>
      <c r="M125" s="108" t="s">
        <v>431</v>
      </c>
      <c r="N125" s="108">
        <f t="shared" si="8"/>
        <v>0.0228335510535675</v>
      </c>
      <c r="O125" s="108" t="s">
        <v>18</v>
      </c>
      <c r="P125" s="108" t="s">
        <v>196</v>
      </c>
      <c r="T125" s="108" t="s">
        <v>327</v>
      </c>
      <c r="U125" s="108" t="str">
        <f t="shared" si="27"/>
        <v>R_ES-MOB-WatHeat</v>
      </c>
      <c r="V125" s="108" t="str">
        <f t="shared" si="27"/>
        <v>WH18_19</v>
      </c>
      <c r="W125" s="108">
        <f t="shared" si="10"/>
        <v>0.0267517944660614</v>
      </c>
      <c r="X125" s="108" t="s">
        <v>18</v>
      </c>
      <c r="Y125" s="108" t="s">
        <v>191</v>
      </c>
      <c r="AC125" s="108" t="s">
        <v>327</v>
      </c>
      <c r="AD125" s="108" t="str">
        <f t="shared" si="22"/>
        <v>R_ES-MOB-WatHeat</v>
      </c>
      <c r="AE125" s="108" t="str">
        <f t="shared" si="22"/>
        <v>WH18_19</v>
      </c>
      <c r="AF125" s="108">
        <f t="shared" si="12"/>
        <v>0.0255927943653416</v>
      </c>
      <c r="AG125" s="108" t="s">
        <v>18</v>
      </c>
      <c r="AH125" s="108" t="s">
        <v>197</v>
      </c>
      <c r="AL125" s="108" t="s">
        <v>327</v>
      </c>
      <c r="AM125" s="108" t="str">
        <f t="shared" si="23"/>
        <v>R_ES-MOB-WatHeat</v>
      </c>
      <c r="AN125" s="108" t="str">
        <f t="shared" si="23"/>
        <v>WH18_19</v>
      </c>
      <c r="AO125" s="108">
        <f t="shared" si="14"/>
        <v>0.0249695860312862</v>
      </c>
      <c r="AP125" s="108" t="s">
        <v>18</v>
      </c>
      <c r="AQ125" s="108" t="s">
        <v>194</v>
      </c>
      <c r="AU125" s="108" t="s">
        <v>327</v>
      </c>
      <c r="AV125" s="108" t="str">
        <f t="shared" si="24"/>
        <v>R_ES-MOB-WatHeat</v>
      </c>
      <c r="AW125" s="108" t="str">
        <f t="shared" si="24"/>
        <v>WH18_19</v>
      </c>
      <c r="AX125" s="108">
        <f t="shared" si="16"/>
        <v>0.023127630615324</v>
      </c>
      <c r="AY125" s="108" t="s">
        <v>18</v>
      </c>
      <c r="AZ125" s="108" t="s">
        <v>193</v>
      </c>
      <c r="BD125" s="108" t="s">
        <v>327</v>
      </c>
      <c r="BE125" s="108" t="str">
        <f t="shared" si="25"/>
        <v>R_ES-MOB-WatHeat</v>
      </c>
      <c r="BF125" s="108" t="str">
        <f t="shared" si="25"/>
        <v>WH18_19</v>
      </c>
      <c r="BG125" s="108">
        <f t="shared" si="21"/>
        <v>0.0249695860312862</v>
      </c>
      <c r="BH125" s="108" t="s">
        <v>18</v>
      </c>
      <c r="BI125" s="108" t="s">
        <v>195</v>
      </c>
      <c r="BM125" s="108" t="s">
        <v>327</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R_ES-MOB-WatHeat</v>
      </c>
      <c r="M126" s="108" t="s">
        <v>432</v>
      </c>
      <c r="N126" s="108">
        <f t="shared" si="8"/>
        <v>0.0227154557821904</v>
      </c>
      <c r="O126" s="108" t="s">
        <v>18</v>
      </c>
      <c r="P126" s="108" t="s">
        <v>196</v>
      </c>
      <c r="T126" s="108" t="s">
        <v>327</v>
      </c>
      <c r="U126" s="108" t="str">
        <f t="shared" si="27"/>
        <v>R_ES-MOB-WatHeat</v>
      </c>
      <c r="V126" s="108" t="str">
        <f t="shared" si="27"/>
        <v>WH20_21</v>
      </c>
      <c r="W126" s="108">
        <f t="shared" si="10"/>
        <v>0.0283933513791526</v>
      </c>
      <c r="X126" s="108" t="s">
        <v>18</v>
      </c>
      <c r="Y126" s="108" t="s">
        <v>191</v>
      </c>
      <c r="AC126" s="108" t="s">
        <v>327</v>
      </c>
      <c r="AD126" s="108" t="str">
        <f t="shared" si="22"/>
        <v>R_ES-MOB-WatHeat</v>
      </c>
      <c r="AE126" s="108" t="str">
        <f t="shared" si="22"/>
        <v>WH20_21</v>
      </c>
      <c r="AF126" s="108">
        <f t="shared" si="12"/>
        <v>0.0251280963570105</v>
      </c>
      <c r="AG126" s="108" t="s">
        <v>18</v>
      </c>
      <c r="AH126" s="108" t="s">
        <v>197</v>
      </c>
      <c r="AL126" s="108" t="s">
        <v>327</v>
      </c>
      <c r="AM126" s="108" t="str">
        <f t="shared" si="23"/>
        <v>R_ES-MOB-WatHeat</v>
      </c>
      <c r="AN126" s="108" t="str">
        <f t="shared" si="23"/>
        <v>WH20_21</v>
      </c>
      <c r="AO126" s="108">
        <f t="shared" si="14"/>
        <v>0.0251936667769471</v>
      </c>
      <c r="AP126" s="108" t="s">
        <v>18</v>
      </c>
      <c r="AQ126" s="108" t="s">
        <v>194</v>
      </c>
      <c r="AU126" s="108" t="s">
        <v>327</v>
      </c>
      <c r="AV126" s="108" t="str">
        <f t="shared" si="24"/>
        <v>R_ES-MOB-WatHeat</v>
      </c>
      <c r="AW126" s="108" t="str">
        <f t="shared" si="24"/>
        <v>WH20_21</v>
      </c>
      <c r="AX126" s="108">
        <f t="shared" si="16"/>
        <v>0.0230669226777415</v>
      </c>
      <c r="AY126" s="108" t="s">
        <v>18</v>
      </c>
      <c r="AZ126" s="108" t="s">
        <v>193</v>
      </c>
      <c r="BD126" s="108" t="s">
        <v>327</v>
      </c>
      <c r="BE126" s="108" t="str">
        <f t="shared" si="25"/>
        <v>R_ES-MOB-WatHeat</v>
      </c>
      <c r="BF126" s="108" t="str">
        <f t="shared" si="25"/>
        <v>WH20_21</v>
      </c>
      <c r="BG126" s="108">
        <f t="shared" si="21"/>
        <v>0.0251936667769471</v>
      </c>
      <c r="BH126" s="108" t="s">
        <v>18</v>
      </c>
      <c r="BI126" s="108" t="s">
        <v>195</v>
      </c>
      <c r="BM126" s="108" t="s">
        <v>327</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R_ES-MOB-WatHeat</v>
      </c>
      <c r="M127" s="108" t="s">
        <v>433</v>
      </c>
      <c r="N127" s="108">
        <f t="shared" si="8"/>
        <v>0.0228898262899369</v>
      </c>
      <c r="O127" s="108" t="s">
        <v>18</v>
      </c>
      <c r="P127" s="108" t="s">
        <v>196</v>
      </c>
      <c r="T127" s="108" t="s">
        <v>327</v>
      </c>
      <c r="U127" s="108" t="str">
        <f t="shared" si="27"/>
        <v>R_ES-MOB-WatHeat</v>
      </c>
      <c r="V127" s="108" t="str">
        <f t="shared" si="27"/>
        <v>WH22_23</v>
      </c>
      <c r="W127" s="108">
        <f t="shared" si="10"/>
        <v>0.0283097816617008</v>
      </c>
      <c r="X127" s="108" t="s">
        <v>18</v>
      </c>
      <c r="Y127" s="108" t="s">
        <v>191</v>
      </c>
      <c r="AC127" s="108" t="s">
        <v>327</v>
      </c>
      <c r="AD127" s="108" t="str">
        <f t="shared" si="22"/>
        <v>R_ES-MOB-WatHeat</v>
      </c>
      <c r="AE127" s="108" t="str">
        <f t="shared" si="22"/>
        <v>WH22_23</v>
      </c>
      <c r="AF127" s="108">
        <f t="shared" si="12"/>
        <v>0.0254920738775338</v>
      </c>
      <c r="AG127" s="108" t="s">
        <v>18</v>
      </c>
      <c r="AH127" s="108" t="s">
        <v>197</v>
      </c>
      <c r="AL127" s="108" t="s">
        <v>327</v>
      </c>
      <c r="AM127" s="108" t="str">
        <f t="shared" si="23"/>
        <v>R_ES-MOB-WatHeat</v>
      </c>
      <c r="AN127" s="108" t="str">
        <f t="shared" si="23"/>
        <v>WH22_23</v>
      </c>
      <c r="AO127" s="108">
        <f t="shared" si="14"/>
        <v>0.025793097568826</v>
      </c>
      <c r="AP127" s="108" t="s">
        <v>18</v>
      </c>
      <c r="AQ127" s="108" t="s">
        <v>194</v>
      </c>
      <c r="AU127" s="108" t="s">
        <v>327</v>
      </c>
      <c r="AV127" s="108" t="str">
        <f t="shared" si="24"/>
        <v>R_ES-MOB-WatHeat</v>
      </c>
      <c r="AW127" s="108" t="str">
        <f t="shared" si="24"/>
        <v>WH22_23</v>
      </c>
      <c r="AX127" s="108">
        <f t="shared" si="16"/>
        <v>0.0246581494217923</v>
      </c>
      <c r="AY127" s="108" t="s">
        <v>18</v>
      </c>
      <c r="AZ127" s="108" t="s">
        <v>193</v>
      </c>
      <c r="BD127" s="108" t="s">
        <v>327</v>
      </c>
      <c r="BE127" s="108" t="str">
        <f t="shared" si="25"/>
        <v>R_ES-MOB-WatHeat</v>
      </c>
      <c r="BF127" s="108" t="str">
        <f t="shared" si="25"/>
        <v>WH22_23</v>
      </c>
      <c r="BG127" s="108">
        <f t="shared" si="21"/>
        <v>0.025793097568826</v>
      </c>
      <c r="BH127" s="108" t="s">
        <v>18</v>
      </c>
      <c r="BI127" s="108" t="s">
        <v>195</v>
      </c>
      <c r="BM127" s="108" t="s">
        <v>327</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327</v>
      </c>
      <c r="L128" s="108" t="str">
        <f>C11</f>
        <v>R_ES-APP-RE</v>
      </c>
      <c r="M128" s="108" t="str">
        <f t="shared" ref="M128:M191" si="28">M80</f>
        <v>RH0_1</v>
      </c>
      <c r="N128" s="108">
        <f t="shared" si="8"/>
        <v>0.0207246590371655</v>
      </c>
      <c r="O128" s="108" t="s">
        <v>18</v>
      </c>
      <c r="P128" s="108" t="s">
        <v>196</v>
      </c>
      <c r="T128" s="108" t="s">
        <v>327</v>
      </c>
      <c r="U128" s="108" t="str">
        <f t="shared" si="27"/>
        <v>R_ES-APP-RE</v>
      </c>
      <c r="V128" s="108" t="str">
        <f t="shared" si="27"/>
        <v>RH0_1</v>
      </c>
      <c r="W128" s="108">
        <f t="shared" si="10"/>
        <v>0.0211149417251545</v>
      </c>
      <c r="X128" s="108" t="s">
        <v>18</v>
      </c>
      <c r="Y128" s="108" t="s">
        <v>191</v>
      </c>
      <c r="AC128" s="108" t="s">
        <v>327</v>
      </c>
      <c r="AD128" s="108" t="str">
        <f t="shared" ref="AD128:AE175" si="29">U128</f>
        <v>R_ES-APP-RE</v>
      </c>
      <c r="AE128" s="108" t="str">
        <f t="shared" si="29"/>
        <v>RH0_1</v>
      </c>
      <c r="AF128" s="108">
        <f t="shared" si="12"/>
        <v>0.0215588607712188</v>
      </c>
      <c r="AG128" s="108" t="s">
        <v>18</v>
      </c>
      <c r="AH128" s="108" t="s">
        <v>197</v>
      </c>
      <c r="AL128" s="108" t="s">
        <v>327</v>
      </c>
      <c r="AM128" s="108" t="str">
        <f t="shared" ref="AM128:AN175" si="30">AD128</f>
        <v>R_ES-APP-RE</v>
      </c>
      <c r="AN128" s="108" t="str">
        <f t="shared" si="30"/>
        <v>RH0_1</v>
      </c>
      <c r="AO128" s="108">
        <f t="shared" si="14"/>
        <v>0.0211002816156798</v>
      </c>
      <c r="AP128" s="108" t="s">
        <v>18</v>
      </c>
      <c r="AQ128" s="108" t="s">
        <v>194</v>
      </c>
      <c r="AU128" s="108" t="s">
        <v>327</v>
      </c>
      <c r="AV128" s="108" t="str">
        <f t="shared" ref="AV128:AW175" si="31">AM128</f>
        <v>R_ES-APP-RE</v>
      </c>
      <c r="AW128" s="108" t="str">
        <f t="shared" si="31"/>
        <v>RH0_1</v>
      </c>
      <c r="AX128" s="108">
        <f t="shared" si="16"/>
        <v>0.0216553453978117</v>
      </c>
      <c r="AY128" s="108" t="s">
        <v>18</v>
      </c>
      <c r="AZ128" s="108" t="s">
        <v>193</v>
      </c>
      <c r="BD128" s="108" t="s">
        <v>327</v>
      </c>
      <c r="BE128" s="108" t="str">
        <f t="shared" ref="BE128:BF175" si="32">AV128</f>
        <v>R_ES-APP-RE</v>
      </c>
      <c r="BF128" s="108" t="str">
        <f t="shared" si="32"/>
        <v>RH0_1</v>
      </c>
      <c r="BG128" s="108">
        <f t="shared" si="21"/>
        <v>0.0211002816156798</v>
      </c>
      <c r="BH128" s="108" t="s">
        <v>18</v>
      </c>
      <c r="BI128" s="108" t="s">
        <v>195</v>
      </c>
      <c r="BM128" s="108" t="s">
        <v>327</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327</v>
      </c>
      <c r="L129" s="108" t="str">
        <f t="shared" ref="L129:L175" si="34">L128</f>
        <v>R_ES-APP-RE</v>
      </c>
      <c r="M129" s="108" t="str">
        <f t="shared" si="28"/>
        <v>RH2_3</v>
      </c>
      <c r="N129" s="108">
        <f t="shared" si="8"/>
        <v>0.0206069139508455</v>
      </c>
      <c r="O129" s="108" t="s">
        <v>18</v>
      </c>
      <c r="P129" s="108" t="s">
        <v>196</v>
      </c>
      <c r="T129" s="108" t="s">
        <v>327</v>
      </c>
      <c r="U129" s="108" t="str">
        <f t="shared" ref="U129:V175" si="35">L129</f>
        <v>R_ES-APP-RE</v>
      </c>
      <c r="V129" s="108" t="str">
        <f t="shared" si="35"/>
        <v>RH2_3</v>
      </c>
      <c r="W129" s="108">
        <f t="shared" si="10"/>
        <v>0.019269377650939</v>
      </c>
      <c r="X129" s="108" t="s">
        <v>18</v>
      </c>
      <c r="Y129" s="108" t="s">
        <v>191</v>
      </c>
      <c r="AC129" s="108" t="s">
        <v>327</v>
      </c>
      <c r="AD129" s="108" t="str">
        <f t="shared" si="29"/>
        <v>R_ES-APP-RE</v>
      </c>
      <c r="AE129" s="108" t="str">
        <f t="shared" si="29"/>
        <v>RH2_3</v>
      </c>
      <c r="AF129" s="108">
        <f t="shared" si="12"/>
        <v>0.021716461727875</v>
      </c>
      <c r="AG129" s="108" t="s">
        <v>18</v>
      </c>
      <c r="AH129" s="108" t="s">
        <v>197</v>
      </c>
      <c r="AL129" s="108" t="s">
        <v>327</v>
      </c>
      <c r="AM129" s="108" t="str">
        <f t="shared" si="30"/>
        <v>R_ES-APP-RE</v>
      </c>
      <c r="AN129" s="108" t="str">
        <f t="shared" si="30"/>
        <v>RH2_3</v>
      </c>
      <c r="AO129" s="108">
        <f t="shared" si="14"/>
        <v>0.0202044634746338</v>
      </c>
      <c r="AP129" s="108" t="s">
        <v>18</v>
      </c>
      <c r="AQ129" s="108" t="s">
        <v>194</v>
      </c>
      <c r="AU129" s="108" t="s">
        <v>327</v>
      </c>
      <c r="AV129" s="108" t="str">
        <f t="shared" si="31"/>
        <v>R_ES-APP-RE</v>
      </c>
      <c r="AW129" s="108" t="str">
        <f t="shared" si="31"/>
        <v>RH2_3</v>
      </c>
      <c r="AX129" s="108">
        <f t="shared" si="16"/>
        <v>0.0197617928172299</v>
      </c>
      <c r="AY129" s="108" t="s">
        <v>18</v>
      </c>
      <c r="AZ129" s="108" t="s">
        <v>193</v>
      </c>
      <c r="BD129" s="108" t="s">
        <v>327</v>
      </c>
      <c r="BE129" s="108" t="str">
        <f t="shared" si="32"/>
        <v>R_ES-APP-RE</v>
      </c>
      <c r="BF129" s="108" t="str">
        <f t="shared" si="32"/>
        <v>RH2_3</v>
      </c>
      <c r="BG129" s="108">
        <f t="shared" si="21"/>
        <v>0.0202044634746338</v>
      </c>
      <c r="BH129" s="108" t="s">
        <v>18</v>
      </c>
      <c r="BI129" s="108" t="s">
        <v>195</v>
      </c>
      <c r="BM129" s="108" t="s">
        <v>327</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327</v>
      </c>
      <c r="L130" s="108" t="str">
        <f t="shared" si="34"/>
        <v>R_ES-APP-RE</v>
      </c>
      <c r="M130" s="108" t="str">
        <f t="shared" si="28"/>
        <v>RH4_5</v>
      </c>
      <c r="N130" s="108">
        <f t="shared" si="8"/>
        <v>0.0199087438710615</v>
      </c>
      <c r="O130" s="108" t="s">
        <v>18</v>
      </c>
      <c r="P130" s="108" t="s">
        <v>196</v>
      </c>
      <c r="T130" s="108" t="s">
        <v>327</v>
      </c>
      <c r="U130" s="108" t="str">
        <f t="shared" si="35"/>
        <v>R_ES-APP-RE</v>
      </c>
      <c r="V130" s="108" t="str">
        <f t="shared" si="35"/>
        <v>RH4_5</v>
      </c>
      <c r="W130" s="108">
        <f t="shared" si="10"/>
        <v>0.0185538915735157</v>
      </c>
      <c r="X130" s="108" t="s">
        <v>18</v>
      </c>
      <c r="Y130" s="108" t="s">
        <v>191</v>
      </c>
      <c r="AC130" s="108" t="s">
        <v>327</v>
      </c>
      <c r="AD130" s="108" t="str">
        <f t="shared" si="29"/>
        <v>R_ES-APP-RE</v>
      </c>
      <c r="AE130" s="108" t="str">
        <f t="shared" si="29"/>
        <v>RH4_5</v>
      </c>
      <c r="AF130" s="108">
        <f t="shared" si="12"/>
        <v>0.0210410330240004</v>
      </c>
      <c r="AG130" s="108" t="s">
        <v>18</v>
      </c>
      <c r="AH130" s="108" t="s">
        <v>197</v>
      </c>
      <c r="AL130" s="108" t="s">
        <v>327</v>
      </c>
      <c r="AM130" s="108" t="str">
        <f t="shared" si="30"/>
        <v>R_ES-APP-RE</v>
      </c>
      <c r="AN130" s="108" t="str">
        <f t="shared" si="30"/>
        <v>RH4_5</v>
      </c>
      <c r="AO130" s="108">
        <f t="shared" si="14"/>
        <v>0.0191598666763358</v>
      </c>
      <c r="AP130" s="108" t="s">
        <v>18</v>
      </c>
      <c r="AQ130" s="108" t="s">
        <v>194</v>
      </c>
      <c r="AU130" s="108" t="s">
        <v>327</v>
      </c>
      <c r="AV130" s="108" t="str">
        <f t="shared" si="31"/>
        <v>R_ES-APP-RE</v>
      </c>
      <c r="AW130" s="108" t="str">
        <f t="shared" si="31"/>
        <v>RH4_5</v>
      </c>
      <c r="AX130" s="108">
        <f t="shared" si="16"/>
        <v>0.0176014946901204</v>
      </c>
      <c r="AY130" s="108" t="s">
        <v>18</v>
      </c>
      <c r="AZ130" s="108" t="s">
        <v>193</v>
      </c>
      <c r="BD130" s="108" t="s">
        <v>327</v>
      </c>
      <c r="BE130" s="108" t="str">
        <f t="shared" si="32"/>
        <v>R_ES-APP-RE</v>
      </c>
      <c r="BF130" s="108" t="str">
        <f t="shared" si="32"/>
        <v>RH4_5</v>
      </c>
      <c r="BG130" s="108">
        <f t="shared" si="21"/>
        <v>0.0191598666763358</v>
      </c>
      <c r="BH130" s="108" t="s">
        <v>18</v>
      </c>
      <c r="BI130" s="108" t="s">
        <v>195</v>
      </c>
      <c r="BM130" s="108" t="s">
        <v>327</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327</v>
      </c>
      <c r="L131" s="108" t="str">
        <f t="shared" si="34"/>
        <v>R_ES-APP-RE</v>
      </c>
      <c r="M131" s="108" t="str">
        <f t="shared" si="28"/>
        <v>RH6_7</v>
      </c>
      <c r="N131" s="108">
        <f t="shared" si="8"/>
        <v>0.019131142691048</v>
      </c>
      <c r="O131" s="108" t="s">
        <v>18</v>
      </c>
      <c r="P131" s="108" t="s">
        <v>196</v>
      </c>
      <c r="T131" s="108" t="s">
        <v>327</v>
      </c>
      <c r="U131" s="108" t="str">
        <f t="shared" si="35"/>
        <v>R_ES-APP-RE</v>
      </c>
      <c r="V131" s="108" t="str">
        <f t="shared" si="35"/>
        <v>RH6_7</v>
      </c>
      <c r="W131" s="108">
        <f t="shared" si="10"/>
        <v>0.0188033521186996</v>
      </c>
      <c r="X131" s="108" t="s">
        <v>18</v>
      </c>
      <c r="Y131" s="108" t="s">
        <v>191</v>
      </c>
      <c r="AC131" s="108" t="s">
        <v>327</v>
      </c>
      <c r="AD131" s="108" t="str">
        <f t="shared" si="29"/>
        <v>R_ES-APP-RE</v>
      </c>
      <c r="AE131" s="108" t="str">
        <f t="shared" si="29"/>
        <v>RH6_7</v>
      </c>
      <c r="AF131" s="108">
        <f t="shared" si="12"/>
        <v>0.0186236423856643</v>
      </c>
      <c r="AG131" s="108" t="s">
        <v>18</v>
      </c>
      <c r="AH131" s="108" t="s">
        <v>197</v>
      </c>
      <c r="AL131" s="108" t="s">
        <v>327</v>
      </c>
      <c r="AM131" s="108" t="str">
        <f t="shared" si="30"/>
        <v>R_ES-APP-RE</v>
      </c>
      <c r="AN131" s="108" t="str">
        <f t="shared" si="30"/>
        <v>RH6_7</v>
      </c>
      <c r="AO131" s="108">
        <f t="shared" si="14"/>
        <v>0.0183190275812949</v>
      </c>
      <c r="AP131" s="108" t="s">
        <v>18</v>
      </c>
      <c r="AQ131" s="108" t="s">
        <v>194</v>
      </c>
      <c r="AU131" s="108" t="s">
        <v>327</v>
      </c>
      <c r="AV131" s="108" t="str">
        <f t="shared" si="31"/>
        <v>R_ES-APP-RE</v>
      </c>
      <c r="AW131" s="108" t="str">
        <f t="shared" si="31"/>
        <v>RH6_7</v>
      </c>
      <c r="AX131" s="108">
        <f t="shared" si="16"/>
        <v>0.0167442934477807</v>
      </c>
      <c r="AY131" s="108" t="s">
        <v>18</v>
      </c>
      <c r="AZ131" s="108" t="s">
        <v>193</v>
      </c>
      <c r="BD131" s="108" t="s">
        <v>327</v>
      </c>
      <c r="BE131" s="108" t="str">
        <f t="shared" si="32"/>
        <v>R_ES-APP-RE</v>
      </c>
      <c r="BF131" s="108" t="str">
        <f t="shared" si="32"/>
        <v>RH6_7</v>
      </c>
      <c r="BG131" s="108">
        <f t="shared" si="21"/>
        <v>0.0183190275812949</v>
      </c>
      <c r="BH131" s="108" t="s">
        <v>18</v>
      </c>
      <c r="BI131" s="108" t="s">
        <v>195</v>
      </c>
      <c r="BM131" s="108" t="s">
        <v>327</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327</v>
      </c>
      <c r="L132" s="108" t="str">
        <f t="shared" si="34"/>
        <v>R_ES-APP-RE</v>
      </c>
      <c r="M132" s="108" t="str">
        <f t="shared" si="28"/>
        <v>RH8_9</v>
      </c>
      <c r="N132" s="108">
        <f t="shared" si="8"/>
        <v>0.0188308994526831</v>
      </c>
      <c r="O132" s="108" t="s">
        <v>18</v>
      </c>
      <c r="P132" s="108" t="s">
        <v>196</v>
      </c>
      <c r="T132" s="108" t="s">
        <v>327</v>
      </c>
      <c r="U132" s="108" t="str">
        <f t="shared" si="35"/>
        <v>R_ES-APP-RE</v>
      </c>
      <c r="V132" s="108" t="str">
        <f t="shared" si="35"/>
        <v>RH8_9</v>
      </c>
      <c r="W132" s="108">
        <f t="shared" si="10"/>
        <v>0.0202757842956449</v>
      </c>
      <c r="X132" s="108" t="s">
        <v>18</v>
      </c>
      <c r="Y132" s="108" t="s">
        <v>191</v>
      </c>
      <c r="AC132" s="108" t="s">
        <v>327</v>
      </c>
      <c r="AD132" s="108" t="str">
        <f t="shared" si="29"/>
        <v>R_ES-APP-RE</v>
      </c>
      <c r="AE132" s="108" t="str">
        <f t="shared" si="29"/>
        <v>RH8_9</v>
      </c>
      <c r="AF132" s="108">
        <f t="shared" si="12"/>
        <v>0.0171569347582401</v>
      </c>
      <c r="AG132" s="108" t="s">
        <v>18</v>
      </c>
      <c r="AH132" s="108" t="s">
        <v>197</v>
      </c>
      <c r="AL132" s="108" t="s">
        <v>327</v>
      </c>
      <c r="AM132" s="108" t="str">
        <f t="shared" si="30"/>
        <v>R_ES-APP-RE</v>
      </c>
      <c r="AN132" s="108" t="str">
        <f t="shared" si="30"/>
        <v>RH8_9</v>
      </c>
      <c r="AO132" s="108">
        <f t="shared" si="14"/>
        <v>0.0183672329720752</v>
      </c>
      <c r="AP132" s="108" t="s">
        <v>18</v>
      </c>
      <c r="AQ132" s="108" t="s">
        <v>194</v>
      </c>
      <c r="AU132" s="108" t="s">
        <v>327</v>
      </c>
      <c r="AV132" s="108" t="str">
        <f t="shared" si="31"/>
        <v>R_ES-APP-RE</v>
      </c>
      <c r="AW132" s="108" t="str">
        <f t="shared" si="31"/>
        <v>RH8_9</v>
      </c>
      <c r="AX132" s="108">
        <f t="shared" si="16"/>
        <v>0.0168878417223846</v>
      </c>
      <c r="AY132" s="108" t="s">
        <v>18</v>
      </c>
      <c r="AZ132" s="108" t="s">
        <v>193</v>
      </c>
      <c r="BD132" s="108" t="s">
        <v>327</v>
      </c>
      <c r="BE132" s="108" t="str">
        <f t="shared" si="32"/>
        <v>R_ES-APP-RE</v>
      </c>
      <c r="BF132" s="108" t="str">
        <f t="shared" si="32"/>
        <v>RH8_9</v>
      </c>
      <c r="BG132" s="108">
        <f t="shared" si="21"/>
        <v>0.0183672329720752</v>
      </c>
      <c r="BH132" s="108" t="s">
        <v>18</v>
      </c>
      <c r="BI132" s="108" t="s">
        <v>195</v>
      </c>
      <c r="BM132" s="108" t="s">
        <v>327</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327</v>
      </c>
      <c r="L133" s="108" t="str">
        <f t="shared" si="34"/>
        <v>R_ES-APP-RE</v>
      </c>
      <c r="M133" s="108" t="str">
        <f t="shared" si="28"/>
        <v>RH10_11</v>
      </c>
      <c r="N133" s="108">
        <f t="shared" si="8"/>
        <v>0.0188922096207154</v>
      </c>
      <c r="O133" s="108" t="s">
        <v>18</v>
      </c>
      <c r="P133" s="108" t="s">
        <v>196</v>
      </c>
      <c r="T133" s="108" t="s">
        <v>327</v>
      </c>
      <c r="U133" s="108" t="str">
        <f t="shared" si="35"/>
        <v>R_ES-APP-RE</v>
      </c>
      <c r="V133" s="108" t="str">
        <f t="shared" si="35"/>
        <v>RH10_11</v>
      </c>
      <c r="W133" s="108">
        <f t="shared" si="10"/>
        <v>0.0226727094068072</v>
      </c>
      <c r="X133" s="108" t="s">
        <v>18</v>
      </c>
      <c r="Y133" s="108" t="s">
        <v>191</v>
      </c>
      <c r="AC133" s="108" t="s">
        <v>327</v>
      </c>
      <c r="AD133" s="108" t="str">
        <f t="shared" si="29"/>
        <v>R_ES-APP-RE</v>
      </c>
      <c r="AE133" s="108" t="str">
        <f t="shared" si="29"/>
        <v>RH10_11</v>
      </c>
      <c r="AF133" s="108">
        <f t="shared" si="12"/>
        <v>0.016996069788382</v>
      </c>
      <c r="AG133" s="108" t="s">
        <v>18</v>
      </c>
      <c r="AH133" s="108" t="s">
        <v>197</v>
      </c>
      <c r="AL133" s="108" t="s">
        <v>327</v>
      </c>
      <c r="AM133" s="108" t="str">
        <f t="shared" si="30"/>
        <v>R_ES-APP-RE</v>
      </c>
      <c r="AN133" s="108" t="str">
        <f t="shared" si="30"/>
        <v>RH10_11</v>
      </c>
      <c r="AO133" s="108">
        <f t="shared" si="14"/>
        <v>0.0195161233742294</v>
      </c>
      <c r="AP133" s="108" t="s">
        <v>18</v>
      </c>
      <c r="AQ133" s="108" t="s">
        <v>194</v>
      </c>
      <c r="AU133" s="108" t="s">
        <v>327</v>
      </c>
      <c r="AV133" s="108" t="str">
        <f t="shared" si="31"/>
        <v>R_ES-APP-RE</v>
      </c>
      <c r="AW133" s="108" t="str">
        <f t="shared" si="31"/>
        <v>RH10_11</v>
      </c>
      <c r="AX133" s="108">
        <f t="shared" si="16"/>
        <v>0.0187422674180833</v>
      </c>
      <c r="AY133" s="108" t="s">
        <v>18</v>
      </c>
      <c r="AZ133" s="108" t="s">
        <v>193</v>
      </c>
      <c r="BD133" s="108" t="s">
        <v>327</v>
      </c>
      <c r="BE133" s="108" t="str">
        <f t="shared" si="32"/>
        <v>R_ES-APP-RE</v>
      </c>
      <c r="BF133" s="108" t="str">
        <f t="shared" si="32"/>
        <v>RH10_11</v>
      </c>
      <c r="BG133" s="108">
        <f t="shared" si="21"/>
        <v>0.0195161233742294</v>
      </c>
      <c r="BH133" s="108" t="s">
        <v>18</v>
      </c>
      <c r="BI133" s="108" t="s">
        <v>195</v>
      </c>
      <c r="BM133" s="108" t="s">
        <v>327</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327</v>
      </c>
      <c r="L134" s="108" t="str">
        <f t="shared" si="34"/>
        <v>R_ES-APP-RE</v>
      </c>
      <c r="M134" s="108" t="str">
        <f t="shared" si="28"/>
        <v>RH12_13</v>
      </c>
      <c r="N134" s="108">
        <f t="shared" si="8"/>
        <v>0.0197356728752531</v>
      </c>
      <c r="O134" s="108" t="s">
        <v>18</v>
      </c>
      <c r="P134" s="108" t="s">
        <v>196</v>
      </c>
      <c r="T134" s="108" t="s">
        <v>327</v>
      </c>
      <c r="U134" s="108" t="str">
        <f t="shared" si="35"/>
        <v>R_ES-APP-RE</v>
      </c>
      <c r="V134" s="108" t="str">
        <f t="shared" si="35"/>
        <v>RH12_13</v>
      </c>
      <c r="W134" s="108">
        <f t="shared" si="10"/>
        <v>0.0227084613240583</v>
      </c>
      <c r="X134" s="108" t="s">
        <v>18</v>
      </c>
      <c r="Y134" s="108" t="s">
        <v>191</v>
      </c>
      <c r="AC134" s="108" t="s">
        <v>327</v>
      </c>
      <c r="AD134" s="108" t="str">
        <f t="shared" si="29"/>
        <v>R_ES-APP-RE</v>
      </c>
      <c r="AE134" s="108" t="str">
        <f t="shared" si="29"/>
        <v>RH12_13</v>
      </c>
      <c r="AF134" s="108">
        <f t="shared" si="12"/>
        <v>0.0181900219421491</v>
      </c>
      <c r="AG134" s="108" t="s">
        <v>18</v>
      </c>
      <c r="AH134" s="108" t="s">
        <v>197</v>
      </c>
      <c r="AL134" s="108" t="s">
        <v>327</v>
      </c>
      <c r="AM134" s="108" t="str">
        <f t="shared" si="30"/>
        <v>R_ES-APP-RE</v>
      </c>
      <c r="AN134" s="108" t="str">
        <f t="shared" si="30"/>
        <v>RH12_13</v>
      </c>
      <c r="AO134" s="108">
        <f t="shared" si="14"/>
        <v>0.0203929774116346</v>
      </c>
      <c r="AP134" s="108" t="s">
        <v>18</v>
      </c>
      <c r="AQ134" s="108" t="s">
        <v>194</v>
      </c>
      <c r="AU134" s="108" t="s">
        <v>327</v>
      </c>
      <c r="AV134" s="108" t="str">
        <f t="shared" si="31"/>
        <v>R_ES-APP-RE</v>
      </c>
      <c r="AW134" s="108" t="str">
        <f t="shared" si="31"/>
        <v>RH12_13</v>
      </c>
      <c r="AX134" s="108">
        <f t="shared" si="16"/>
        <v>0.0203766512243404</v>
      </c>
      <c r="AY134" s="108" t="s">
        <v>18</v>
      </c>
      <c r="AZ134" s="108" t="s">
        <v>193</v>
      </c>
      <c r="BD134" s="108" t="s">
        <v>327</v>
      </c>
      <c r="BE134" s="108" t="str">
        <f t="shared" si="32"/>
        <v>R_ES-APP-RE</v>
      </c>
      <c r="BF134" s="108" t="str">
        <f t="shared" si="32"/>
        <v>RH12_13</v>
      </c>
      <c r="BG134" s="108">
        <f t="shared" si="21"/>
        <v>0.0203929774116346</v>
      </c>
      <c r="BH134" s="108" t="s">
        <v>18</v>
      </c>
      <c r="BI134" s="108" t="s">
        <v>195</v>
      </c>
      <c r="BM134" s="108" t="s">
        <v>327</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327</v>
      </c>
      <c r="L135" s="108" t="str">
        <f t="shared" si="34"/>
        <v>R_ES-APP-RE</v>
      </c>
      <c r="M135" s="108" t="str">
        <f t="shared" si="28"/>
        <v>RH14_15</v>
      </c>
      <c r="N135" s="108">
        <f t="shared" si="8"/>
        <v>0.0205351902664844</v>
      </c>
      <c r="O135" s="108" t="s">
        <v>18</v>
      </c>
      <c r="P135" s="108" t="s">
        <v>196</v>
      </c>
      <c r="T135" s="108" t="s">
        <v>327</v>
      </c>
      <c r="U135" s="108" t="str">
        <f t="shared" si="35"/>
        <v>R_ES-APP-RE</v>
      </c>
      <c r="V135" s="108" t="str">
        <f t="shared" si="35"/>
        <v>RH14_15</v>
      </c>
      <c r="W135" s="108">
        <f t="shared" si="10"/>
        <v>0.0220528299189836</v>
      </c>
      <c r="X135" s="108" t="s">
        <v>18</v>
      </c>
      <c r="Y135" s="108" t="s">
        <v>191</v>
      </c>
      <c r="AC135" s="108" t="s">
        <v>327</v>
      </c>
      <c r="AD135" s="108" t="str">
        <f t="shared" si="29"/>
        <v>R_ES-APP-RE</v>
      </c>
      <c r="AE135" s="108" t="str">
        <f t="shared" si="29"/>
        <v>RH14_15</v>
      </c>
      <c r="AF135" s="108">
        <f t="shared" si="12"/>
        <v>0.0209674919745702</v>
      </c>
      <c r="AG135" s="108" t="s">
        <v>18</v>
      </c>
      <c r="AH135" s="108" t="s">
        <v>197</v>
      </c>
      <c r="AL135" s="108" t="s">
        <v>327</v>
      </c>
      <c r="AM135" s="108" t="str">
        <f t="shared" si="30"/>
        <v>R_ES-APP-RE</v>
      </c>
      <c r="AN135" s="108" t="str">
        <f t="shared" si="30"/>
        <v>RH14_15</v>
      </c>
      <c r="AO135" s="108">
        <f t="shared" si="14"/>
        <v>0.0210417023326588</v>
      </c>
      <c r="AP135" s="108" t="s">
        <v>18</v>
      </c>
      <c r="AQ135" s="108" t="s">
        <v>194</v>
      </c>
      <c r="AU135" s="108" t="s">
        <v>327</v>
      </c>
      <c r="AV135" s="108" t="str">
        <f t="shared" si="31"/>
        <v>R_ES-APP-RE</v>
      </c>
      <c r="AW135" s="108" t="str">
        <f t="shared" si="31"/>
        <v>RH14_15</v>
      </c>
      <c r="AX135" s="108">
        <f t="shared" si="16"/>
        <v>0.0207782387307691</v>
      </c>
      <c r="AY135" s="108" t="s">
        <v>18</v>
      </c>
      <c r="AZ135" s="108" t="s">
        <v>193</v>
      </c>
      <c r="BD135" s="108" t="s">
        <v>327</v>
      </c>
      <c r="BE135" s="108" t="str">
        <f t="shared" si="32"/>
        <v>R_ES-APP-RE</v>
      </c>
      <c r="BF135" s="108" t="str">
        <f t="shared" si="32"/>
        <v>RH14_15</v>
      </c>
      <c r="BG135" s="108">
        <f t="shared" si="21"/>
        <v>0.0210417023326588</v>
      </c>
      <c r="BH135" s="108" t="s">
        <v>18</v>
      </c>
      <c r="BI135" s="108" t="s">
        <v>195</v>
      </c>
      <c r="BM135" s="108" t="s">
        <v>327</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327</v>
      </c>
      <c r="L136" s="108" t="str">
        <f t="shared" si="34"/>
        <v>R_ES-APP-RE</v>
      </c>
      <c r="M136" s="108" t="str">
        <f t="shared" si="28"/>
        <v>RH16_17</v>
      </c>
      <c r="N136" s="108">
        <f t="shared" si="8"/>
        <v>0.0208967198623784</v>
      </c>
      <c r="O136" s="108" t="s">
        <v>18</v>
      </c>
      <c r="P136" s="108" t="s">
        <v>196</v>
      </c>
      <c r="T136" s="108" t="s">
        <v>327</v>
      </c>
      <c r="U136" s="108" t="str">
        <f t="shared" si="35"/>
        <v>R_ES-APP-RE</v>
      </c>
      <c r="V136" s="108" t="str">
        <f t="shared" si="35"/>
        <v>RH16_17</v>
      </c>
      <c r="W136" s="108">
        <f t="shared" si="10"/>
        <v>0.0211925188192021</v>
      </c>
      <c r="X136" s="108" t="s">
        <v>18</v>
      </c>
      <c r="Y136" s="108" t="s">
        <v>191</v>
      </c>
      <c r="AC136" s="108" t="s">
        <v>327</v>
      </c>
      <c r="AD136" s="108" t="str">
        <f t="shared" si="29"/>
        <v>R_ES-APP-RE</v>
      </c>
      <c r="AE136" s="108" t="str">
        <f t="shared" si="29"/>
        <v>RH16_17</v>
      </c>
      <c r="AF136" s="108">
        <f t="shared" si="12"/>
        <v>0.0218963821038514</v>
      </c>
      <c r="AG136" s="108" t="s">
        <v>18</v>
      </c>
      <c r="AH136" s="108" t="s">
        <v>197</v>
      </c>
      <c r="AL136" s="108" t="s">
        <v>327</v>
      </c>
      <c r="AM136" s="108" t="str">
        <f t="shared" si="30"/>
        <v>R_ES-APP-RE</v>
      </c>
      <c r="AN136" s="108" t="str">
        <f t="shared" si="30"/>
        <v>RH16_17</v>
      </c>
      <c r="AO136" s="108">
        <f t="shared" si="14"/>
        <v>0.0210314702528813</v>
      </c>
      <c r="AP136" s="108" t="s">
        <v>18</v>
      </c>
      <c r="AQ136" s="108" t="s">
        <v>194</v>
      </c>
      <c r="AU136" s="108" t="s">
        <v>327</v>
      </c>
      <c r="AV136" s="108" t="str">
        <f t="shared" si="31"/>
        <v>R_ES-APP-RE</v>
      </c>
      <c r="AW136" s="108" t="str">
        <f t="shared" si="31"/>
        <v>RH16_17</v>
      </c>
      <c r="AX136" s="108">
        <f t="shared" si="16"/>
        <v>0.0206919007593365</v>
      </c>
      <c r="AY136" s="108" t="s">
        <v>18</v>
      </c>
      <c r="AZ136" s="108" t="s">
        <v>193</v>
      </c>
      <c r="BD136" s="108" t="s">
        <v>327</v>
      </c>
      <c r="BE136" s="108" t="str">
        <f t="shared" si="32"/>
        <v>R_ES-APP-RE</v>
      </c>
      <c r="BF136" s="108" t="str">
        <f t="shared" si="32"/>
        <v>RH16_17</v>
      </c>
      <c r="BG136" s="108">
        <f t="shared" si="21"/>
        <v>0.0210314702528813</v>
      </c>
      <c r="BH136" s="108" t="s">
        <v>18</v>
      </c>
      <c r="BI136" s="108" t="s">
        <v>195</v>
      </c>
      <c r="BM136" s="108" t="s">
        <v>327</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327</v>
      </c>
      <c r="L137" s="108" t="str">
        <f t="shared" si="34"/>
        <v>R_ES-APP-RE</v>
      </c>
      <c r="M137" s="108" t="str">
        <f t="shared" si="28"/>
        <v>RH18_19</v>
      </c>
      <c r="N137" s="108">
        <f t="shared" si="8"/>
        <v>0.0208657701701157</v>
      </c>
      <c r="O137" s="108" t="s">
        <v>18</v>
      </c>
      <c r="P137" s="108" t="s">
        <v>196</v>
      </c>
      <c r="T137" s="108" t="s">
        <v>327</v>
      </c>
      <c r="U137" s="108" t="str">
        <f t="shared" si="35"/>
        <v>R_ES-APP-RE</v>
      </c>
      <c r="V137" s="108" t="str">
        <f t="shared" si="35"/>
        <v>RH18_19</v>
      </c>
      <c r="W137" s="108">
        <f t="shared" si="10"/>
        <v>0.0211344683567324</v>
      </c>
      <c r="X137" s="108" t="s">
        <v>18</v>
      </c>
      <c r="Y137" s="108" t="s">
        <v>191</v>
      </c>
      <c r="AC137" s="108" t="s">
        <v>327</v>
      </c>
      <c r="AD137" s="108" t="str">
        <f t="shared" si="29"/>
        <v>R_ES-APP-RE</v>
      </c>
      <c r="AE137" s="108" t="str">
        <f t="shared" si="29"/>
        <v>RH18_19</v>
      </c>
      <c r="AF137" s="108">
        <f t="shared" si="12"/>
        <v>0.0217155355129377</v>
      </c>
      <c r="AG137" s="108" t="s">
        <v>18</v>
      </c>
      <c r="AH137" s="108" t="s">
        <v>197</v>
      </c>
      <c r="AL137" s="108" t="s">
        <v>327</v>
      </c>
      <c r="AM137" s="108" t="str">
        <f t="shared" si="30"/>
        <v>R_ES-APP-RE</v>
      </c>
      <c r="AN137" s="108" t="str">
        <f t="shared" si="30"/>
        <v>RH18_19</v>
      </c>
      <c r="AO137" s="108">
        <f t="shared" si="14"/>
        <v>0.0207724666848622</v>
      </c>
      <c r="AP137" s="108" t="s">
        <v>18</v>
      </c>
      <c r="AQ137" s="108" t="s">
        <v>194</v>
      </c>
      <c r="AU137" s="108" t="s">
        <v>327</v>
      </c>
      <c r="AV137" s="108" t="str">
        <f t="shared" si="31"/>
        <v>R_ES-APP-RE</v>
      </c>
      <c r="AW137" s="108" t="str">
        <f t="shared" si="31"/>
        <v>RH18_19</v>
      </c>
      <c r="AX137" s="108">
        <f t="shared" si="16"/>
        <v>0.0204346889564006</v>
      </c>
      <c r="AY137" s="108" t="s">
        <v>18</v>
      </c>
      <c r="AZ137" s="108" t="s">
        <v>193</v>
      </c>
      <c r="BD137" s="108" t="s">
        <v>327</v>
      </c>
      <c r="BE137" s="108" t="str">
        <f t="shared" si="32"/>
        <v>R_ES-APP-RE</v>
      </c>
      <c r="BF137" s="108" t="str">
        <f t="shared" si="32"/>
        <v>RH18_19</v>
      </c>
      <c r="BG137" s="108">
        <f t="shared" si="21"/>
        <v>0.0207724666848622</v>
      </c>
      <c r="BH137" s="108" t="s">
        <v>18</v>
      </c>
      <c r="BI137" s="108" t="s">
        <v>195</v>
      </c>
      <c r="BM137" s="108" t="s">
        <v>327</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327</v>
      </c>
      <c r="L138" s="108" t="str">
        <f t="shared" si="34"/>
        <v>R_ES-APP-RE</v>
      </c>
      <c r="M138" s="108" t="str">
        <f t="shared" si="28"/>
        <v>RH20_21</v>
      </c>
      <c r="N138" s="108">
        <f t="shared" si="8"/>
        <v>0.0208182800695852</v>
      </c>
      <c r="O138" s="108" t="s">
        <v>18</v>
      </c>
      <c r="P138" s="108" t="s">
        <v>196</v>
      </c>
      <c r="T138" s="108" t="s">
        <v>327</v>
      </c>
      <c r="U138" s="108" t="str">
        <f t="shared" si="35"/>
        <v>R_ES-APP-RE</v>
      </c>
      <c r="V138" s="108" t="str">
        <f t="shared" si="35"/>
        <v>RH20_21</v>
      </c>
      <c r="W138" s="108">
        <f t="shared" si="10"/>
        <v>0.0216015909557287</v>
      </c>
      <c r="X138" s="108" t="s">
        <v>18</v>
      </c>
      <c r="Y138" s="108" t="s">
        <v>191</v>
      </c>
      <c r="AC138" s="108" t="s">
        <v>327</v>
      </c>
      <c r="AD138" s="108" t="str">
        <f t="shared" si="29"/>
        <v>R_ES-APP-RE</v>
      </c>
      <c r="AE138" s="108" t="str">
        <f t="shared" si="29"/>
        <v>RH20_21</v>
      </c>
      <c r="AF138" s="108">
        <f t="shared" si="12"/>
        <v>0.0212535167287306</v>
      </c>
      <c r="AG138" s="108" t="s">
        <v>18</v>
      </c>
      <c r="AH138" s="108" t="s">
        <v>197</v>
      </c>
      <c r="AL138" s="108" t="s">
        <v>327</v>
      </c>
      <c r="AM138" s="108" t="str">
        <f t="shared" si="30"/>
        <v>R_ES-APP-RE</v>
      </c>
      <c r="AN138" s="108" t="str">
        <f t="shared" si="30"/>
        <v>RH20_21</v>
      </c>
      <c r="AO138" s="108">
        <f t="shared" si="14"/>
        <v>0.0208717090489964</v>
      </c>
      <c r="AP138" s="108" t="s">
        <v>18</v>
      </c>
      <c r="AQ138" s="108" t="s">
        <v>194</v>
      </c>
      <c r="AU138" s="108" t="s">
        <v>327</v>
      </c>
      <c r="AV138" s="108" t="str">
        <f t="shared" si="31"/>
        <v>R_ES-APP-RE</v>
      </c>
      <c r="AW138" s="108" t="str">
        <f t="shared" si="31"/>
        <v>RH20_21</v>
      </c>
      <c r="AX138" s="108">
        <f t="shared" si="16"/>
        <v>0.0208022312711157</v>
      </c>
      <c r="AY138" s="108" t="s">
        <v>18</v>
      </c>
      <c r="AZ138" s="108" t="s">
        <v>193</v>
      </c>
      <c r="BD138" s="108" t="s">
        <v>327</v>
      </c>
      <c r="BE138" s="108" t="str">
        <f t="shared" si="32"/>
        <v>R_ES-APP-RE</v>
      </c>
      <c r="BF138" s="108" t="str">
        <f t="shared" si="32"/>
        <v>RH20_21</v>
      </c>
      <c r="BG138" s="108">
        <f t="shared" si="21"/>
        <v>0.0208717090489964</v>
      </c>
      <c r="BH138" s="108" t="s">
        <v>18</v>
      </c>
      <c r="BI138" s="108" t="s">
        <v>195</v>
      </c>
      <c r="BM138" s="108" t="s">
        <v>327</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327</v>
      </c>
      <c r="L139" s="108" t="str">
        <f t="shared" si="34"/>
        <v>R_ES-APP-RE</v>
      </c>
      <c r="M139" s="108" t="str">
        <f t="shared" si="28"/>
        <v>RH22_23</v>
      </c>
      <c r="N139" s="108">
        <f t="shared" si="8"/>
        <v>0.0209309345114678</v>
      </c>
      <c r="O139" s="108" t="s">
        <v>18</v>
      </c>
      <c r="P139" s="108" t="s">
        <v>196</v>
      </c>
      <c r="T139" s="108" t="s">
        <v>327</v>
      </c>
      <c r="U139" s="108" t="str">
        <f t="shared" si="35"/>
        <v>R_ES-APP-RE</v>
      </c>
      <c r="V139" s="108" t="str">
        <f t="shared" si="35"/>
        <v>RH22_23</v>
      </c>
      <c r="W139" s="108">
        <f t="shared" si="10"/>
        <v>0.0217726786365968</v>
      </c>
      <c r="X139" s="108" t="s">
        <v>18</v>
      </c>
      <c r="Y139" s="108" t="s">
        <v>191</v>
      </c>
      <c r="AC139" s="108" t="s">
        <v>327</v>
      </c>
      <c r="AD139" s="108" t="str">
        <f t="shared" si="29"/>
        <v>R_ES-APP-RE</v>
      </c>
      <c r="AE139" s="108" t="str">
        <f t="shared" si="29"/>
        <v>RH22_23</v>
      </c>
      <c r="AF139" s="108">
        <f t="shared" si="12"/>
        <v>0.0210192787763135</v>
      </c>
      <c r="AG139" s="108" t="s">
        <v>18</v>
      </c>
      <c r="AH139" s="108" t="s">
        <v>197</v>
      </c>
      <c r="AL139" s="108" t="s">
        <v>327</v>
      </c>
      <c r="AM139" s="108" t="str">
        <f t="shared" si="30"/>
        <v>R_ES-APP-RE</v>
      </c>
      <c r="AN139" s="108" t="str">
        <f t="shared" si="30"/>
        <v>RH22_23</v>
      </c>
      <c r="AO139" s="108">
        <f t="shared" si="14"/>
        <v>0.0210488298607682</v>
      </c>
      <c r="AP139" s="108" t="s">
        <v>18</v>
      </c>
      <c r="AQ139" s="108" t="s">
        <v>194</v>
      </c>
      <c r="AU139" s="108" t="s">
        <v>327</v>
      </c>
      <c r="AV139" s="108" t="str">
        <f t="shared" si="31"/>
        <v>R_ES-APP-RE</v>
      </c>
      <c r="AW139" s="108" t="str">
        <f t="shared" si="31"/>
        <v>RH22_23</v>
      </c>
      <c r="AX139" s="108">
        <f t="shared" si="16"/>
        <v>0.0211656433177729</v>
      </c>
      <c r="AY139" s="108" t="s">
        <v>18</v>
      </c>
      <c r="AZ139" s="108" t="s">
        <v>193</v>
      </c>
      <c r="BD139" s="108" t="s">
        <v>327</v>
      </c>
      <c r="BE139" s="108" t="str">
        <f t="shared" si="32"/>
        <v>R_ES-APP-RE</v>
      </c>
      <c r="BF139" s="108" t="str">
        <f t="shared" si="32"/>
        <v>RH22_23</v>
      </c>
      <c r="BG139" s="108">
        <f t="shared" si="21"/>
        <v>0.0210488298607682</v>
      </c>
      <c r="BH139" s="108" t="s">
        <v>18</v>
      </c>
      <c r="BI139" s="108" t="s">
        <v>195</v>
      </c>
      <c r="BM139" s="108" t="s">
        <v>327</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327</v>
      </c>
      <c r="L140" s="108" t="str">
        <f t="shared" si="34"/>
        <v>R_ES-APP-RE</v>
      </c>
      <c r="M140" s="108" t="str">
        <f t="shared" si="28"/>
        <v>SH0_1</v>
      </c>
      <c r="N140" s="108">
        <f t="shared" si="8"/>
        <v>0.0216934658061337</v>
      </c>
      <c r="O140" s="108" t="s">
        <v>18</v>
      </c>
      <c r="P140" s="108" t="s">
        <v>196</v>
      </c>
      <c r="T140" s="108" t="s">
        <v>327</v>
      </c>
      <c r="U140" s="108" t="str">
        <f t="shared" si="35"/>
        <v>R_ES-APP-RE</v>
      </c>
      <c r="V140" s="108" t="str">
        <f t="shared" si="35"/>
        <v>SH0_1</v>
      </c>
      <c r="W140" s="108">
        <f t="shared" si="10"/>
        <v>0.0174477618854123</v>
      </c>
      <c r="X140" s="108" t="s">
        <v>18</v>
      </c>
      <c r="Y140" s="108" t="s">
        <v>191</v>
      </c>
      <c r="AC140" s="108" t="s">
        <v>327</v>
      </c>
      <c r="AD140" s="108" t="str">
        <f t="shared" si="29"/>
        <v>R_ES-APP-RE</v>
      </c>
      <c r="AE140" s="108" t="str">
        <f t="shared" si="29"/>
        <v>SH0_1</v>
      </c>
      <c r="AF140" s="108">
        <f t="shared" si="12"/>
        <v>0.020811553801597</v>
      </c>
      <c r="AG140" s="108" t="s">
        <v>18</v>
      </c>
      <c r="AH140" s="108" t="s">
        <v>197</v>
      </c>
      <c r="AL140" s="108" t="s">
        <v>327</v>
      </c>
      <c r="AM140" s="108" t="str">
        <f t="shared" si="30"/>
        <v>R_ES-APP-RE</v>
      </c>
      <c r="AN140" s="108" t="str">
        <f t="shared" si="30"/>
        <v>SH0_1</v>
      </c>
      <c r="AO140" s="108">
        <f t="shared" si="14"/>
        <v>0.0202895899307037</v>
      </c>
      <c r="AP140" s="108" t="s">
        <v>18</v>
      </c>
      <c r="AQ140" s="108" t="s">
        <v>194</v>
      </c>
      <c r="AU140" s="108" t="s">
        <v>327</v>
      </c>
      <c r="AV140" s="108" t="str">
        <f t="shared" si="31"/>
        <v>R_ES-APP-RE</v>
      </c>
      <c r="AW140" s="108" t="str">
        <f t="shared" si="31"/>
        <v>SH0_1</v>
      </c>
      <c r="AX140" s="108">
        <f t="shared" si="16"/>
        <v>0.0235399975380162</v>
      </c>
      <c r="AY140" s="108" t="s">
        <v>18</v>
      </c>
      <c r="AZ140" s="108" t="s">
        <v>193</v>
      </c>
      <c r="BD140" s="108" t="s">
        <v>327</v>
      </c>
      <c r="BE140" s="108" t="str">
        <f t="shared" si="32"/>
        <v>R_ES-APP-RE</v>
      </c>
      <c r="BF140" s="108" t="str">
        <f t="shared" si="32"/>
        <v>SH0_1</v>
      </c>
      <c r="BG140" s="108">
        <f t="shared" si="21"/>
        <v>0.0202895899307037</v>
      </c>
      <c r="BH140" s="108" t="s">
        <v>18</v>
      </c>
      <c r="BI140" s="108" t="s">
        <v>195</v>
      </c>
      <c r="BM140" s="108" t="s">
        <v>327</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327</v>
      </c>
      <c r="L141" s="108" t="str">
        <f t="shared" si="34"/>
        <v>R_ES-APP-RE</v>
      </c>
      <c r="M141" s="108" t="str">
        <f t="shared" si="28"/>
        <v>SH2_3</v>
      </c>
      <c r="N141" s="108">
        <f t="shared" si="8"/>
        <v>0.0210916294485409</v>
      </c>
      <c r="O141" s="108" t="s">
        <v>18</v>
      </c>
      <c r="P141" s="108" t="s">
        <v>196</v>
      </c>
      <c r="T141" s="108" t="s">
        <v>327</v>
      </c>
      <c r="U141" s="108" t="str">
        <f t="shared" si="35"/>
        <v>R_ES-APP-RE</v>
      </c>
      <c r="V141" s="108" t="str">
        <f t="shared" si="35"/>
        <v>SH2_3</v>
      </c>
      <c r="W141" s="108">
        <f t="shared" si="10"/>
        <v>0.0152457918759897</v>
      </c>
      <c r="X141" s="108" t="s">
        <v>18</v>
      </c>
      <c r="Y141" s="108" t="s">
        <v>191</v>
      </c>
      <c r="AC141" s="108" t="s">
        <v>327</v>
      </c>
      <c r="AD141" s="108" t="str">
        <f t="shared" si="29"/>
        <v>R_ES-APP-RE</v>
      </c>
      <c r="AE141" s="108" t="str">
        <f t="shared" si="29"/>
        <v>SH2_3</v>
      </c>
      <c r="AF141" s="108">
        <f t="shared" si="12"/>
        <v>0.0201796299239725</v>
      </c>
      <c r="AG141" s="108" t="s">
        <v>18</v>
      </c>
      <c r="AH141" s="108" t="s">
        <v>197</v>
      </c>
      <c r="AL141" s="108" t="s">
        <v>327</v>
      </c>
      <c r="AM141" s="108" t="str">
        <f t="shared" si="30"/>
        <v>R_ES-APP-RE</v>
      </c>
      <c r="AN141" s="108" t="str">
        <f t="shared" si="30"/>
        <v>SH2_3</v>
      </c>
      <c r="AO141" s="108">
        <f t="shared" si="14"/>
        <v>0.0188706568826577</v>
      </c>
      <c r="AP141" s="108" t="s">
        <v>18</v>
      </c>
      <c r="AQ141" s="108" t="s">
        <v>194</v>
      </c>
      <c r="AU141" s="108" t="s">
        <v>327</v>
      </c>
      <c r="AV141" s="108" t="str">
        <f t="shared" si="31"/>
        <v>R_ES-APP-RE</v>
      </c>
      <c r="AW141" s="108" t="str">
        <f t="shared" si="31"/>
        <v>SH2_3</v>
      </c>
      <c r="AX141" s="108">
        <f t="shared" si="16"/>
        <v>0.0213085433268016</v>
      </c>
      <c r="AY141" s="108" t="s">
        <v>18</v>
      </c>
      <c r="AZ141" s="108" t="s">
        <v>193</v>
      </c>
      <c r="BD141" s="108" t="s">
        <v>327</v>
      </c>
      <c r="BE141" s="108" t="str">
        <f t="shared" si="32"/>
        <v>R_ES-APP-RE</v>
      </c>
      <c r="BF141" s="108" t="str">
        <f t="shared" si="32"/>
        <v>SH2_3</v>
      </c>
      <c r="BG141" s="108">
        <f t="shared" si="21"/>
        <v>0.0188706568826577</v>
      </c>
      <c r="BH141" s="108" t="s">
        <v>18</v>
      </c>
      <c r="BI141" s="108" t="s">
        <v>195</v>
      </c>
      <c r="BM141" s="108" t="s">
        <v>327</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327</v>
      </c>
      <c r="L142" s="108" t="str">
        <f t="shared" si="34"/>
        <v>R_ES-APP-RE</v>
      </c>
      <c r="M142" s="108" t="str">
        <f t="shared" si="28"/>
        <v>SH4_5</v>
      </c>
      <c r="N142" s="108">
        <f t="shared" si="8"/>
        <v>0.0202885549117574</v>
      </c>
      <c r="O142" s="108" t="s">
        <v>18</v>
      </c>
      <c r="P142" s="108" t="s">
        <v>196</v>
      </c>
      <c r="T142" s="108" t="s">
        <v>327</v>
      </c>
      <c r="U142" s="108" t="str">
        <f t="shared" si="35"/>
        <v>R_ES-APP-RE</v>
      </c>
      <c r="V142" s="108" t="str">
        <f t="shared" si="35"/>
        <v>SH4_5</v>
      </c>
      <c r="W142" s="108">
        <f t="shared" si="10"/>
        <v>0.0140147850596432</v>
      </c>
      <c r="X142" s="108" t="s">
        <v>18</v>
      </c>
      <c r="Y142" s="108" t="s">
        <v>191</v>
      </c>
      <c r="AC142" s="108" t="s">
        <v>327</v>
      </c>
      <c r="AD142" s="108" t="str">
        <f t="shared" si="29"/>
        <v>R_ES-APP-RE</v>
      </c>
      <c r="AE142" s="108" t="str">
        <f t="shared" si="29"/>
        <v>SH4_5</v>
      </c>
      <c r="AF142" s="108">
        <f t="shared" si="12"/>
        <v>0.0196148395220663</v>
      </c>
      <c r="AG142" s="108" t="s">
        <v>18</v>
      </c>
      <c r="AH142" s="108" t="s">
        <v>197</v>
      </c>
      <c r="AL142" s="108" t="s">
        <v>327</v>
      </c>
      <c r="AM142" s="108" t="str">
        <f t="shared" si="30"/>
        <v>R_ES-APP-RE</v>
      </c>
      <c r="AN142" s="108" t="str">
        <f t="shared" si="30"/>
        <v>SH4_5</v>
      </c>
      <c r="AO142" s="108">
        <f t="shared" si="14"/>
        <v>0.017500502969476</v>
      </c>
      <c r="AP142" s="108" t="s">
        <v>18</v>
      </c>
      <c r="AQ142" s="108" t="s">
        <v>194</v>
      </c>
      <c r="AU142" s="108" t="s">
        <v>327</v>
      </c>
      <c r="AV142" s="108" t="str">
        <f t="shared" si="31"/>
        <v>R_ES-APP-RE</v>
      </c>
      <c r="AW142" s="108" t="str">
        <f t="shared" si="31"/>
        <v>SH4_5</v>
      </c>
      <c r="AX142" s="108">
        <f t="shared" si="16"/>
        <v>0.0184793639312763</v>
      </c>
      <c r="AY142" s="108" t="s">
        <v>18</v>
      </c>
      <c r="AZ142" s="108" t="s">
        <v>193</v>
      </c>
      <c r="BD142" s="108" t="s">
        <v>327</v>
      </c>
      <c r="BE142" s="108" t="str">
        <f t="shared" si="32"/>
        <v>R_ES-APP-RE</v>
      </c>
      <c r="BF142" s="108" t="str">
        <f t="shared" si="32"/>
        <v>SH4_5</v>
      </c>
      <c r="BG142" s="108">
        <f t="shared" si="21"/>
        <v>0.017500502969476</v>
      </c>
      <c r="BH142" s="108" t="s">
        <v>18</v>
      </c>
      <c r="BI142" s="108" t="s">
        <v>195</v>
      </c>
      <c r="BM142" s="108" t="s">
        <v>327</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327</v>
      </c>
      <c r="L143" s="108" t="str">
        <f t="shared" si="34"/>
        <v>R_ES-APP-RE</v>
      </c>
      <c r="M143" s="108" t="str">
        <f t="shared" si="28"/>
        <v>SH6_7</v>
      </c>
      <c r="N143" s="108">
        <f t="shared" si="8"/>
        <v>0.0192322364169783</v>
      </c>
      <c r="O143" s="108" t="s">
        <v>18</v>
      </c>
      <c r="P143" s="108" t="s">
        <v>196</v>
      </c>
      <c r="T143" s="108" t="s">
        <v>327</v>
      </c>
      <c r="U143" s="108" t="str">
        <f t="shared" si="35"/>
        <v>R_ES-APP-RE</v>
      </c>
      <c r="V143" s="108" t="str">
        <f t="shared" si="35"/>
        <v>SH6_7</v>
      </c>
      <c r="W143" s="108">
        <f t="shared" si="10"/>
        <v>0.0138604432096002</v>
      </c>
      <c r="X143" s="108" t="s">
        <v>18</v>
      </c>
      <c r="Y143" s="108" t="s">
        <v>191</v>
      </c>
      <c r="AC143" s="108" t="s">
        <v>327</v>
      </c>
      <c r="AD143" s="108" t="str">
        <f t="shared" si="29"/>
        <v>R_ES-APP-RE</v>
      </c>
      <c r="AE143" s="108" t="str">
        <f t="shared" si="29"/>
        <v>SH6_7</v>
      </c>
      <c r="AF143" s="108">
        <f t="shared" si="12"/>
        <v>0.0172789981084644</v>
      </c>
      <c r="AG143" s="108" t="s">
        <v>18</v>
      </c>
      <c r="AH143" s="108" t="s">
        <v>197</v>
      </c>
      <c r="AL143" s="108" t="s">
        <v>327</v>
      </c>
      <c r="AM143" s="108" t="str">
        <f t="shared" si="30"/>
        <v>R_ES-APP-RE</v>
      </c>
      <c r="AN143" s="108" t="str">
        <f t="shared" si="30"/>
        <v>SH6_7</v>
      </c>
      <c r="AO143" s="108">
        <f t="shared" si="14"/>
        <v>0.016421193779789</v>
      </c>
      <c r="AP143" s="108" t="s">
        <v>18</v>
      </c>
      <c r="AQ143" s="108" t="s">
        <v>194</v>
      </c>
      <c r="AU143" s="108" t="s">
        <v>327</v>
      </c>
      <c r="AV143" s="108" t="str">
        <f t="shared" si="31"/>
        <v>R_ES-APP-RE</v>
      </c>
      <c r="AW143" s="108" t="str">
        <f t="shared" si="31"/>
        <v>SH6_7</v>
      </c>
      <c r="AX143" s="108">
        <f t="shared" si="16"/>
        <v>0.0171996217128879</v>
      </c>
      <c r="AY143" s="108" t="s">
        <v>18</v>
      </c>
      <c r="AZ143" s="108" t="s">
        <v>193</v>
      </c>
      <c r="BD143" s="108" t="s">
        <v>327</v>
      </c>
      <c r="BE143" s="108" t="str">
        <f t="shared" si="32"/>
        <v>R_ES-APP-RE</v>
      </c>
      <c r="BF143" s="108" t="str">
        <f t="shared" si="32"/>
        <v>SH6_7</v>
      </c>
      <c r="BG143" s="108">
        <f t="shared" si="21"/>
        <v>0.016421193779789</v>
      </c>
      <c r="BH143" s="108" t="s">
        <v>18</v>
      </c>
      <c r="BI143" s="108" t="s">
        <v>195</v>
      </c>
      <c r="BM143" s="108" t="s">
        <v>327</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327</v>
      </c>
      <c r="L144" s="108" t="str">
        <f t="shared" si="34"/>
        <v>R_ES-APP-RE</v>
      </c>
      <c r="M144" s="108" t="str">
        <f t="shared" si="28"/>
        <v>SH8_9</v>
      </c>
      <c r="N144" s="108">
        <f t="shared" ref="N144:N207" si="36">N96</f>
        <v>0.0187485070114251</v>
      </c>
      <c r="O144" s="108" t="s">
        <v>18</v>
      </c>
      <c r="P144" s="108" t="s">
        <v>196</v>
      </c>
      <c r="T144" s="108" t="s">
        <v>327</v>
      </c>
      <c r="U144" s="108" t="str">
        <f t="shared" si="35"/>
        <v>R_ES-APP-RE</v>
      </c>
      <c r="V144" s="108" t="str">
        <f t="shared" si="35"/>
        <v>SH8_9</v>
      </c>
      <c r="W144" s="108">
        <f t="shared" ref="W144:W207" si="37">W96</f>
        <v>0.0147551071793505</v>
      </c>
      <c r="X144" s="108" t="s">
        <v>18</v>
      </c>
      <c r="Y144" s="108" t="s">
        <v>191</v>
      </c>
      <c r="AC144" s="108" t="s">
        <v>327</v>
      </c>
      <c r="AD144" s="108" t="str">
        <f t="shared" si="29"/>
        <v>R_ES-APP-RE</v>
      </c>
      <c r="AE144" s="108" t="str">
        <f t="shared" si="29"/>
        <v>SH8_9</v>
      </c>
      <c r="AF144" s="108">
        <f t="shared" ref="AF144:AF207" si="38">AF96</f>
        <v>0.0155886992614423</v>
      </c>
      <c r="AG144" s="108" t="s">
        <v>18</v>
      </c>
      <c r="AH144" s="108" t="s">
        <v>197</v>
      </c>
      <c r="AL144" s="108" t="s">
        <v>327</v>
      </c>
      <c r="AM144" s="108" t="str">
        <f t="shared" si="30"/>
        <v>R_ES-APP-RE</v>
      </c>
      <c r="AN144" s="108" t="str">
        <f t="shared" si="30"/>
        <v>SH8_9</v>
      </c>
      <c r="AO144" s="108">
        <f t="shared" ref="AO144:AO207" si="39">AO96</f>
        <v>0.0161398429577345</v>
      </c>
      <c r="AP144" s="108" t="s">
        <v>18</v>
      </c>
      <c r="AQ144" s="108" t="s">
        <v>194</v>
      </c>
      <c r="AU144" s="108" t="s">
        <v>327</v>
      </c>
      <c r="AV144" s="108" t="str">
        <f t="shared" si="31"/>
        <v>R_ES-APP-RE</v>
      </c>
      <c r="AW144" s="108" t="str">
        <f t="shared" si="31"/>
        <v>SH8_9</v>
      </c>
      <c r="AX144" s="108">
        <f t="shared" ref="AX144:AX207" si="40">AX96</f>
        <v>0.017030245273227</v>
      </c>
      <c r="AY144" s="108" t="s">
        <v>18</v>
      </c>
      <c r="AZ144" s="108" t="s">
        <v>193</v>
      </c>
      <c r="BD144" s="108" t="s">
        <v>327</v>
      </c>
      <c r="BE144" s="108" t="str">
        <f t="shared" si="32"/>
        <v>R_ES-APP-RE</v>
      </c>
      <c r="BF144" s="108" t="str">
        <f t="shared" si="32"/>
        <v>SH8_9</v>
      </c>
      <c r="BG144" s="108">
        <f t="shared" si="21"/>
        <v>0.0161398429577345</v>
      </c>
      <c r="BH144" s="108" t="s">
        <v>18</v>
      </c>
      <c r="BI144" s="108" t="s">
        <v>195</v>
      </c>
      <c r="BM144" s="108" t="s">
        <v>327</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327</v>
      </c>
      <c r="L145" s="108" t="str">
        <f t="shared" si="34"/>
        <v>R_ES-APP-RE</v>
      </c>
      <c r="M145" s="108" t="str">
        <f t="shared" si="28"/>
        <v>SH10_11</v>
      </c>
      <c r="N145" s="108">
        <f t="shared" si="36"/>
        <v>0.0186780472400084</v>
      </c>
      <c r="O145" s="108" t="s">
        <v>18</v>
      </c>
      <c r="P145" s="108" t="s">
        <v>196</v>
      </c>
      <c r="T145" s="108" t="s">
        <v>327</v>
      </c>
      <c r="U145" s="108" t="str">
        <f t="shared" si="35"/>
        <v>R_ES-APP-RE</v>
      </c>
      <c r="V145" s="108" t="str">
        <f t="shared" si="35"/>
        <v>SH10_11</v>
      </c>
      <c r="W145" s="108">
        <f t="shared" si="37"/>
        <v>0.0171866616430302</v>
      </c>
      <c r="X145" s="108" t="s">
        <v>18</v>
      </c>
      <c r="Y145" s="108" t="s">
        <v>191</v>
      </c>
      <c r="AC145" s="108" t="s">
        <v>327</v>
      </c>
      <c r="AD145" s="108" t="str">
        <f t="shared" si="29"/>
        <v>R_ES-APP-RE</v>
      </c>
      <c r="AE145" s="108" t="str">
        <f t="shared" si="29"/>
        <v>SH10_11</v>
      </c>
      <c r="AF145" s="108">
        <f t="shared" si="38"/>
        <v>0.0150973156957682</v>
      </c>
      <c r="AG145" s="108" t="s">
        <v>18</v>
      </c>
      <c r="AH145" s="108" t="s">
        <v>197</v>
      </c>
      <c r="AL145" s="108" t="s">
        <v>327</v>
      </c>
      <c r="AM145" s="108" t="str">
        <f t="shared" si="30"/>
        <v>R_ES-APP-RE</v>
      </c>
      <c r="AN145" s="108" t="str">
        <f t="shared" si="30"/>
        <v>SH10_11</v>
      </c>
      <c r="AO145" s="108">
        <f t="shared" si="39"/>
        <v>0.0171295457469424</v>
      </c>
      <c r="AP145" s="108" t="s">
        <v>18</v>
      </c>
      <c r="AQ145" s="108" t="s">
        <v>194</v>
      </c>
      <c r="AU145" s="108" t="s">
        <v>327</v>
      </c>
      <c r="AV145" s="108" t="str">
        <f t="shared" si="31"/>
        <v>R_ES-APP-RE</v>
      </c>
      <c r="AW145" s="108" t="str">
        <f t="shared" si="31"/>
        <v>SH10_11</v>
      </c>
      <c r="AX145" s="108">
        <f t="shared" si="40"/>
        <v>0.0187148851387562</v>
      </c>
      <c r="AY145" s="108" t="s">
        <v>18</v>
      </c>
      <c r="AZ145" s="108" t="s">
        <v>193</v>
      </c>
      <c r="BD145" s="108" t="s">
        <v>327</v>
      </c>
      <c r="BE145" s="108" t="str">
        <f t="shared" si="32"/>
        <v>R_ES-APP-RE</v>
      </c>
      <c r="BF145" s="108" t="str">
        <f t="shared" si="32"/>
        <v>SH10_11</v>
      </c>
      <c r="BG145" s="108">
        <f t="shared" si="21"/>
        <v>0.0171295457469424</v>
      </c>
      <c r="BH145" s="108" t="s">
        <v>18</v>
      </c>
      <c r="BI145" s="108" t="s">
        <v>195</v>
      </c>
      <c r="BM145" s="108" t="s">
        <v>327</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327</v>
      </c>
      <c r="L146" s="108" t="str">
        <f t="shared" si="34"/>
        <v>R_ES-APP-RE</v>
      </c>
      <c r="M146" s="108" t="str">
        <f t="shared" si="28"/>
        <v>SH12_13</v>
      </c>
      <c r="N146" s="108">
        <f t="shared" si="36"/>
        <v>0.0193543241840057</v>
      </c>
      <c r="O146" s="108" t="s">
        <v>18</v>
      </c>
      <c r="P146" s="108" t="s">
        <v>196</v>
      </c>
      <c r="T146" s="108" t="s">
        <v>327</v>
      </c>
      <c r="U146" s="108" t="str">
        <f t="shared" si="35"/>
        <v>R_ES-APP-RE</v>
      </c>
      <c r="V146" s="108" t="str">
        <f t="shared" si="35"/>
        <v>SH12_13</v>
      </c>
      <c r="W146" s="108">
        <f t="shared" si="37"/>
        <v>0.0185329663536096</v>
      </c>
      <c r="X146" s="108" t="s">
        <v>18</v>
      </c>
      <c r="Y146" s="108" t="s">
        <v>191</v>
      </c>
      <c r="AC146" s="108" t="s">
        <v>327</v>
      </c>
      <c r="AD146" s="108" t="str">
        <f t="shared" si="29"/>
        <v>R_ES-APP-RE</v>
      </c>
      <c r="AE146" s="108" t="str">
        <f t="shared" si="29"/>
        <v>SH12_13</v>
      </c>
      <c r="AF146" s="108">
        <f t="shared" si="38"/>
        <v>0.0157162719062912</v>
      </c>
      <c r="AG146" s="108" t="s">
        <v>18</v>
      </c>
      <c r="AH146" s="108" t="s">
        <v>197</v>
      </c>
      <c r="AL146" s="108" t="s">
        <v>327</v>
      </c>
      <c r="AM146" s="108" t="str">
        <f t="shared" si="30"/>
        <v>R_ES-APP-RE</v>
      </c>
      <c r="AN146" s="108" t="str">
        <f t="shared" si="30"/>
        <v>SH12_13</v>
      </c>
      <c r="AO146" s="108">
        <f t="shared" si="39"/>
        <v>0.0184909585816698</v>
      </c>
      <c r="AP146" s="108" t="s">
        <v>18</v>
      </c>
      <c r="AQ146" s="108" t="s">
        <v>194</v>
      </c>
      <c r="AU146" s="108" t="s">
        <v>327</v>
      </c>
      <c r="AV146" s="108" t="str">
        <f t="shared" si="31"/>
        <v>R_ES-APP-RE</v>
      </c>
      <c r="AW146" s="108" t="str">
        <f t="shared" si="31"/>
        <v>SH12_13</v>
      </c>
      <c r="AX146" s="108">
        <f t="shared" si="40"/>
        <v>0.0213435574080405</v>
      </c>
      <c r="AY146" s="108" t="s">
        <v>18</v>
      </c>
      <c r="AZ146" s="108" t="s">
        <v>193</v>
      </c>
      <c r="BD146" s="108" t="s">
        <v>327</v>
      </c>
      <c r="BE146" s="108" t="str">
        <f t="shared" si="32"/>
        <v>R_ES-APP-RE</v>
      </c>
      <c r="BF146" s="108" t="str">
        <f t="shared" si="32"/>
        <v>SH12_13</v>
      </c>
      <c r="BG146" s="108">
        <f t="shared" si="21"/>
        <v>0.0184909585816698</v>
      </c>
      <c r="BH146" s="108" t="s">
        <v>18</v>
      </c>
      <c r="BI146" s="108" t="s">
        <v>195</v>
      </c>
      <c r="BM146" s="108" t="s">
        <v>327</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327</v>
      </c>
      <c r="L147" s="108" t="str">
        <f t="shared" si="34"/>
        <v>R_ES-APP-RE</v>
      </c>
      <c r="M147" s="108" t="str">
        <f t="shared" si="28"/>
        <v>SH14_15</v>
      </c>
      <c r="N147" s="108">
        <f t="shared" si="36"/>
        <v>0.0204723701496402</v>
      </c>
      <c r="O147" s="108" t="s">
        <v>18</v>
      </c>
      <c r="P147" s="108" t="s">
        <v>196</v>
      </c>
      <c r="T147" s="108" t="s">
        <v>327</v>
      </c>
      <c r="U147" s="108" t="str">
        <f t="shared" si="35"/>
        <v>R_ES-APP-RE</v>
      </c>
      <c r="V147" s="108" t="str">
        <f t="shared" si="35"/>
        <v>SH14_15</v>
      </c>
      <c r="W147" s="108">
        <f t="shared" si="37"/>
        <v>0.0189446065338263</v>
      </c>
      <c r="X147" s="108" t="s">
        <v>18</v>
      </c>
      <c r="Y147" s="108" t="s">
        <v>191</v>
      </c>
      <c r="AC147" s="108" t="s">
        <v>327</v>
      </c>
      <c r="AD147" s="108" t="str">
        <f t="shared" si="29"/>
        <v>R_ES-APP-RE</v>
      </c>
      <c r="AE147" s="108" t="str">
        <f t="shared" si="29"/>
        <v>SH14_15</v>
      </c>
      <c r="AF147" s="108">
        <f t="shared" si="38"/>
        <v>0.0181694864820914</v>
      </c>
      <c r="AG147" s="108" t="s">
        <v>18</v>
      </c>
      <c r="AH147" s="108" t="s">
        <v>197</v>
      </c>
      <c r="AL147" s="108" t="s">
        <v>327</v>
      </c>
      <c r="AM147" s="108" t="str">
        <f t="shared" si="30"/>
        <v>R_ES-APP-RE</v>
      </c>
      <c r="AN147" s="108" t="str">
        <f t="shared" si="30"/>
        <v>SH14_15</v>
      </c>
      <c r="AO147" s="108">
        <f t="shared" si="39"/>
        <v>0.019740368004096</v>
      </c>
      <c r="AP147" s="108" t="s">
        <v>18</v>
      </c>
      <c r="AQ147" s="108" t="s">
        <v>194</v>
      </c>
      <c r="AU147" s="108" t="s">
        <v>327</v>
      </c>
      <c r="AV147" s="108" t="str">
        <f t="shared" si="31"/>
        <v>R_ES-APP-RE</v>
      </c>
      <c r="AW147" s="108" t="str">
        <f t="shared" si="31"/>
        <v>SH14_15</v>
      </c>
      <c r="AX147" s="108">
        <f t="shared" si="40"/>
        <v>0.022952067498314</v>
      </c>
      <c r="AY147" s="108" t="s">
        <v>18</v>
      </c>
      <c r="AZ147" s="108" t="s">
        <v>193</v>
      </c>
      <c r="BD147" s="108" t="s">
        <v>327</v>
      </c>
      <c r="BE147" s="108" t="str">
        <f t="shared" si="32"/>
        <v>R_ES-APP-RE</v>
      </c>
      <c r="BF147" s="108" t="str">
        <f t="shared" si="32"/>
        <v>SH14_15</v>
      </c>
      <c r="BG147" s="108">
        <f t="shared" si="21"/>
        <v>0.019740368004096</v>
      </c>
      <c r="BH147" s="108" t="s">
        <v>18</v>
      </c>
      <c r="BI147" s="108" t="s">
        <v>195</v>
      </c>
      <c r="BM147" s="108" t="s">
        <v>327</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327</v>
      </c>
      <c r="L148" s="108" t="str">
        <f t="shared" si="34"/>
        <v>R_ES-APP-RE</v>
      </c>
      <c r="M148" s="108" t="str">
        <f t="shared" si="28"/>
        <v>SH16_17</v>
      </c>
      <c r="N148" s="108">
        <f t="shared" si="36"/>
        <v>0.021278922422278</v>
      </c>
      <c r="O148" s="108" t="s">
        <v>18</v>
      </c>
      <c r="P148" s="108" t="s">
        <v>196</v>
      </c>
      <c r="T148" s="108" t="s">
        <v>327</v>
      </c>
      <c r="U148" s="108" t="str">
        <f t="shared" si="35"/>
        <v>R_ES-APP-RE</v>
      </c>
      <c r="V148" s="108" t="str">
        <f t="shared" si="35"/>
        <v>SH16_17</v>
      </c>
      <c r="W148" s="108">
        <f t="shared" si="37"/>
        <v>0.0187938640201366</v>
      </c>
      <c r="X148" s="108" t="s">
        <v>18</v>
      </c>
      <c r="Y148" s="108" t="s">
        <v>191</v>
      </c>
      <c r="AC148" s="108" t="s">
        <v>327</v>
      </c>
      <c r="AD148" s="108" t="str">
        <f t="shared" si="29"/>
        <v>R_ES-APP-RE</v>
      </c>
      <c r="AE148" s="108" t="str">
        <f t="shared" si="29"/>
        <v>SH16_17</v>
      </c>
      <c r="AF148" s="108">
        <f t="shared" si="38"/>
        <v>0.0199388030090388</v>
      </c>
      <c r="AG148" s="108" t="s">
        <v>18</v>
      </c>
      <c r="AH148" s="108" t="s">
        <v>197</v>
      </c>
      <c r="AL148" s="108" t="s">
        <v>327</v>
      </c>
      <c r="AM148" s="108" t="str">
        <f t="shared" si="30"/>
        <v>R_ES-APP-RE</v>
      </c>
      <c r="AN148" s="108" t="str">
        <f t="shared" si="30"/>
        <v>SH16_17</v>
      </c>
      <c r="AO148" s="108">
        <f t="shared" si="39"/>
        <v>0.0204205397465977</v>
      </c>
      <c r="AP148" s="108" t="s">
        <v>18</v>
      </c>
      <c r="AQ148" s="108" t="s">
        <v>194</v>
      </c>
      <c r="AU148" s="108" t="s">
        <v>327</v>
      </c>
      <c r="AV148" s="108" t="str">
        <f t="shared" si="31"/>
        <v>R_ES-APP-RE</v>
      </c>
      <c r="AW148" s="108" t="str">
        <f t="shared" si="31"/>
        <v>SH16_17</v>
      </c>
      <c r="AX148" s="108">
        <f t="shared" si="40"/>
        <v>0.0237104459107458</v>
      </c>
      <c r="AY148" s="108" t="s">
        <v>18</v>
      </c>
      <c r="AZ148" s="108" t="s">
        <v>193</v>
      </c>
      <c r="BD148" s="108" t="s">
        <v>327</v>
      </c>
      <c r="BE148" s="108" t="str">
        <f t="shared" si="32"/>
        <v>R_ES-APP-RE</v>
      </c>
      <c r="BF148" s="108" t="str">
        <f t="shared" si="32"/>
        <v>SH16_17</v>
      </c>
      <c r="BG148" s="108">
        <f t="shared" si="21"/>
        <v>0.0204205397465977</v>
      </c>
      <c r="BH148" s="108" t="s">
        <v>18</v>
      </c>
      <c r="BI148" s="108" t="s">
        <v>195</v>
      </c>
      <c r="BM148" s="108" t="s">
        <v>327</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327</v>
      </c>
      <c r="L149" s="108" t="str">
        <f t="shared" si="34"/>
        <v>R_ES-APP-RE</v>
      </c>
      <c r="M149" s="108" t="str">
        <f t="shared" si="28"/>
        <v>SH18_19</v>
      </c>
      <c r="N149" s="108">
        <f t="shared" si="36"/>
        <v>0.0217388347288327</v>
      </c>
      <c r="O149" s="108" t="s">
        <v>18</v>
      </c>
      <c r="P149" s="108" t="s">
        <v>196</v>
      </c>
      <c r="T149" s="108" t="s">
        <v>327</v>
      </c>
      <c r="U149" s="108" t="str">
        <f t="shared" si="35"/>
        <v>R_ES-APP-RE</v>
      </c>
      <c r="V149" s="108" t="str">
        <f t="shared" si="35"/>
        <v>SH18_19</v>
      </c>
      <c r="W149" s="108">
        <f t="shared" si="37"/>
        <v>0.0189293212414044</v>
      </c>
      <c r="X149" s="108" t="s">
        <v>18</v>
      </c>
      <c r="Y149" s="108" t="s">
        <v>191</v>
      </c>
      <c r="AC149" s="108" t="s">
        <v>327</v>
      </c>
      <c r="AD149" s="108" t="str">
        <f t="shared" si="29"/>
        <v>R_ES-APP-RE</v>
      </c>
      <c r="AE149" s="108" t="str">
        <f t="shared" si="29"/>
        <v>SH18_19</v>
      </c>
      <c r="AF149" s="108">
        <f t="shared" si="38"/>
        <v>0.0205951831792654</v>
      </c>
      <c r="AG149" s="108" t="s">
        <v>18</v>
      </c>
      <c r="AH149" s="108" t="s">
        <v>197</v>
      </c>
      <c r="AL149" s="108" t="s">
        <v>327</v>
      </c>
      <c r="AM149" s="108" t="str">
        <f t="shared" si="30"/>
        <v>R_ES-APP-RE</v>
      </c>
      <c r="AN149" s="108" t="str">
        <f t="shared" si="30"/>
        <v>SH18_19</v>
      </c>
      <c r="AO149" s="108">
        <f t="shared" si="39"/>
        <v>0.0206910653610991</v>
      </c>
      <c r="AP149" s="108" t="s">
        <v>18</v>
      </c>
      <c r="AQ149" s="108" t="s">
        <v>194</v>
      </c>
      <c r="AU149" s="108" t="s">
        <v>327</v>
      </c>
      <c r="AV149" s="108" t="str">
        <f t="shared" si="31"/>
        <v>R_ES-APP-RE</v>
      </c>
      <c r="AW149" s="108" t="str">
        <f t="shared" si="31"/>
        <v>SH18_19</v>
      </c>
      <c r="AX149" s="108">
        <f t="shared" si="40"/>
        <v>0.0239937611707896</v>
      </c>
      <c r="AY149" s="108" t="s">
        <v>18</v>
      </c>
      <c r="AZ149" s="108" t="s">
        <v>193</v>
      </c>
      <c r="BD149" s="108" t="s">
        <v>327</v>
      </c>
      <c r="BE149" s="108" t="str">
        <f t="shared" si="32"/>
        <v>R_ES-APP-RE</v>
      </c>
      <c r="BF149" s="108" t="str">
        <f t="shared" si="32"/>
        <v>SH18_19</v>
      </c>
      <c r="BG149" s="108">
        <f t="shared" si="21"/>
        <v>0.0206910653610991</v>
      </c>
      <c r="BH149" s="108" t="s">
        <v>18</v>
      </c>
      <c r="BI149" s="108" t="s">
        <v>195</v>
      </c>
      <c r="BM149" s="108" t="s">
        <v>327</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327</v>
      </c>
      <c r="L150" s="108" t="str">
        <f t="shared" si="34"/>
        <v>R_ES-APP-RE</v>
      </c>
      <c r="M150" s="108" t="str">
        <f t="shared" si="28"/>
        <v>SH20_21</v>
      </c>
      <c r="N150" s="108">
        <f t="shared" si="36"/>
        <v>0.0219554256218374</v>
      </c>
      <c r="O150" s="108" t="s">
        <v>18</v>
      </c>
      <c r="P150" s="108" t="s">
        <v>196</v>
      </c>
      <c r="T150" s="108" t="s">
        <v>327</v>
      </c>
      <c r="U150" s="108" t="str">
        <f t="shared" si="35"/>
        <v>R_ES-APP-RE</v>
      </c>
      <c r="V150" s="108" t="str">
        <f t="shared" si="35"/>
        <v>SH20_21</v>
      </c>
      <c r="W150" s="108">
        <f t="shared" si="37"/>
        <v>0.0190946892738074</v>
      </c>
      <c r="X150" s="108" t="s">
        <v>18</v>
      </c>
      <c r="Y150" s="108" t="s">
        <v>191</v>
      </c>
      <c r="AC150" s="108" t="s">
        <v>327</v>
      </c>
      <c r="AD150" s="108" t="str">
        <f t="shared" si="29"/>
        <v>R_ES-APP-RE</v>
      </c>
      <c r="AE150" s="108" t="str">
        <f t="shared" si="29"/>
        <v>SH20_21</v>
      </c>
      <c r="AF150" s="108">
        <f t="shared" si="38"/>
        <v>0.0207273778877354</v>
      </c>
      <c r="AG150" s="108" t="s">
        <v>18</v>
      </c>
      <c r="AH150" s="108" t="s">
        <v>197</v>
      </c>
      <c r="AL150" s="108" t="s">
        <v>327</v>
      </c>
      <c r="AM150" s="108" t="str">
        <f t="shared" si="30"/>
        <v>R_ES-APP-RE</v>
      </c>
      <c r="AN150" s="108" t="str">
        <f t="shared" si="30"/>
        <v>SH20_21</v>
      </c>
      <c r="AO150" s="108">
        <f t="shared" si="39"/>
        <v>0.0209631637065674</v>
      </c>
      <c r="AP150" s="108" t="s">
        <v>18</v>
      </c>
      <c r="AQ150" s="108" t="s">
        <v>194</v>
      </c>
      <c r="AU150" s="108" t="s">
        <v>327</v>
      </c>
      <c r="AV150" s="108" t="str">
        <f t="shared" si="31"/>
        <v>R_ES-APP-RE</v>
      </c>
      <c r="AW150" s="108" t="str">
        <f t="shared" si="31"/>
        <v>SH20_21</v>
      </c>
      <c r="AX150" s="108">
        <f t="shared" si="40"/>
        <v>0.0244748252753431</v>
      </c>
      <c r="AY150" s="108" t="s">
        <v>18</v>
      </c>
      <c r="AZ150" s="108" t="s">
        <v>193</v>
      </c>
      <c r="BD150" s="108" t="s">
        <v>327</v>
      </c>
      <c r="BE150" s="108" t="str">
        <f t="shared" si="32"/>
        <v>R_ES-APP-RE</v>
      </c>
      <c r="BF150" s="108" t="str">
        <f t="shared" si="32"/>
        <v>SH20_21</v>
      </c>
      <c r="BG150" s="108">
        <f t="shared" si="21"/>
        <v>0.0209631637065674</v>
      </c>
      <c r="BH150" s="108" t="s">
        <v>18</v>
      </c>
      <c r="BI150" s="108" t="s">
        <v>195</v>
      </c>
      <c r="BM150" s="108" t="s">
        <v>327</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327</v>
      </c>
      <c r="L151" s="108" t="str">
        <f t="shared" si="34"/>
        <v>R_ES-APP-RE</v>
      </c>
      <c r="M151" s="108" t="str">
        <f t="shared" si="28"/>
        <v>SH22_23</v>
      </c>
      <c r="N151" s="108">
        <f t="shared" si="36"/>
        <v>0.0221215642248193</v>
      </c>
      <c r="O151" s="108" t="s">
        <v>18</v>
      </c>
      <c r="P151" s="108" t="s">
        <v>196</v>
      </c>
      <c r="T151" s="108" t="s">
        <v>327</v>
      </c>
      <c r="U151" s="108" t="str">
        <f t="shared" si="35"/>
        <v>R_ES-APP-RE</v>
      </c>
      <c r="V151" s="108" t="str">
        <f t="shared" si="35"/>
        <v>SH22_23</v>
      </c>
      <c r="W151" s="108">
        <f t="shared" si="37"/>
        <v>0.0183466180817403</v>
      </c>
      <c r="X151" s="108" t="s">
        <v>18</v>
      </c>
      <c r="Y151" s="108" t="s">
        <v>191</v>
      </c>
      <c r="AC151" s="108" t="s">
        <v>327</v>
      </c>
      <c r="AD151" s="108" t="str">
        <f t="shared" si="29"/>
        <v>R_ES-APP-RE</v>
      </c>
      <c r="AE151" s="108" t="str">
        <f t="shared" si="29"/>
        <v>SH22_23</v>
      </c>
      <c r="AF151" s="108">
        <f t="shared" si="38"/>
        <v>0.0207157550987243</v>
      </c>
      <c r="AG151" s="108" t="s">
        <v>18</v>
      </c>
      <c r="AH151" s="108" t="s">
        <v>197</v>
      </c>
      <c r="AL151" s="108" t="s">
        <v>327</v>
      </c>
      <c r="AM151" s="108" t="str">
        <f t="shared" si="30"/>
        <v>R_ES-APP-RE</v>
      </c>
      <c r="AN151" s="108" t="str">
        <f t="shared" si="30"/>
        <v>SH22_23</v>
      </c>
      <c r="AO151" s="108">
        <f t="shared" si="39"/>
        <v>0.02077782488644</v>
      </c>
      <c r="AP151" s="108" t="s">
        <v>18</v>
      </c>
      <c r="AQ151" s="108" t="s">
        <v>194</v>
      </c>
      <c r="AU151" s="108" t="s">
        <v>327</v>
      </c>
      <c r="AV151" s="108" t="str">
        <f t="shared" si="31"/>
        <v>R_ES-APP-RE</v>
      </c>
      <c r="AW151" s="108" t="str">
        <f t="shared" si="31"/>
        <v>SH22_23</v>
      </c>
      <c r="AX151" s="108">
        <f t="shared" si="40"/>
        <v>0.0241373966840562</v>
      </c>
      <c r="AY151" s="108" t="s">
        <v>18</v>
      </c>
      <c r="AZ151" s="108" t="s">
        <v>193</v>
      </c>
      <c r="BD151" s="108" t="s">
        <v>327</v>
      </c>
      <c r="BE151" s="108" t="str">
        <f t="shared" si="32"/>
        <v>R_ES-APP-RE</v>
      </c>
      <c r="BF151" s="108" t="str">
        <f t="shared" si="32"/>
        <v>SH22_23</v>
      </c>
      <c r="BG151" s="108">
        <f t="shared" si="21"/>
        <v>0.02077782488644</v>
      </c>
      <c r="BH151" s="108" t="s">
        <v>18</v>
      </c>
      <c r="BI151" s="108" t="s">
        <v>195</v>
      </c>
      <c r="BM151" s="108" t="s">
        <v>327</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327</v>
      </c>
      <c r="L152" s="108" t="str">
        <f t="shared" si="34"/>
        <v>R_ES-APP-RE</v>
      </c>
      <c r="M152" s="108" t="str">
        <f t="shared" si="28"/>
        <v>FH0_1</v>
      </c>
      <c r="N152" s="108">
        <f t="shared" si="36"/>
        <v>0.0213934931755858</v>
      </c>
      <c r="O152" s="108" t="s">
        <v>18</v>
      </c>
      <c r="P152" s="108" t="s">
        <v>196</v>
      </c>
      <c r="T152" s="108" t="s">
        <v>327</v>
      </c>
      <c r="U152" s="108" t="str">
        <f t="shared" si="35"/>
        <v>R_ES-APP-RE</v>
      </c>
      <c r="V152" s="108" t="str">
        <f t="shared" si="35"/>
        <v>FH0_1</v>
      </c>
      <c r="W152" s="108">
        <f t="shared" si="37"/>
        <v>0.0189900151087194</v>
      </c>
      <c r="X152" s="108" t="s">
        <v>18</v>
      </c>
      <c r="Y152" s="108" t="s">
        <v>191</v>
      </c>
      <c r="AC152" s="108" t="s">
        <v>327</v>
      </c>
      <c r="AD152" s="108" t="str">
        <f t="shared" si="29"/>
        <v>R_ES-APP-RE</v>
      </c>
      <c r="AE152" s="108" t="str">
        <f t="shared" si="29"/>
        <v>FH0_1</v>
      </c>
      <c r="AF152" s="108">
        <f t="shared" si="38"/>
        <v>0.0225377088372482</v>
      </c>
      <c r="AG152" s="108" t="s">
        <v>18</v>
      </c>
      <c r="AH152" s="108" t="s">
        <v>197</v>
      </c>
      <c r="AL152" s="108" t="s">
        <v>327</v>
      </c>
      <c r="AM152" s="108" t="str">
        <f t="shared" si="30"/>
        <v>R_ES-APP-RE</v>
      </c>
      <c r="AN152" s="108" t="str">
        <f t="shared" si="30"/>
        <v>FH0_1</v>
      </c>
      <c r="AO152" s="108">
        <f t="shared" si="39"/>
        <v>0.02082812933826</v>
      </c>
      <c r="AP152" s="108" t="s">
        <v>18</v>
      </c>
      <c r="AQ152" s="108" t="s">
        <v>194</v>
      </c>
      <c r="AU152" s="108" t="s">
        <v>327</v>
      </c>
      <c r="AV152" s="108" t="str">
        <f t="shared" si="31"/>
        <v>R_ES-APP-RE</v>
      </c>
      <c r="AW152" s="108" t="str">
        <f t="shared" si="31"/>
        <v>FH0_1</v>
      </c>
      <c r="AX152" s="108">
        <f t="shared" si="40"/>
        <v>0.0222158485714042</v>
      </c>
      <c r="AY152" s="108" t="s">
        <v>18</v>
      </c>
      <c r="AZ152" s="108" t="s">
        <v>193</v>
      </c>
      <c r="BD152" s="108" t="s">
        <v>327</v>
      </c>
      <c r="BE152" s="108" t="str">
        <f t="shared" si="32"/>
        <v>R_ES-APP-RE</v>
      </c>
      <c r="BF152" s="108" t="str">
        <f t="shared" si="32"/>
        <v>FH0_1</v>
      </c>
      <c r="BG152" s="108">
        <f t="shared" si="21"/>
        <v>0.02082812933826</v>
      </c>
      <c r="BH152" s="108" t="s">
        <v>18</v>
      </c>
      <c r="BI152" s="108" t="s">
        <v>195</v>
      </c>
      <c r="BM152" s="108" t="s">
        <v>327</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327</v>
      </c>
      <c r="L153" s="108" t="str">
        <f t="shared" si="34"/>
        <v>R_ES-APP-RE</v>
      </c>
      <c r="M153" s="108" t="str">
        <f t="shared" si="28"/>
        <v>FH2_3</v>
      </c>
      <c r="N153" s="108">
        <f t="shared" si="36"/>
        <v>0.02102967448633</v>
      </c>
      <c r="O153" s="108" t="s">
        <v>18</v>
      </c>
      <c r="P153" s="108" t="s">
        <v>196</v>
      </c>
      <c r="T153" s="108" t="s">
        <v>327</v>
      </c>
      <c r="U153" s="108" t="str">
        <f t="shared" si="35"/>
        <v>R_ES-APP-RE</v>
      </c>
      <c r="V153" s="108" t="str">
        <f t="shared" si="35"/>
        <v>FH2_3</v>
      </c>
      <c r="W153" s="108">
        <f t="shared" si="37"/>
        <v>0.0166572327084534</v>
      </c>
      <c r="X153" s="108" t="s">
        <v>18</v>
      </c>
      <c r="Y153" s="108" t="s">
        <v>191</v>
      </c>
      <c r="AC153" s="108" t="s">
        <v>327</v>
      </c>
      <c r="AD153" s="108" t="str">
        <f t="shared" si="29"/>
        <v>R_ES-APP-RE</v>
      </c>
      <c r="AE153" s="108" t="str">
        <f t="shared" si="29"/>
        <v>FH2_3</v>
      </c>
      <c r="AF153" s="108">
        <f t="shared" si="38"/>
        <v>0.022471121655479</v>
      </c>
      <c r="AG153" s="108" t="s">
        <v>18</v>
      </c>
      <c r="AH153" s="108" t="s">
        <v>197</v>
      </c>
      <c r="AL153" s="108" t="s">
        <v>327</v>
      </c>
      <c r="AM153" s="108" t="str">
        <f t="shared" si="30"/>
        <v>R_ES-APP-RE</v>
      </c>
      <c r="AN153" s="108" t="str">
        <f t="shared" si="30"/>
        <v>FH2_3</v>
      </c>
      <c r="AO153" s="108">
        <f t="shared" si="39"/>
        <v>0.0196922594663782</v>
      </c>
      <c r="AP153" s="108" t="s">
        <v>18</v>
      </c>
      <c r="AQ153" s="108" t="s">
        <v>194</v>
      </c>
      <c r="AU153" s="108" t="s">
        <v>327</v>
      </c>
      <c r="AV153" s="108" t="str">
        <f t="shared" si="31"/>
        <v>R_ES-APP-RE</v>
      </c>
      <c r="AW153" s="108" t="str">
        <f t="shared" si="31"/>
        <v>FH2_3</v>
      </c>
      <c r="AX153" s="108">
        <f t="shared" si="40"/>
        <v>0.0200672016482474</v>
      </c>
      <c r="AY153" s="108" t="s">
        <v>18</v>
      </c>
      <c r="AZ153" s="108" t="s">
        <v>193</v>
      </c>
      <c r="BD153" s="108" t="s">
        <v>327</v>
      </c>
      <c r="BE153" s="108" t="str">
        <f t="shared" si="32"/>
        <v>R_ES-APP-RE</v>
      </c>
      <c r="BF153" s="108" t="str">
        <f t="shared" si="32"/>
        <v>FH2_3</v>
      </c>
      <c r="BG153" s="108">
        <f t="shared" si="21"/>
        <v>0.0196922594663782</v>
      </c>
      <c r="BH153" s="108" t="s">
        <v>18</v>
      </c>
      <c r="BI153" s="108" t="s">
        <v>195</v>
      </c>
      <c r="BM153" s="108" t="s">
        <v>327</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327</v>
      </c>
      <c r="L154" s="108" t="str">
        <f t="shared" si="34"/>
        <v>R_ES-APP-RE</v>
      </c>
      <c r="M154" s="108" t="str">
        <f t="shared" si="28"/>
        <v>FH4_5</v>
      </c>
      <c r="N154" s="108">
        <f t="shared" si="36"/>
        <v>0.0201116701113584</v>
      </c>
      <c r="O154" s="108" t="s">
        <v>18</v>
      </c>
      <c r="P154" s="108" t="s">
        <v>196</v>
      </c>
      <c r="T154" s="108" t="s">
        <v>327</v>
      </c>
      <c r="U154" s="108" t="str">
        <f t="shared" si="35"/>
        <v>R_ES-APP-RE</v>
      </c>
      <c r="V154" s="108" t="str">
        <f t="shared" si="35"/>
        <v>FH4_5</v>
      </c>
      <c r="W154" s="108">
        <f t="shared" si="37"/>
        <v>0.0158290452354489</v>
      </c>
      <c r="X154" s="108" t="s">
        <v>18</v>
      </c>
      <c r="Y154" s="108" t="s">
        <v>191</v>
      </c>
      <c r="AC154" s="108" t="s">
        <v>327</v>
      </c>
      <c r="AD154" s="108" t="str">
        <f t="shared" si="29"/>
        <v>R_ES-APP-RE</v>
      </c>
      <c r="AE154" s="108" t="str">
        <f t="shared" si="29"/>
        <v>FH4_5</v>
      </c>
      <c r="AF154" s="108">
        <f t="shared" si="38"/>
        <v>0.0209246883499341</v>
      </c>
      <c r="AG154" s="108" t="s">
        <v>18</v>
      </c>
      <c r="AH154" s="108" t="s">
        <v>197</v>
      </c>
      <c r="AL154" s="108" t="s">
        <v>327</v>
      </c>
      <c r="AM154" s="108" t="str">
        <f t="shared" si="30"/>
        <v>R_ES-APP-RE</v>
      </c>
      <c r="AN154" s="108" t="str">
        <f t="shared" si="30"/>
        <v>FH4_5</v>
      </c>
      <c r="AO154" s="108">
        <f t="shared" si="39"/>
        <v>0.0185404013701219</v>
      </c>
      <c r="AP154" s="108" t="s">
        <v>18</v>
      </c>
      <c r="AQ154" s="108" t="s">
        <v>194</v>
      </c>
      <c r="AU154" s="108" t="s">
        <v>327</v>
      </c>
      <c r="AV154" s="108" t="str">
        <f t="shared" si="31"/>
        <v>R_ES-APP-RE</v>
      </c>
      <c r="AW154" s="108" t="str">
        <f t="shared" si="31"/>
        <v>FH4_5</v>
      </c>
      <c r="AX154" s="108">
        <f t="shared" si="40"/>
        <v>0.0177877243294525</v>
      </c>
      <c r="AY154" s="108" t="s">
        <v>18</v>
      </c>
      <c r="AZ154" s="108" t="s">
        <v>193</v>
      </c>
      <c r="BD154" s="108" t="s">
        <v>327</v>
      </c>
      <c r="BE154" s="108" t="str">
        <f t="shared" si="32"/>
        <v>R_ES-APP-RE</v>
      </c>
      <c r="BF154" s="108" t="str">
        <f t="shared" si="32"/>
        <v>FH4_5</v>
      </c>
      <c r="BG154" s="108">
        <f t="shared" si="21"/>
        <v>0.0185404013701219</v>
      </c>
      <c r="BH154" s="108" t="s">
        <v>18</v>
      </c>
      <c r="BI154" s="108" t="s">
        <v>195</v>
      </c>
      <c r="BM154" s="108" t="s">
        <v>327</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327</v>
      </c>
      <c r="L155" s="108" t="str">
        <f t="shared" si="34"/>
        <v>R_ES-APP-RE</v>
      </c>
      <c r="M155" s="108" t="str">
        <f t="shared" si="28"/>
        <v>FH6_7</v>
      </c>
      <c r="N155" s="108">
        <f t="shared" si="36"/>
        <v>0.0192099222047578</v>
      </c>
      <c r="O155" s="108" t="s">
        <v>18</v>
      </c>
      <c r="P155" s="108" t="s">
        <v>196</v>
      </c>
      <c r="T155" s="108" t="s">
        <v>327</v>
      </c>
      <c r="U155" s="108" t="str">
        <f t="shared" si="35"/>
        <v>R_ES-APP-RE</v>
      </c>
      <c r="V155" s="108" t="str">
        <f t="shared" si="35"/>
        <v>FH6_7</v>
      </c>
      <c r="W155" s="108">
        <f t="shared" si="37"/>
        <v>0.0159024621248745</v>
      </c>
      <c r="X155" s="108" t="s">
        <v>18</v>
      </c>
      <c r="Y155" s="108" t="s">
        <v>191</v>
      </c>
      <c r="AC155" s="108" t="s">
        <v>327</v>
      </c>
      <c r="AD155" s="108" t="str">
        <f t="shared" si="29"/>
        <v>R_ES-APP-RE</v>
      </c>
      <c r="AE155" s="108" t="str">
        <f t="shared" si="29"/>
        <v>FH6_7</v>
      </c>
      <c r="AF155" s="108">
        <f t="shared" si="38"/>
        <v>0.0184080758697192</v>
      </c>
      <c r="AG155" s="108" t="s">
        <v>18</v>
      </c>
      <c r="AH155" s="108" t="s">
        <v>197</v>
      </c>
      <c r="AL155" s="108" t="s">
        <v>327</v>
      </c>
      <c r="AM155" s="108" t="str">
        <f t="shared" si="30"/>
        <v>R_ES-APP-RE</v>
      </c>
      <c r="AN155" s="108" t="str">
        <f t="shared" si="30"/>
        <v>FH6_7</v>
      </c>
      <c r="AO155" s="108">
        <f t="shared" si="39"/>
        <v>0.0175903530927638</v>
      </c>
      <c r="AP155" s="108" t="s">
        <v>18</v>
      </c>
      <c r="AQ155" s="108" t="s">
        <v>194</v>
      </c>
      <c r="AU155" s="108" t="s">
        <v>327</v>
      </c>
      <c r="AV155" s="108" t="str">
        <f t="shared" si="31"/>
        <v>R_ES-APP-RE</v>
      </c>
      <c r="AW155" s="108" t="str">
        <f t="shared" si="31"/>
        <v>FH6_7</v>
      </c>
      <c r="AX155" s="108">
        <f t="shared" si="40"/>
        <v>0.0165945078402487</v>
      </c>
      <c r="AY155" s="108" t="s">
        <v>18</v>
      </c>
      <c r="AZ155" s="108" t="s">
        <v>193</v>
      </c>
      <c r="BD155" s="108" t="s">
        <v>327</v>
      </c>
      <c r="BE155" s="108" t="str">
        <f t="shared" si="32"/>
        <v>R_ES-APP-RE</v>
      </c>
      <c r="BF155" s="108" t="str">
        <f t="shared" si="32"/>
        <v>FH6_7</v>
      </c>
      <c r="BG155" s="108">
        <f t="shared" si="21"/>
        <v>0.0175903530927638</v>
      </c>
      <c r="BH155" s="108" t="s">
        <v>18</v>
      </c>
      <c r="BI155" s="108" t="s">
        <v>195</v>
      </c>
      <c r="BM155" s="108" t="s">
        <v>327</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327</v>
      </c>
      <c r="L156" s="108" t="str">
        <f t="shared" si="34"/>
        <v>R_ES-APP-RE</v>
      </c>
      <c r="M156" s="108" t="str">
        <f t="shared" si="28"/>
        <v>FH8_9</v>
      </c>
      <c r="N156" s="108">
        <f t="shared" si="36"/>
        <v>0.018841834190357</v>
      </c>
      <c r="O156" s="108" t="s">
        <v>18</v>
      </c>
      <c r="P156" s="108" t="s">
        <v>196</v>
      </c>
      <c r="T156" s="108" t="s">
        <v>327</v>
      </c>
      <c r="U156" s="108" t="str">
        <f t="shared" si="35"/>
        <v>R_ES-APP-RE</v>
      </c>
      <c r="V156" s="108" t="str">
        <f t="shared" si="35"/>
        <v>FH8_9</v>
      </c>
      <c r="W156" s="108">
        <f t="shared" si="37"/>
        <v>0.0171052366659126</v>
      </c>
      <c r="X156" s="108" t="s">
        <v>18</v>
      </c>
      <c r="Y156" s="108" t="s">
        <v>191</v>
      </c>
      <c r="AC156" s="108" t="s">
        <v>327</v>
      </c>
      <c r="AD156" s="108" t="str">
        <f t="shared" si="29"/>
        <v>R_ES-APP-RE</v>
      </c>
      <c r="AE156" s="108" t="str">
        <f t="shared" si="29"/>
        <v>FH8_9</v>
      </c>
      <c r="AF156" s="108">
        <f t="shared" si="38"/>
        <v>0.0169703204195258</v>
      </c>
      <c r="AG156" s="108" t="s">
        <v>18</v>
      </c>
      <c r="AH156" s="108" t="s">
        <v>197</v>
      </c>
      <c r="AL156" s="108" t="s">
        <v>327</v>
      </c>
      <c r="AM156" s="108" t="str">
        <f t="shared" si="30"/>
        <v>R_ES-APP-RE</v>
      </c>
      <c r="AN156" s="108" t="str">
        <f t="shared" si="30"/>
        <v>FH8_9</v>
      </c>
      <c r="AO156" s="108">
        <f t="shared" si="39"/>
        <v>0.0174698671638847</v>
      </c>
      <c r="AP156" s="108" t="s">
        <v>18</v>
      </c>
      <c r="AQ156" s="108" t="s">
        <v>194</v>
      </c>
      <c r="AU156" s="108" t="s">
        <v>327</v>
      </c>
      <c r="AV156" s="108" t="str">
        <f t="shared" si="31"/>
        <v>R_ES-APP-RE</v>
      </c>
      <c r="AW156" s="108" t="str">
        <f t="shared" si="31"/>
        <v>FH8_9</v>
      </c>
      <c r="AX156" s="108">
        <f t="shared" si="40"/>
        <v>0.0165122579121173</v>
      </c>
      <c r="AY156" s="108" t="s">
        <v>18</v>
      </c>
      <c r="AZ156" s="108" t="s">
        <v>193</v>
      </c>
      <c r="BD156" s="108" t="s">
        <v>327</v>
      </c>
      <c r="BE156" s="108" t="str">
        <f t="shared" si="32"/>
        <v>R_ES-APP-RE</v>
      </c>
      <c r="BF156" s="108" t="str">
        <f t="shared" si="32"/>
        <v>FH8_9</v>
      </c>
      <c r="BG156" s="108">
        <f t="shared" si="21"/>
        <v>0.0174698671638847</v>
      </c>
      <c r="BH156" s="108" t="s">
        <v>18</v>
      </c>
      <c r="BI156" s="108" t="s">
        <v>195</v>
      </c>
      <c r="BM156" s="108" t="s">
        <v>327</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327</v>
      </c>
      <c r="L157" s="108" t="str">
        <f t="shared" si="34"/>
        <v>R_ES-APP-RE</v>
      </c>
      <c r="M157" s="108" t="str">
        <f t="shared" si="28"/>
        <v>FH10_11</v>
      </c>
      <c r="N157" s="108">
        <f t="shared" si="36"/>
        <v>0.0189356699331529</v>
      </c>
      <c r="O157" s="108" t="s">
        <v>18</v>
      </c>
      <c r="P157" s="108" t="s">
        <v>196</v>
      </c>
      <c r="T157" s="108" t="s">
        <v>327</v>
      </c>
      <c r="U157" s="108" t="str">
        <f t="shared" si="35"/>
        <v>R_ES-APP-RE</v>
      </c>
      <c r="V157" s="108" t="str">
        <f t="shared" si="35"/>
        <v>FH10_11</v>
      </c>
      <c r="W157" s="108">
        <f t="shared" si="37"/>
        <v>0.0198225161188549</v>
      </c>
      <c r="X157" s="108" t="s">
        <v>18</v>
      </c>
      <c r="Y157" s="108" t="s">
        <v>191</v>
      </c>
      <c r="AC157" s="108" t="s">
        <v>327</v>
      </c>
      <c r="AD157" s="108" t="str">
        <f t="shared" si="29"/>
        <v>R_ES-APP-RE</v>
      </c>
      <c r="AE157" s="108" t="str">
        <f t="shared" si="29"/>
        <v>FH10_11</v>
      </c>
      <c r="AF157" s="108">
        <f t="shared" si="38"/>
        <v>0.0166723480117681</v>
      </c>
      <c r="AG157" s="108" t="s">
        <v>18</v>
      </c>
      <c r="AH157" s="108" t="s">
        <v>197</v>
      </c>
      <c r="AL157" s="108" t="s">
        <v>327</v>
      </c>
      <c r="AM157" s="108" t="str">
        <f t="shared" si="30"/>
        <v>R_ES-APP-RE</v>
      </c>
      <c r="AN157" s="108" t="str">
        <f t="shared" si="30"/>
        <v>FH10_11</v>
      </c>
      <c r="AO157" s="108">
        <f t="shared" si="39"/>
        <v>0.0185481158114173</v>
      </c>
      <c r="AP157" s="108" t="s">
        <v>18</v>
      </c>
      <c r="AQ157" s="108" t="s">
        <v>194</v>
      </c>
      <c r="AU157" s="108" t="s">
        <v>327</v>
      </c>
      <c r="AV157" s="108" t="str">
        <f t="shared" si="31"/>
        <v>R_ES-APP-RE</v>
      </c>
      <c r="AW157" s="108" t="str">
        <f t="shared" si="31"/>
        <v>FH10_11</v>
      </c>
      <c r="AX157" s="108">
        <f t="shared" si="40"/>
        <v>0.0182536626877173</v>
      </c>
      <c r="AY157" s="108" t="s">
        <v>18</v>
      </c>
      <c r="AZ157" s="108" t="s">
        <v>193</v>
      </c>
      <c r="BD157" s="108" t="s">
        <v>327</v>
      </c>
      <c r="BE157" s="108" t="str">
        <f t="shared" si="32"/>
        <v>R_ES-APP-RE</v>
      </c>
      <c r="BF157" s="108" t="str">
        <f t="shared" si="32"/>
        <v>FH10_11</v>
      </c>
      <c r="BG157" s="108">
        <f t="shared" si="21"/>
        <v>0.0185481158114173</v>
      </c>
      <c r="BH157" s="108" t="s">
        <v>18</v>
      </c>
      <c r="BI157" s="108" t="s">
        <v>195</v>
      </c>
      <c r="BM157" s="108" t="s">
        <v>327</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327</v>
      </c>
      <c r="L158" s="108" t="str">
        <f t="shared" si="34"/>
        <v>R_ES-APP-RE</v>
      </c>
      <c r="M158" s="108" t="str">
        <f t="shared" si="28"/>
        <v>FH12_13</v>
      </c>
      <c r="N158" s="108">
        <f t="shared" si="36"/>
        <v>0.0198847069007047</v>
      </c>
      <c r="O158" s="108" t="s">
        <v>18</v>
      </c>
      <c r="P158" s="108" t="s">
        <v>196</v>
      </c>
      <c r="T158" s="108" t="s">
        <v>327</v>
      </c>
      <c r="U158" s="108" t="str">
        <f t="shared" si="35"/>
        <v>R_ES-APP-RE</v>
      </c>
      <c r="V158" s="108" t="str">
        <f t="shared" si="35"/>
        <v>FH12_13</v>
      </c>
      <c r="W158" s="108">
        <f t="shared" si="37"/>
        <v>0.0205767152130325</v>
      </c>
      <c r="X158" s="108" t="s">
        <v>18</v>
      </c>
      <c r="Y158" s="108" t="s">
        <v>191</v>
      </c>
      <c r="AC158" s="108" t="s">
        <v>327</v>
      </c>
      <c r="AD158" s="108" t="str">
        <f t="shared" si="29"/>
        <v>R_ES-APP-RE</v>
      </c>
      <c r="AE158" s="108" t="str">
        <f t="shared" si="29"/>
        <v>FH12_13</v>
      </c>
      <c r="AF158" s="108">
        <f t="shared" si="38"/>
        <v>0.0178993947669431</v>
      </c>
      <c r="AG158" s="108" t="s">
        <v>18</v>
      </c>
      <c r="AH158" s="108" t="s">
        <v>197</v>
      </c>
      <c r="AL158" s="108" t="s">
        <v>327</v>
      </c>
      <c r="AM158" s="108" t="str">
        <f t="shared" si="30"/>
        <v>R_ES-APP-RE</v>
      </c>
      <c r="AN158" s="108" t="str">
        <f t="shared" si="30"/>
        <v>FH12_13</v>
      </c>
      <c r="AO158" s="108">
        <f t="shared" si="39"/>
        <v>0.0197346377775574</v>
      </c>
      <c r="AP158" s="108" t="s">
        <v>18</v>
      </c>
      <c r="AQ158" s="108" t="s">
        <v>194</v>
      </c>
      <c r="AU158" s="108" t="s">
        <v>327</v>
      </c>
      <c r="AV158" s="108" t="str">
        <f t="shared" si="31"/>
        <v>R_ES-APP-RE</v>
      </c>
      <c r="AW158" s="108" t="str">
        <f t="shared" si="31"/>
        <v>FH12_13</v>
      </c>
      <c r="AX158" s="108">
        <f t="shared" si="40"/>
        <v>0.0202626994046479</v>
      </c>
      <c r="AY158" s="108" t="s">
        <v>18</v>
      </c>
      <c r="AZ158" s="108" t="s">
        <v>193</v>
      </c>
      <c r="BD158" s="108" t="s">
        <v>327</v>
      </c>
      <c r="BE158" s="108" t="str">
        <f t="shared" si="32"/>
        <v>R_ES-APP-RE</v>
      </c>
      <c r="BF158" s="108" t="str">
        <f t="shared" si="32"/>
        <v>FH12_13</v>
      </c>
      <c r="BG158" s="108">
        <f t="shared" si="21"/>
        <v>0.0197346377775574</v>
      </c>
      <c r="BH158" s="108" t="s">
        <v>18</v>
      </c>
      <c r="BI158" s="108" t="s">
        <v>195</v>
      </c>
      <c r="BM158" s="108" t="s">
        <v>327</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327</v>
      </c>
      <c r="L159" s="108" t="str">
        <f t="shared" si="34"/>
        <v>R_ES-APP-RE</v>
      </c>
      <c r="M159" s="108" t="str">
        <f t="shared" si="28"/>
        <v>FH14_15</v>
      </c>
      <c r="N159" s="108">
        <f t="shared" si="36"/>
        <v>0.0208389906197208</v>
      </c>
      <c r="O159" s="108" t="s">
        <v>18</v>
      </c>
      <c r="P159" s="108" t="s">
        <v>196</v>
      </c>
      <c r="T159" s="108" t="s">
        <v>327</v>
      </c>
      <c r="U159" s="108" t="str">
        <f t="shared" si="35"/>
        <v>R_ES-APP-RE</v>
      </c>
      <c r="V159" s="108" t="str">
        <f t="shared" si="35"/>
        <v>FH14_15</v>
      </c>
      <c r="W159" s="108">
        <f t="shared" si="37"/>
        <v>0.0201344120759709</v>
      </c>
      <c r="X159" s="108" t="s">
        <v>18</v>
      </c>
      <c r="Y159" s="108" t="s">
        <v>191</v>
      </c>
      <c r="AC159" s="108" t="s">
        <v>327</v>
      </c>
      <c r="AD159" s="108" t="str">
        <f t="shared" si="29"/>
        <v>R_ES-APP-RE</v>
      </c>
      <c r="AE159" s="108" t="str">
        <f t="shared" si="29"/>
        <v>FH14_15</v>
      </c>
      <c r="AF159" s="108">
        <f t="shared" si="38"/>
        <v>0.0207530234250215</v>
      </c>
      <c r="AG159" s="108" t="s">
        <v>18</v>
      </c>
      <c r="AH159" s="108" t="s">
        <v>197</v>
      </c>
      <c r="AL159" s="108" t="s">
        <v>327</v>
      </c>
      <c r="AM159" s="108" t="str">
        <f t="shared" si="30"/>
        <v>R_ES-APP-RE</v>
      </c>
      <c r="AN159" s="108" t="str">
        <f t="shared" si="30"/>
        <v>FH14_15</v>
      </c>
      <c r="AO159" s="108">
        <f t="shared" si="39"/>
        <v>0.0206212544677413</v>
      </c>
      <c r="AP159" s="108" t="s">
        <v>18</v>
      </c>
      <c r="AQ159" s="108" t="s">
        <v>194</v>
      </c>
      <c r="AU159" s="108" t="s">
        <v>327</v>
      </c>
      <c r="AV159" s="108" t="str">
        <f t="shared" si="31"/>
        <v>R_ES-APP-RE</v>
      </c>
      <c r="AW159" s="108" t="str">
        <f t="shared" si="31"/>
        <v>FH14_15</v>
      </c>
      <c r="AX159" s="108">
        <f t="shared" si="40"/>
        <v>0.0211728179792687</v>
      </c>
      <c r="AY159" s="108" t="s">
        <v>18</v>
      </c>
      <c r="AZ159" s="108" t="s">
        <v>193</v>
      </c>
      <c r="BD159" s="108" t="s">
        <v>327</v>
      </c>
      <c r="BE159" s="108" t="str">
        <f t="shared" si="32"/>
        <v>R_ES-APP-RE</v>
      </c>
      <c r="BF159" s="108" t="str">
        <f t="shared" si="32"/>
        <v>FH14_15</v>
      </c>
      <c r="BG159" s="108">
        <f t="shared" si="21"/>
        <v>0.0206212544677413</v>
      </c>
      <c r="BH159" s="108" t="s">
        <v>18</v>
      </c>
      <c r="BI159" s="108" t="s">
        <v>195</v>
      </c>
      <c r="BM159" s="108" t="s">
        <v>327</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327</v>
      </c>
      <c r="L160" s="108" t="str">
        <f t="shared" si="34"/>
        <v>R_ES-APP-RE</v>
      </c>
      <c r="M160" s="108" t="str">
        <f t="shared" si="28"/>
        <v>FH16_17</v>
      </c>
      <c r="N160" s="108">
        <f t="shared" si="36"/>
        <v>0.0211595818818846</v>
      </c>
      <c r="O160" s="108" t="s">
        <v>18</v>
      </c>
      <c r="P160" s="108" t="s">
        <v>196</v>
      </c>
      <c r="T160" s="108" t="s">
        <v>327</v>
      </c>
      <c r="U160" s="108" t="str">
        <f t="shared" si="35"/>
        <v>R_ES-APP-RE</v>
      </c>
      <c r="V160" s="108" t="str">
        <f t="shared" si="35"/>
        <v>FH16_17</v>
      </c>
      <c r="W160" s="108">
        <f t="shared" si="37"/>
        <v>0.019900470527556</v>
      </c>
      <c r="X160" s="108" t="s">
        <v>18</v>
      </c>
      <c r="Y160" s="108" t="s">
        <v>191</v>
      </c>
      <c r="AC160" s="108" t="s">
        <v>327</v>
      </c>
      <c r="AD160" s="108" t="str">
        <f t="shared" si="29"/>
        <v>R_ES-APP-RE</v>
      </c>
      <c r="AE160" s="108" t="str">
        <f t="shared" si="29"/>
        <v>FH16_17</v>
      </c>
      <c r="AF160" s="108">
        <f t="shared" si="38"/>
        <v>0.021834856434323</v>
      </c>
      <c r="AG160" s="108" t="s">
        <v>18</v>
      </c>
      <c r="AH160" s="108" t="s">
        <v>197</v>
      </c>
      <c r="AL160" s="108" t="s">
        <v>327</v>
      </c>
      <c r="AM160" s="108" t="str">
        <f t="shared" si="30"/>
        <v>R_ES-APP-RE</v>
      </c>
      <c r="AN160" s="108" t="str">
        <f t="shared" si="30"/>
        <v>FH16_17</v>
      </c>
      <c r="AO160" s="108">
        <f t="shared" si="39"/>
        <v>0.0208617629033817</v>
      </c>
      <c r="AP160" s="108" t="s">
        <v>18</v>
      </c>
      <c r="AQ160" s="108" t="s">
        <v>194</v>
      </c>
      <c r="AU160" s="108" t="s">
        <v>327</v>
      </c>
      <c r="AV160" s="108" t="str">
        <f t="shared" si="31"/>
        <v>R_ES-APP-RE</v>
      </c>
      <c r="AW160" s="108" t="str">
        <f t="shared" si="31"/>
        <v>FH16_17</v>
      </c>
      <c r="AX160" s="108">
        <f t="shared" si="40"/>
        <v>0.0213427940914599</v>
      </c>
      <c r="AY160" s="108" t="s">
        <v>18</v>
      </c>
      <c r="AZ160" s="108" t="s">
        <v>193</v>
      </c>
      <c r="BD160" s="108" t="s">
        <v>327</v>
      </c>
      <c r="BE160" s="108" t="str">
        <f t="shared" si="32"/>
        <v>R_ES-APP-RE</v>
      </c>
      <c r="BF160" s="108" t="str">
        <f t="shared" si="32"/>
        <v>FH16_17</v>
      </c>
      <c r="BG160" s="108">
        <f t="shared" si="21"/>
        <v>0.0208617629033817</v>
      </c>
      <c r="BH160" s="108" t="s">
        <v>18</v>
      </c>
      <c r="BI160" s="108" t="s">
        <v>195</v>
      </c>
      <c r="BM160" s="108" t="s">
        <v>327</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327</v>
      </c>
      <c r="L161" s="108" t="str">
        <f t="shared" si="34"/>
        <v>R_ES-APP-RE</v>
      </c>
      <c r="M161" s="108" t="str">
        <f t="shared" si="28"/>
        <v>FH18_19</v>
      </c>
      <c r="N161" s="108">
        <f t="shared" si="36"/>
        <v>0.0212246785407572</v>
      </c>
      <c r="O161" s="108" t="s">
        <v>18</v>
      </c>
      <c r="P161" s="108" t="s">
        <v>196</v>
      </c>
      <c r="T161" s="108" t="s">
        <v>327</v>
      </c>
      <c r="U161" s="108" t="str">
        <f t="shared" si="35"/>
        <v>R_ES-APP-RE</v>
      </c>
      <c r="V161" s="108" t="str">
        <f t="shared" si="35"/>
        <v>FH18_19</v>
      </c>
      <c r="W161" s="108">
        <f t="shared" si="37"/>
        <v>0.02010785636109</v>
      </c>
      <c r="X161" s="108" t="s">
        <v>18</v>
      </c>
      <c r="Y161" s="108" t="s">
        <v>191</v>
      </c>
      <c r="AC161" s="108" t="s">
        <v>327</v>
      </c>
      <c r="AD161" s="108" t="str">
        <f t="shared" si="29"/>
        <v>R_ES-APP-RE</v>
      </c>
      <c r="AE161" s="108" t="str">
        <f t="shared" si="29"/>
        <v>FH18_19</v>
      </c>
      <c r="AF161" s="108">
        <f t="shared" si="38"/>
        <v>0.0218516633411387</v>
      </c>
      <c r="AG161" s="108" t="s">
        <v>18</v>
      </c>
      <c r="AH161" s="108" t="s">
        <v>197</v>
      </c>
      <c r="AL161" s="108" t="s">
        <v>327</v>
      </c>
      <c r="AM161" s="108" t="str">
        <f t="shared" si="30"/>
        <v>R_ES-APP-RE</v>
      </c>
      <c r="AN161" s="108" t="str">
        <f t="shared" si="30"/>
        <v>FH18_19</v>
      </c>
      <c r="AO161" s="108">
        <f t="shared" si="39"/>
        <v>0.0207872227642541</v>
      </c>
      <c r="AP161" s="108" t="s">
        <v>18</v>
      </c>
      <c r="AQ161" s="108" t="s">
        <v>194</v>
      </c>
      <c r="AU161" s="108" t="s">
        <v>327</v>
      </c>
      <c r="AV161" s="108" t="str">
        <f t="shared" si="31"/>
        <v>R_ES-APP-RE</v>
      </c>
      <c r="AW161" s="108" t="str">
        <f t="shared" si="31"/>
        <v>FH18_19</v>
      </c>
      <c r="AX161" s="108">
        <f t="shared" si="40"/>
        <v>0.021302546509601</v>
      </c>
      <c r="AY161" s="108" t="s">
        <v>18</v>
      </c>
      <c r="AZ161" s="108" t="s">
        <v>193</v>
      </c>
      <c r="BD161" s="108" t="s">
        <v>327</v>
      </c>
      <c r="BE161" s="108" t="str">
        <f t="shared" si="32"/>
        <v>R_ES-APP-RE</v>
      </c>
      <c r="BF161" s="108" t="str">
        <f t="shared" si="32"/>
        <v>FH18_19</v>
      </c>
      <c r="BG161" s="108">
        <f t="shared" ref="BG161:BG224" si="42">AO161</f>
        <v>0.0207872227642541</v>
      </c>
      <c r="BH161" s="108" t="s">
        <v>18</v>
      </c>
      <c r="BI161" s="108" t="s">
        <v>195</v>
      </c>
      <c r="BM161" s="108" t="s">
        <v>327</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327</v>
      </c>
      <c r="L162" s="108" t="str">
        <f t="shared" si="34"/>
        <v>R_ES-APP-RE</v>
      </c>
      <c r="M162" s="108" t="str">
        <f t="shared" si="28"/>
        <v>FH20_21</v>
      </c>
      <c r="N162" s="108">
        <f t="shared" si="36"/>
        <v>0.021196759693815</v>
      </c>
      <c r="O162" s="108" t="s">
        <v>18</v>
      </c>
      <c r="P162" s="108" t="s">
        <v>196</v>
      </c>
      <c r="T162" s="108" t="s">
        <v>327</v>
      </c>
      <c r="U162" s="108" t="str">
        <f t="shared" si="35"/>
        <v>R_ES-APP-RE</v>
      </c>
      <c r="V162" s="108" t="str">
        <f t="shared" si="35"/>
        <v>FH20_21</v>
      </c>
      <c r="W162" s="108">
        <f t="shared" si="37"/>
        <v>0.0209690367288275</v>
      </c>
      <c r="X162" s="108" t="s">
        <v>18</v>
      </c>
      <c r="Y162" s="108" t="s">
        <v>191</v>
      </c>
      <c r="AC162" s="108" t="s">
        <v>327</v>
      </c>
      <c r="AD162" s="108" t="str">
        <f t="shared" si="29"/>
        <v>R_ES-APP-RE</v>
      </c>
      <c r="AE162" s="108" t="str">
        <f t="shared" si="29"/>
        <v>FH20_21</v>
      </c>
      <c r="AF162" s="108">
        <f t="shared" si="38"/>
        <v>0.0215704297529681</v>
      </c>
      <c r="AG162" s="108" t="s">
        <v>18</v>
      </c>
      <c r="AH162" s="108" t="s">
        <v>197</v>
      </c>
      <c r="AL162" s="108" t="s">
        <v>327</v>
      </c>
      <c r="AM162" s="108" t="str">
        <f t="shared" si="30"/>
        <v>R_ES-APP-RE</v>
      </c>
      <c r="AN162" s="108" t="str">
        <f t="shared" si="30"/>
        <v>FH20_21</v>
      </c>
      <c r="AO162" s="108">
        <f t="shared" si="39"/>
        <v>0.0209999265660562</v>
      </c>
      <c r="AP162" s="108" t="s">
        <v>18</v>
      </c>
      <c r="AQ162" s="108" t="s">
        <v>194</v>
      </c>
      <c r="AU162" s="108" t="s">
        <v>327</v>
      </c>
      <c r="AV162" s="108" t="str">
        <f t="shared" si="31"/>
        <v>R_ES-APP-RE</v>
      </c>
      <c r="AW162" s="108" t="str">
        <f t="shared" si="31"/>
        <v>FH20_21</v>
      </c>
      <c r="AX162" s="108">
        <f t="shared" si="40"/>
        <v>0.0217291485724036</v>
      </c>
      <c r="AY162" s="108" t="s">
        <v>18</v>
      </c>
      <c r="AZ162" s="108" t="s">
        <v>193</v>
      </c>
      <c r="BD162" s="108" t="s">
        <v>327</v>
      </c>
      <c r="BE162" s="108" t="str">
        <f t="shared" si="32"/>
        <v>R_ES-APP-RE</v>
      </c>
      <c r="BF162" s="108" t="str">
        <f t="shared" si="32"/>
        <v>FH20_21</v>
      </c>
      <c r="BG162" s="108">
        <f t="shared" si="42"/>
        <v>0.0209999265660562</v>
      </c>
      <c r="BH162" s="108" t="s">
        <v>18</v>
      </c>
      <c r="BI162" s="108" t="s">
        <v>195</v>
      </c>
      <c r="BM162" s="108" t="s">
        <v>327</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327</v>
      </c>
      <c r="L163" s="108" t="str">
        <f t="shared" si="34"/>
        <v>R_ES-APP-RE</v>
      </c>
      <c r="M163" s="108" t="str">
        <f t="shared" si="28"/>
        <v>FH22_23</v>
      </c>
      <c r="N163" s="108">
        <f t="shared" si="36"/>
        <v>0.0213786036359911</v>
      </c>
      <c r="O163" s="108" t="s">
        <v>18</v>
      </c>
      <c r="P163" s="108" t="s">
        <v>196</v>
      </c>
      <c r="T163" s="108" t="s">
        <v>327</v>
      </c>
      <c r="U163" s="108" t="str">
        <f t="shared" si="35"/>
        <v>R_ES-APP-RE</v>
      </c>
      <c r="V163" s="108" t="str">
        <f t="shared" si="35"/>
        <v>FH22_23</v>
      </c>
      <c r="W163" s="108">
        <f t="shared" si="37"/>
        <v>0.0206911985722815</v>
      </c>
      <c r="X163" s="108" t="s">
        <v>18</v>
      </c>
      <c r="Y163" s="108" t="s">
        <v>191</v>
      </c>
      <c r="AC163" s="108" t="s">
        <v>327</v>
      </c>
      <c r="AD163" s="108" t="str">
        <f t="shared" si="29"/>
        <v>R_ES-APP-RE</v>
      </c>
      <c r="AE163" s="108" t="str">
        <f t="shared" si="29"/>
        <v>FH22_23</v>
      </c>
      <c r="AF163" s="108">
        <f t="shared" si="38"/>
        <v>0.0217091411685177</v>
      </c>
      <c r="AG163" s="108" t="s">
        <v>18</v>
      </c>
      <c r="AH163" s="108" t="s">
        <v>197</v>
      </c>
      <c r="AL163" s="108" t="s">
        <v>327</v>
      </c>
      <c r="AM163" s="108" t="str">
        <f t="shared" si="30"/>
        <v>R_ES-APP-RE</v>
      </c>
      <c r="AN163" s="108" t="str">
        <f t="shared" si="30"/>
        <v>FH22_23</v>
      </c>
      <c r="AO163" s="108">
        <f t="shared" si="39"/>
        <v>0.0212075715419054</v>
      </c>
      <c r="AP163" s="108" t="s">
        <v>18</v>
      </c>
      <c r="AQ163" s="108" t="s">
        <v>194</v>
      </c>
      <c r="AU163" s="108" t="s">
        <v>327</v>
      </c>
      <c r="AV163" s="108" t="str">
        <f t="shared" si="31"/>
        <v>R_ES-APP-RE</v>
      </c>
      <c r="AW163" s="108" t="str">
        <f t="shared" si="31"/>
        <v>FH22_23</v>
      </c>
      <c r="AX163" s="108">
        <f t="shared" si="40"/>
        <v>0.0225545958608362</v>
      </c>
      <c r="AY163" s="108" t="s">
        <v>18</v>
      </c>
      <c r="AZ163" s="108" t="s">
        <v>193</v>
      </c>
      <c r="BD163" s="108" t="s">
        <v>327</v>
      </c>
      <c r="BE163" s="108" t="str">
        <f t="shared" si="32"/>
        <v>R_ES-APP-RE</v>
      </c>
      <c r="BF163" s="108" t="str">
        <f t="shared" si="32"/>
        <v>FH22_23</v>
      </c>
      <c r="BG163" s="108">
        <f t="shared" si="42"/>
        <v>0.0212075715419054</v>
      </c>
      <c r="BH163" s="108" t="s">
        <v>18</v>
      </c>
      <c r="BI163" s="108" t="s">
        <v>195</v>
      </c>
      <c r="BM163" s="108" t="s">
        <v>327</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327</v>
      </c>
      <c r="L164" s="108" t="str">
        <f t="shared" si="34"/>
        <v>R_ES-APP-RE</v>
      </c>
      <c r="M164" s="108" t="str">
        <f t="shared" si="28"/>
        <v>WH0_1</v>
      </c>
      <c r="N164" s="108">
        <f t="shared" si="36"/>
        <v>0.0233000948138204</v>
      </c>
      <c r="O164" s="108" t="s">
        <v>18</v>
      </c>
      <c r="P164" s="108" t="s">
        <v>196</v>
      </c>
      <c r="T164" s="108" t="s">
        <v>327</v>
      </c>
      <c r="U164" s="108" t="str">
        <f t="shared" si="35"/>
        <v>R_ES-APP-RE</v>
      </c>
      <c r="V164" s="108" t="str">
        <f t="shared" si="35"/>
        <v>WH0_1</v>
      </c>
      <c r="W164" s="108">
        <f t="shared" si="37"/>
        <v>0.027052832396289</v>
      </c>
      <c r="X164" s="108" t="s">
        <v>18</v>
      </c>
      <c r="Y164" s="108" t="s">
        <v>191</v>
      </c>
      <c r="AC164" s="108" t="s">
        <v>327</v>
      </c>
      <c r="AD164" s="108" t="str">
        <f t="shared" si="29"/>
        <v>R_ES-APP-RE</v>
      </c>
      <c r="AE164" s="108" t="str">
        <f t="shared" si="29"/>
        <v>WH0_1</v>
      </c>
      <c r="AF164" s="108">
        <f t="shared" si="38"/>
        <v>0.0269775312483662</v>
      </c>
      <c r="AG164" s="108" t="s">
        <v>18</v>
      </c>
      <c r="AH164" s="108" t="s">
        <v>197</v>
      </c>
      <c r="AL164" s="108" t="s">
        <v>327</v>
      </c>
      <c r="AM164" s="108" t="str">
        <f t="shared" si="30"/>
        <v>R_ES-APP-RE</v>
      </c>
      <c r="AN164" s="108" t="str">
        <f t="shared" si="30"/>
        <v>WH0_1</v>
      </c>
      <c r="AO164" s="108">
        <f t="shared" si="39"/>
        <v>0.0260079601453114</v>
      </c>
      <c r="AP164" s="108" t="s">
        <v>18</v>
      </c>
      <c r="AQ164" s="108" t="s">
        <v>194</v>
      </c>
      <c r="AU164" s="108" t="s">
        <v>327</v>
      </c>
      <c r="AV164" s="108" t="str">
        <f t="shared" si="31"/>
        <v>R_ES-APP-RE</v>
      </c>
      <c r="AW164" s="108" t="str">
        <f t="shared" si="31"/>
        <v>WH0_1</v>
      </c>
      <c r="AX164" s="108">
        <f t="shared" si="40"/>
        <v>0.0251920133192881</v>
      </c>
      <c r="AY164" s="108" t="s">
        <v>18</v>
      </c>
      <c r="AZ164" s="108" t="s">
        <v>193</v>
      </c>
      <c r="BD164" s="108" t="s">
        <v>327</v>
      </c>
      <c r="BE164" s="108" t="str">
        <f t="shared" si="32"/>
        <v>R_ES-APP-RE</v>
      </c>
      <c r="BF164" s="108" t="str">
        <f t="shared" si="32"/>
        <v>WH0_1</v>
      </c>
      <c r="BG164" s="108">
        <f t="shared" si="42"/>
        <v>0.0260079601453114</v>
      </c>
      <c r="BH164" s="108" t="s">
        <v>18</v>
      </c>
      <c r="BI164" s="108" t="s">
        <v>195</v>
      </c>
      <c r="BM164" s="108" t="s">
        <v>327</v>
      </c>
      <c r="BN164" s="108" t="str">
        <f t="shared" si="33"/>
        <v>R_ES-APP-RE</v>
      </c>
      <c r="BO164" s="108" t="str">
        <f t="shared" si="33"/>
        <v>WH0_1</v>
      </c>
      <c r="BP164" s="108">
        <f t="shared" si="41"/>
        <v>0.0251920133192881</v>
      </c>
      <c r="BQ164" s="108" t="s">
        <v>18</v>
      </c>
      <c r="BR164" s="108" t="s">
        <v>192</v>
      </c>
    </row>
    <row r="165" spans="11:70">
      <c r="K165" s="108" t="s">
        <v>327</v>
      </c>
      <c r="L165" s="108" t="str">
        <f t="shared" si="34"/>
        <v>R_ES-APP-RE</v>
      </c>
      <c r="M165" s="108" t="str">
        <f t="shared" si="28"/>
        <v>WH2_3</v>
      </c>
      <c r="N165" s="108">
        <f t="shared" si="36"/>
        <v>0.0229492798370929</v>
      </c>
      <c r="O165" s="108" t="s">
        <v>18</v>
      </c>
      <c r="P165" s="108" t="s">
        <v>196</v>
      </c>
      <c r="T165" s="108" t="s">
        <v>327</v>
      </c>
      <c r="U165" s="108" t="str">
        <f t="shared" si="35"/>
        <v>R_ES-APP-RE</v>
      </c>
      <c r="V165" s="108" t="str">
        <f t="shared" si="35"/>
        <v>WH2_3</v>
      </c>
      <c r="W165" s="108">
        <f t="shared" si="37"/>
        <v>0.025013577036883</v>
      </c>
      <c r="X165" s="108" t="s">
        <v>18</v>
      </c>
      <c r="Y165" s="108" t="s">
        <v>191</v>
      </c>
      <c r="AC165" s="108" t="s">
        <v>327</v>
      </c>
      <c r="AD165" s="108" t="str">
        <f t="shared" si="29"/>
        <v>R_ES-APP-RE</v>
      </c>
      <c r="AE165" s="108" t="str">
        <f t="shared" si="29"/>
        <v>WH2_3</v>
      </c>
      <c r="AF165" s="108">
        <f t="shared" si="38"/>
        <v>0.026652958693426</v>
      </c>
      <c r="AG165" s="108" t="s">
        <v>18</v>
      </c>
      <c r="AH165" s="108" t="s">
        <v>197</v>
      </c>
      <c r="AL165" s="108" t="s">
        <v>327</v>
      </c>
      <c r="AM165" s="108" t="str">
        <f t="shared" si="30"/>
        <v>R_ES-APP-RE</v>
      </c>
      <c r="AN165" s="108" t="str">
        <f t="shared" si="30"/>
        <v>WH2_3</v>
      </c>
      <c r="AO165" s="108">
        <f t="shared" si="39"/>
        <v>0.0252822319214758</v>
      </c>
      <c r="AP165" s="108" t="s">
        <v>18</v>
      </c>
      <c r="AQ165" s="108" t="s">
        <v>194</v>
      </c>
      <c r="AU165" s="108" t="s">
        <v>327</v>
      </c>
      <c r="AV165" s="108" t="str">
        <f t="shared" si="31"/>
        <v>R_ES-APP-RE</v>
      </c>
      <c r="AW165" s="108" t="str">
        <f t="shared" si="31"/>
        <v>WH2_3</v>
      </c>
      <c r="AX165" s="108">
        <f t="shared" si="40"/>
        <v>0.0240114562974125</v>
      </c>
      <c r="AY165" s="108" t="s">
        <v>18</v>
      </c>
      <c r="AZ165" s="108" t="s">
        <v>193</v>
      </c>
      <c r="BD165" s="108" t="s">
        <v>327</v>
      </c>
      <c r="BE165" s="108" t="str">
        <f t="shared" si="32"/>
        <v>R_ES-APP-RE</v>
      </c>
      <c r="BF165" s="108" t="str">
        <f t="shared" si="32"/>
        <v>WH2_3</v>
      </c>
      <c r="BG165" s="108">
        <f t="shared" si="42"/>
        <v>0.0252822319214758</v>
      </c>
      <c r="BH165" s="108" t="s">
        <v>18</v>
      </c>
      <c r="BI165" s="108" t="s">
        <v>195</v>
      </c>
      <c r="BM165" s="108" t="s">
        <v>327</v>
      </c>
      <c r="BN165" s="108" t="str">
        <f t="shared" si="33"/>
        <v>R_ES-APP-RE</v>
      </c>
      <c r="BO165" s="108" t="str">
        <f t="shared" si="33"/>
        <v>WH2_3</v>
      </c>
      <c r="BP165" s="108">
        <f t="shared" si="41"/>
        <v>0.0240114562974125</v>
      </c>
      <c r="BQ165" s="108" t="s">
        <v>18</v>
      </c>
      <c r="BR165" s="108" t="s">
        <v>192</v>
      </c>
    </row>
    <row r="166" spans="11:70">
      <c r="K166" s="108" t="s">
        <v>327</v>
      </c>
      <c r="L166" s="108" t="str">
        <f t="shared" si="34"/>
        <v>R_ES-APP-RE</v>
      </c>
      <c r="M166" s="108" t="str">
        <f t="shared" si="28"/>
        <v>WH4_5</v>
      </c>
      <c r="N166" s="108">
        <f t="shared" si="36"/>
        <v>0.0222223809455457</v>
      </c>
      <c r="O166" s="108" t="s">
        <v>18</v>
      </c>
      <c r="P166" s="108" t="s">
        <v>196</v>
      </c>
      <c r="T166" s="108" t="s">
        <v>327</v>
      </c>
      <c r="U166" s="108" t="str">
        <f t="shared" si="35"/>
        <v>R_ES-APP-RE</v>
      </c>
      <c r="V166" s="108" t="str">
        <f t="shared" si="35"/>
        <v>WH4_5</v>
      </c>
      <c r="W166" s="108">
        <f t="shared" si="37"/>
        <v>0.023696203770169</v>
      </c>
      <c r="X166" s="108" t="s">
        <v>18</v>
      </c>
      <c r="Y166" s="108" t="s">
        <v>191</v>
      </c>
      <c r="AC166" s="108" t="s">
        <v>327</v>
      </c>
      <c r="AD166" s="108" t="str">
        <f t="shared" si="29"/>
        <v>R_ES-APP-RE</v>
      </c>
      <c r="AE166" s="108" t="str">
        <f t="shared" si="29"/>
        <v>WH4_5</v>
      </c>
      <c r="AF166" s="108">
        <f t="shared" si="38"/>
        <v>0.0249170715686325</v>
      </c>
      <c r="AG166" s="108" t="s">
        <v>18</v>
      </c>
      <c r="AH166" s="108" t="s">
        <v>197</v>
      </c>
      <c r="AL166" s="108" t="s">
        <v>327</v>
      </c>
      <c r="AM166" s="108" t="str">
        <f t="shared" si="30"/>
        <v>R_ES-APP-RE</v>
      </c>
      <c r="AN166" s="108" t="str">
        <f t="shared" si="30"/>
        <v>WH4_5</v>
      </c>
      <c r="AO166" s="108">
        <f t="shared" si="39"/>
        <v>0.0239165993198236</v>
      </c>
      <c r="AP166" s="108" t="s">
        <v>18</v>
      </c>
      <c r="AQ166" s="108" t="s">
        <v>194</v>
      </c>
      <c r="AU166" s="108" t="s">
        <v>327</v>
      </c>
      <c r="AV166" s="108" t="str">
        <f t="shared" si="31"/>
        <v>R_ES-APP-RE</v>
      </c>
      <c r="AW166" s="108" t="str">
        <f t="shared" si="31"/>
        <v>WH4_5</v>
      </c>
      <c r="AX166" s="108">
        <f t="shared" si="40"/>
        <v>0.021583935635486</v>
      </c>
      <c r="AY166" s="108" t="s">
        <v>18</v>
      </c>
      <c r="AZ166" s="108" t="s">
        <v>193</v>
      </c>
      <c r="BD166" s="108" t="s">
        <v>327</v>
      </c>
      <c r="BE166" s="108" t="str">
        <f t="shared" si="32"/>
        <v>R_ES-APP-RE</v>
      </c>
      <c r="BF166" s="108" t="str">
        <f t="shared" si="32"/>
        <v>WH4_5</v>
      </c>
      <c r="BG166" s="108">
        <f t="shared" si="42"/>
        <v>0.0239165993198236</v>
      </c>
      <c r="BH166" s="108" t="s">
        <v>18</v>
      </c>
      <c r="BI166" s="108" t="s">
        <v>195</v>
      </c>
      <c r="BM166" s="108" t="s">
        <v>327</v>
      </c>
      <c r="BN166" s="108" t="str">
        <f t="shared" si="33"/>
        <v>R_ES-APP-RE</v>
      </c>
      <c r="BO166" s="108" t="str">
        <f t="shared" si="33"/>
        <v>WH4_5</v>
      </c>
      <c r="BP166" s="108">
        <f t="shared" si="41"/>
        <v>0.021583935635486</v>
      </c>
      <c r="BQ166" s="108" t="s">
        <v>18</v>
      </c>
      <c r="BR166" s="108" t="s">
        <v>192</v>
      </c>
    </row>
    <row r="167" spans="11:70">
      <c r="K167" s="175" t="s">
        <v>327</v>
      </c>
      <c r="L167" s="108" t="str">
        <f t="shared" si="34"/>
        <v>R_ES-APP-RE</v>
      </c>
      <c r="M167" s="108" t="str">
        <f t="shared" si="28"/>
        <v>WH6_7</v>
      </c>
      <c r="N167" s="108">
        <f t="shared" si="36"/>
        <v>0.0212585220509218</v>
      </c>
      <c r="O167" s="108" t="s">
        <v>18</v>
      </c>
      <c r="P167" s="108" t="s">
        <v>196</v>
      </c>
      <c r="T167" s="108" t="s">
        <v>327</v>
      </c>
      <c r="U167" s="108" t="str">
        <f t="shared" si="35"/>
        <v>R_ES-APP-RE</v>
      </c>
      <c r="V167" s="108" t="str">
        <f t="shared" si="35"/>
        <v>WH6_7</v>
      </c>
      <c r="W167" s="108">
        <f t="shared" si="37"/>
        <v>0.0235544674010497</v>
      </c>
      <c r="X167" s="108" t="s">
        <v>18</v>
      </c>
      <c r="Y167" s="108" t="s">
        <v>191</v>
      </c>
      <c r="AC167" s="108" t="s">
        <v>327</v>
      </c>
      <c r="AD167" s="108" t="str">
        <f t="shared" si="29"/>
        <v>R_ES-APP-RE</v>
      </c>
      <c r="AE167" s="108" t="str">
        <f t="shared" si="29"/>
        <v>WH6_7</v>
      </c>
      <c r="AF167" s="108">
        <f t="shared" si="38"/>
        <v>0.0223149487779418</v>
      </c>
      <c r="AG167" s="108" t="s">
        <v>18</v>
      </c>
      <c r="AH167" s="108" t="s">
        <v>197</v>
      </c>
      <c r="AL167" s="108" t="s">
        <v>327</v>
      </c>
      <c r="AM167" s="108" t="str">
        <f t="shared" si="30"/>
        <v>R_ES-APP-RE</v>
      </c>
      <c r="AN167" s="108" t="str">
        <f t="shared" si="30"/>
        <v>WH6_7</v>
      </c>
      <c r="AO167" s="108">
        <f t="shared" si="39"/>
        <v>0.0226308904433103</v>
      </c>
      <c r="AP167" s="108" t="s">
        <v>18</v>
      </c>
      <c r="AQ167" s="108" t="s">
        <v>194</v>
      </c>
      <c r="AU167" s="108" t="s">
        <v>327</v>
      </c>
      <c r="AV167" s="108" t="str">
        <f t="shared" si="31"/>
        <v>R_ES-APP-RE</v>
      </c>
      <c r="AW167" s="108" t="str">
        <f t="shared" si="31"/>
        <v>WH6_7</v>
      </c>
      <c r="AX167" s="108">
        <f t="shared" si="40"/>
        <v>0.0195664574996017</v>
      </c>
      <c r="AY167" s="108" t="s">
        <v>18</v>
      </c>
      <c r="AZ167" s="108" t="s">
        <v>193</v>
      </c>
      <c r="BD167" s="108" t="s">
        <v>327</v>
      </c>
      <c r="BE167" s="108" t="str">
        <f t="shared" si="32"/>
        <v>R_ES-APP-RE</v>
      </c>
      <c r="BF167" s="108" t="str">
        <f t="shared" si="32"/>
        <v>WH6_7</v>
      </c>
      <c r="BG167" s="108">
        <f t="shared" si="42"/>
        <v>0.0226308904433103</v>
      </c>
      <c r="BH167" s="108" t="s">
        <v>18</v>
      </c>
      <c r="BI167" s="108" t="s">
        <v>195</v>
      </c>
      <c r="BM167" s="108" t="s">
        <v>327</v>
      </c>
      <c r="BN167" s="108" t="str">
        <f t="shared" si="33"/>
        <v>R_ES-APP-RE</v>
      </c>
      <c r="BO167" s="108" t="str">
        <f t="shared" si="33"/>
        <v>WH6_7</v>
      </c>
      <c r="BP167" s="108">
        <f t="shared" si="41"/>
        <v>0.0195664574996017</v>
      </c>
      <c r="BQ167" s="108" t="s">
        <v>18</v>
      </c>
      <c r="BR167" s="108" t="s">
        <v>192</v>
      </c>
    </row>
    <row r="168" spans="11:70">
      <c r="K168" s="108" t="s">
        <v>327</v>
      </c>
      <c r="L168" s="108" t="str">
        <f t="shared" si="34"/>
        <v>R_ES-APP-RE</v>
      </c>
      <c r="M168" s="108" t="str">
        <f t="shared" si="28"/>
        <v>WH8_9</v>
      </c>
      <c r="N168" s="108">
        <f t="shared" si="36"/>
        <v>0.0207811308875425</v>
      </c>
      <c r="O168" s="108" t="s">
        <v>18</v>
      </c>
      <c r="P168" s="108" t="s">
        <v>196</v>
      </c>
      <c r="T168" s="108" t="s">
        <v>327</v>
      </c>
      <c r="U168" s="108" t="str">
        <f t="shared" si="35"/>
        <v>R_ES-APP-RE</v>
      </c>
      <c r="V168" s="108" t="str">
        <f t="shared" si="35"/>
        <v>WH8_9</v>
      </c>
      <c r="W168" s="108">
        <f t="shared" si="37"/>
        <v>0.0243002057667018</v>
      </c>
      <c r="X168" s="108" t="s">
        <v>18</v>
      </c>
      <c r="Y168" s="108" t="s">
        <v>191</v>
      </c>
      <c r="AC168" s="108" t="s">
        <v>327</v>
      </c>
      <c r="AD168" s="108" t="str">
        <f t="shared" si="29"/>
        <v>R_ES-APP-RE</v>
      </c>
      <c r="AE168" s="108" t="str">
        <f t="shared" si="29"/>
        <v>WH8_9</v>
      </c>
      <c r="AF168" s="108">
        <f t="shared" si="38"/>
        <v>0.0206945793819697</v>
      </c>
      <c r="AG168" s="108" t="s">
        <v>18</v>
      </c>
      <c r="AH168" s="108" t="s">
        <v>197</v>
      </c>
      <c r="AL168" s="108" t="s">
        <v>327</v>
      </c>
      <c r="AM168" s="108" t="str">
        <f t="shared" si="30"/>
        <v>R_ES-APP-RE</v>
      </c>
      <c r="AN168" s="108" t="str">
        <f t="shared" si="30"/>
        <v>WH8_9</v>
      </c>
      <c r="AO168" s="108">
        <f t="shared" si="39"/>
        <v>0.0221985165054664</v>
      </c>
      <c r="AP168" s="108" t="s">
        <v>18</v>
      </c>
      <c r="AQ168" s="108" t="s">
        <v>194</v>
      </c>
      <c r="AU168" s="108" t="s">
        <v>327</v>
      </c>
      <c r="AV168" s="108" t="str">
        <f t="shared" si="31"/>
        <v>R_ES-APP-RE</v>
      </c>
      <c r="AW168" s="108" t="str">
        <f t="shared" si="31"/>
        <v>WH8_9</v>
      </c>
      <c r="AX168" s="108">
        <f t="shared" si="40"/>
        <v>0.0189268898351184</v>
      </c>
      <c r="AY168" s="108" t="s">
        <v>18</v>
      </c>
      <c r="AZ168" s="108" t="s">
        <v>193</v>
      </c>
      <c r="BD168" s="108" t="s">
        <v>327</v>
      </c>
      <c r="BE168" s="108" t="str">
        <f t="shared" si="32"/>
        <v>R_ES-APP-RE</v>
      </c>
      <c r="BF168" s="108" t="str">
        <f t="shared" si="32"/>
        <v>WH8_9</v>
      </c>
      <c r="BG168" s="108">
        <f t="shared" si="42"/>
        <v>0.0221985165054664</v>
      </c>
      <c r="BH168" s="108" t="s">
        <v>18</v>
      </c>
      <c r="BI168" s="108" t="s">
        <v>195</v>
      </c>
      <c r="BM168" s="108" t="s">
        <v>327</v>
      </c>
      <c r="BN168" s="108" t="str">
        <f t="shared" si="33"/>
        <v>R_ES-APP-RE</v>
      </c>
      <c r="BO168" s="108" t="str">
        <f t="shared" si="33"/>
        <v>WH8_9</v>
      </c>
      <c r="BP168" s="108">
        <f t="shared" si="41"/>
        <v>0.0189268898351184</v>
      </c>
      <c r="BQ168" s="108" t="s">
        <v>18</v>
      </c>
      <c r="BR168" s="108" t="s">
        <v>192</v>
      </c>
    </row>
    <row r="169" spans="11:70">
      <c r="K169" s="108" t="s">
        <v>327</v>
      </c>
      <c r="L169" s="108" t="str">
        <f t="shared" si="34"/>
        <v>R_ES-APP-RE</v>
      </c>
      <c r="M169" s="108" t="str">
        <f t="shared" si="28"/>
        <v>WH10_11</v>
      </c>
      <c r="N169" s="108">
        <f t="shared" si="36"/>
        <v>0.0207247431264493</v>
      </c>
      <c r="O169" s="108" t="s">
        <v>18</v>
      </c>
      <c r="P169" s="108" t="s">
        <v>196</v>
      </c>
      <c r="T169" s="108" t="s">
        <v>327</v>
      </c>
      <c r="U169" s="108" t="str">
        <f t="shared" si="35"/>
        <v>R_ES-APP-RE</v>
      </c>
      <c r="V169" s="108" t="str">
        <f t="shared" si="35"/>
        <v>WH10_11</v>
      </c>
      <c r="W169" s="108">
        <f t="shared" si="37"/>
        <v>0.0269606064596627</v>
      </c>
      <c r="X169" s="108" t="s">
        <v>18</v>
      </c>
      <c r="Y169" s="108" t="s">
        <v>191</v>
      </c>
      <c r="AC169" s="108" t="s">
        <v>327</v>
      </c>
      <c r="AD169" s="108" t="str">
        <f t="shared" si="29"/>
        <v>R_ES-APP-RE</v>
      </c>
      <c r="AE169" s="108" t="str">
        <f t="shared" si="29"/>
        <v>WH10_11</v>
      </c>
      <c r="AF169" s="108">
        <f t="shared" si="38"/>
        <v>0.0203373562220637</v>
      </c>
      <c r="AG169" s="108" t="s">
        <v>18</v>
      </c>
      <c r="AH169" s="108" t="s">
        <v>197</v>
      </c>
      <c r="AL169" s="108" t="s">
        <v>327</v>
      </c>
      <c r="AM169" s="108" t="str">
        <f t="shared" si="30"/>
        <v>R_ES-APP-RE</v>
      </c>
      <c r="AN169" s="108" t="str">
        <f t="shared" si="30"/>
        <v>WH10_11</v>
      </c>
      <c r="AO169" s="108">
        <f t="shared" si="39"/>
        <v>0.0228944317474162</v>
      </c>
      <c r="AP169" s="108" t="s">
        <v>18</v>
      </c>
      <c r="AQ169" s="108" t="s">
        <v>194</v>
      </c>
      <c r="AU169" s="108" t="s">
        <v>327</v>
      </c>
      <c r="AV169" s="108" t="str">
        <f t="shared" si="31"/>
        <v>R_ES-APP-RE</v>
      </c>
      <c r="AW169" s="108" t="str">
        <f t="shared" si="31"/>
        <v>WH10_11</v>
      </c>
      <c r="AX169" s="108">
        <f t="shared" si="40"/>
        <v>0.0193167729407143</v>
      </c>
      <c r="AY169" s="108" t="s">
        <v>18</v>
      </c>
      <c r="AZ169" s="108" t="s">
        <v>193</v>
      </c>
      <c r="BD169" s="108" t="s">
        <v>327</v>
      </c>
      <c r="BE169" s="108" t="str">
        <f t="shared" si="32"/>
        <v>R_ES-APP-RE</v>
      </c>
      <c r="BF169" s="108" t="str">
        <f t="shared" si="32"/>
        <v>WH10_11</v>
      </c>
      <c r="BG169" s="108">
        <f t="shared" si="42"/>
        <v>0.0228944317474162</v>
      </c>
      <c r="BH169" s="108" t="s">
        <v>18</v>
      </c>
      <c r="BI169" s="108" t="s">
        <v>195</v>
      </c>
      <c r="BM169" s="108" t="s">
        <v>327</v>
      </c>
      <c r="BN169" s="108" t="str">
        <f t="shared" si="33"/>
        <v>R_ES-APP-RE</v>
      </c>
      <c r="BO169" s="108" t="str">
        <f t="shared" si="33"/>
        <v>WH10_11</v>
      </c>
      <c r="BP169" s="108">
        <f t="shared" si="41"/>
        <v>0.0193167729407143</v>
      </c>
      <c r="BQ169" s="108" t="s">
        <v>18</v>
      </c>
      <c r="BR169" s="108" t="s">
        <v>192</v>
      </c>
    </row>
    <row r="170" spans="11:70">
      <c r="K170" s="108" t="s">
        <v>327</v>
      </c>
      <c r="L170" s="108" t="str">
        <f t="shared" si="34"/>
        <v>R_ES-APP-RE</v>
      </c>
      <c r="M170" s="108" t="str">
        <f t="shared" si="28"/>
        <v>WH12_13</v>
      </c>
      <c r="N170" s="108">
        <f t="shared" si="36"/>
        <v>0.0213134263086159</v>
      </c>
      <c r="O170" s="108" t="s">
        <v>18</v>
      </c>
      <c r="P170" s="108" t="s">
        <v>196</v>
      </c>
      <c r="T170" s="108" t="s">
        <v>327</v>
      </c>
      <c r="U170" s="108" t="str">
        <f t="shared" si="35"/>
        <v>R_ES-APP-RE</v>
      </c>
      <c r="V170" s="108" t="str">
        <f t="shared" si="35"/>
        <v>WH12_13</v>
      </c>
      <c r="W170" s="108">
        <f t="shared" si="37"/>
        <v>0.0281941532212526</v>
      </c>
      <c r="X170" s="108" t="s">
        <v>18</v>
      </c>
      <c r="Y170" s="108" t="s">
        <v>191</v>
      </c>
      <c r="AC170" s="108" t="s">
        <v>327</v>
      </c>
      <c r="AD170" s="108" t="str">
        <f t="shared" si="29"/>
        <v>R_ES-APP-RE</v>
      </c>
      <c r="AE170" s="108" t="str">
        <f t="shared" si="29"/>
        <v>WH12_13</v>
      </c>
      <c r="AF170" s="108">
        <f t="shared" si="38"/>
        <v>0.0215779233299048</v>
      </c>
      <c r="AG170" s="108" t="s">
        <v>18</v>
      </c>
      <c r="AH170" s="108" t="s">
        <v>197</v>
      </c>
      <c r="AL170" s="108" t="s">
        <v>327</v>
      </c>
      <c r="AM170" s="108" t="str">
        <f t="shared" si="30"/>
        <v>R_ES-APP-RE</v>
      </c>
      <c r="AN170" s="108" t="str">
        <f t="shared" si="30"/>
        <v>WH12_13</v>
      </c>
      <c r="AO170" s="108">
        <f t="shared" si="39"/>
        <v>0.0243699220566265</v>
      </c>
      <c r="AP170" s="108" t="s">
        <v>18</v>
      </c>
      <c r="AQ170" s="108" t="s">
        <v>194</v>
      </c>
      <c r="AU170" s="108" t="s">
        <v>327</v>
      </c>
      <c r="AV170" s="108" t="str">
        <f t="shared" si="31"/>
        <v>R_ES-APP-RE</v>
      </c>
      <c r="AW170" s="108" t="str">
        <f t="shared" si="31"/>
        <v>WH12_13</v>
      </c>
      <c r="AX170" s="108">
        <f t="shared" si="40"/>
        <v>0.0217136791659968</v>
      </c>
      <c r="AY170" s="108" t="s">
        <v>18</v>
      </c>
      <c r="AZ170" s="108" t="s">
        <v>193</v>
      </c>
      <c r="BD170" s="108" t="s">
        <v>327</v>
      </c>
      <c r="BE170" s="108" t="str">
        <f t="shared" si="32"/>
        <v>R_ES-APP-RE</v>
      </c>
      <c r="BF170" s="108" t="str">
        <f t="shared" si="32"/>
        <v>WH12_13</v>
      </c>
      <c r="BG170" s="108">
        <f t="shared" si="42"/>
        <v>0.0243699220566265</v>
      </c>
      <c r="BH170" s="108" t="s">
        <v>18</v>
      </c>
      <c r="BI170" s="108" t="s">
        <v>195</v>
      </c>
      <c r="BM170" s="108" t="s">
        <v>327</v>
      </c>
      <c r="BN170" s="108" t="str">
        <f t="shared" si="33"/>
        <v>R_ES-APP-RE</v>
      </c>
      <c r="BO170" s="108" t="str">
        <f t="shared" si="33"/>
        <v>WH12_13</v>
      </c>
      <c r="BP170" s="108">
        <f t="shared" si="41"/>
        <v>0.0217136791659968</v>
      </c>
      <c r="BQ170" s="108" t="s">
        <v>18</v>
      </c>
      <c r="BR170" s="108" t="s">
        <v>192</v>
      </c>
    </row>
    <row r="171" spans="11:70">
      <c r="K171" s="175" t="s">
        <v>327</v>
      </c>
      <c r="L171" s="108" t="str">
        <f t="shared" si="34"/>
        <v>R_ES-APP-RE</v>
      </c>
      <c r="M171" s="108" t="str">
        <f t="shared" si="28"/>
        <v>WH14_15</v>
      </c>
      <c r="N171" s="108">
        <f t="shared" si="36"/>
        <v>0.0224691056303517</v>
      </c>
      <c r="O171" s="108" t="s">
        <v>18</v>
      </c>
      <c r="P171" s="108" t="s">
        <v>196</v>
      </c>
      <c r="T171" s="108" t="s">
        <v>327</v>
      </c>
      <c r="U171" s="108" t="str">
        <f t="shared" si="35"/>
        <v>R_ES-APP-RE</v>
      </c>
      <c r="V171" s="108" t="str">
        <f t="shared" si="35"/>
        <v>WH14_15</v>
      </c>
      <c r="W171" s="108">
        <f t="shared" si="37"/>
        <v>0.0277591077183275</v>
      </c>
      <c r="X171" s="108" t="s">
        <v>18</v>
      </c>
      <c r="Y171" s="108" t="s">
        <v>191</v>
      </c>
      <c r="AC171" s="108" t="s">
        <v>327</v>
      </c>
      <c r="AD171" s="108" t="str">
        <f t="shared" si="29"/>
        <v>R_ES-APP-RE</v>
      </c>
      <c r="AE171" s="108" t="str">
        <f t="shared" si="29"/>
        <v>WH14_15</v>
      </c>
      <c r="AF171" s="108">
        <f t="shared" si="38"/>
        <v>0.0244372230846757</v>
      </c>
      <c r="AG171" s="108" t="s">
        <v>18</v>
      </c>
      <c r="AH171" s="108" t="s">
        <v>197</v>
      </c>
      <c r="AL171" s="108" t="s">
        <v>327</v>
      </c>
      <c r="AM171" s="108" t="str">
        <f t="shared" si="30"/>
        <v>R_ES-APP-RE</v>
      </c>
      <c r="AN171" s="108" t="str">
        <f t="shared" si="30"/>
        <v>WH14_15</v>
      </c>
      <c r="AO171" s="108">
        <f t="shared" si="39"/>
        <v>0.0252966565536165</v>
      </c>
      <c r="AP171" s="108" t="s">
        <v>18</v>
      </c>
      <c r="AQ171" s="108" t="s">
        <v>194</v>
      </c>
      <c r="AU171" s="108" t="s">
        <v>327</v>
      </c>
      <c r="AV171" s="108" t="str">
        <f t="shared" si="31"/>
        <v>R_ES-APP-RE</v>
      </c>
      <c r="AW171" s="108" t="str">
        <f t="shared" si="31"/>
        <v>WH14_15</v>
      </c>
      <c r="AX171" s="108">
        <f t="shared" si="40"/>
        <v>0.0231546162990083</v>
      </c>
      <c r="AY171" s="108" t="s">
        <v>18</v>
      </c>
      <c r="AZ171" s="108" t="s">
        <v>193</v>
      </c>
      <c r="BD171" s="108" t="s">
        <v>327</v>
      </c>
      <c r="BE171" s="108" t="str">
        <f t="shared" si="32"/>
        <v>R_ES-APP-RE</v>
      </c>
      <c r="BF171" s="108" t="str">
        <f t="shared" si="32"/>
        <v>WH14_15</v>
      </c>
      <c r="BG171" s="108">
        <f t="shared" si="42"/>
        <v>0.0252966565536165</v>
      </c>
      <c r="BH171" s="108" t="s">
        <v>18</v>
      </c>
      <c r="BI171" s="108" t="s">
        <v>195</v>
      </c>
      <c r="BM171" s="108" t="s">
        <v>327</v>
      </c>
      <c r="BN171" s="108" t="str">
        <f t="shared" si="33"/>
        <v>R_ES-APP-RE</v>
      </c>
      <c r="BO171" s="108" t="str">
        <f t="shared" si="33"/>
        <v>WH14_15</v>
      </c>
      <c r="BP171" s="108">
        <f t="shared" si="41"/>
        <v>0.0231546162990083</v>
      </c>
      <c r="BQ171" s="108" t="s">
        <v>18</v>
      </c>
      <c r="BR171" s="108" t="s">
        <v>192</v>
      </c>
    </row>
    <row r="172" spans="11:70">
      <c r="K172" s="108" t="s">
        <v>327</v>
      </c>
      <c r="L172" s="108" t="str">
        <f t="shared" si="34"/>
        <v>R_ES-APP-RE</v>
      </c>
      <c r="M172" s="108" t="str">
        <f t="shared" si="28"/>
        <v>WH16_17</v>
      </c>
      <c r="N172" s="108">
        <f t="shared" si="36"/>
        <v>0.0228058793544892</v>
      </c>
      <c r="O172" s="108" t="s">
        <v>18</v>
      </c>
      <c r="P172" s="108" t="s">
        <v>196</v>
      </c>
      <c r="T172" s="108" t="s">
        <v>327</v>
      </c>
      <c r="U172" s="108" t="str">
        <f t="shared" si="35"/>
        <v>R_ES-APP-RE</v>
      </c>
      <c r="V172" s="108" t="str">
        <f t="shared" si="35"/>
        <v>WH16_17</v>
      </c>
      <c r="W172" s="108">
        <f t="shared" si="37"/>
        <v>0.0270225001421144</v>
      </c>
      <c r="X172" s="108" t="s">
        <v>18</v>
      </c>
      <c r="Y172" s="108" t="s">
        <v>191</v>
      </c>
      <c r="AC172" s="108" t="s">
        <v>327</v>
      </c>
      <c r="AD172" s="108" t="str">
        <f t="shared" si="29"/>
        <v>R_ES-APP-RE</v>
      </c>
      <c r="AE172" s="108" t="str">
        <f t="shared" si="29"/>
        <v>WH16_17</v>
      </c>
      <c r="AF172" s="108">
        <f t="shared" si="38"/>
        <v>0.0257055276901567</v>
      </c>
      <c r="AG172" s="108" t="s">
        <v>18</v>
      </c>
      <c r="AH172" s="108" t="s">
        <v>197</v>
      </c>
      <c r="AL172" s="108" t="s">
        <v>327</v>
      </c>
      <c r="AM172" s="108" t="str">
        <f t="shared" si="30"/>
        <v>R_ES-APP-RE</v>
      </c>
      <c r="AN172" s="108" t="str">
        <f t="shared" si="30"/>
        <v>WH16_17</v>
      </c>
      <c r="AO172" s="108">
        <f t="shared" si="39"/>
        <v>0.0253035348263485</v>
      </c>
      <c r="AP172" s="108" t="s">
        <v>18</v>
      </c>
      <c r="AQ172" s="108" t="s">
        <v>194</v>
      </c>
      <c r="AU172" s="108" t="s">
        <v>327</v>
      </c>
      <c r="AV172" s="108" t="str">
        <f t="shared" si="31"/>
        <v>R_ES-APP-RE</v>
      </c>
      <c r="AW172" s="108" t="str">
        <f t="shared" si="31"/>
        <v>WH16_17</v>
      </c>
      <c r="AX172" s="108">
        <f t="shared" si="40"/>
        <v>0.0233585702637121</v>
      </c>
      <c r="AY172" s="108" t="s">
        <v>18</v>
      </c>
      <c r="AZ172" s="108" t="s">
        <v>193</v>
      </c>
      <c r="BD172" s="108" t="s">
        <v>327</v>
      </c>
      <c r="BE172" s="108" t="str">
        <f t="shared" si="32"/>
        <v>R_ES-APP-RE</v>
      </c>
      <c r="BF172" s="108" t="str">
        <f t="shared" si="32"/>
        <v>WH16_17</v>
      </c>
      <c r="BG172" s="108">
        <f t="shared" si="42"/>
        <v>0.0253035348263485</v>
      </c>
      <c r="BH172" s="108" t="s">
        <v>18</v>
      </c>
      <c r="BI172" s="108" t="s">
        <v>195</v>
      </c>
      <c r="BM172" s="108" t="s">
        <v>327</v>
      </c>
      <c r="BN172" s="108" t="str">
        <f t="shared" si="33"/>
        <v>R_ES-APP-RE</v>
      </c>
      <c r="BO172" s="108" t="str">
        <f t="shared" si="33"/>
        <v>WH16_17</v>
      </c>
      <c r="BP172" s="108">
        <f t="shared" si="41"/>
        <v>0.0233585702637121</v>
      </c>
      <c r="BQ172" s="108" t="s">
        <v>18</v>
      </c>
      <c r="BR172" s="108" t="s">
        <v>192</v>
      </c>
    </row>
    <row r="173" spans="11:70">
      <c r="K173" s="108" t="s">
        <v>327</v>
      </c>
      <c r="L173" s="108" t="str">
        <f t="shared" si="34"/>
        <v>R_ES-APP-RE</v>
      </c>
      <c r="M173" s="108" t="str">
        <f t="shared" si="28"/>
        <v>WH18_19</v>
      </c>
      <c r="N173" s="108">
        <f t="shared" si="36"/>
        <v>0.0228335510535675</v>
      </c>
      <c r="O173" s="108" t="s">
        <v>18</v>
      </c>
      <c r="P173" s="108" t="s">
        <v>196</v>
      </c>
      <c r="T173" s="108" t="s">
        <v>327</v>
      </c>
      <c r="U173" s="108" t="str">
        <f t="shared" si="35"/>
        <v>R_ES-APP-RE</v>
      </c>
      <c r="V173" s="108" t="str">
        <f t="shared" si="35"/>
        <v>WH18_19</v>
      </c>
      <c r="W173" s="108">
        <f t="shared" si="37"/>
        <v>0.0267517944660614</v>
      </c>
      <c r="X173" s="108" t="s">
        <v>18</v>
      </c>
      <c r="Y173" s="108" t="s">
        <v>191</v>
      </c>
      <c r="AC173" s="108" t="s">
        <v>327</v>
      </c>
      <c r="AD173" s="108" t="str">
        <f t="shared" si="29"/>
        <v>R_ES-APP-RE</v>
      </c>
      <c r="AE173" s="108" t="str">
        <f t="shared" si="29"/>
        <v>WH18_19</v>
      </c>
      <c r="AF173" s="108">
        <f t="shared" si="38"/>
        <v>0.0255927943653416</v>
      </c>
      <c r="AG173" s="108" t="s">
        <v>18</v>
      </c>
      <c r="AH173" s="108" t="s">
        <v>197</v>
      </c>
      <c r="AL173" s="108" t="s">
        <v>327</v>
      </c>
      <c r="AM173" s="108" t="str">
        <f t="shared" si="30"/>
        <v>R_ES-APP-RE</v>
      </c>
      <c r="AN173" s="108" t="str">
        <f t="shared" si="30"/>
        <v>WH18_19</v>
      </c>
      <c r="AO173" s="108">
        <f t="shared" si="39"/>
        <v>0.0249695860312862</v>
      </c>
      <c r="AP173" s="108" t="s">
        <v>18</v>
      </c>
      <c r="AQ173" s="108" t="s">
        <v>194</v>
      </c>
      <c r="AU173" s="108" t="s">
        <v>327</v>
      </c>
      <c r="AV173" s="108" t="str">
        <f t="shared" si="31"/>
        <v>R_ES-APP-RE</v>
      </c>
      <c r="AW173" s="108" t="str">
        <f t="shared" si="31"/>
        <v>WH18_19</v>
      </c>
      <c r="AX173" s="108">
        <f t="shared" si="40"/>
        <v>0.023127630615324</v>
      </c>
      <c r="AY173" s="108" t="s">
        <v>18</v>
      </c>
      <c r="AZ173" s="108" t="s">
        <v>193</v>
      </c>
      <c r="BD173" s="108" t="s">
        <v>327</v>
      </c>
      <c r="BE173" s="108" t="str">
        <f t="shared" si="32"/>
        <v>R_ES-APP-RE</v>
      </c>
      <c r="BF173" s="108" t="str">
        <f t="shared" si="32"/>
        <v>WH18_19</v>
      </c>
      <c r="BG173" s="108">
        <f t="shared" si="42"/>
        <v>0.0249695860312862</v>
      </c>
      <c r="BH173" s="108" t="s">
        <v>18</v>
      </c>
      <c r="BI173" s="108" t="s">
        <v>195</v>
      </c>
      <c r="BM173" s="108" t="s">
        <v>327</v>
      </c>
      <c r="BN173" s="108" t="str">
        <f t="shared" si="33"/>
        <v>R_ES-APP-RE</v>
      </c>
      <c r="BO173" s="108" t="str">
        <f t="shared" si="33"/>
        <v>WH18_19</v>
      </c>
      <c r="BP173" s="108">
        <f t="shared" si="41"/>
        <v>0.023127630615324</v>
      </c>
      <c r="BQ173" s="108" t="s">
        <v>18</v>
      </c>
      <c r="BR173" s="108" t="s">
        <v>192</v>
      </c>
    </row>
    <row r="174" spans="11:70">
      <c r="K174" s="108" t="s">
        <v>327</v>
      </c>
      <c r="L174" s="108" t="str">
        <f t="shared" si="34"/>
        <v>R_ES-APP-RE</v>
      </c>
      <c r="M174" s="108" t="str">
        <f t="shared" si="28"/>
        <v>WH20_21</v>
      </c>
      <c r="N174" s="108">
        <f t="shared" si="36"/>
        <v>0.0227154557821904</v>
      </c>
      <c r="O174" s="108" t="s">
        <v>18</v>
      </c>
      <c r="P174" s="108" t="s">
        <v>196</v>
      </c>
      <c r="T174" s="108" t="s">
        <v>327</v>
      </c>
      <c r="U174" s="108" t="str">
        <f t="shared" si="35"/>
        <v>R_ES-APP-RE</v>
      </c>
      <c r="V174" s="108" t="str">
        <f t="shared" si="35"/>
        <v>WH20_21</v>
      </c>
      <c r="W174" s="108">
        <f t="shared" si="37"/>
        <v>0.0283933513791526</v>
      </c>
      <c r="X174" s="108" t="s">
        <v>18</v>
      </c>
      <c r="Y174" s="108" t="s">
        <v>191</v>
      </c>
      <c r="AC174" s="108" t="s">
        <v>327</v>
      </c>
      <c r="AD174" s="108" t="str">
        <f t="shared" si="29"/>
        <v>R_ES-APP-RE</v>
      </c>
      <c r="AE174" s="108" t="str">
        <f t="shared" si="29"/>
        <v>WH20_21</v>
      </c>
      <c r="AF174" s="108">
        <f t="shared" si="38"/>
        <v>0.0251280963570105</v>
      </c>
      <c r="AG174" s="108" t="s">
        <v>18</v>
      </c>
      <c r="AH174" s="108" t="s">
        <v>197</v>
      </c>
      <c r="AL174" s="108" t="s">
        <v>327</v>
      </c>
      <c r="AM174" s="108" t="str">
        <f t="shared" si="30"/>
        <v>R_ES-APP-RE</v>
      </c>
      <c r="AN174" s="108" t="str">
        <f t="shared" si="30"/>
        <v>WH20_21</v>
      </c>
      <c r="AO174" s="108">
        <f t="shared" si="39"/>
        <v>0.0251936667769471</v>
      </c>
      <c r="AP174" s="108" t="s">
        <v>18</v>
      </c>
      <c r="AQ174" s="108" t="s">
        <v>194</v>
      </c>
      <c r="AU174" s="108" t="s">
        <v>327</v>
      </c>
      <c r="AV174" s="108" t="str">
        <f t="shared" si="31"/>
        <v>R_ES-APP-RE</v>
      </c>
      <c r="AW174" s="108" t="str">
        <f t="shared" si="31"/>
        <v>WH20_21</v>
      </c>
      <c r="AX174" s="108">
        <f t="shared" si="40"/>
        <v>0.0230669226777415</v>
      </c>
      <c r="AY174" s="108" t="s">
        <v>18</v>
      </c>
      <c r="AZ174" s="108" t="s">
        <v>193</v>
      </c>
      <c r="BD174" s="108" t="s">
        <v>327</v>
      </c>
      <c r="BE174" s="108" t="str">
        <f t="shared" si="32"/>
        <v>R_ES-APP-RE</v>
      </c>
      <c r="BF174" s="108" t="str">
        <f t="shared" si="32"/>
        <v>WH20_21</v>
      </c>
      <c r="BG174" s="108">
        <f t="shared" si="42"/>
        <v>0.0251936667769471</v>
      </c>
      <c r="BH174" s="108" t="s">
        <v>18</v>
      </c>
      <c r="BI174" s="108" t="s">
        <v>195</v>
      </c>
      <c r="BM174" s="108" t="s">
        <v>327</v>
      </c>
      <c r="BN174" s="108" t="str">
        <f t="shared" si="33"/>
        <v>R_ES-APP-RE</v>
      </c>
      <c r="BO174" s="108" t="str">
        <f t="shared" si="33"/>
        <v>WH20_21</v>
      </c>
      <c r="BP174" s="108">
        <f t="shared" si="41"/>
        <v>0.0230669226777415</v>
      </c>
      <c r="BQ174" s="108" t="s">
        <v>18</v>
      </c>
      <c r="BR174" s="108" t="s">
        <v>192</v>
      </c>
    </row>
    <row r="175" spans="11:70">
      <c r="K175" s="175" t="s">
        <v>327</v>
      </c>
      <c r="L175" s="108" t="str">
        <f t="shared" si="34"/>
        <v>R_ES-APP-RE</v>
      </c>
      <c r="M175" s="108" t="str">
        <f t="shared" si="28"/>
        <v>WH22_23</v>
      </c>
      <c r="N175" s="108">
        <f t="shared" si="36"/>
        <v>0.0228898262899369</v>
      </c>
      <c r="O175" s="108" t="s">
        <v>18</v>
      </c>
      <c r="P175" s="108" t="s">
        <v>196</v>
      </c>
      <c r="T175" s="108" t="s">
        <v>327</v>
      </c>
      <c r="U175" s="108" t="str">
        <f t="shared" si="35"/>
        <v>R_ES-APP-RE</v>
      </c>
      <c r="V175" s="108" t="str">
        <f t="shared" si="35"/>
        <v>WH22_23</v>
      </c>
      <c r="W175" s="108">
        <f t="shared" si="37"/>
        <v>0.0283097816617008</v>
      </c>
      <c r="X175" s="108" t="s">
        <v>18</v>
      </c>
      <c r="Y175" s="108" t="s">
        <v>191</v>
      </c>
      <c r="AC175" s="108" t="s">
        <v>327</v>
      </c>
      <c r="AD175" s="108" t="str">
        <f t="shared" si="29"/>
        <v>R_ES-APP-RE</v>
      </c>
      <c r="AE175" s="108" t="str">
        <f t="shared" si="29"/>
        <v>WH22_23</v>
      </c>
      <c r="AF175" s="108">
        <f t="shared" si="38"/>
        <v>0.0254920738775338</v>
      </c>
      <c r="AG175" s="108" t="s">
        <v>18</v>
      </c>
      <c r="AH175" s="108" t="s">
        <v>197</v>
      </c>
      <c r="AL175" s="108" t="s">
        <v>327</v>
      </c>
      <c r="AM175" s="108" t="str">
        <f t="shared" si="30"/>
        <v>R_ES-APP-RE</v>
      </c>
      <c r="AN175" s="108" t="str">
        <f t="shared" si="30"/>
        <v>WH22_23</v>
      </c>
      <c r="AO175" s="108">
        <f t="shared" si="39"/>
        <v>0.025793097568826</v>
      </c>
      <c r="AP175" s="108" t="s">
        <v>18</v>
      </c>
      <c r="AQ175" s="108" t="s">
        <v>194</v>
      </c>
      <c r="AU175" s="108" t="s">
        <v>327</v>
      </c>
      <c r="AV175" s="108" t="str">
        <f t="shared" si="31"/>
        <v>R_ES-APP-RE</v>
      </c>
      <c r="AW175" s="108" t="str">
        <f t="shared" si="31"/>
        <v>WH22_23</v>
      </c>
      <c r="AX175" s="108">
        <f t="shared" si="40"/>
        <v>0.0246581494217923</v>
      </c>
      <c r="AY175" s="108" t="s">
        <v>18</v>
      </c>
      <c r="AZ175" s="108" t="s">
        <v>193</v>
      </c>
      <c r="BD175" s="108" t="s">
        <v>327</v>
      </c>
      <c r="BE175" s="108" t="str">
        <f t="shared" si="32"/>
        <v>R_ES-APP-RE</v>
      </c>
      <c r="BF175" s="108" t="str">
        <f t="shared" si="32"/>
        <v>WH22_23</v>
      </c>
      <c r="BG175" s="108">
        <f t="shared" si="42"/>
        <v>0.025793097568826</v>
      </c>
      <c r="BH175" s="108" t="s">
        <v>18</v>
      </c>
      <c r="BI175" s="108" t="s">
        <v>195</v>
      </c>
      <c r="BM175" s="108" t="s">
        <v>327</v>
      </c>
      <c r="BN175" s="108" t="str">
        <f t="shared" si="33"/>
        <v>R_ES-APP-RE</v>
      </c>
      <c r="BO175" s="108" t="str">
        <f t="shared" si="33"/>
        <v>WH22_23</v>
      </c>
      <c r="BP175" s="108">
        <f t="shared" si="41"/>
        <v>0.0246581494217923</v>
      </c>
      <c r="BQ175" s="108" t="s">
        <v>18</v>
      </c>
      <c r="BR175" s="108" t="s">
        <v>192</v>
      </c>
    </row>
    <row r="176" spans="11:70">
      <c r="K176" s="108" t="s">
        <v>327</v>
      </c>
      <c r="L176" s="108" t="str">
        <f>C12</f>
        <v>R_ES-APP-FR</v>
      </c>
      <c r="M176" s="108" t="str">
        <f t="shared" si="28"/>
        <v>RH0_1</v>
      </c>
      <c r="N176" s="108">
        <f t="shared" si="36"/>
        <v>0.0207246590371655</v>
      </c>
      <c r="O176" s="108" t="s">
        <v>18</v>
      </c>
      <c r="P176" s="108" t="s">
        <v>196</v>
      </c>
      <c r="T176" s="108" t="s">
        <v>327</v>
      </c>
      <c r="U176" s="108" t="str">
        <f t="shared" ref="U176:V208" si="43">L176</f>
        <v>R_ES-APP-FR</v>
      </c>
      <c r="V176" s="108" t="str">
        <f t="shared" si="43"/>
        <v>RH0_1</v>
      </c>
      <c r="W176" s="108">
        <f t="shared" si="37"/>
        <v>0.0211149417251545</v>
      </c>
      <c r="X176" s="108" t="s">
        <v>18</v>
      </c>
      <c r="Y176" s="108" t="s">
        <v>191</v>
      </c>
      <c r="AC176" s="108" t="s">
        <v>327</v>
      </c>
      <c r="AD176" s="108" t="str">
        <f t="shared" ref="AD176:AE207" si="44">U176</f>
        <v>R_ES-APP-FR</v>
      </c>
      <c r="AE176" s="108" t="str">
        <f t="shared" si="44"/>
        <v>RH0_1</v>
      </c>
      <c r="AF176" s="108">
        <f t="shared" si="38"/>
        <v>0.0215588607712188</v>
      </c>
      <c r="AG176" s="108" t="s">
        <v>18</v>
      </c>
      <c r="AH176" s="108" t="s">
        <v>197</v>
      </c>
      <c r="AL176" s="108" t="s">
        <v>327</v>
      </c>
      <c r="AM176" s="108" t="str">
        <f t="shared" ref="AM176:AN207" si="45">AD176</f>
        <v>R_ES-APP-FR</v>
      </c>
      <c r="AN176" s="108" t="str">
        <f t="shared" si="45"/>
        <v>RH0_1</v>
      </c>
      <c r="AO176" s="108">
        <f t="shared" si="39"/>
        <v>0.0211002816156798</v>
      </c>
      <c r="AP176" s="108" t="s">
        <v>18</v>
      </c>
      <c r="AQ176" s="108" t="s">
        <v>194</v>
      </c>
      <c r="AU176" s="108" t="s">
        <v>327</v>
      </c>
      <c r="AV176" s="108" t="str">
        <f t="shared" ref="AV176:AW207" si="46">AM176</f>
        <v>R_ES-APP-FR</v>
      </c>
      <c r="AW176" s="108" t="str">
        <f t="shared" si="46"/>
        <v>RH0_1</v>
      </c>
      <c r="AX176" s="108">
        <f t="shared" si="40"/>
        <v>0.0216553453978117</v>
      </c>
      <c r="AY176" s="108" t="s">
        <v>18</v>
      </c>
      <c r="AZ176" s="108" t="s">
        <v>193</v>
      </c>
      <c r="BD176" s="108" t="s">
        <v>327</v>
      </c>
      <c r="BE176" s="108" t="str">
        <f t="shared" ref="BE176:BF207" si="47">AV176</f>
        <v>R_ES-APP-FR</v>
      </c>
      <c r="BF176" s="108" t="str">
        <f t="shared" si="47"/>
        <v>RH0_1</v>
      </c>
      <c r="BG176" s="108">
        <f t="shared" si="42"/>
        <v>0.0211002816156798</v>
      </c>
      <c r="BH176" s="108" t="s">
        <v>18</v>
      </c>
      <c r="BI176" s="108" t="s">
        <v>195</v>
      </c>
      <c r="BM176" s="108" t="s">
        <v>327</v>
      </c>
      <c r="BN176" s="108" t="str">
        <f t="shared" ref="BN176:BO207" si="48">BE176</f>
        <v>R_ES-APP-FR</v>
      </c>
      <c r="BO176" s="108" t="str">
        <f t="shared" si="48"/>
        <v>RH0_1</v>
      </c>
      <c r="BP176" s="108">
        <f t="shared" si="41"/>
        <v>0.0216553453978117</v>
      </c>
      <c r="BQ176" s="108" t="s">
        <v>18</v>
      </c>
      <c r="BR176" s="108" t="s">
        <v>192</v>
      </c>
    </row>
    <row r="177" spans="11:70">
      <c r="K177" s="108" t="s">
        <v>327</v>
      </c>
      <c r="L177" s="108" t="str">
        <f t="shared" ref="L177:L223" si="49">L176</f>
        <v>R_ES-APP-FR</v>
      </c>
      <c r="M177" s="108" t="str">
        <f t="shared" si="28"/>
        <v>RH2_3</v>
      </c>
      <c r="N177" s="108">
        <f t="shared" si="36"/>
        <v>0.0206069139508455</v>
      </c>
      <c r="O177" s="108" t="s">
        <v>18</v>
      </c>
      <c r="P177" s="108" t="s">
        <v>196</v>
      </c>
      <c r="T177" s="108" t="s">
        <v>327</v>
      </c>
      <c r="U177" s="108" t="str">
        <f t="shared" si="43"/>
        <v>R_ES-APP-FR</v>
      </c>
      <c r="V177" s="108" t="str">
        <f t="shared" si="43"/>
        <v>RH2_3</v>
      </c>
      <c r="W177" s="108">
        <f t="shared" si="37"/>
        <v>0.019269377650939</v>
      </c>
      <c r="X177" s="108" t="s">
        <v>18</v>
      </c>
      <c r="Y177" s="108" t="s">
        <v>191</v>
      </c>
      <c r="AC177" s="108" t="s">
        <v>327</v>
      </c>
      <c r="AD177" s="108" t="str">
        <f t="shared" si="44"/>
        <v>R_ES-APP-FR</v>
      </c>
      <c r="AE177" s="108" t="str">
        <f t="shared" si="44"/>
        <v>RH2_3</v>
      </c>
      <c r="AF177" s="108">
        <f t="shared" si="38"/>
        <v>0.021716461727875</v>
      </c>
      <c r="AG177" s="108" t="s">
        <v>18</v>
      </c>
      <c r="AH177" s="108" t="s">
        <v>197</v>
      </c>
      <c r="AL177" s="108" t="s">
        <v>327</v>
      </c>
      <c r="AM177" s="108" t="str">
        <f t="shared" si="45"/>
        <v>R_ES-APP-FR</v>
      </c>
      <c r="AN177" s="108" t="str">
        <f t="shared" si="45"/>
        <v>RH2_3</v>
      </c>
      <c r="AO177" s="108">
        <f t="shared" si="39"/>
        <v>0.0202044634746338</v>
      </c>
      <c r="AP177" s="108" t="s">
        <v>18</v>
      </c>
      <c r="AQ177" s="108" t="s">
        <v>194</v>
      </c>
      <c r="AU177" s="108" t="s">
        <v>327</v>
      </c>
      <c r="AV177" s="108" t="str">
        <f t="shared" si="46"/>
        <v>R_ES-APP-FR</v>
      </c>
      <c r="AW177" s="108" t="str">
        <f t="shared" si="46"/>
        <v>RH2_3</v>
      </c>
      <c r="AX177" s="108">
        <f t="shared" si="40"/>
        <v>0.0197617928172299</v>
      </c>
      <c r="AY177" s="108" t="s">
        <v>18</v>
      </c>
      <c r="AZ177" s="108" t="s">
        <v>193</v>
      </c>
      <c r="BD177" s="108" t="s">
        <v>327</v>
      </c>
      <c r="BE177" s="108" t="str">
        <f t="shared" si="47"/>
        <v>R_ES-APP-FR</v>
      </c>
      <c r="BF177" s="108" t="str">
        <f t="shared" si="47"/>
        <v>RH2_3</v>
      </c>
      <c r="BG177" s="108">
        <f t="shared" si="42"/>
        <v>0.0202044634746338</v>
      </c>
      <c r="BH177" s="108" t="s">
        <v>18</v>
      </c>
      <c r="BI177" s="108" t="s">
        <v>195</v>
      </c>
      <c r="BM177" s="108" t="s">
        <v>327</v>
      </c>
      <c r="BN177" s="108" t="str">
        <f t="shared" si="48"/>
        <v>R_ES-APP-FR</v>
      </c>
      <c r="BO177" s="108" t="str">
        <f t="shared" si="48"/>
        <v>RH2_3</v>
      </c>
      <c r="BP177" s="108">
        <f t="shared" si="41"/>
        <v>0.0197617928172299</v>
      </c>
      <c r="BQ177" s="108" t="s">
        <v>18</v>
      </c>
      <c r="BR177" s="108" t="s">
        <v>192</v>
      </c>
    </row>
    <row r="178" spans="11:70">
      <c r="K178" s="108" t="s">
        <v>327</v>
      </c>
      <c r="L178" s="108" t="str">
        <f t="shared" si="49"/>
        <v>R_ES-APP-FR</v>
      </c>
      <c r="M178" s="108" t="str">
        <f t="shared" si="28"/>
        <v>RH4_5</v>
      </c>
      <c r="N178" s="108">
        <f t="shared" si="36"/>
        <v>0.0199087438710615</v>
      </c>
      <c r="O178" s="108" t="s">
        <v>18</v>
      </c>
      <c r="P178" s="108" t="s">
        <v>196</v>
      </c>
      <c r="T178" s="108" t="s">
        <v>327</v>
      </c>
      <c r="U178" s="108" t="str">
        <f t="shared" si="43"/>
        <v>R_ES-APP-FR</v>
      </c>
      <c r="V178" s="108" t="str">
        <f t="shared" si="43"/>
        <v>RH4_5</v>
      </c>
      <c r="W178" s="108">
        <f t="shared" si="37"/>
        <v>0.0185538915735157</v>
      </c>
      <c r="X178" s="108" t="s">
        <v>18</v>
      </c>
      <c r="Y178" s="108" t="s">
        <v>191</v>
      </c>
      <c r="AC178" s="108" t="s">
        <v>327</v>
      </c>
      <c r="AD178" s="108" t="str">
        <f t="shared" si="44"/>
        <v>R_ES-APP-FR</v>
      </c>
      <c r="AE178" s="108" t="str">
        <f t="shared" si="44"/>
        <v>RH4_5</v>
      </c>
      <c r="AF178" s="108">
        <f t="shared" si="38"/>
        <v>0.0210410330240004</v>
      </c>
      <c r="AG178" s="108" t="s">
        <v>18</v>
      </c>
      <c r="AH178" s="108" t="s">
        <v>197</v>
      </c>
      <c r="AL178" s="108" t="s">
        <v>327</v>
      </c>
      <c r="AM178" s="108" t="str">
        <f t="shared" si="45"/>
        <v>R_ES-APP-FR</v>
      </c>
      <c r="AN178" s="108" t="str">
        <f t="shared" si="45"/>
        <v>RH4_5</v>
      </c>
      <c r="AO178" s="108">
        <f t="shared" si="39"/>
        <v>0.0191598666763358</v>
      </c>
      <c r="AP178" s="108" t="s">
        <v>18</v>
      </c>
      <c r="AQ178" s="108" t="s">
        <v>194</v>
      </c>
      <c r="AU178" s="108" t="s">
        <v>327</v>
      </c>
      <c r="AV178" s="108" t="str">
        <f t="shared" si="46"/>
        <v>R_ES-APP-FR</v>
      </c>
      <c r="AW178" s="108" t="str">
        <f t="shared" si="46"/>
        <v>RH4_5</v>
      </c>
      <c r="AX178" s="108">
        <f t="shared" si="40"/>
        <v>0.0176014946901204</v>
      </c>
      <c r="AY178" s="108" t="s">
        <v>18</v>
      </c>
      <c r="AZ178" s="108" t="s">
        <v>193</v>
      </c>
      <c r="BD178" s="108" t="s">
        <v>327</v>
      </c>
      <c r="BE178" s="108" t="str">
        <f t="shared" si="47"/>
        <v>R_ES-APP-FR</v>
      </c>
      <c r="BF178" s="108" t="str">
        <f t="shared" si="47"/>
        <v>RH4_5</v>
      </c>
      <c r="BG178" s="108">
        <f t="shared" si="42"/>
        <v>0.0191598666763358</v>
      </c>
      <c r="BH178" s="108" t="s">
        <v>18</v>
      </c>
      <c r="BI178" s="108" t="s">
        <v>195</v>
      </c>
      <c r="BM178" s="108" t="s">
        <v>327</v>
      </c>
      <c r="BN178" s="108" t="str">
        <f t="shared" si="48"/>
        <v>R_ES-APP-FR</v>
      </c>
      <c r="BO178" s="108" t="str">
        <f t="shared" si="48"/>
        <v>RH4_5</v>
      </c>
      <c r="BP178" s="108">
        <f t="shared" si="41"/>
        <v>0.0176014946901204</v>
      </c>
      <c r="BQ178" s="108" t="s">
        <v>18</v>
      </c>
      <c r="BR178" s="108" t="s">
        <v>192</v>
      </c>
    </row>
    <row r="179" spans="11:70">
      <c r="K179" s="175" t="s">
        <v>327</v>
      </c>
      <c r="L179" s="108" t="str">
        <f t="shared" si="49"/>
        <v>R_ES-APP-FR</v>
      </c>
      <c r="M179" s="108" t="str">
        <f t="shared" si="28"/>
        <v>RH6_7</v>
      </c>
      <c r="N179" s="108">
        <f t="shared" si="36"/>
        <v>0.019131142691048</v>
      </c>
      <c r="O179" s="108" t="s">
        <v>18</v>
      </c>
      <c r="P179" s="108" t="s">
        <v>196</v>
      </c>
      <c r="T179" s="108" t="s">
        <v>327</v>
      </c>
      <c r="U179" s="108" t="str">
        <f t="shared" si="43"/>
        <v>R_ES-APP-FR</v>
      </c>
      <c r="V179" s="108" t="str">
        <f t="shared" si="43"/>
        <v>RH6_7</v>
      </c>
      <c r="W179" s="108">
        <f t="shared" si="37"/>
        <v>0.0188033521186996</v>
      </c>
      <c r="X179" s="108" t="s">
        <v>18</v>
      </c>
      <c r="Y179" s="108" t="s">
        <v>191</v>
      </c>
      <c r="AC179" s="108" t="s">
        <v>327</v>
      </c>
      <c r="AD179" s="108" t="str">
        <f t="shared" si="44"/>
        <v>R_ES-APP-FR</v>
      </c>
      <c r="AE179" s="108" t="str">
        <f t="shared" si="44"/>
        <v>RH6_7</v>
      </c>
      <c r="AF179" s="108">
        <f t="shared" si="38"/>
        <v>0.0186236423856643</v>
      </c>
      <c r="AG179" s="108" t="s">
        <v>18</v>
      </c>
      <c r="AH179" s="108" t="s">
        <v>197</v>
      </c>
      <c r="AL179" s="108" t="s">
        <v>327</v>
      </c>
      <c r="AM179" s="108" t="str">
        <f t="shared" si="45"/>
        <v>R_ES-APP-FR</v>
      </c>
      <c r="AN179" s="108" t="str">
        <f t="shared" si="45"/>
        <v>RH6_7</v>
      </c>
      <c r="AO179" s="108">
        <f t="shared" si="39"/>
        <v>0.0183190275812949</v>
      </c>
      <c r="AP179" s="108" t="s">
        <v>18</v>
      </c>
      <c r="AQ179" s="108" t="s">
        <v>194</v>
      </c>
      <c r="AU179" s="108" t="s">
        <v>327</v>
      </c>
      <c r="AV179" s="108" t="str">
        <f t="shared" si="46"/>
        <v>R_ES-APP-FR</v>
      </c>
      <c r="AW179" s="108" t="str">
        <f t="shared" si="46"/>
        <v>RH6_7</v>
      </c>
      <c r="AX179" s="108">
        <f t="shared" si="40"/>
        <v>0.0167442934477807</v>
      </c>
      <c r="AY179" s="108" t="s">
        <v>18</v>
      </c>
      <c r="AZ179" s="108" t="s">
        <v>193</v>
      </c>
      <c r="BD179" s="108" t="s">
        <v>327</v>
      </c>
      <c r="BE179" s="108" t="str">
        <f t="shared" si="47"/>
        <v>R_ES-APP-FR</v>
      </c>
      <c r="BF179" s="108" t="str">
        <f t="shared" si="47"/>
        <v>RH6_7</v>
      </c>
      <c r="BG179" s="108">
        <f t="shared" si="42"/>
        <v>0.0183190275812949</v>
      </c>
      <c r="BH179" s="108" t="s">
        <v>18</v>
      </c>
      <c r="BI179" s="108" t="s">
        <v>195</v>
      </c>
      <c r="BM179" s="108" t="s">
        <v>327</v>
      </c>
      <c r="BN179" s="108" t="str">
        <f t="shared" si="48"/>
        <v>R_ES-APP-FR</v>
      </c>
      <c r="BO179" s="108" t="str">
        <f t="shared" si="48"/>
        <v>RH6_7</v>
      </c>
      <c r="BP179" s="108">
        <f t="shared" si="41"/>
        <v>0.0167442934477807</v>
      </c>
      <c r="BQ179" s="108" t="s">
        <v>18</v>
      </c>
      <c r="BR179" s="108" t="s">
        <v>192</v>
      </c>
    </row>
    <row r="180" spans="11:70">
      <c r="K180" s="108" t="s">
        <v>327</v>
      </c>
      <c r="L180" s="108" t="str">
        <f t="shared" si="49"/>
        <v>R_ES-APP-FR</v>
      </c>
      <c r="M180" s="108" t="str">
        <f t="shared" si="28"/>
        <v>RH8_9</v>
      </c>
      <c r="N180" s="108">
        <f t="shared" si="36"/>
        <v>0.0188308994526831</v>
      </c>
      <c r="O180" s="108" t="s">
        <v>18</v>
      </c>
      <c r="P180" s="108" t="s">
        <v>196</v>
      </c>
      <c r="T180" s="108" t="s">
        <v>327</v>
      </c>
      <c r="U180" s="108" t="str">
        <f t="shared" si="43"/>
        <v>R_ES-APP-FR</v>
      </c>
      <c r="V180" s="108" t="str">
        <f t="shared" si="43"/>
        <v>RH8_9</v>
      </c>
      <c r="W180" s="108">
        <f t="shared" si="37"/>
        <v>0.0202757842956449</v>
      </c>
      <c r="X180" s="108" t="s">
        <v>18</v>
      </c>
      <c r="Y180" s="108" t="s">
        <v>191</v>
      </c>
      <c r="AC180" s="108" t="s">
        <v>327</v>
      </c>
      <c r="AD180" s="108" t="str">
        <f t="shared" si="44"/>
        <v>R_ES-APP-FR</v>
      </c>
      <c r="AE180" s="108" t="str">
        <f t="shared" si="44"/>
        <v>RH8_9</v>
      </c>
      <c r="AF180" s="108">
        <f t="shared" si="38"/>
        <v>0.0171569347582401</v>
      </c>
      <c r="AG180" s="108" t="s">
        <v>18</v>
      </c>
      <c r="AH180" s="108" t="s">
        <v>197</v>
      </c>
      <c r="AL180" s="108" t="s">
        <v>327</v>
      </c>
      <c r="AM180" s="108" t="str">
        <f t="shared" si="45"/>
        <v>R_ES-APP-FR</v>
      </c>
      <c r="AN180" s="108" t="str">
        <f t="shared" si="45"/>
        <v>RH8_9</v>
      </c>
      <c r="AO180" s="108">
        <f t="shared" si="39"/>
        <v>0.0183672329720752</v>
      </c>
      <c r="AP180" s="108" t="s">
        <v>18</v>
      </c>
      <c r="AQ180" s="108" t="s">
        <v>194</v>
      </c>
      <c r="AU180" s="108" t="s">
        <v>327</v>
      </c>
      <c r="AV180" s="108" t="str">
        <f t="shared" si="46"/>
        <v>R_ES-APP-FR</v>
      </c>
      <c r="AW180" s="108" t="str">
        <f t="shared" si="46"/>
        <v>RH8_9</v>
      </c>
      <c r="AX180" s="108">
        <f t="shared" si="40"/>
        <v>0.0168878417223846</v>
      </c>
      <c r="AY180" s="108" t="s">
        <v>18</v>
      </c>
      <c r="AZ180" s="108" t="s">
        <v>193</v>
      </c>
      <c r="BD180" s="108" t="s">
        <v>327</v>
      </c>
      <c r="BE180" s="108" t="str">
        <f t="shared" si="47"/>
        <v>R_ES-APP-FR</v>
      </c>
      <c r="BF180" s="108" t="str">
        <f t="shared" si="47"/>
        <v>RH8_9</v>
      </c>
      <c r="BG180" s="108">
        <f t="shared" si="42"/>
        <v>0.0183672329720752</v>
      </c>
      <c r="BH180" s="108" t="s">
        <v>18</v>
      </c>
      <c r="BI180" s="108" t="s">
        <v>195</v>
      </c>
      <c r="BM180" s="108" t="s">
        <v>327</v>
      </c>
      <c r="BN180" s="108" t="str">
        <f t="shared" si="48"/>
        <v>R_ES-APP-FR</v>
      </c>
      <c r="BO180" s="108" t="str">
        <f t="shared" si="48"/>
        <v>RH8_9</v>
      </c>
      <c r="BP180" s="108">
        <f t="shared" si="41"/>
        <v>0.0168878417223846</v>
      </c>
      <c r="BQ180" s="108" t="s">
        <v>18</v>
      </c>
      <c r="BR180" s="108" t="s">
        <v>192</v>
      </c>
    </row>
    <row r="181" spans="11:70">
      <c r="K181" s="108" t="s">
        <v>327</v>
      </c>
      <c r="L181" s="108" t="str">
        <f t="shared" si="49"/>
        <v>R_ES-APP-FR</v>
      </c>
      <c r="M181" s="108" t="str">
        <f t="shared" si="28"/>
        <v>RH10_11</v>
      </c>
      <c r="N181" s="108">
        <f t="shared" si="36"/>
        <v>0.0188922096207154</v>
      </c>
      <c r="O181" s="108" t="s">
        <v>18</v>
      </c>
      <c r="P181" s="108" t="s">
        <v>196</v>
      </c>
      <c r="T181" s="108" t="s">
        <v>327</v>
      </c>
      <c r="U181" s="108" t="str">
        <f t="shared" si="43"/>
        <v>R_ES-APP-FR</v>
      </c>
      <c r="V181" s="108" t="str">
        <f t="shared" si="43"/>
        <v>RH10_11</v>
      </c>
      <c r="W181" s="108">
        <f t="shared" si="37"/>
        <v>0.0226727094068072</v>
      </c>
      <c r="X181" s="108" t="s">
        <v>18</v>
      </c>
      <c r="Y181" s="108" t="s">
        <v>191</v>
      </c>
      <c r="AC181" s="108" t="s">
        <v>327</v>
      </c>
      <c r="AD181" s="108" t="str">
        <f t="shared" si="44"/>
        <v>R_ES-APP-FR</v>
      </c>
      <c r="AE181" s="108" t="str">
        <f t="shared" si="44"/>
        <v>RH10_11</v>
      </c>
      <c r="AF181" s="108">
        <f t="shared" si="38"/>
        <v>0.016996069788382</v>
      </c>
      <c r="AG181" s="108" t="s">
        <v>18</v>
      </c>
      <c r="AH181" s="108" t="s">
        <v>197</v>
      </c>
      <c r="AL181" s="108" t="s">
        <v>327</v>
      </c>
      <c r="AM181" s="108" t="str">
        <f t="shared" si="45"/>
        <v>R_ES-APP-FR</v>
      </c>
      <c r="AN181" s="108" t="str">
        <f t="shared" si="45"/>
        <v>RH10_11</v>
      </c>
      <c r="AO181" s="108">
        <f t="shared" si="39"/>
        <v>0.0195161233742294</v>
      </c>
      <c r="AP181" s="108" t="s">
        <v>18</v>
      </c>
      <c r="AQ181" s="108" t="s">
        <v>194</v>
      </c>
      <c r="AU181" s="108" t="s">
        <v>327</v>
      </c>
      <c r="AV181" s="108" t="str">
        <f t="shared" si="46"/>
        <v>R_ES-APP-FR</v>
      </c>
      <c r="AW181" s="108" t="str">
        <f t="shared" si="46"/>
        <v>RH10_11</v>
      </c>
      <c r="AX181" s="108">
        <f t="shared" si="40"/>
        <v>0.0187422674180833</v>
      </c>
      <c r="AY181" s="108" t="s">
        <v>18</v>
      </c>
      <c r="AZ181" s="108" t="s">
        <v>193</v>
      </c>
      <c r="BD181" s="108" t="s">
        <v>327</v>
      </c>
      <c r="BE181" s="108" t="str">
        <f t="shared" si="47"/>
        <v>R_ES-APP-FR</v>
      </c>
      <c r="BF181" s="108" t="str">
        <f t="shared" si="47"/>
        <v>RH10_11</v>
      </c>
      <c r="BG181" s="108">
        <f t="shared" si="42"/>
        <v>0.0195161233742294</v>
      </c>
      <c r="BH181" s="108" t="s">
        <v>18</v>
      </c>
      <c r="BI181" s="108" t="s">
        <v>195</v>
      </c>
      <c r="BM181" s="108" t="s">
        <v>327</v>
      </c>
      <c r="BN181" s="108" t="str">
        <f t="shared" si="48"/>
        <v>R_ES-APP-FR</v>
      </c>
      <c r="BO181" s="108" t="str">
        <f t="shared" si="48"/>
        <v>RH10_11</v>
      </c>
      <c r="BP181" s="108">
        <f t="shared" si="41"/>
        <v>0.0187422674180833</v>
      </c>
      <c r="BQ181" s="108" t="s">
        <v>18</v>
      </c>
      <c r="BR181" s="108" t="s">
        <v>192</v>
      </c>
    </row>
    <row r="182" spans="11:70">
      <c r="K182" s="108" t="s">
        <v>327</v>
      </c>
      <c r="L182" s="108" t="str">
        <f t="shared" si="49"/>
        <v>R_ES-APP-FR</v>
      </c>
      <c r="M182" s="108" t="str">
        <f t="shared" si="28"/>
        <v>RH12_13</v>
      </c>
      <c r="N182" s="108">
        <f t="shared" si="36"/>
        <v>0.0197356728752531</v>
      </c>
      <c r="O182" s="108" t="s">
        <v>18</v>
      </c>
      <c r="P182" s="108" t="s">
        <v>196</v>
      </c>
      <c r="T182" s="108" t="s">
        <v>327</v>
      </c>
      <c r="U182" s="108" t="str">
        <f t="shared" si="43"/>
        <v>R_ES-APP-FR</v>
      </c>
      <c r="V182" s="108" t="str">
        <f t="shared" si="43"/>
        <v>RH12_13</v>
      </c>
      <c r="W182" s="108">
        <f t="shared" si="37"/>
        <v>0.0227084613240583</v>
      </c>
      <c r="X182" s="108" t="s">
        <v>18</v>
      </c>
      <c r="Y182" s="108" t="s">
        <v>191</v>
      </c>
      <c r="AC182" s="108" t="s">
        <v>327</v>
      </c>
      <c r="AD182" s="108" t="str">
        <f t="shared" si="44"/>
        <v>R_ES-APP-FR</v>
      </c>
      <c r="AE182" s="108" t="str">
        <f t="shared" si="44"/>
        <v>RH12_13</v>
      </c>
      <c r="AF182" s="108">
        <f t="shared" si="38"/>
        <v>0.0181900219421491</v>
      </c>
      <c r="AG182" s="108" t="s">
        <v>18</v>
      </c>
      <c r="AH182" s="108" t="s">
        <v>197</v>
      </c>
      <c r="AL182" s="108" t="s">
        <v>327</v>
      </c>
      <c r="AM182" s="108" t="str">
        <f t="shared" si="45"/>
        <v>R_ES-APP-FR</v>
      </c>
      <c r="AN182" s="108" t="str">
        <f t="shared" si="45"/>
        <v>RH12_13</v>
      </c>
      <c r="AO182" s="108">
        <f t="shared" si="39"/>
        <v>0.0203929774116346</v>
      </c>
      <c r="AP182" s="108" t="s">
        <v>18</v>
      </c>
      <c r="AQ182" s="108" t="s">
        <v>194</v>
      </c>
      <c r="AU182" s="108" t="s">
        <v>327</v>
      </c>
      <c r="AV182" s="108" t="str">
        <f t="shared" si="46"/>
        <v>R_ES-APP-FR</v>
      </c>
      <c r="AW182" s="108" t="str">
        <f t="shared" si="46"/>
        <v>RH12_13</v>
      </c>
      <c r="AX182" s="108">
        <f t="shared" si="40"/>
        <v>0.0203766512243404</v>
      </c>
      <c r="AY182" s="108" t="s">
        <v>18</v>
      </c>
      <c r="AZ182" s="108" t="s">
        <v>193</v>
      </c>
      <c r="BD182" s="108" t="s">
        <v>327</v>
      </c>
      <c r="BE182" s="108" t="str">
        <f t="shared" si="47"/>
        <v>R_ES-APP-FR</v>
      </c>
      <c r="BF182" s="108" t="str">
        <f t="shared" si="47"/>
        <v>RH12_13</v>
      </c>
      <c r="BG182" s="108">
        <f t="shared" si="42"/>
        <v>0.0203929774116346</v>
      </c>
      <c r="BH182" s="108" t="s">
        <v>18</v>
      </c>
      <c r="BI182" s="108" t="s">
        <v>195</v>
      </c>
      <c r="BM182" s="108" t="s">
        <v>327</v>
      </c>
      <c r="BN182" s="108" t="str">
        <f t="shared" si="48"/>
        <v>R_ES-APP-FR</v>
      </c>
      <c r="BO182" s="108" t="str">
        <f t="shared" si="48"/>
        <v>RH12_13</v>
      </c>
      <c r="BP182" s="108">
        <f t="shared" si="41"/>
        <v>0.0203766512243404</v>
      </c>
      <c r="BQ182" s="108" t="s">
        <v>18</v>
      </c>
      <c r="BR182" s="108" t="s">
        <v>192</v>
      </c>
    </row>
    <row r="183" spans="11:70">
      <c r="K183" s="175" t="s">
        <v>327</v>
      </c>
      <c r="L183" s="108" t="str">
        <f t="shared" si="49"/>
        <v>R_ES-APP-FR</v>
      </c>
      <c r="M183" s="108" t="str">
        <f t="shared" si="28"/>
        <v>RH14_15</v>
      </c>
      <c r="N183" s="108">
        <f t="shared" si="36"/>
        <v>0.0205351902664844</v>
      </c>
      <c r="O183" s="108" t="s">
        <v>18</v>
      </c>
      <c r="P183" s="108" t="s">
        <v>196</v>
      </c>
      <c r="T183" s="108" t="s">
        <v>327</v>
      </c>
      <c r="U183" s="108" t="str">
        <f t="shared" si="43"/>
        <v>R_ES-APP-FR</v>
      </c>
      <c r="V183" s="108" t="str">
        <f t="shared" si="43"/>
        <v>RH14_15</v>
      </c>
      <c r="W183" s="108">
        <f t="shared" si="37"/>
        <v>0.0220528299189836</v>
      </c>
      <c r="X183" s="108" t="s">
        <v>18</v>
      </c>
      <c r="Y183" s="108" t="s">
        <v>191</v>
      </c>
      <c r="AC183" s="108" t="s">
        <v>327</v>
      </c>
      <c r="AD183" s="108" t="str">
        <f t="shared" si="44"/>
        <v>R_ES-APP-FR</v>
      </c>
      <c r="AE183" s="108" t="str">
        <f t="shared" si="44"/>
        <v>RH14_15</v>
      </c>
      <c r="AF183" s="108">
        <f t="shared" si="38"/>
        <v>0.0209674919745702</v>
      </c>
      <c r="AG183" s="108" t="s">
        <v>18</v>
      </c>
      <c r="AH183" s="108" t="s">
        <v>197</v>
      </c>
      <c r="AL183" s="108" t="s">
        <v>327</v>
      </c>
      <c r="AM183" s="108" t="str">
        <f t="shared" si="45"/>
        <v>R_ES-APP-FR</v>
      </c>
      <c r="AN183" s="108" t="str">
        <f t="shared" si="45"/>
        <v>RH14_15</v>
      </c>
      <c r="AO183" s="108">
        <f t="shared" si="39"/>
        <v>0.0210417023326588</v>
      </c>
      <c r="AP183" s="108" t="s">
        <v>18</v>
      </c>
      <c r="AQ183" s="108" t="s">
        <v>194</v>
      </c>
      <c r="AU183" s="108" t="s">
        <v>327</v>
      </c>
      <c r="AV183" s="108" t="str">
        <f t="shared" si="46"/>
        <v>R_ES-APP-FR</v>
      </c>
      <c r="AW183" s="108" t="str">
        <f t="shared" si="46"/>
        <v>RH14_15</v>
      </c>
      <c r="AX183" s="108">
        <f t="shared" si="40"/>
        <v>0.0207782387307691</v>
      </c>
      <c r="AY183" s="108" t="s">
        <v>18</v>
      </c>
      <c r="AZ183" s="108" t="s">
        <v>193</v>
      </c>
      <c r="BD183" s="108" t="s">
        <v>327</v>
      </c>
      <c r="BE183" s="108" t="str">
        <f t="shared" si="47"/>
        <v>R_ES-APP-FR</v>
      </c>
      <c r="BF183" s="108" t="str">
        <f t="shared" si="47"/>
        <v>RH14_15</v>
      </c>
      <c r="BG183" s="108">
        <f t="shared" si="42"/>
        <v>0.0210417023326588</v>
      </c>
      <c r="BH183" s="108" t="s">
        <v>18</v>
      </c>
      <c r="BI183" s="108" t="s">
        <v>195</v>
      </c>
      <c r="BM183" s="108" t="s">
        <v>327</v>
      </c>
      <c r="BN183" s="108" t="str">
        <f t="shared" si="48"/>
        <v>R_ES-APP-FR</v>
      </c>
      <c r="BO183" s="108" t="str">
        <f t="shared" si="48"/>
        <v>RH14_15</v>
      </c>
      <c r="BP183" s="108">
        <f t="shared" si="41"/>
        <v>0.0207782387307691</v>
      </c>
      <c r="BQ183" s="108" t="s">
        <v>18</v>
      </c>
      <c r="BR183" s="108" t="s">
        <v>192</v>
      </c>
    </row>
    <row r="184" spans="11:70">
      <c r="K184" s="108" t="s">
        <v>327</v>
      </c>
      <c r="L184" s="108" t="str">
        <f t="shared" si="49"/>
        <v>R_ES-APP-FR</v>
      </c>
      <c r="M184" s="108" t="str">
        <f t="shared" si="28"/>
        <v>RH16_17</v>
      </c>
      <c r="N184" s="108">
        <f t="shared" si="36"/>
        <v>0.0208967198623784</v>
      </c>
      <c r="O184" s="108" t="s">
        <v>18</v>
      </c>
      <c r="P184" s="108" t="s">
        <v>196</v>
      </c>
      <c r="T184" s="108" t="s">
        <v>327</v>
      </c>
      <c r="U184" s="108" t="str">
        <f t="shared" si="43"/>
        <v>R_ES-APP-FR</v>
      </c>
      <c r="V184" s="108" t="str">
        <f t="shared" si="43"/>
        <v>RH16_17</v>
      </c>
      <c r="W184" s="108">
        <f t="shared" si="37"/>
        <v>0.0211925188192021</v>
      </c>
      <c r="X184" s="108" t="s">
        <v>18</v>
      </c>
      <c r="Y184" s="108" t="s">
        <v>191</v>
      </c>
      <c r="AC184" s="108" t="s">
        <v>327</v>
      </c>
      <c r="AD184" s="108" t="str">
        <f t="shared" si="44"/>
        <v>R_ES-APP-FR</v>
      </c>
      <c r="AE184" s="108" t="str">
        <f t="shared" si="44"/>
        <v>RH16_17</v>
      </c>
      <c r="AF184" s="108">
        <f t="shared" si="38"/>
        <v>0.0218963821038514</v>
      </c>
      <c r="AG184" s="108" t="s">
        <v>18</v>
      </c>
      <c r="AH184" s="108" t="s">
        <v>197</v>
      </c>
      <c r="AL184" s="108" t="s">
        <v>327</v>
      </c>
      <c r="AM184" s="108" t="str">
        <f t="shared" si="45"/>
        <v>R_ES-APP-FR</v>
      </c>
      <c r="AN184" s="108" t="str">
        <f t="shared" si="45"/>
        <v>RH16_17</v>
      </c>
      <c r="AO184" s="108">
        <f t="shared" si="39"/>
        <v>0.0210314702528813</v>
      </c>
      <c r="AP184" s="108" t="s">
        <v>18</v>
      </c>
      <c r="AQ184" s="108" t="s">
        <v>194</v>
      </c>
      <c r="AU184" s="108" t="s">
        <v>327</v>
      </c>
      <c r="AV184" s="108" t="str">
        <f t="shared" si="46"/>
        <v>R_ES-APP-FR</v>
      </c>
      <c r="AW184" s="108" t="str">
        <f t="shared" si="46"/>
        <v>RH16_17</v>
      </c>
      <c r="AX184" s="108">
        <f t="shared" si="40"/>
        <v>0.0206919007593365</v>
      </c>
      <c r="AY184" s="108" t="s">
        <v>18</v>
      </c>
      <c r="AZ184" s="108" t="s">
        <v>193</v>
      </c>
      <c r="BD184" s="108" t="s">
        <v>327</v>
      </c>
      <c r="BE184" s="108" t="str">
        <f t="shared" si="47"/>
        <v>R_ES-APP-FR</v>
      </c>
      <c r="BF184" s="108" t="str">
        <f t="shared" si="47"/>
        <v>RH16_17</v>
      </c>
      <c r="BG184" s="108">
        <f t="shared" si="42"/>
        <v>0.0210314702528813</v>
      </c>
      <c r="BH184" s="108" t="s">
        <v>18</v>
      </c>
      <c r="BI184" s="108" t="s">
        <v>195</v>
      </c>
      <c r="BM184" s="108" t="s">
        <v>327</v>
      </c>
      <c r="BN184" s="108" t="str">
        <f t="shared" si="48"/>
        <v>R_ES-APP-FR</v>
      </c>
      <c r="BO184" s="108" t="str">
        <f t="shared" si="48"/>
        <v>RH16_17</v>
      </c>
      <c r="BP184" s="108">
        <f t="shared" si="41"/>
        <v>0.0206919007593365</v>
      </c>
      <c r="BQ184" s="108" t="s">
        <v>18</v>
      </c>
      <c r="BR184" s="108" t="s">
        <v>192</v>
      </c>
    </row>
    <row r="185" spans="11:70">
      <c r="K185" s="108" t="s">
        <v>327</v>
      </c>
      <c r="L185" s="108" t="str">
        <f t="shared" si="49"/>
        <v>R_ES-APP-FR</v>
      </c>
      <c r="M185" s="108" t="str">
        <f t="shared" si="28"/>
        <v>RH18_19</v>
      </c>
      <c r="N185" s="108">
        <f t="shared" si="36"/>
        <v>0.0208657701701157</v>
      </c>
      <c r="O185" s="108" t="s">
        <v>18</v>
      </c>
      <c r="P185" s="108" t="s">
        <v>196</v>
      </c>
      <c r="T185" s="108" t="s">
        <v>327</v>
      </c>
      <c r="U185" s="108" t="str">
        <f t="shared" si="43"/>
        <v>R_ES-APP-FR</v>
      </c>
      <c r="V185" s="108" t="str">
        <f t="shared" si="43"/>
        <v>RH18_19</v>
      </c>
      <c r="W185" s="108">
        <f t="shared" si="37"/>
        <v>0.0211344683567324</v>
      </c>
      <c r="X185" s="108" t="s">
        <v>18</v>
      </c>
      <c r="Y185" s="108" t="s">
        <v>191</v>
      </c>
      <c r="AC185" s="108" t="s">
        <v>327</v>
      </c>
      <c r="AD185" s="108" t="str">
        <f t="shared" si="44"/>
        <v>R_ES-APP-FR</v>
      </c>
      <c r="AE185" s="108" t="str">
        <f t="shared" si="44"/>
        <v>RH18_19</v>
      </c>
      <c r="AF185" s="108">
        <f t="shared" si="38"/>
        <v>0.0217155355129377</v>
      </c>
      <c r="AG185" s="108" t="s">
        <v>18</v>
      </c>
      <c r="AH185" s="108" t="s">
        <v>197</v>
      </c>
      <c r="AL185" s="108" t="s">
        <v>327</v>
      </c>
      <c r="AM185" s="108" t="str">
        <f t="shared" si="45"/>
        <v>R_ES-APP-FR</v>
      </c>
      <c r="AN185" s="108" t="str">
        <f t="shared" si="45"/>
        <v>RH18_19</v>
      </c>
      <c r="AO185" s="108">
        <f t="shared" si="39"/>
        <v>0.0207724666848622</v>
      </c>
      <c r="AP185" s="108" t="s">
        <v>18</v>
      </c>
      <c r="AQ185" s="108" t="s">
        <v>194</v>
      </c>
      <c r="AU185" s="108" t="s">
        <v>327</v>
      </c>
      <c r="AV185" s="108" t="str">
        <f t="shared" si="46"/>
        <v>R_ES-APP-FR</v>
      </c>
      <c r="AW185" s="108" t="str">
        <f t="shared" si="46"/>
        <v>RH18_19</v>
      </c>
      <c r="AX185" s="108">
        <f t="shared" si="40"/>
        <v>0.0204346889564006</v>
      </c>
      <c r="AY185" s="108" t="s">
        <v>18</v>
      </c>
      <c r="AZ185" s="108" t="s">
        <v>193</v>
      </c>
      <c r="BD185" s="108" t="s">
        <v>327</v>
      </c>
      <c r="BE185" s="108" t="str">
        <f t="shared" si="47"/>
        <v>R_ES-APP-FR</v>
      </c>
      <c r="BF185" s="108" t="str">
        <f t="shared" si="47"/>
        <v>RH18_19</v>
      </c>
      <c r="BG185" s="108">
        <f t="shared" si="42"/>
        <v>0.0207724666848622</v>
      </c>
      <c r="BH185" s="108" t="s">
        <v>18</v>
      </c>
      <c r="BI185" s="108" t="s">
        <v>195</v>
      </c>
      <c r="BM185" s="108" t="s">
        <v>327</v>
      </c>
      <c r="BN185" s="108" t="str">
        <f t="shared" si="48"/>
        <v>R_ES-APP-FR</v>
      </c>
      <c r="BO185" s="108" t="str">
        <f t="shared" si="48"/>
        <v>RH18_19</v>
      </c>
      <c r="BP185" s="108">
        <f t="shared" si="41"/>
        <v>0.0204346889564006</v>
      </c>
      <c r="BQ185" s="108" t="s">
        <v>18</v>
      </c>
      <c r="BR185" s="108" t="s">
        <v>192</v>
      </c>
    </row>
    <row r="186" spans="11:70">
      <c r="K186" s="108" t="s">
        <v>327</v>
      </c>
      <c r="L186" s="108" t="str">
        <f t="shared" si="49"/>
        <v>R_ES-APP-FR</v>
      </c>
      <c r="M186" s="108" t="str">
        <f t="shared" si="28"/>
        <v>RH20_21</v>
      </c>
      <c r="N186" s="108">
        <f t="shared" si="36"/>
        <v>0.0208182800695852</v>
      </c>
      <c r="O186" s="108" t="s">
        <v>18</v>
      </c>
      <c r="P186" s="108" t="s">
        <v>196</v>
      </c>
      <c r="T186" s="108" t="s">
        <v>327</v>
      </c>
      <c r="U186" s="108" t="str">
        <f t="shared" si="43"/>
        <v>R_ES-APP-FR</v>
      </c>
      <c r="V186" s="108" t="str">
        <f t="shared" si="43"/>
        <v>RH20_21</v>
      </c>
      <c r="W186" s="108">
        <f t="shared" si="37"/>
        <v>0.0216015909557287</v>
      </c>
      <c r="X186" s="108" t="s">
        <v>18</v>
      </c>
      <c r="Y186" s="108" t="s">
        <v>191</v>
      </c>
      <c r="AC186" s="108" t="s">
        <v>327</v>
      </c>
      <c r="AD186" s="108" t="str">
        <f t="shared" si="44"/>
        <v>R_ES-APP-FR</v>
      </c>
      <c r="AE186" s="108" t="str">
        <f t="shared" si="44"/>
        <v>RH20_21</v>
      </c>
      <c r="AF186" s="108">
        <f t="shared" si="38"/>
        <v>0.0212535167287306</v>
      </c>
      <c r="AG186" s="108" t="s">
        <v>18</v>
      </c>
      <c r="AH186" s="108" t="s">
        <v>197</v>
      </c>
      <c r="AL186" s="108" t="s">
        <v>327</v>
      </c>
      <c r="AM186" s="108" t="str">
        <f t="shared" si="45"/>
        <v>R_ES-APP-FR</v>
      </c>
      <c r="AN186" s="108" t="str">
        <f t="shared" si="45"/>
        <v>RH20_21</v>
      </c>
      <c r="AO186" s="108">
        <f t="shared" si="39"/>
        <v>0.0208717090489964</v>
      </c>
      <c r="AP186" s="108" t="s">
        <v>18</v>
      </c>
      <c r="AQ186" s="108" t="s">
        <v>194</v>
      </c>
      <c r="AU186" s="108" t="s">
        <v>327</v>
      </c>
      <c r="AV186" s="108" t="str">
        <f t="shared" si="46"/>
        <v>R_ES-APP-FR</v>
      </c>
      <c r="AW186" s="108" t="str">
        <f t="shared" si="46"/>
        <v>RH20_21</v>
      </c>
      <c r="AX186" s="108">
        <f t="shared" si="40"/>
        <v>0.0208022312711157</v>
      </c>
      <c r="AY186" s="108" t="s">
        <v>18</v>
      </c>
      <c r="AZ186" s="108" t="s">
        <v>193</v>
      </c>
      <c r="BD186" s="108" t="s">
        <v>327</v>
      </c>
      <c r="BE186" s="108" t="str">
        <f t="shared" si="47"/>
        <v>R_ES-APP-FR</v>
      </c>
      <c r="BF186" s="108" t="str">
        <f t="shared" si="47"/>
        <v>RH20_21</v>
      </c>
      <c r="BG186" s="108">
        <f t="shared" si="42"/>
        <v>0.0208717090489964</v>
      </c>
      <c r="BH186" s="108" t="s">
        <v>18</v>
      </c>
      <c r="BI186" s="108" t="s">
        <v>195</v>
      </c>
      <c r="BM186" s="108" t="s">
        <v>327</v>
      </c>
      <c r="BN186" s="108" t="str">
        <f t="shared" si="48"/>
        <v>R_ES-APP-FR</v>
      </c>
      <c r="BO186" s="108" t="str">
        <f t="shared" si="48"/>
        <v>RH20_21</v>
      </c>
      <c r="BP186" s="108">
        <f t="shared" si="41"/>
        <v>0.0208022312711157</v>
      </c>
      <c r="BQ186" s="108" t="s">
        <v>18</v>
      </c>
      <c r="BR186" s="108" t="s">
        <v>192</v>
      </c>
    </row>
    <row r="187" spans="11:70">
      <c r="K187" s="175" t="s">
        <v>327</v>
      </c>
      <c r="L187" s="108" t="str">
        <f t="shared" si="49"/>
        <v>R_ES-APP-FR</v>
      </c>
      <c r="M187" s="108" t="str">
        <f t="shared" si="28"/>
        <v>RH22_23</v>
      </c>
      <c r="N187" s="108">
        <f t="shared" si="36"/>
        <v>0.0209309345114678</v>
      </c>
      <c r="O187" s="108" t="s">
        <v>18</v>
      </c>
      <c r="P187" s="108" t="s">
        <v>196</v>
      </c>
      <c r="T187" s="108" t="s">
        <v>327</v>
      </c>
      <c r="U187" s="108" t="str">
        <f t="shared" si="43"/>
        <v>R_ES-APP-FR</v>
      </c>
      <c r="V187" s="108" t="str">
        <f t="shared" si="43"/>
        <v>RH22_23</v>
      </c>
      <c r="W187" s="108">
        <f t="shared" si="37"/>
        <v>0.0217726786365968</v>
      </c>
      <c r="X187" s="108" t="s">
        <v>18</v>
      </c>
      <c r="Y187" s="108" t="s">
        <v>191</v>
      </c>
      <c r="AC187" s="108" t="s">
        <v>327</v>
      </c>
      <c r="AD187" s="108" t="str">
        <f t="shared" si="44"/>
        <v>R_ES-APP-FR</v>
      </c>
      <c r="AE187" s="108" t="str">
        <f t="shared" si="44"/>
        <v>RH22_23</v>
      </c>
      <c r="AF187" s="108">
        <f t="shared" si="38"/>
        <v>0.0210192787763135</v>
      </c>
      <c r="AG187" s="108" t="s">
        <v>18</v>
      </c>
      <c r="AH187" s="108" t="s">
        <v>197</v>
      </c>
      <c r="AL187" s="108" t="s">
        <v>327</v>
      </c>
      <c r="AM187" s="108" t="str">
        <f t="shared" si="45"/>
        <v>R_ES-APP-FR</v>
      </c>
      <c r="AN187" s="108" t="str">
        <f t="shared" si="45"/>
        <v>RH22_23</v>
      </c>
      <c r="AO187" s="108">
        <f t="shared" si="39"/>
        <v>0.0210488298607682</v>
      </c>
      <c r="AP187" s="108" t="s">
        <v>18</v>
      </c>
      <c r="AQ187" s="108" t="s">
        <v>194</v>
      </c>
      <c r="AU187" s="108" t="s">
        <v>327</v>
      </c>
      <c r="AV187" s="108" t="str">
        <f t="shared" si="46"/>
        <v>R_ES-APP-FR</v>
      </c>
      <c r="AW187" s="108" t="str">
        <f t="shared" si="46"/>
        <v>RH22_23</v>
      </c>
      <c r="AX187" s="108">
        <f t="shared" si="40"/>
        <v>0.0211656433177729</v>
      </c>
      <c r="AY187" s="108" t="s">
        <v>18</v>
      </c>
      <c r="AZ187" s="108" t="s">
        <v>193</v>
      </c>
      <c r="BD187" s="108" t="s">
        <v>327</v>
      </c>
      <c r="BE187" s="108" t="str">
        <f t="shared" si="47"/>
        <v>R_ES-APP-FR</v>
      </c>
      <c r="BF187" s="108" t="str">
        <f t="shared" si="47"/>
        <v>RH22_23</v>
      </c>
      <c r="BG187" s="108">
        <f t="shared" si="42"/>
        <v>0.0210488298607682</v>
      </c>
      <c r="BH187" s="108" t="s">
        <v>18</v>
      </c>
      <c r="BI187" s="108" t="s">
        <v>195</v>
      </c>
      <c r="BM187" s="108" t="s">
        <v>327</v>
      </c>
      <c r="BN187" s="108" t="str">
        <f t="shared" si="48"/>
        <v>R_ES-APP-FR</v>
      </c>
      <c r="BO187" s="108" t="str">
        <f t="shared" si="48"/>
        <v>RH22_23</v>
      </c>
      <c r="BP187" s="108">
        <f t="shared" si="41"/>
        <v>0.0211656433177729</v>
      </c>
      <c r="BQ187" s="108" t="s">
        <v>18</v>
      </c>
      <c r="BR187" s="108" t="s">
        <v>192</v>
      </c>
    </row>
    <row r="188" spans="11:70">
      <c r="K188" s="108" t="s">
        <v>327</v>
      </c>
      <c r="L188" s="108" t="str">
        <f t="shared" si="49"/>
        <v>R_ES-APP-FR</v>
      </c>
      <c r="M188" s="108" t="str">
        <f t="shared" si="28"/>
        <v>SH0_1</v>
      </c>
      <c r="N188" s="108">
        <f t="shared" si="36"/>
        <v>0.0216934658061337</v>
      </c>
      <c r="O188" s="108" t="s">
        <v>18</v>
      </c>
      <c r="P188" s="108" t="s">
        <v>196</v>
      </c>
      <c r="T188" s="108" t="s">
        <v>327</v>
      </c>
      <c r="U188" s="108" t="str">
        <f t="shared" si="43"/>
        <v>R_ES-APP-FR</v>
      </c>
      <c r="V188" s="108" t="str">
        <f t="shared" si="43"/>
        <v>SH0_1</v>
      </c>
      <c r="W188" s="108">
        <f t="shared" si="37"/>
        <v>0.0174477618854123</v>
      </c>
      <c r="X188" s="108" t="s">
        <v>18</v>
      </c>
      <c r="Y188" s="108" t="s">
        <v>191</v>
      </c>
      <c r="AC188" s="108" t="s">
        <v>327</v>
      </c>
      <c r="AD188" s="108" t="str">
        <f t="shared" si="44"/>
        <v>R_ES-APP-FR</v>
      </c>
      <c r="AE188" s="108" t="str">
        <f t="shared" si="44"/>
        <v>SH0_1</v>
      </c>
      <c r="AF188" s="108">
        <f t="shared" si="38"/>
        <v>0.020811553801597</v>
      </c>
      <c r="AG188" s="108" t="s">
        <v>18</v>
      </c>
      <c r="AH188" s="108" t="s">
        <v>197</v>
      </c>
      <c r="AL188" s="108" t="s">
        <v>327</v>
      </c>
      <c r="AM188" s="108" t="str">
        <f t="shared" si="45"/>
        <v>R_ES-APP-FR</v>
      </c>
      <c r="AN188" s="108" t="str">
        <f t="shared" si="45"/>
        <v>SH0_1</v>
      </c>
      <c r="AO188" s="108">
        <f t="shared" si="39"/>
        <v>0.0202895899307037</v>
      </c>
      <c r="AP188" s="108" t="s">
        <v>18</v>
      </c>
      <c r="AQ188" s="108" t="s">
        <v>194</v>
      </c>
      <c r="AU188" s="108" t="s">
        <v>327</v>
      </c>
      <c r="AV188" s="108" t="str">
        <f t="shared" si="46"/>
        <v>R_ES-APP-FR</v>
      </c>
      <c r="AW188" s="108" t="str">
        <f t="shared" si="46"/>
        <v>SH0_1</v>
      </c>
      <c r="AX188" s="108">
        <f t="shared" si="40"/>
        <v>0.0235399975380162</v>
      </c>
      <c r="AY188" s="108" t="s">
        <v>18</v>
      </c>
      <c r="AZ188" s="108" t="s">
        <v>193</v>
      </c>
      <c r="BD188" s="108" t="s">
        <v>327</v>
      </c>
      <c r="BE188" s="108" t="str">
        <f t="shared" si="47"/>
        <v>R_ES-APP-FR</v>
      </c>
      <c r="BF188" s="108" t="str">
        <f t="shared" si="47"/>
        <v>SH0_1</v>
      </c>
      <c r="BG188" s="108">
        <f t="shared" si="42"/>
        <v>0.0202895899307037</v>
      </c>
      <c r="BH188" s="108" t="s">
        <v>18</v>
      </c>
      <c r="BI188" s="108" t="s">
        <v>195</v>
      </c>
      <c r="BM188" s="108" t="s">
        <v>327</v>
      </c>
      <c r="BN188" s="108" t="str">
        <f t="shared" si="48"/>
        <v>R_ES-APP-FR</v>
      </c>
      <c r="BO188" s="108" t="str">
        <f t="shared" si="48"/>
        <v>SH0_1</v>
      </c>
      <c r="BP188" s="108">
        <f t="shared" si="41"/>
        <v>0.0235399975380162</v>
      </c>
      <c r="BQ188" s="108" t="s">
        <v>18</v>
      </c>
      <c r="BR188" s="108" t="s">
        <v>192</v>
      </c>
    </row>
    <row r="189" spans="11:70">
      <c r="K189" s="108" t="s">
        <v>327</v>
      </c>
      <c r="L189" s="108" t="str">
        <f t="shared" si="49"/>
        <v>R_ES-APP-FR</v>
      </c>
      <c r="M189" s="108" t="str">
        <f t="shared" si="28"/>
        <v>SH2_3</v>
      </c>
      <c r="N189" s="108">
        <f t="shared" si="36"/>
        <v>0.0210916294485409</v>
      </c>
      <c r="O189" s="108" t="s">
        <v>18</v>
      </c>
      <c r="P189" s="108" t="s">
        <v>196</v>
      </c>
      <c r="T189" s="108" t="s">
        <v>327</v>
      </c>
      <c r="U189" s="108" t="str">
        <f t="shared" si="43"/>
        <v>R_ES-APP-FR</v>
      </c>
      <c r="V189" s="108" t="str">
        <f t="shared" si="43"/>
        <v>SH2_3</v>
      </c>
      <c r="W189" s="108">
        <f t="shared" si="37"/>
        <v>0.0152457918759897</v>
      </c>
      <c r="X189" s="108" t="s">
        <v>18</v>
      </c>
      <c r="Y189" s="108" t="s">
        <v>191</v>
      </c>
      <c r="AC189" s="108" t="s">
        <v>327</v>
      </c>
      <c r="AD189" s="108" t="str">
        <f t="shared" si="44"/>
        <v>R_ES-APP-FR</v>
      </c>
      <c r="AE189" s="108" t="str">
        <f t="shared" si="44"/>
        <v>SH2_3</v>
      </c>
      <c r="AF189" s="108">
        <f t="shared" si="38"/>
        <v>0.0201796299239725</v>
      </c>
      <c r="AG189" s="108" t="s">
        <v>18</v>
      </c>
      <c r="AH189" s="108" t="s">
        <v>197</v>
      </c>
      <c r="AL189" s="108" t="s">
        <v>327</v>
      </c>
      <c r="AM189" s="108" t="str">
        <f t="shared" si="45"/>
        <v>R_ES-APP-FR</v>
      </c>
      <c r="AN189" s="108" t="str">
        <f t="shared" si="45"/>
        <v>SH2_3</v>
      </c>
      <c r="AO189" s="108">
        <f t="shared" si="39"/>
        <v>0.0188706568826577</v>
      </c>
      <c r="AP189" s="108" t="s">
        <v>18</v>
      </c>
      <c r="AQ189" s="108" t="s">
        <v>194</v>
      </c>
      <c r="AU189" s="108" t="s">
        <v>327</v>
      </c>
      <c r="AV189" s="108" t="str">
        <f t="shared" si="46"/>
        <v>R_ES-APP-FR</v>
      </c>
      <c r="AW189" s="108" t="str">
        <f t="shared" si="46"/>
        <v>SH2_3</v>
      </c>
      <c r="AX189" s="108">
        <f t="shared" si="40"/>
        <v>0.0213085433268016</v>
      </c>
      <c r="AY189" s="108" t="s">
        <v>18</v>
      </c>
      <c r="AZ189" s="108" t="s">
        <v>193</v>
      </c>
      <c r="BD189" s="108" t="s">
        <v>327</v>
      </c>
      <c r="BE189" s="108" t="str">
        <f t="shared" si="47"/>
        <v>R_ES-APP-FR</v>
      </c>
      <c r="BF189" s="108" t="str">
        <f t="shared" si="47"/>
        <v>SH2_3</v>
      </c>
      <c r="BG189" s="108">
        <f t="shared" si="42"/>
        <v>0.0188706568826577</v>
      </c>
      <c r="BH189" s="108" t="s">
        <v>18</v>
      </c>
      <c r="BI189" s="108" t="s">
        <v>195</v>
      </c>
      <c r="BM189" s="108" t="s">
        <v>327</v>
      </c>
      <c r="BN189" s="108" t="str">
        <f t="shared" si="48"/>
        <v>R_ES-APP-FR</v>
      </c>
      <c r="BO189" s="108" t="str">
        <f t="shared" si="48"/>
        <v>SH2_3</v>
      </c>
      <c r="BP189" s="108">
        <f t="shared" si="41"/>
        <v>0.0213085433268016</v>
      </c>
      <c r="BQ189" s="108" t="s">
        <v>18</v>
      </c>
      <c r="BR189" s="108" t="s">
        <v>192</v>
      </c>
    </row>
    <row r="190" spans="11:70">
      <c r="K190" s="108" t="s">
        <v>327</v>
      </c>
      <c r="L190" s="108" t="str">
        <f t="shared" si="49"/>
        <v>R_ES-APP-FR</v>
      </c>
      <c r="M190" s="108" t="str">
        <f t="shared" si="28"/>
        <v>SH4_5</v>
      </c>
      <c r="N190" s="108">
        <f t="shared" si="36"/>
        <v>0.0202885549117574</v>
      </c>
      <c r="O190" s="108" t="s">
        <v>18</v>
      </c>
      <c r="P190" s="108" t="s">
        <v>196</v>
      </c>
      <c r="T190" s="108" t="s">
        <v>327</v>
      </c>
      <c r="U190" s="108" t="str">
        <f t="shared" si="43"/>
        <v>R_ES-APP-FR</v>
      </c>
      <c r="V190" s="108" t="str">
        <f t="shared" si="43"/>
        <v>SH4_5</v>
      </c>
      <c r="W190" s="108">
        <f t="shared" si="37"/>
        <v>0.0140147850596432</v>
      </c>
      <c r="X190" s="108" t="s">
        <v>18</v>
      </c>
      <c r="Y190" s="108" t="s">
        <v>191</v>
      </c>
      <c r="AC190" s="108" t="s">
        <v>327</v>
      </c>
      <c r="AD190" s="108" t="str">
        <f t="shared" si="44"/>
        <v>R_ES-APP-FR</v>
      </c>
      <c r="AE190" s="108" t="str">
        <f t="shared" si="44"/>
        <v>SH4_5</v>
      </c>
      <c r="AF190" s="108">
        <f t="shared" si="38"/>
        <v>0.0196148395220663</v>
      </c>
      <c r="AG190" s="108" t="s">
        <v>18</v>
      </c>
      <c r="AH190" s="108" t="s">
        <v>197</v>
      </c>
      <c r="AL190" s="108" t="s">
        <v>327</v>
      </c>
      <c r="AM190" s="108" t="str">
        <f t="shared" si="45"/>
        <v>R_ES-APP-FR</v>
      </c>
      <c r="AN190" s="108" t="str">
        <f t="shared" si="45"/>
        <v>SH4_5</v>
      </c>
      <c r="AO190" s="108">
        <f t="shared" si="39"/>
        <v>0.017500502969476</v>
      </c>
      <c r="AP190" s="108" t="s">
        <v>18</v>
      </c>
      <c r="AQ190" s="108" t="s">
        <v>194</v>
      </c>
      <c r="AU190" s="108" t="s">
        <v>327</v>
      </c>
      <c r="AV190" s="108" t="str">
        <f t="shared" si="46"/>
        <v>R_ES-APP-FR</v>
      </c>
      <c r="AW190" s="108" t="str">
        <f t="shared" si="46"/>
        <v>SH4_5</v>
      </c>
      <c r="AX190" s="108">
        <f t="shared" si="40"/>
        <v>0.0184793639312763</v>
      </c>
      <c r="AY190" s="108" t="s">
        <v>18</v>
      </c>
      <c r="AZ190" s="108" t="s">
        <v>193</v>
      </c>
      <c r="BD190" s="108" t="s">
        <v>327</v>
      </c>
      <c r="BE190" s="108" t="str">
        <f t="shared" si="47"/>
        <v>R_ES-APP-FR</v>
      </c>
      <c r="BF190" s="108" t="str">
        <f t="shared" si="47"/>
        <v>SH4_5</v>
      </c>
      <c r="BG190" s="108">
        <f t="shared" si="42"/>
        <v>0.017500502969476</v>
      </c>
      <c r="BH190" s="108" t="s">
        <v>18</v>
      </c>
      <c r="BI190" s="108" t="s">
        <v>195</v>
      </c>
      <c r="BM190" s="108" t="s">
        <v>327</v>
      </c>
      <c r="BN190" s="108" t="str">
        <f t="shared" si="48"/>
        <v>R_ES-APP-FR</v>
      </c>
      <c r="BO190" s="108" t="str">
        <f t="shared" si="48"/>
        <v>SH4_5</v>
      </c>
      <c r="BP190" s="108">
        <f t="shared" si="41"/>
        <v>0.0184793639312763</v>
      </c>
      <c r="BQ190" s="108" t="s">
        <v>18</v>
      </c>
      <c r="BR190" s="108" t="s">
        <v>192</v>
      </c>
    </row>
    <row r="191" spans="11:70">
      <c r="K191" s="175" t="s">
        <v>327</v>
      </c>
      <c r="L191" s="108" t="str">
        <f t="shared" si="49"/>
        <v>R_ES-APP-FR</v>
      </c>
      <c r="M191" s="108" t="str">
        <f t="shared" si="28"/>
        <v>SH6_7</v>
      </c>
      <c r="N191" s="108">
        <f t="shared" si="36"/>
        <v>0.0192322364169783</v>
      </c>
      <c r="O191" s="108" t="s">
        <v>18</v>
      </c>
      <c r="P191" s="108" t="s">
        <v>196</v>
      </c>
      <c r="T191" s="108" t="s">
        <v>327</v>
      </c>
      <c r="U191" s="108" t="str">
        <f t="shared" si="43"/>
        <v>R_ES-APP-FR</v>
      </c>
      <c r="V191" s="108" t="str">
        <f t="shared" si="43"/>
        <v>SH6_7</v>
      </c>
      <c r="W191" s="108">
        <f t="shared" si="37"/>
        <v>0.0138604432096002</v>
      </c>
      <c r="X191" s="108" t="s">
        <v>18</v>
      </c>
      <c r="Y191" s="108" t="s">
        <v>191</v>
      </c>
      <c r="AC191" s="108" t="s">
        <v>327</v>
      </c>
      <c r="AD191" s="108" t="str">
        <f t="shared" si="44"/>
        <v>R_ES-APP-FR</v>
      </c>
      <c r="AE191" s="108" t="str">
        <f t="shared" si="44"/>
        <v>SH6_7</v>
      </c>
      <c r="AF191" s="108">
        <f t="shared" si="38"/>
        <v>0.0172789981084644</v>
      </c>
      <c r="AG191" s="108" t="s">
        <v>18</v>
      </c>
      <c r="AH191" s="108" t="s">
        <v>197</v>
      </c>
      <c r="AL191" s="108" t="s">
        <v>327</v>
      </c>
      <c r="AM191" s="108" t="str">
        <f t="shared" si="45"/>
        <v>R_ES-APP-FR</v>
      </c>
      <c r="AN191" s="108" t="str">
        <f t="shared" si="45"/>
        <v>SH6_7</v>
      </c>
      <c r="AO191" s="108">
        <f t="shared" si="39"/>
        <v>0.016421193779789</v>
      </c>
      <c r="AP191" s="108" t="s">
        <v>18</v>
      </c>
      <c r="AQ191" s="108" t="s">
        <v>194</v>
      </c>
      <c r="AU191" s="108" t="s">
        <v>327</v>
      </c>
      <c r="AV191" s="108" t="str">
        <f t="shared" si="46"/>
        <v>R_ES-APP-FR</v>
      </c>
      <c r="AW191" s="108" t="str">
        <f t="shared" si="46"/>
        <v>SH6_7</v>
      </c>
      <c r="AX191" s="108">
        <f t="shared" si="40"/>
        <v>0.0171996217128879</v>
      </c>
      <c r="AY191" s="108" t="s">
        <v>18</v>
      </c>
      <c r="AZ191" s="108" t="s">
        <v>193</v>
      </c>
      <c r="BD191" s="108" t="s">
        <v>327</v>
      </c>
      <c r="BE191" s="108" t="str">
        <f t="shared" si="47"/>
        <v>R_ES-APP-FR</v>
      </c>
      <c r="BF191" s="108" t="str">
        <f t="shared" si="47"/>
        <v>SH6_7</v>
      </c>
      <c r="BG191" s="108">
        <f t="shared" si="42"/>
        <v>0.016421193779789</v>
      </c>
      <c r="BH191" s="108" t="s">
        <v>18</v>
      </c>
      <c r="BI191" s="108" t="s">
        <v>195</v>
      </c>
      <c r="BM191" s="108" t="s">
        <v>327</v>
      </c>
      <c r="BN191" s="108" t="str">
        <f t="shared" si="48"/>
        <v>R_ES-APP-FR</v>
      </c>
      <c r="BO191" s="108" t="str">
        <f t="shared" si="48"/>
        <v>SH6_7</v>
      </c>
      <c r="BP191" s="108">
        <f t="shared" si="41"/>
        <v>0.0171996217128879</v>
      </c>
      <c r="BQ191" s="108" t="s">
        <v>18</v>
      </c>
      <c r="BR191" s="108" t="s">
        <v>192</v>
      </c>
    </row>
    <row r="192" spans="11:70">
      <c r="K192" s="108" t="s">
        <v>327</v>
      </c>
      <c r="L192" s="108" t="str">
        <f t="shared" si="49"/>
        <v>R_ES-APP-FR</v>
      </c>
      <c r="M192" s="108" t="str">
        <f t="shared" ref="M192:M255" si="50">M144</f>
        <v>SH8_9</v>
      </c>
      <c r="N192" s="108">
        <f t="shared" si="36"/>
        <v>0.0187485070114251</v>
      </c>
      <c r="O192" s="108" t="s">
        <v>18</v>
      </c>
      <c r="P192" s="108" t="s">
        <v>196</v>
      </c>
      <c r="T192" s="108" t="s">
        <v>327</v>
      </c>
      <c r="U192" s="108" t="str">
        <f t="shared" si="43"/>
        <v>R_ES-APP-FR</v>
      </c>
      <c r="V192" s="108" t="str">
        <f t="shared" si="43"/>
        <v>SH8_9</v>
      </c>
      <c r="W192" s="108">
        <f t="shared" si="37"/>
        <v>0.0147551071793505</v>
      </c>
      <c r="X192" s="108" t="s">
        <v>18</v>
      </c>
      <c r="Y192" s="108" t="s">
        <v>191</v>
      </c>
      <c r="AC192" s="108" t="s">
        <v>327</v>
      </c>
      <c r="AD192" s="108" t="str">
        <f t="shared" si="44"/>
        <v>R_ES-APP-FR</v>
      </c>
      <c r="AE192" s="108" t="str">
        <f t="shared" si="44"/>
        <v>SH8_9</v>
      </c>
      <c r="AF192" s="108">
        <f t="shared" si="38"/>
        <v>0.0155886992614423</v>
      </c>
      <c r="AG192" s="108" t="s">
        <v>18</v>
      </c>
      <c r="AH192" s="108" t="s">
        <v>197</v>
      </c>
      <c r="AL192" s="108" t="s">
        <v>327</v>
      </c>
      <c r="AM192" s="108" t="str">
        <f t="shared" si="45"/>
        <v>R_ES-APP-FR</v>
      </c>
      <c r="AN192" s="108" t="str">
        <f t="shared" si="45"/>
        <v>SH8_9</v>
      </c>
      <c r="AO192" s="108">
        <f t="shared" si="39"/>
        <v>0.0161398429577345</v>
      </c>
      <c r="AP192" s="108" t="s">
        <v>18</v>
      </c>
      <c r="AQ192" s="108" t="s">
        <v>194</v>
      </c>
      <c r="AU192" s="108" t="s">
        <v>327</v>
      </c>
      <c r="AV192" s="108" t="str">
        <f t="shared" si="46"/>
        <v>R_ES-APP-FR</v>
      </c>
      <c r="AW192" s="108" t="str">
        <f t="shared" si="46"/>
        <v>SH8_9</v>
      </c>
      <c r="AX192" s="108">
        <f t="shared" si="40"/>
        <v>0.017030245273227</v>
      </c>
      <c r="AY192" s="108" t="s">
        <v>18</v>
      </c>
      <c r="AZ192" s="108" t="s">
        <v>193</v>
      </c>
      <c r="BD192" s="108" t="s">
        <v>327</v>
      </c>
      <c r="BE192" s="108" t="str">
        <f t="shared" si="47"/>
        <v>R_ES-APP-FR</v>
      </c>
      <c r="BF192" s="108" t="str">
        <f t="shared" si="47"/>
        <v>SH8_9</v>
      </c>
      <c r="BG192" s="108">
        <f t="shared" si="42"/>
        <v>0.0161398429577345</v>
      </c>
      <c r="BH192" s="108" t="s">
        <v>18</v>
      </c>
      <c r="BI192" s="108" t="s">
        <v>195</v>
      </c>
      <c r="BM192" s="108" t="s">
        <v>327</v>
      </c>
      <c r="BN192" s="108" t="str">
        <f t="shared" si="48"/>
        <v>R_ES-APP-FR</v>
      </c>
      <c r="BO192" s="108" t="str">
        <f t="shared" si="48"/>
        <v>SH8_9</v>
      </c>
      <c r="BP192" s="108">
        <f t="shared" si="41"/>
        <v>0.017030245273227</v>
      </c>
      <c r="BQ192" s="108" t="s">
        <v>18</v>
      </c>
      <c r="BR192" s="108" t="s">
        <v>192</v>
      </c>
    </row>
    <row r="193" spans="11:70">
      <c r="K193" s="108" t="s">
        <v>327</v>
      </c>
      <c r="L193" s="108" t="str">
        <f t="shared" si="49"/>
        <v>R_ES-APP-FR</v>
      </c>
      <c r="M193" s="108" t="str">
        <f t="shared" si="50"/>
        <v>SH10_11</v>
      </c>
      <c r="N193" s="108">
        <f t="shared" si="36"/>
        <v>0.0186780472400084</v>
      </c>
      <c r="O193" s="108" t="s">
        <v>18</v>
      </c>
      <c r="P193" s="108" t="s">
        <v>196</v>
      </c>
      <c r="T193" s="108" t="s">
        <v>327</v>
      </c>
      <c r="U193" s="108" t="str">
        <f t="shared" si="43"/>
        <v>R_ES-APP-FR</v>
      </c>
      <c r="V193" s="108" t="str">
        <f t="shared" si="43"/>
        <v>SH10_11</v>
      </c>
      <c r="W193" s="108">
        <f t="shared" si="37"/>
        <v>0.0171866616430302</v>
      </c>
      <c r="X193" s="108" t="s">
        <v>18</v>
      </c>
      <c r="Y193" s="108" t="s">
        <v>191</v>
      </c>
      <c r="AC193" s="108" t="s">
        <v>327</v>
      </c>
      <c r="AD193" s="108" t="str">
        <f t="shared" si="44"/>
        <v>R_ES-APP-FR</v>
      </c>
      <c r="AE193" s="108" t="str">
        <f t="shared" si="44"/>
        <v>SH10_11</v>
      </c>
      <c r="AF193" s="108">
        <f t="shared" si="38"/>
        <v>0.0150973156957682</v>
      </c>
      <c r="AG193" s="108" t="s">
        <v>18</v>
      </c>
      <c r="AH193" s="108" t="s">
        <v>197</v>
      </c>
      <c r="AL193" s="108" t="s">
        <v>327</v>
      </c>
      <c r="AM193" s="108" t="str">
        <f t="shared" si="45"/>
        <v>R_ES-APP-FR</v>
      </c>
      <c r="AN193" s="108" t="str">
        <f t="shared" si="45"/>
        <v>SH10_11</v>
      </c>
      <c r="AO193" s="108">
        <f t="shared" si="39"/>
        <v>0.0171295457469424</v>
      </c>
      <c r="AP193" s="108" t="s">
        <v>18</v>
      </c>
      <c r="AQ193" s="108" t="s">
        <v>194</v>
      </c>
      <c r="AU193" s="108" t="s">
        <v>327</v>
      </c>
      <c r="AV193" s="108" t="str">
        <f t="shared" si="46"/>
        <v>R_ES-APP-FR</v>
      </c>
      <c r="AW193" s="108" t="str">
        <f t="shared" si="46"/>
        <v>SH10_11</v>
      </c>
      <c r="AX193" s="108">
        <f t="shared" si="40"/>
        <v>0.0187148851387562</v>
      </c>
      <c r="AY193" s="108" t="s">
        <v>18</v>
      </c>
      <c r="AZ193" s="108" t="s">
        <v>193</v>
      </c>
      <c r="BD193" s="108" t="s">
        <v>327</v>
      </c>
      <c r="BE193" s="108" t="str">
        <f t="shared" si="47"/>
        <v>R_ES-APP-FR</v>
      </c>
      <c r="BF193" s="108" t="str">
        <f t="shared" si="47"/>
        <v>SH10_11</v>
      </c>
      <c r="BG193" s="108">
        <f t="shared" si="42"/>
        <v>0.0171295457469424</v>
      </c>
      <c r="BH193" s="108" t="s">
        <v>18</v>
      </c>
      <c r="BI193" s="108" t="s">
        <v>195</v>
      </c>
      <c r="BM193" s="108" t="s">
        <v>327</v>
      </c>
      <c r="BN193" s="108" t="str">
        <f t="shared" si="48"/>
        <v>R_ES-APP-FR</v>
      </c>
      <c r="BO193" s="108" t="str">
        <f t="shared" si="48"/>
        <v>SH10_11</v>
      </c>
      <c r="BP193" s="108">
        <f t="shared" si="41"/>
        <v>0.0187148851387562</v>
      </c>
      <c r="BQ193" s="108" t="s">
        <v>18</v>
      </c>
      <c r="BR193" s="108" t="s">
        <v>192</v>
      </c>
    </row>
    <row r="194" spans="11:70">
      <c r="K194" s="108" t="s">
        <v>327</v>
      </c>
      <c r="L194" s="108" t="str">
        <f t="shared" si="49"/>
        <v>R_ES-APP-FR</v>
      </c>
      <c r="M194" s="108" t="str">
        <f t="shared" si="50"/>
        <v>SH12_13</v>
      </c>
      <c r="N194" s="108">
        <f t="shared" si="36"/>
        <v>0.0193543241840057</v>
      </c>
      <c r="O194" s="108" t="s">
        <v>18</v>
      </c>
      <c r="P194" s="108" t="s">
        <v>196</v>
      </c>
      <c r="T194" s="108" t="s">
        <v>327</v>
      </c>
      <c r="U194" s="108" t="str">
        <f t="shared" si="43"/>
        <v>R_ES-APP-FR</v>
      </c>
      <c r="V194" s="108" t="str">
        <f t="shared" si="43"/>
        <v>SH12_13</v>
      </c>
      <c r="W194" s="108">
        <f t="shared" si="37"/>
        <v>0.0185329663536096</v>
      </c>
      <c r="X194" s="108" t="s">
        <v>18</v>
      </c>
      <c r="Y194" s="108" t="s">
        <v>191</v>
      </c>
      <c r="AC194" s="108" t="s">
        <v>327</v>
      </c>
      <c r="AD194" s="108" t="str">
        <f t="shared" si="44"/>
        <v>R_ES-APP-FR</v>
      </c>
      <c r="AE194" s="108" t="str">
        <f t="shared" si="44"/>
        <v>SH12_13</v>
      </c>
      <c r="AF194" s="108">
        <f t="shared" si="38"/>
        <v>0.0157162719062912</v>
      </c>
      <c r="AG194" s="108" t="s">
        <v>18</v>
      </c>
      <c r="AH194" s="108" t="s">
        <v>197</v>
      </c>
      <c r="AL194" s="108" t="s">
        <v>327</v>
      </c>
      <c r="AM194" s="108" t="str">
        <f t="shared" si="45"/>
        <v>R_ES-APP-FR</v>
      </c>
      <c r="AN194" s="108" t="str">
        <f t="shared" si="45"/>
        <v>SH12_13</v>
      </c>
      <c r="AO194" s="108">
        <f t="shared" si="39"/>
        <v>0.0184909585816698</v>
      </c>
      <c r="AP194" s="108" t="s">
        <v>18</v>
      </c>
      <c r="AQ194" s="108" t="s">
        <v>194</v>
      </c>
      <c r="AU194" s="108" t="s">
        <v>327</v>
      </c>
      <c r="AV194" s="108" t="str">
        <f t="shared" si="46"/>
        <v>R_ES-APP-FR</v>
      </c>
      <c r="AW194" s="108" t="str">
        <f t="shared" si="46"/>
        <v>SH12_13</v>
      </c>
      <c r="AX194" s="108">
        <f t="shared" si="40"/>
        <v>0.0213435574080405</v>
      </c>
      <c r="AY194" s="108" t="s">
        <v>18</v>
      </c>
      <c r="AZ194" s="108" t="s">
        <v>193</v>
      </c>
      <c r="BD194" s="108" t="s">
        <v>327</v>
      </c>
      <c r="BE194" s="108" t="str">
        <f t="shared" si="47"/>
        <v>R_ES-APP-FR</v>
      </c>
      <c r="BF194" s="108" t="str">
        <f t="shared" si="47"/>
        <v>SH12_13</v>
      </c>
      <c r="BG194" s="108">
        <f t="shared" si="42"/>
        <v>0.0184909585816698</v>
      </c>
      <c r="BH194" s="108" t="s">
        <v>18</v>
      </c>
      <c r="BI194" s="108" t="s">
        <v>195</v>
      </c>
      <c r="BM194" s="108" t="s">
        <v>327</v>
      </c>
      <c r="BN194" s="108" t="str">
        <f t="shared" si="48"/>
        <v>R_ES-APP-FR</v>
      </c>
      <c r="BO194" s="108" t="str">
        <f t="shared" si="48"/>
        <v>SH12_13</v>
      </c>
      <c r="BP194" s="108">
        <f t="shared" si="41"/>
        <v>0.0213435574080405</v>
      </c>
      <c r="BQ194" s="108" t="s">
        <v>18</v>
      </c>
      <c r="BR194" s="108" t="s">
        <v>192</v>
      </c>
    </row>
    <row r="195" spans="11:70">
      <c r="K195" s="175" t="s">
        <v>327</v>
      </c>
      <c r="L195" s="108" t="str">
        <f t="shared" si="49"/>
        <v>R_ES-APP-FR</v>
      </c>
      <c r="M195" s="108" t="str">
        <f t="shared" si="50"/>
        <v>SH14_15</v>
      </c>
      <c r="N195" s="108">
        <f t="shared" si="36"/>
        <v>0.0204723701496402</v>
      </c>
      <c r="O195" s="108" t="s">
        <v>18</v>
      </c>
      <c r="P195" s="108" t="s">
        <v>196</v>
      </c>
      <c r="T195" s="108" t="s">
        <v>327</v>
      </c>
      <c r="U195" s="108" t="str">
        <f t="shared" si="43"/>
        <v>R_ES-APP-FR</v>
      </c>
      <c r="V195" s="108" t="str">
        <f t="shared" si="43"/>
        <v>SH14_15</v>
      </c>
      <c r="W195" s="108">
        <f t="shared" si="37"/>
        <v>0.0189446065338263</v>
      </c>
      <c r="X195" s="108" t="s">
        <v>18</v>
      </c>
      <c r="Y195" s="108" t="s">
        <v>191</v>
      </c>
      <c r="AC195" s="108" t="s">
        <v>327</v>
      </c>
      <c r="AD195" s="108" t="str">
        <f t="shared" si="44"/>
        <v>R_ES-APP-FR</v>
      </c>
      <c r="AE195" s="108" t="str">
        <f t="shared" si="44"/>
        <v>SH14_15</v>
      </c>
      <c r="AF195" s="108">
        <f t="shared" si="38"/>
        <v>0.0181694864820914</v>
      </c>
      <c r="AG195" s="108" t="s">
        <v>18</v>
      </c>
      <c r="AH195" s="108" t="s">
        <v>197</v>
      </c>
      <c r="AL195" s="108" t="s">
        <v>327</v>
      </c>
      <c r="AM195" s="108" t="str">
        <f t="shared" si="45"/>
        <v>R_ES-APP-FR</v>
      </c>
      <c r="AN195" s="108" t="str">
        <f t="shared" si="45"/>
        <v>SH14_15</v>
      </c>
      <c r="AO195" s="108">
        <f t="shared" si="39"/>
        <v>0.019740368004096</v>
      </c>
      <c r="AP195" s="108" t="s">
        <v>18</v>
      </c>
      <c r="AQ195" s="108" t="s">
        <v>194</v>
      </c>
      <c r="AU195" s="108" t="s">
        <v>327</v>
      </c>
      <c r="AV195" s="108" t="str">
        <f t="shared" si="46"/>
        <v>R_ES-APP-FR</v>
      </c>
      <c r="AW195" s="108" t="str">
        <f t="shared" si="46"/>
        <v>SH14_15</v>
      </c>
      <c r="AX195" s="108">
        <f t="shared" si="40"/>
        <v>0.022952067498314</v>
      </c>
      <c r="AY195" s="108" t="s">
        <v>18</v>
      </c>
      <c r="AZ195" s="108" t="s">
        <v>193</v>
      </c>
      <c r="BD195" s="108" t="s">
        <v>327</v>
      </c>
      <c r="BE195" s="108" t="str">
        <f t="shared" si="47"/>
        <v>R_ES-APP-FR</v>
      </c>
      <c r="BF195" s="108" t="str">
        <f t="shared" si="47"/>
        <v>SH14_15</v>
      </c>
      <c r="BG195" s="108">
        <f t="shared" si="42"/>
        <v>0.019740368004096</v>
      </c>
      <c r="BH195" s="108" t="s">
        <v>18</v>
      </c>
      <c r="BI195" s="108" t="s">
        <v>195</v>
      </c>
      <c r="BM195" s="108" t="s">
        <v>327</v>
      </c>
      <c r="BN195" s="108" t="str">
        <f t="shared" si="48"/>
        <v>R_ES-APP-FR</v>
      </c>
      <c r="BO195" s="108" t="str">
        <f t="shared" si="48"/>
        <v>SH14_15</v>
      </c>
      <c r="BP195" s="108">
        <f t="shared" si="41"/>
        <v>0.022952067498314</v>
      </c>
      <c r="BQ195" s="108" t="s">
        <v>18</v>
      </c>
      <c r="BR195" s="108" t="s">
        <v>192</v>
      </c>
    </row>
    <row r="196" spans="11:70">
      <c r="K196" s="108" t="s">
        <v>327</v>
      </c>
      <c r="L196" s="108" t="str">
        <f t="shared" si="49"/>
        <v>R_ES-APP-FR</v>
      </c>
      <c r="M196" s="108" t="str">
        <f t="shared" si="50"/>
        <v>SH16_17</v>
      </c>
      <c r="N196" s="108">
        <f t="shared" si="36"/>
        <v>0.021278922422278</v>
      </c>
      <c r="O196" s="108" t="s">
        <v>18</v>
      </c>
      <c r="P196" s="108" t="s">
        <v>196</v>
      </c>
      <c r="T196" s="108" t="s">
        <v>327</v>
      </c>
      <c r="U196" s="108" t="str">
        <f t="shared" si="43"/>
        <v>R_ES-APP-FR</v>
      </c>
      <c r="V196" s="108" t="str">
        <f t="shared" si="43"/>
        <v>SH16_17</v>
      </c>
      <c r="W196" s="108">
        <f t="shared" si="37"/>
        <v>0.0187938640201366</v>
      </c>
      <c r="X196" s="108" t="s">
        <v>18</v>
      </c>
      <c r="Y196" s="108" t="s">
        <v>191</v>
      </c>
      <c r="AC196" s="108" t="s">
        <v>327</v>
      </c>
      <c r="AD196" s="108" t="str">
        <f t="shared" si="44"/>
        <v>R_ES-APP-FR</v>
      </c>
      <c r="AE196" s="108" t="str">
        <f t="shared" si="44"/>
        <v>SH16_17</v>
      </c>
      <c r="AF196" s="108">
        <f t="shared" si="38"/>
        <v>0.0199388030090388</v>
      </c>
      <c r="AG196" s="108" t="s">
        <v>18</v>
      </c>
      <c r="AH196" s="108" t="s">
        <v>197</v>
      </c>
      <c r="AL196" s="108" t="s">
        <v>327</v>
      </c>
      <c r="AM196" s="108" t="str">
        <f t="shared" si="45"/>
        <v>R_ES-APP-FR</v>
      </c>
      <c r="AN196" s="108" t="str">
        <f t="shared" si="45"/>
        <v>SH16_17</v>
      </c>
      <c r="AO196" s="108">
        <f t="shared" si="39"/>
        <v>0.0204205397465977</v>
      </c>
      <c r="AP196" s="108" t="s">
        <v>18</v>
      </c>
      <c r="AQ196" s="108" t="s">
        <v>194</v>
      </c>
      <c r="AU196" s="108" t="s">
        <v>327</v>
      </c>
      <c r="AV196" s="108" t="str">
        <f t="shared" si="46"/>
        <v>R_ES-APP-FR</v>
      </c>
      <c r="AW196" s="108" t="str">
        <f t="shared" si="46"/>
        <v>SH16_17</v>
      </c>
      <c r="AX196" s="108">
        <f t="shared" si="40"/>
        <v>0.0237104459107458</v>
      </c>
      <c r="AY196" s="108" t="s">
        <v>18</v>
      </c>
      <c r="AZ196" s="108" t="s">
        <v>193</v>
      </c>
      <c r="BD196" s="108" t="s">
        <v>327</v>
      </c>
      <c r="BE196" s="108" t="str">
        <f t="shared" si="47"/>
        <v>R_ES-APP-FR</v>
      </c>
      <c r="BF196" s="108" t="str">
        <f t="shared" si="47"/>
        <v>SH16_17</v>
      </c>
      <c r="BG196" s="108">
        <f t="shared" si="42"/>
        <v>0.0204205397465977</v>
      </c>
      <c r="BH196" s="108" t="s">
        <v>18</v>
      </c>
      <c r="BI196" s="108" t="s">
        <v>195</v>
      </c>
      <c r="BM196" s="108" t="s">
        <v>327</v>
      </c>
      <c r="BN196" s="108" t="str">
        <f t="shared" si="48"/>
        <v>R_ES-APP-FR</v>
      </c>
      <c r="BO196" s="108" t="str">
        <f t="shared" si="48"/>
        <v>SH16_17</v>
      </c>
      <c r="BP196" s="108">
        <f t="shared" si="41"/>
        <v>0.0237104459107458</v>
      </c>
      <c r="BQ196" s="108" t="s">
        <v>18</v>
      </c>
      <c r="BR196" s="108" t="s">
        <v>192</v>
      </c>
    </row>
    <row r="197" spans="11:70">
      <c r="K197" s="108" t="s">
        <v>327</v>
      </c>
      <c r="L197" s="108" t="str">
        <f t="shared" si="49"/>
        <v>R_ES-APP-FR</v>
      </c>
      <c r="M197" s="108" t="str">
        <f t="shared" si="50"/>
        <v>SH18_19</v>
      </c>
      <c r="N197" s="108">
        <f t="shared" si="36"/>
        <v>0.0217388347288327</v>
      </c>
      <c r="O197" s="108" t="s">
        <v>18</v>
      </c>
      <c r="P197" s="108" t="s">
        <v>196</v>
      </c>
      <c r="T197" s="108" t="s">
        <v>327</v>
      </c>
      <c r="U197" s="108" t="str">
        <f t="shared" si="43"/>
        <v>R_ES-APP-FR</v>
      </c>
      <c r="V197" s="108" t="str">
        <f t="shared" si="43"/>
        <v>SH18_19</v>
      </c>
      <c r="W197" s="108">
        <f t="shared" si="37"/>
        <v>0.0189293212414044</v>
      </c>
      <c r="X197" s="108" t="s">
        <v>18</v>
      </c>
      <c r="Y197" s="108" t="s">
        <v>191</v>
      </c>
      <c r="AC197" s="108" t="s">
        <v>327</v>
      </c>
      <c r="AD197" s="108" t="str">
        <f t="shared" si="44"/>
        <v>R_ES-APP-FR</v>
      </c>
      <c r="AE197" s="108" t="str">
        <f t="shared" si="44"/>
        <v>SH18_19</v>
      </c>
      <c r="AF197" s="108">
        <f t="shared" si="38"/>
        <v>0.0205951831792654</v>
      </c>
      <c r="AG197" s="108" t="s">
        <v>18</v>
      </c>
      <c r="AH197" s="108" t="s">
        <v>197</v>
      </c>
      <c r="AL197" s="108" t="s">
        <v>327</v>
      </c>
      <c r="AM197" s="108" t="str">
        <f t="shared" si="45"/>
        <v>R_ES-APP-FR</v>
      </c>
      <c r="AN197" s="108" t="str">
        <f t="shared" si="45"/>
        <v>SH18_19</v>
      </c>
      <c r="AO197" s="108">
        <f t="shared" si="39"/>
        <v>0.0206910653610991</v>
      </c>
      <c r="AP197" s="108" t="s">
        <v>18</v>
      </c>
      <c r="AQ197" s="108" t="s">
        <v>194</v>
      </c>
      <c r="AU197" s="108" t="s">
        <v>327</v>
      </c>
      <c r="AV197" s="108" t="str">
        <f t="shared" si="46"/>
        <v>R_ES-APP-FR</v>
      </c>
      <c r="AW197" s="108" t="str">
        <f t="shared" si="46"/>
        <v>SH18_19</v>
      </c>
      <c r="AX197" s="108">
        <f t="shared" si="40"/>
        <v>0.0239937611707896</v>
      </c>
      <c r="AY197" s="108" t="s">
        <v>18</v>
      </c>
      <c r="AZ197" s="108" t="s">
        <v>193</v>
      </c>
      <c r="BD197" s="108" t="s">
        <v>327</v>
      </c>
      <c r="BE197" s="108" t="str">
        <f t="shared" si="47"/>
        <v>R_ES-APP-FR</v>
      </c>
      <c r="BF197" s="108" t="str">
        <f t="shared" si="47"/>
        <v>SH18_19</v>
      </c>
      <c r="BG197" s="108">
        <f t="shared" si="42"/>
        <v>0.0206910653610991</v>
      </c>
      <c r="BH197" s="108" t="s">
        <v>18</v>
      </c>
      <c r="BI197" s="108" t="s">
        <v>195</v>
      </c>
      <c r="BM197" s="108" t="s">
        <v>327</v>
      </c>
      <c r="BN197" s="108" t="str">
        <f t="shared" si="48"/>
        <v>R_ES-APP-FR</v>
      </c>
      <c r="BO197" s="108" t="str">
        <f t="shared" si="48"/>
        <v>SH18_19</v>
      </c>
      <c r="BP197" s="108">
        <f t="shared" si="41"/>
        <v>0.0239937611707896</v>
      </c>
      <c r="BQ197" s="108" t="s">
        <v>18</v>
      </c>
      <c r="BR197" s="108" t="s">
        <v>192</v>
      </c>
    </row>
    <row r="198" spans="11:70">
      <c r="K198" s="108" t="s">
        <v>327</v>
      </c>
      <c r="L198" s="108" t="str">
        <f t="shared" si="49"/>
        <v>R_ES-APP-FR</v>
      </c>
      <c r="M198" s="108" t="str">
        <f t="shared" si="50"/>
        <v>SH20_21</v>
      </c>
      <c r="N198" s="108">
        <f t="shared" si="36"/>
        <v>0.0219554256218374</v>
      </c>
      <c r="O198" s="108" t="s">
        <v>18</v>
      </c>
      <c r="P198" s="108" t="s">
        <v>196</v>
      </c>
      <c r="T198" s="108" t="s">
        <v>327</v>
      </c>
      <c r="U198" s="108" t="str">
        <f t="shared" si="43"/>
        <v>R_ES-APP-FR</v>
      </c>
      <c r="V198" s="108" t="str">
        <f t="shared" si="43"/>
        <v>SH20_21</v>
      </c>
      <c r="W198" s="108">
        <f t="shared" si="37"/>
        <v>0.0190946892738074</v>
      </c>
      <c r="X198" s="108" t="s">
        <v>18</v>
      </c>
      <c r="Y198" s="108" t="s">
        <v>191</v>
      </c>
      <c r="AC198" s="108" t="s">
        <v>327</v>
      </c>
      <c r="AD198" s="108" t="str">
        <f t="shared" si="44"/>
        <v>R_ES-APP-FR</v>
      </c>
      <c r="AE198" s="108" t="str">
        <f t="shared" si="44"/>
        <v>SH20_21</v>
      </c>
      <c r="AF198" s="108">
        <f t="shared" si="38"/>
        <v>0.0207273778877354</v>
      </c>
      <c r="AG198" s="108" t="s">
        <v>18</v>
      </c>
      <c r="AH198" s="108" t="s">
        <v>197</v>
      </c>
      <c r="AL198" s="108" t="s">
        <v>327</v>
      </c>
      <c r="AM198" s="108" t="str">
        <f t="shared" si="45"/>
        <v>R_ES-APP-FR</v>
      </c>
      <c r="AN198" s="108" t="str">
        <f t="shared" si="45"/>
        <v>SH20_21</v>
      </c>
      <c r="AO198" s="108">
        <f t="shared" si="39"/>
        <v>0.0209631637065674</v>
      </c>
      <c r="AP198" s="108" t="s">
        <v>18</v>
      </c>
      <c r="AQ198" s="108" t="s">
        <v>194</v>
      </c>
      <c r="AU198" s="108" t="s">
        <v>327</v>
      </c>
      <c r="AV198" s="108" t="str">
        <f t="shared" si="46"/>
        <v>R_ES-APP-FR</v>
      </c>
      <c r="AW198" s="108" t="str">
        <f t="shared" si="46"/>
        <v>SH20_21</v>
      </c>
      <c r="AX198" s="108">
        <f t="shared" si="40"/>
        <v>0.0244748252753431</v>
      </c>
      <c r="AY198" s="108" t="s">
        <v>18</v>
      </c>
      <c r="AZ198" s="108" t="s">
        <v>193</v>
      </c>
      <c r="BD198" s="108" t="s">
        <v>327</v>
      </c>
      <c r="BE198" s="108" t="str">
        <f t="shared" si="47"/>
        <v>R_ES-APP-FR</v>
      </c>
      <c r="BF198" s="108" t="str">
        <f t="shared" si="47"/>
        <v>SH20_21</v>
      </c>
      <c r="BG198" s="108">
        <f t="shared" si="42"/>
        <v>0.0209631637065674</v>
      </c>
      <c r="BH198" s="108" t="s">
        <v>18</v>
      </c>
      <c r="BI198" s="108" t="s">
        <v>195</v>
      </c>
      <c r="BM198" s="108" t="s">
        <v>327</v>
      </c>
      <c r="BN198" s="108" t="str">
        <f t="shared" si="48"/>
        <v>R_ES-APP-FR</v>
      </c>
      <c r="BO198" s="108" t="str">
        <f t="shared" si="48"/>
        <v>SH20_21</v>
      </c>
      <c r="BP198" s="108">
        <f t="shared" si="41"/>
        <v>0.0244748252753431</v>
      </c>
      <c r="BQ198" s="108" t="s">
        <v>18</v>
      </c>
      <c r="BR198" s="108" t="s">
        <v>192</v>
      </c>
    </row>
    <row r="199" spans="11:70">
      <c r="K199" s="175" t="s">
        <v>327</v>
      </c>
      <c r="L199" s="108" t="str">
        <f t="shared" si="49"/>
        <v>R_ES-APP-FR</v>
      </c>
      <c r="M199" s="108" t="str">
        <f t="shared" si="50"/>
        <v>SH22_23</v>
      </c>
      <c r="N199" s="108">
        <f t="shared" si="36"/>
        <v>0.0221215642248193</v>
      </c>
      <c r="O199" s="108" t="s">
        <v>18</v>
      </c>
      <c r="P199" s="108" t="s">
        <v>196</v>
      </c>
      <c r="T199" s="108" t="s">
        <v>327</v>
      </c>
      <c r="U199" s="108" t="str">
        <f t="shared" si="43"/>
        <v>R_ES-APP-FR</v>
      </c>
      <c r="V199" s="108" t="str">
        <f t="shared" si="43"/>
        <v>SH22_23</v>
      </c>
      <c r="W199" s="108">
        <f t="shared" si="37"/>
        <v>0.0183466180817403</v>
      </c>
      <c r="X199" s="108" t="s">
        <v>18</v>
      </c>
      <c r="Y199" s="108" t="s">
        <v>191</v>
      </c>
      <c r="AC199" s="108" t="s">
        <v>327</v>
      </c>
      <c r="AD199" s="108" t="str">
        <f t="shared" si="44"/>
        <v>R_ES-APP-FR</v>
      </c>
      <c r="AE199" s="108" t="str">
        <f t="shared" si="44"/>
        <v>SH22_23</v>
      </c>
      <c r="AF199" s="108">
        <f t="shared" si="38"/>
        <v>0.0207157550987243</v>
      </c>
      <c r="AG199" s="108" t="s">
        <v>18</v>
      </c>
      <c r="AH199" s="108" t="s">
        <v>197</v>
      </c>
      <c r="AL199" s="108" t="s">
        <v>327</v>
      </c>
      <c r="AM199" s="108" t="str">
        <f t="shared" si="45"/>
        <v>R_ES-APP-FR</v>
      </c>
      <c r="AN199" s="108" t="str">
        <f t="shared" si="45"/>
        <v>SH22_23</v>
      </c>
      <c r="AO199" s="108">
        <f t="shared" si="39"/>
        <v>0.02077782488644</v>
      </c>
      <c r="AP199" s="108" t="s">
        <v>18</v>
      </c>
      <c r="AQ199" s="108" t="s">
        <v>194</v>
      </c>
      <c r="AU199" s="108" t="s">
        <v>327</v>
      </c>
      <c r="AV199" s="108" t="str">
        <f t="shared" si="46"/>
        <v>R_ES-APP-FR</v>
      </c>
      <c r="AW199" s="108" t="str">
        <f t="shared" si="46"/>
        <v>SH22_23</v>
      </c>
      <c r="AX199" s="108">
        <f t="shared" si="40"/>
        <v>0.0241373966840562</v>
      </c>
      <c r="AY199" s="108" t="s">
        <v>18</v>
      </c>
      <c r="AZ199" s="108" t="s">
        <v>193</v>
      </c>
      <c r="BD199" s="108" t="s">
        <v>327</v>
      </c>
      <c r="BE199" s="108" t="str">
        <f t="shared" si="47"/>
        <v>R_ES-APP-FR</v>
      </c>
      <c r="BF199" s="108" t="str">
        <f t="shared" si="47"/>
        <v>SH22_23</v>
      </c>
      <c r="BG199" s="108">
        <f t="shared" si="42"/>
        <v>0.02077782488644</v>
      </c>
      <c r="BH199" s="108" t="s">
        <v>18</v>
      </c>
      <c r="BI199" s="108" t="s">
        <v>195</v>
      </c>
      <c r="BM199" s="108" t="s">
        <v>327</v>
      </c>
      <c r="BN199" s="108" t="str">
        <f t="shared" si="48"/>
        <v>R_ES-APP-FR</v>
      </c>
      <c r="BO199" s="108" t="str">
        <f t="shared" si="48"/>
        <v>SH22_23</v>
      </c>
      <c r="BP199" s="108">
        <f t="shared" si="41"/>
        <v>0.0241373966840562</v>
      </c>
      <c r="BQ199" s="108" t="s">
        <v>18</v>
      </c>
      <c r="BR199" s="108" t="s">
        <v>192</v>
      </c>
    </row>
    <row r="200" spans="11:70">
      <c r="K200" s="108" t="s">
        <v>327</v>
      </c>
      <c r="L200" s="108" t="str">
        <f t="shared" si="49"/>
        <v>R_ES-APP-FR</v>
      </c>
      <c r="M200" s="108" t="str">
        <f t="shared" si="50"/>
        <v>FH0_1</v>
      </c>
      <c r="N200" s="108">
        <f t="shared" si="36"/>
        <v>0.0213934931755858</v>
      </c>
      <c r="O200" s="108" t="s">
        <v>18</v>
      </c>
      <c r="P200" s="108" t="s">
        <v>196</v>
      </c>
      <c r="T200" s="108" t="s">
        <v>327</v>
      </c>
      <c r="U200" s="108" t="str">
        <f t="shared" si="43"/>
        <v>R_ES-APP-FR</v>
      </c>
      <c r="V200" s="108" t="str">
        <f t="shared" si="43"/>
        <v>FH0_1</v>
      </c>
      <c r="W200" s="108">
        <f t="shared" si="37"/>
        <v>0.0189900151087194</v>
      </c>
      <c r="X200" s="108" t="s">
        <v>18</v>
      </c>
      <c r="Y200" s="108" t="s">
        <v>191</v>
      </c>
      <c r="AC200" s="108" t="s">
        <v>327</v>
      </c>
      <c r="AD200" s="108" t="str">
        <f t="shared" si="44"/>
        <v>R_ES-APP-FR</v>
      </c>
      <c r="AE200" s="108" t="str">
        <f t="shared" si="44"/>
        <v>FH0_1</v>
      </c>
      <c r="AF200" s="108">
        <f t="shared" si="38"/>
        <v>0.0225377088372482</v>
      </c>
      <c r="AG200" s="108" t="s">
        <v>18</v>
      </c>
      <c r="AH200" s="108" t="s">
        <v>197</v>
      </c>
      <c r="AL200" s="108" t="s">
        <v>327</v>
      </c>
      <c r="AM200" s="108" t="str">
        <f t="shared" si="45"/>
        <v>R_ES-APP-FR</v>
      </c>
      <c r="AN200" s="108" t="str">
        <f t="shared" si="45"/>
        <v>FH0_1</v>
      </c>
      <c r="AO200" s="108">
        <f t="shared" si="39"/>
        <v>0.02082812933826</v>
      </c>
      <c r="AP200" s="108" t="s">
        <v>18</v>
      </c>
      <c r="AQ200" s="108" t="s">
        <v>194</v>
      </c>
      <c r="AU200" s="108" t="s">
        <v>327</v>
      </c>
      <c r="AV200" s="108" t="str">
        <f t="shared" si="46"/>
        <v>R_ES-APP-FR</v>
      </c>
      <c r="AW200" s="108" t="str">
        <f t="shared" si="46"/>
        <v>FH0_1</v>
      </c>
      <c r="AX200" s="108">
        <f t="shared" si="40"/>
        <v>0.0222158485714042</v>
      </c>
      <c r="AY200" s="108" t="s">
        <v>18</v>
      </c>
      <c r="AZ200" s="108" t="s">
        <v>193</v>
      </c>
      <c r="BD200" s="108" t="s">
        <v>327</v>
      </c>
      <c r="BE200" s="108" t="str">
        <f t="shared" si="47"/>
        <v>R_ES-APP-FR</v>
      </c>
      <c r="BF200" s="108" t="str">
        <f t="shared" si="47"/>
        <v>FH0_1</v>
      </c>
      <c r="BG200" s="108">
        <f t="shared" si="42"/>
        <v>0.02082812933826</v>
      </c>
      <c r="BH200" s="108" t="s">
        <v>18</v>
      </c>
      <c r="BI200" s="108" t="s">
        <v>195</v>
      </c>
      <c r="BM200" s="108" t="s">
        <v>327</v>
      </c>
      <c r="BN200" s="108" t="str">
        <f t="shared" si="48"/>
        <v>R_ES-APP-FR</v>
      </c>
      <c r="BO200" s="108" t="str">
        <f t="shared" si="48"/>
        <v>FH0_1</v>
      </c>
      <c r="BP200" s="108">
        <f t="shared" si="41"/>
        <v>0.0222158485714042</v>
      </c>
      <c r="BQ200" s="108" t="s">
        <v>18</v>
      </c>
      <c r="BR200" s="108" t="s">
        <v>192</v>
      </c>
    </row>
    <row r="201" spans="11:70">
      <c r="K201" s="108" t="s">
        <v>327</v>
      </c>
      <c r="L201" s="108" t="str">
        <f t="shared" si="49"/>
        <v>R_ES-APP-FR</v>
      </c>
      <c r="M201" s="108" t="str">
        <f t="shared" si="50"/>
        <v>FH2_3</v>
      </c>
      <c r="N201" s="108">
        <f t="shared" si="36"/>
        <v>0.02102967448633</v>
      </c>
      <c r="O201" s="108" t="s">
        <v>18</v>
      </c>
      <c r="P201" s="108" t="s">
        <v>196</v>
      </c>
      <c r="T201" s="108" t="s">
        <v>327</v>
      </c>
      <c r="U201" s="108" t="str">
        <f t="shared" si="43"/>
        <v>R_ES-APP-FR</v>
      </c>
      <c r="V201" s="108" t="str">
        <f t="shared" si="43"/>
        <v>FH2_3</v>
      </c>
      <c r="W201" s="108">
        <f t="shared" si="37"/>
        <v>0.0166572327084534</v>
      </c>
      <c r="X201" s="108" t="s">
        <v>18</v>
      </c>
      <c r="Y201" s="108" t="s">
        <v>191</v>
      </c>
      <c r="AC201" s="108" t="s">
        <v>327</v>
      </c>
      <c r="AD201" s="108" t="str">
        <f t="shared" si="44"/>
        <v>R_ES-APP-FR</v>
      </c>
      <c r="AE201" s="108" t="str">
        <f t="shared" si="44"/>
        <v>FH2_3</v>
      </c>
      <c r="AF201" s="108">
        <f t="shared" si="38"/>
        <v>0.022471121655479</v>
      </c>
      <c r="AG201" s="108" t="s">
        <v>18</v>
      </c>
      <c r="AH201" s="108" t="s">
        <v>197</v>
      </c>
      <c r="AL201" s="108" t="s">
        <v>327</v>
      </c>
      <c r="AM201" s="108" t="str">
        <f t="shared" si="45"/>
        <v>R_ES-APP-FR</v>
      </c>
      <c r="AN201" s="108" t="str">
        <f t="shared" si="45"/>
        <v>FH2_3</v>
      </c>
      <c r="AO201" s="108">
        <f t="shared" si="39"/>
        <v>0.0196922594663782</v>
      </c>
      <c r="AP201" s="108" t="s">
        <v>18</v>
      </c>
      <c r="AQ201" s="108" t="s">
        <v>194</v>
      </c>
      <c r="AU201" s="108" t="s">
        <v>327</v>
      </c>
      <c r="AV201" s="108" t="str">
        <f t="shared" si="46"/>
        <v>R_ES-APP-FR</v>
      </c>
      <c r="AW201" s="108" t="str">
        <f t="shared" si="46"/>
        <v>FH2_3</v>
      </c>
      <c r="AX201" s="108">
        <f t="shared" si="40"/>
        <v>0.0200672016482474</v>
      </c>
      <c r="AY201" s="108" t="s">
        <v>18</v>
      </c>
      <c r="AZ201" s="108" t="s">
        <v>193</v>
      </c>
      <c r="BD201" s="108" t="s">
        <v>327</v>
      </c>
      <c r="BE201" s="108" t="str">
        <f t="shared" si="47"/>
        <v>R_ES-APP-FR</v>
      </c>
      <c r="BF201" s="108" t="str">
        <f t="shared" si="47"/>
        <v>FH2_3</v>
      </c>
      <c r="BG201" s="108">
        <f t="shared" si="42"/>
        <v>0.0196922594663782</v>
      </c>
      <c r="BH201" s="108" t="s">
        <v>18</v>
      </c>
      <c r="BI201" s="108" t="s">
        <v>195</v>
      </c>
      <c r="BM201" s="108" t="s">
        <v>327</v>
      </c>
      <c r="BN201" s="108" t="str">
        <f t="shared" si="48"/>
        <v>R_ES-APP-FR</v>
      </c>
      <c r="BO201" s="108" t="str">
        <f t="shared" si="48"/>
        <v>FH2_3</v>
      </c>
      <c r="BP201" s="108">
        <f t="shared" si="41"/>
        <v>0.0200672016482474</v>
      </c>
      <c r="BQ201" s="108" t="s">
        <v>18</v>
      </c>
      <c r="BR201" s="108" t="s">
        <v>192</v>
      </c>
    </row>
    <row r="202" spans="11:70">
      <c r="K202" s="108" t="s">
        <v>327</v>
      </c>
      <c r="L202" s="108" t="str">
        <f t="shared" si="49"/>
        <v>R_ES-APP-FR</v>
      </c>
      <c r="M202" s="108" t="str">
        <f t="shared" si="50"/>
        <v>FH4_5</v>
      </c>
      <c r="N202" s="108">
        <f t="shared" si="36"/>
        <v>0.0201116701113584</v>
      </c>
      <c r="O202" s="108" t="s">
        <v>18</v>
      </c>
      <c r="P202" s="108" t="s">
        <v>196</v>
      </c>
      <c r="T202" s="108" t="s">
        <v>327</v>
      </c>
      <c r="U202" s="108" t="str">
        <f t="shared" si="43"/>
        <v>R_ES-APP-FR</v>
      </c>
      <c r="V202" s="108" t="str">
        <f t="shared" si="43"/>
        <v>FH4_5</v>
      </c>
      <c r="W202" s="108">
        <f t="shared" si="37"/>
        <v>0.0158290452354489</v>
      </c>
      <c r="X202" s="108" t="s">
        <v>18</v>
      </c>
      <c r="Y202" s="108" t="s">
        <v>191</v>
      </c>
      <c r="AC202" s="108" t="s">
        <v>327</v>
      </c>
      <c r="AD202" s="108" t="str">
        <f t="shared" si="44"/>
        <v>R_ES-APP-FR</v>
      </c>
      <c r="AE202" s="108" t="str">
        <f t="shared" si="44"/>
        <v>FH4_5</v>
      </c>
      <c r="AF202" s="108">
        <f t="shared" si="38"/>
        <v>0.0209246883499341</v>
      </c>
      <c r="AG202" s="108" t="s">
        <v>18</v>
      </c>
      <c r="AH202" s="108" t="s">
        <v>197</v>
      </c>
      <c r="AL202" s="108" t="s">
        <v>327</v>
      </c>
      <c r="AM202" s="108" t="str">
        <f t="shared" si="45"/>
        <v>R_ES-APP-FR</v>
      </c>
      <c r="AN202" s="108" t="str">
        <f t="shared" si="45"/>
        <v>FH4_5</v>
      </c>
      <c r="AO202" s="108">
        <f t="shared" si="39"/>
        <v>0.0185404013701219</v>
      </c>
      <c r="AP202" s="108" t="s">
        <v>18</v>
      </c>
      <c r="AQ202" s="108" t="s">
        <v>194</v>
      </c>
      <c r="AU202" s="108" t="s">
        <v>327</v>
      </c>
      <c r="AV202" s="108" t="str">
        <f t="shared" si="46"/>
        <v>R_ES-APP-FR</v>
      </c>
      <c r="AW202" s="108" t="str">
        <f t="shared" si="46"/>
        <v>FH4_5</v>
      </c>
      <c r="AX202" s="108">
        <f t="shared" si="40"/>
        <v>0.0177877243294525</v>
      </c>
      <c r="AY202" s="108" t="s">
        <v>18</v>
      </c>
      <c r="AZ202" s="108" t="s">
        <v>193</v>
      </c>
      <c r="BD202" s="108" t="s">
        <v>327</v>
      </c>
      <c r="BE202" s="108" t="str">
        <f t="shared" si="47"/>
        <v>R_ES-APP-FR</v>
      </c>
      <c r="BF202" s="108" t="str">
        <f t="shared" si="47"/>
        <v>FH4_5</v>
      </c>
      <c r="BG202" s="108">
        <f t="shared" si="42"/>
        <v>0.0185404013701219</v>
      </c>
      <c r="BH202" s="108" t="s">
        <v>18</v>
      </c>
      <c r="BI202" s="108" t="s">
        <v>195</v>
      </c>
      <c r="BM202" s="108" t="s">
        <v>327</v>
      </c>
      <c r="BN202" s="108" t="str">
        <f t="shared" si="48"/>
        <v>R_ES-APP-FR</v>
      </c>
      <c r="BO202" s="108" t="str">
        <f t="shared" si="48"/>
        <v>FH4_5</v>
      </c>
      <c r="BP202" s="108">
        <f t="shared" si="41"/>
        <v>0.0177877243294525</v>
      </c>
      <c r="BQ202" s="108" t="s">
        <v>18</v>
      </c>
      <c r="BR202" s="108" t="s">
        <v>192</v>
      </c>
    </row>
    <row r="203" spans="11:70">
      <c r="K203" s="175" t="s">
        <v>327</v>
      </c>
      <c r="L203" s="108" t="str">
        <f t="shared" si="49"/>
        <v>R_ES-APP-FR</v>
      </c>
      <c r="M203" s="108" t="str">
        <f t="shared" si="50"/>
        <v>FH6_7</v>
      </c>
      <c r="N203" s="108">
        <f t="shared" si="36"/>
        <v>0.0192099222047578</v>
      </c>
      <c r="O203" s="108" t="s">
        <v>18</v>
      </c>
      <c r="P203" s="108" t="s">
        <v>196</v>
      </c>
      <c r="T203" s="108" t="s">
        <v>327</v>
      </c>
      <c r="U203" s="108" t="str">
        <f t="shared" si="43"/>
        <v>R_ES-APP-FR</v>
      </c>
      <c r="V203" s="108" t="str">
        <f t="shared" si="43"/>
        <v>FH6_7</v>
      </c>
      <c r="W203" s="108">
        <f t="shared" si="37"/>
        <v>0.0159024621248745</v>
      </c>
      <c r="X203" s="108" t="s">
        <v>18</v>
      </c>
      <c r="Y203" s="108" t="s">
        <v>191</v>
      </c>
      <c r="AC203" s="108" t="s">
        <v>327</v>
      </c>
      <c r="AD203" s="108" t="str">
        <f t="shared" si="44"/>
        <v>R_ES-APP-FR</v>
      </c>
      <c r="AE203" s="108" t="str">
        <f t="shared" si="44"/>
        <v>FH6_7</v>
      </c>
      <c r="AF203" s="108">
        <f t="shared" si="38"/>
        <v>0.0184080758697192</v>
      </c>
      <c r="AG203" s="108" t="s">
        <v>18</v>
      </c>
      <c r="AH203" s="108" t="s">
        <v>197</v>
      </c>
      <c r="AL203" s="108" t="s">
        <v>327</v>
      </c>
      <c r="AM203" s="108" t="str">
        <f t="shared" si="45"/>
        <v>R_ES-APP-FR</v>
      </c>
      <c r="AN203" s="108" t="str">
        <f t="shared" si="45"/>
        <v>FH6_7</v>
      </c>
      <c r="AO203" s="108">
        <f t="shared" si="39"/>
        <v>0.0175903530927638</v>
      </c>
      <c r="AP203" s="108" t="s">
        <v>18</v>
      </c>
      <c r="AQ203" s="108" t="s">
        <v>194</v>
      </c>
      <c r="AU203" s="108" t="s">
        <v>327</v>
      </c>
      <c r="AV203" s="108" t="str">
        <f t="shared" si="46"/>
        <v>R_ES-APP-FR</v>
      </c>
      <c r="AW203" s="108" t="str">
        <f t="shared" si="46"/>
        <v>FH6_7</v>
      </c>
      <c r="AX203" s="108">
        <f t="shared" si="40"/>
        <v>0.0165945078402487</v>
      </c>
      <c r="AY203" s="108" t="s">
        <v>18</v>
      </c>
      <c r="AZ203" s="108" t="s">
        <v>193</v>
      </c>
      <c r="BD203" s="108" t="s">
        <v>327</v>
      </c>
      <c r="BE203" s="108" t="str">
        <f t="shared" si="47"/>
        <v>R_ES-APP-FR</v>
      </c>
      <c r="BF203" s="108" t="str">
        <f t="shared" si="47"/>
        <v>FH6_7</v>
      </c>
      <c r="BG203" s="108">
        <f t="shared" si="42"/>
        <v>0.0175903530927638</v>
      </c>
      <c r="BH203" s="108" t="s">
        <v>18</v>
      </c>
      <c r="BI203" s="108" t="s">
        <v>195</v>
      </c>
      <c r="BM203" s="108" t="s">
        <v>327</v>
      </c>
      <c r="BN203" s="108" t="str">
        <f t="shared" si="48"/>
        <v>R_ES-APP-FR</v>
      </c>
      <c r="BO203" s="108" t="str">
        <f t="shared" si="48"/>
        <v>FH6_7</v>
      </c>
      <c r="BP203" s="108">
        <f t="shared" si="41"/>
        <v>0.0165945078402487</v>
      </c>
      <c r="BQ203" s="108" t="s">
        <v>18</v>
      </c>
      <c r="BR203" s="108" t="s">
        <v>192</v>
      </c>
    </row>
    <row r="204" spans="11:70">
      <c r="K204" s="108" t="s">
        <v>327</v>
      </c>
      <c r="L204" s="108" t="str">
        <f t="shared" si="49"/>
        <v>R_ES-APP-FR</v>
      </c>
      <c r="M204" s="108" t="str">
        <f t="shared" si="50"/>
        <v>FH8_9</v>
      </c>
      <c r="N204" s="108">
        <f t="shared" si="36"/>
        <v>0.018841834190357</v>
      </c>
      <c r="O204" s="108" t="s">
        <v>18</v>
      </c>
      <c r="P204" s="108" t="s">
        <v>196</v>
      </c>
      <c r="T204" s="108" t="s">
        <v>327</v>
      </c>
      <c r="U204" s="108" t="str">
        <f t="shared" si="43"/>
        <v>R_ES-APP-FR</v>
      </c>
      <c r="V204" s="108" t="str">
        <f t="shared" si="43"/>
        <v>FH8_9</v>
      </c>
      <c r="W204" s="108">
        <f t="shared" si="37"/>
        <v>0.0171052366659126</v>
      </c>
      <c r="X204" s="108" t="s">
        <v>18</v>
      </c>
      <c r="Y204" s="108" t="s">
        <v>191</v>
      </c>
      <c r="AC204" s="108" t="s">
        <v>327</v>
      </c>
      <c r="AD204" s="108" t="str">
        <f t="shared" si="44"/>
        <v>R_ES-APP-FR</v>
      </c>
      <c r="AE204" s="108" t="str">
        <f t="shared" si="44"/>
        <v>FH8_9</v>
      </c>
      <c r="AF204" s="108">
        <f t="shared" si="38"/>
        <v>0.0169703204195258</v>
      </c>
      <c r="AG204" s="108" t="s">
        <v>18</v>
      </c>
      <c r="AH204" s="108" t="s">
        <v>197</v>
      </c>
      <c r="AL204" s="108" t="s">
        <v>327</v>
      </c>
      <c r="AM204" s="108" t="str">
        <f t="shared" si="45"/>
        <v>R_ES-APP-FR</v>
      </c>
      <c r="AN204" s="108" t="str">
        <f t="shared" si="45"/>
        <v>FH8_9</v>
      </c>
      <c r="AO204" s="108">
        <f t="shared" si="39"/>
        <v>0.0174698671638847</v>
      </c>
      <c r="AP204" s="108" t="s">
        <v>18</v>
      </c>
      <c r="AQ204" s="108" t="s">
        <v>194</v>
      </c>
      <c r="AU204" s="108" t="s">
        <v>327</v>
      </c>
      <c r="AV204" s="108" t="str">
        <f t="shared" si="46"/>
        <v>R_ES-APP-FR</v>
      </c>
      <c r="AW204" s="108" t="str">
        <f t="shared" si="46"/>
        <v>FH8_9</v>
      </c>
      <c r="AX204" s="108">
        <f t="shared" si="40"/>
        <v>0.0165122579121173</v>
      </c>
      <c r="AY204" s="108" t="s">
        <v>18</v>
      </c>
      <c r="AZ204" s="108" t="s">
        <v>193</v>
      </c>
      <c r="BD204" s="108" t="s">
        <v>327</v>
      </c>
      <c r="BE204" s="108" t="str">
        <f t="shared" si="47"/>
        <v>R_ES-APP-FR</v>
      </c>
      <c r="BF204" s="108" t="str">
        <f t="shared" si="47"/>
        <v>FH8_9</v>
      </c>
      <c r="BG204" s="108">
        <f t="shared" si="42"/>
        <v>0.0174698671638847</v>
      </c>
      <c r="BH204" s="108" t="s">
        <v>18</v>
      </c>
      <c r="BI204" s="108" t="s">
        <v>195</v>
      </c>
      <c r="BM204" s="108" t="s">
        <v>327</v>
      </c>
      <c r="BN204" s="108" t="str">
        <f t="shared" si="48"/>
        <v>R_ES-APP-FR</v>
      </c>
      <c r="BO204" s="108" t="str">
        <f t="shared" si="48"/>
        <v>FH8_9</v>
      </c>
      <c r="BP204" s="108">
        <f t="shared" si="41"/>
        <v>0.0165122579121173</v>
      </c>
      <c r="BQ204" s="108" t="s">
        <v>18</v>
      </c>
      <c r="BR204" s="108" t="s">
        <v>192</v>
      </c>
    </row>
    <row r="205" spans="11:70">
      <c r="K205" s="108" t="s">
        <v>327</v>
      </c>
      <c r="L205" s="108" t="str">
        <f t="shared" si="49"/>
        <v>R_ES-APP-FR</v>
      </c>
      <c r="M205" s="108" t="str">
        <f t="shared" si="50"/>
        <v>FH10_11</v>
      </c>
      <c r="N205" s="108">
        <f t="shared" si="36"/>
        <v>0.0189356699331529</v>
      </c>
      <c r="O205" s="108" t="s">
        <v>18</v>
      </c>
      <c r="P205" s="108" t="s">
        <v>196</v>
      </c>
      <c r="T205" s="108" t="s">
        <v>327</v>
      </c>
      <c r="U205" s="108" t="str">
        <f t="shared" si="43"/>
        <v>R_ES-APP-FR</v>
      </c>
      <c r="V205" s="108" t="str">
        <f t="shared" si="43"/>
        <v>FH10_11</v>
      </c>
      <c r="W205" s="108">
        <f t="shared" si="37"/>
        <v>0.0198225161188549</v>
      </c>
      <c r="X205" s="108" t="s">
        <v>18</v>
      </c>
      <c r="Y205" s="108" t="s">
        <v>191</v>
      </c>
      <c r="AC205" s="108" t="s">
        <v>327</v>
      </c>
      <c r="AD205" s="108" t="str">
        <f t="shared" si="44"/>
        <v>R_ES-APP-FR</v>
      </c>
      <c r="AE205" s="108" t="str">
        <f t="shared" si="44"/>
        <v>FH10_11</v>
      </c>
      <c r="AF205" s="108">
        <f t="shared" si="38"/>
        <v>0.0166723480117681</v>
      </c>
      <c r="AG205" s="108" t="s">
        <v>18</v>
      </c>
      <c r="AH205" s="108" t="s">
        <v>197</v>
      </c>
      <c r="AL205" s="108" t="s">
        <v>327</v>
      </c>
      <c r="AM205" s="108" t="str">
        <f t="shared" si="45"/>
        <v>R_ES-APP-FR</v>
      </c>
      <c r="AN205" s="108" t="str">
        <f t="shared" si="45"/>
        <v>FH10_11</v>
      </c>
      <c r="AO205" s="108">
        <f t="shared" si="39"/>
        <v>0.0185481158114173</v>
      </c>
      <c r="AP205" s="108" t="s">
        <v>18</v>
      </c>
      <c r="AQ205" s="108" t="s">
        <v>194</v>
      </c>
      <c r="AU205" s="108" t="s">
        <v>327</v>
      </c>
      <c r="AV205" s="108" t="str">
        <f t="shared" si="46"/>
        <v>R_ES-APP-FR</v>
      </c>
      <c r="AW205" s="108" t="str">
        <f t="shared" si="46"/>
        <v>FH10_11</v>
      </c>
      <c r="AX205" s="108">
        <f t="shared" si="40"/>
        <v>0.0182536626877173</v>
      </c>
      <c r="AY205" s="108" t="s">
        <v>18</v>
      </c>
      <c r="AZ205" s="108" t="s">
        <v>193</v>
      </c>
      <c r="BD205" s="108" t="s">
        <v>327</v>
      </c>
      <c r="BE205" s="108" t="str">
        <f t="shared" si="47"/>
        <v>R_ES-APP-FR</v>
      </c>
      <c r="BF205" s="108" t="str">
        <f t="shared" si="47"/>
        <v>FH10_11</v>
      </c>
      <c r="BG205" s="108">
        <f t="shared" si="42"/>
        <v>0.0185481158114173</v>
      </c>
      <c r="BH205" s="108" t="s">
        <v>18</v>
      </c>
      <c r="BI205" s="108" t="s">
        <v>195</v>
      </c>
      <c r="BM205" s="108" t="s">
        <v>327</v>
      </c>
      <c r="BN205" s="108" t="str">
        <f t="shared" si="48"/>
        <v>R_ES-APP-FR</v>
      </c>
      <c r="BO205" s="108" t="str">
        <f t="shared" si="48"/>
        <v>FH10_11</v>
      </c>
      <c r="BP205" s="108">
        <f t="shared" si="41"/>
        <v>0.0182536626877173</v>
      </c>
      <c r="BQ205" s="108" t="s">
        <v>18</v>
      </c>
      <c r="BR205" s="108" t="s">
        <v>192</v>
      </c>
    </row>
    <row r="206" spans="11:70">
      <c r="K206" s="108" t="s">
        <v>327</v>
      </c>
      <c r="L206" s="108" t="str">
        <f t="shared" si="49"/>
        <v>R_ES-APP-FR</v>
      </c>
      <c r="M206" s="108" t="str">
        <f t="shared" si="50"/>
        <v>FH12_13</v>
      </c>
      <c r="N206" s="108">
        <f t="shared" si="36"/>
        <v>0.0198847069007047</v>
      </c>
      <c r="O206" s="108" t="s">
        <v>18</v>
      </c>
      <c r="P206" s="108" t="s">
        <v>196</v>
      </c>
      <c r="T206" s="108" t="s">
        <v>327</v>
      </c>
      <c r="U206" s="108" t="str">
        <f t="shared" si="43"/>
        <v>R_ES-APP-FR</v>
      </c>
      <c r="V206" s="108" t="str">
        <f t="shared" si="43"/>
        <v>FH12_13</v>
      </c>
      <c r="W206" s="108">
        <f t="shared" si="37"/>
        <v>0.0205767152130325</v>
      </c>
      <c r="X206" s="108" t="s">
        <v>18</v>
      </c>
      <c r="Y206" s="108" t="s">
        <v>191</v>
      </c>
      <c r="AC206" s="108" t="s">
        <v>327</v>
      </c>
      <c r="AD206" s="108" t="str">
        <f t="shared" si="44"/>
        <v>R_ES-APP-FR</v>
      </c>
      <c r="AE206" s="108" t="str">
        <f t="shared" si="44"/>
        <v>FH12_13</v>
      </c>
      <c r="AF206" s="108">
        <f t="shared" si="38"/>
        <v>0.0178993947669431</v>
      </c>
      <c r="AG206" s="108" t="s">
        <v>18</v>
      </c>
      <c r="AH206" s="108" t="s">
        <v>197</v>
      </c>
      <c r="AL206" s="108" t="s">
        <v>327</v>
      </c>
      <c r="AM206" s="108" t="str">
        <f t="shared" si="45"/>
        <v>R_ES-APP-FR</v>
      </c>
      <c r="AN206" s="108" t="str">
        <f t="shared" si="45"/>
        <v>FH12_13</v>
      </c>
      <c r="AO206" s="108">
        <f t="shared" si="39"/>
        <v>0.0197346377775574</v>
      </c>
      <c r="AP206" s="108" t="s">
        <v>18</v>
      </c>
      <c r="AQ206" s="108" t="s">
        <v>194</v>
      </c>
      <c r="AU206" s="108" t="s">
        <v>327</v>
      </c>
      <c r="AV206" s="108" t="str">
        <f t="shared" si="46"/>
        <v>R_ES-APP-FR</v>
      </c>
      <c r="AW206" s="108" t="str">
        <f t="shared" si="46"/>
        <v>FH12_13</v>
      </c>
      <c r="AX206" s="108">
        <f t="shared" si="40"/>
        <v>0.0202626994046479</v>
      </c>
      <c r="AY206" s="108" t="s">
        <v>18</v>
      </c>
      <c r="AZ206" s="108" t="s">
        <v>193</v>
      </c>
      <c r="BD206" s="108" t="s">
        <v>327</v>
      </c>
      <c r="BE206" s="108" t="str">
        <f t="shared" si="47"/>
        <v>R_ES-APP-FR</v>
      </c>
      <c r="BF206" s="108" t="str">
        <f t="shared" si="47"/>
        <v>FH12_13</v>
      </c>
      <c r="BG206" s="108">
        <f t="shared" si="42"/>
        <v>0.0197346377775574</v>
      </c>
      <c r="BH206" s="108" t="s">
        <v>18</v>
      </c>
      <c r="BI206" s="108" t="s">
        <v>195</v>
      </c>
      <c r="BM206" s="108" t="s">
        <v>327</v>
      </c>
      <c r="BN206" s="108" t="str">
        <f t="shared" si="48"/>
        <v>R_ES-APP-FR</v>
      </c>
      <c r="BO206" s="108" t="str">
        <f t="shared" si="48"/>
        <v>FH12_13</v>
      </c>
      <c r="BP206" s="108">
        <f t="shared" si="41"/>
        <v>0.0202626994046479</v>
      </c>
      <c r="BQ206" s="108" t="s">
        <v>18</v>
      </c>
      <c r="BR206" s="108" t="s">
        <v>192</v>
      </c>
    </row>
    <row r="207" spans="11:70">
      <c r="K207" s="175" t="s">
        <v>327</v>
      </c>
      <c r="L207" s="108" t="str">
        <f t="shared" si="49"/>
        <v>R_ES-APP-FR</v>
      </c>
      <c r="M207" s="108" t="str">
        <f t="shared" si="50"/>
        <v>FH14_15</v>
      </c>
      <c r="N207" s="108">
        <f t="shared" si="36"/>
        <v>0.0208389906197208</v>
      </c>
      <c r="O207" s="108" t="s">
        <v>18</v>
      </c>
      <c r="P207" s="108" t="s">
        <v>196</v>
      </c>
      <c r="T207" s="108" t="s">
        <v>327</v>
      </c>
      <c r="U207" s="108" t="str">
        <f t="shared" si="43"/>
        <v>R_ES-APP-FR</v>
      </c>
      <c r="V207" s="108" t="str">
        <f t="shared" si="43"/>
        <v>FH14_15</v>
      </c>
      <c r="W207" s="108">
        <f t="shared" si="37"/>
        <v>0.0201344120759709</v>
      </c>
      <c r="X207" s="108" t="s">
        <v>18</v>
      </c>
      <c r="Y207" s="108" t="s">
        <v>191</v>
      </c>
      <c r="AC207" s="108" t="s">
        <v>327</v>
      </c>
      <c r="AD207" s="108" t="str">
        <f t="shared" si="44"/>
        <v>R_ES-APP-FR</v>
      </c>
      <c r="AE207" s="108" t="str">
        <f t="shared" si="44"/>
        <v>FH14_15</v>
      </c>
      <c r="AF207" s="108">
        <f t="shared" si="38"/>
        <v>0.0207530234250215</v>
      </c>
      <c r="AG207" s="108" t="s">
        <v>18</v>
      </c>
      <c r="AH207" s="108" t="s">
        <v>197</v>
      </c>
      <c r="AL207" s="108" t="s">
        <v>327</v>
      </c>
      <c r="AM207" s="108" t="str">
        <f t="shared" si="45"/>
        <v>R_ES-APP-FR</v>
      </c>
      <c r="AN207" s="108" t="str">
        <f t="shared" si="45"/>
        <v>FH14_15</v>
      </c>
      <c r="AO207" s="108">
        <f t="shared" si="39"/>
        <v>0.0206212544677413</v>
      </c>
      <c r="AP207" s="108" t="s">
        <v>18</v>
      </c>
      <c r="AQ207" s="108" t="s">
        <v>194</v>
      </c>
      <c r="AU207" s="108" t="s">
        <v>327</v>
      </c>
      <c r="AV207" s="108" t="str">
        <f t="shared" si="46"/>
        <v>R_ES-APP-FR</v>
      </c>
      <c r="AW207" s="108" t="str">
        <f t="shared" si="46"/>
        <v>FH14_15</v>
      </c>
      <c r="AX207" s="108">
        <f t="shared" si="40"/>
        <v>0.0211728179792687</v>
      </c>
      <c r="AY207" s="108" t="s">
        <v>18</v>
      </c>
      <c r="AZ207" s="108" t="s">
        <v>193</v>
      </c>
      <c r="BD207" s="108" t="s">
        <v>327</v>
      </c>
      <c r="BE207" s="108" t="str">
        <f t="shared" si="47"/>
        <v>R_ES-APP-FR</v>
      </c>
      <c r="BF207" s="108" t="str">
        <f t="shared" si="47"/>
        <v>FH14_15</v>
      </c>
      <c r="BG207" s="108">
        <f t="shared" si="42"/>
        <v>0.0206212544677413</v>
      </c>
      <c r="BH207" s="108" t="s">
        <v>18</v>
      </c>
      <c r="BI207" s="108" t="s">
        <v>195</v>
      </c>
      <c r="BM207" s="108" t="s">
        <v>327</v>
      </c>
      <c r="BN207" s="108" t="str">
        <f t="shared" si="48"/>
        <v>R_ES-APP-FR</v>
      </c>
      <c r="BO207" s="108" t="str">
        <f t="shared" si="48"/>
        <v>FH14_15</v>
      </c>
      <c r="BP207" s="108">
        <f t="shared" si="41"/>
        <v>0.0211728179792687</v>
      </c>
      <c r="BQ207" s="108" t="s">
        <v>18</v>
      </c>
      <c r="BR207" s="108" t="s">
        <v>192</v>
      </c>
    </row>
    <row r="208" spans="11:70">
      <c r="K208" s="108" t="s">
        <v>327</v>
      </c>
      <c r="L208" s="108" t="str">
        <f t="shared" si="49"/>
        <v>R_ES-APP-FR</v>
      </c>
      <c r="M208" s="108" t="str">
        <f t="shared" si="50"/>
        <v>FH16_17</v>
      </c>
      <c r="N208" s="108">
        <f t="shared" ref="N208:N271" si="51">N160</f>
        <v>0.0211595818818846</v>
      </c>
      <c r="O208" s="108" t="s">
        <v>18</v>
      </c>
      <c r="P208" s="108" t="s">
        <v>196</v>
      </c>
      <c r="T208" s="108" t="s">
        <v>327</v>
      </c>
      <c r="U208" s="108" t="str">
        <f t="shared" si="43"/>
        <v>R_ES-APP-FR</v>
      </c>
      <c r="V208" s="108" t="str">
        <f t="shared" si="43"/>
        <v>FH16_17</v>
      </c>
      <c r="W208" s="108">
        <f t="shared" ref="W208:W271" si="52">W160</f>
        <v>0.019900470527556</v>
      </c>
      <c r="X208" s="108" t="s">
        <v>18</v>
      </c>
      <c r="Y208" s="108" t="s">
        <v>191</v>
      </c>
      <c r="AC208" s="108" t="s">
        <v>327</v>
      </c>
      <c r="AD208" s="108" t="str">
        <f t="shared" ref="AD208:AE223" si="53">U208</f>
        <v>R_ES-APP-FR</v>
      </c>
      <c r="AE208" s="108" t="str">
        <f t="shared" si="53"/>
        <v>FH16_17</v>
      </c>
      <c r="AF208" s="108">
        <f t="shared" ref="AF208:AF271" si="54">AF160</f>
        <v>0.021834856434323</v>
      </c>
      <c r="AG208" s="108" t="s">
        <v>18</v>
      </c>
      <c r="AH208" s="108" t="s">
        <v>197</v>
      </c>
      <c r="AL208" s="108" t="s">
        <v>327</v>
      </c>
      <c r="AM208" s="108" t="str">
        <f t="shared" ref="AM208:AN223" si="55">AD208</f>
        <v>R_ES-APP-FR</v>
      </c>
      <c r="AN208" s="108" t="str">
        <f t="shared" si="55"/>
        <v>FH16_17</v>
      </c>
      <c r="AO208" s="108">
        <f t="shared" ref="AO208:AO271" si="56">AO160</f>
        <v>0.0208617629033817</v>
      </c>
      <c r="AP208" s="108" t="s">
        <v>18</v>
      </c>
      <c r="AQ208" s="108" t="s">
        <v>194</v>
      </c>
      <c r="AU208" s="108" t="s">
        <v>327</v>
      </c>
      <c r="AV208" s="108" t="str">
        <f t="shared" ref="AV208:AW223" si="57">AM208</f>
        <v>R_ES-APP-FR</v>
      </c>
      <c r="AW208" s="108" t="str">
        <f t="shared" si="57"/>
        <v>FH16_17</v>
      </c>
      <c r="AX208" s="108">
        <f t="shared" ref="AX208:AX271" si="58">AX160</f>
        <v>0.0213427940914599</v>
      </c>
      <c r="AY208" s="108" t="s">
        <v>18</v>
      </c>
      <c r="AZ208" s="108" t="s">
        <v>193</v>
      </c>
      <c r="BD208" s="108" t="s">
        <v>327</v>
      </c>
      <c r="BE208" s="108" t="str">
        <f t="shared" ref="BE208:BF223" si="59">AV208</f>
        <v>R_ES-APP-FR</v>
      </c>
      <c r="BF208" s="108" t="str">
        <f t="shared" si="59"/>
        <v>FH16_17</v>
      </c>
      <c r="BG208" s="108">
        <f t="shared" si="42"/>
        <v>0.0208617629033817</v>
      </c>
      <c r="BH208" s="108" t="s">
        <v>18</v>
      </c>
      <c r="BI208" s="108" t="s">
        <v>195</v>
      </c>
      <c r="BM208" s="108" t="s">
        <v>327</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327</v>
      </c>
      <c r="L209" s="108" t="str">
        <f t="shared" si="49"/>
        <v>R_ES-APP-FR</v>
      </c>
      <c r="M209" s="108" t="str">
        <f t="shared" si="50"/>
        <v>FH18_19</v>
      </c>
      <c r="N209" s="108">
        <f t="shared" si="51"/>
        <v>0.0212246785407572</v>
      </c>
      <c r="O209" s="108" t="s">
        <v>18</v>
      </c>
      <c r="P209" s="108" t="s">
        <v>196</v>
      </c>
      <c r="T209" s="108" t="s">
        <v>327</v>
      </c>
      <c r="U209" s="108" t="str">
        <f t="shared" ref="U209:V224" si="62">L209</f>
        <v>R_ES-APP-FR</v>
      </c>
      <c r="V209" s="108" t="str">
        <f t="shared" si="62"/>
        <v>FH18_19</v>
      </c>
      <c r="W209" s="108">
        <f t="shared" si="52"/>
        <v>0.02010785636109</v>
      </c>
      <c r="X209" s="108" t="s">
        <v>18</v>
      </c>
      <c r="Y209" s="108" t="s">
        <v>191</v>
      </c>
      <c r="AC209" s="108" t="s">
        <v>327</v>
      </c>
      <c r="AD209" s="108" t="str">
        <f t="shared" si="53"/>
        <v>R_ES-APP-FR</v>
      </c>
      <c r="AE209" s="108" t="str">
        <f t="shared" si="53"/>
        <v>FH18_19</v>
      </c>
      <c r="AF209" s="108">
        <f t="shared" si="54"/>
        <v>0.0218516633411387</v>
      </c>
      <c r="AG209" s="108" t="s">
        <v>18</v>
      </c>
      <c r="AH209" s="108" t="s">
        <v>197</v>
      </c>
      <c r="AL209" s="108" t="s">
        <v>327</v>
      </c>
      <c r="AM209" s="108" t="str">
        <f t="shared" si="55"/>
        <v>R_ES-APP-FR</v>
      </c>
      <c r="AN209" s="108" t="str">
        <f t="shared" si="55"/>
        <v>FH18_19</v>
      </c>
      <c r="AO209" s="108">
        <f t="shared" si="56"/>
        <v>0.0207872227642541</v>
      </c>
      <c r="AP209" s="108" t="s">
        <v>18</v>
      </c>
      <c r="AQ209" s="108" t="s">
        <v>194</v>
      </c>
      <c r="AU209" s="108" t="s">
        <v>327</v>
      </c>
      <c r="AV209" s="108" t="str">
        <f t="shared" si="57"/>
        <v>R_ES-APP-FR</v>
      </c>
      <c r="AW209" s="108" t="str">
        <f t="shared" si="57"/>
        <v>FH18_19</v>
      </c>
      <c r="AX209" s="108">
        <f t="shared" si="58"/>
        <v>0.021302546509601</v>
      </c>
      <c r="AY209" s="108" t="s">
        <v>18</v>
      </c>
      <c r="AZ209" s="108" t="s">
        <v>193</v>
      </c>
      <c r="BD209" s="108" t="s">
        <v>327</v>
      </c>
      <c r="BE209" s="108" t="str">
        <f t="shared" si="59"/>
        <v>R_ES-APP-FR</v>
      </c>
      <c r="BF209" s="108" t="str">
        <f t="shared" si="59"/>
        <v>FH18_19</v>
      </c>
      <c r="BG209" s="108">
        <f t="shared" si="42"/>
        <v>0.0207872227642541</v>
      </c>
      <c r="BH209" s="108" t="s">
        <v>18</v>
      </c>
      <c r="BI209" s="108" t="s">
        <v>195</v>
      </c>
      <c r="BM209" s="108" t="s">
        <v>327</v>
      </c>
      <c r="BN209" s="108" t="str">
        <f t="shared" si="60"/>
        <v>R_ES-APP-FR</v>
      </c>
      <c r="BO209" s="108" t="str">
        <f t="shared" si="60"/>
        <v>FH18_19</v>
      </c>
      <c r="BP209" s="108">
        <f t="shared" si="61"/>
        <v>0.021302546509601</v>
      </c>
      <c r="BQ209" s="108" t="s">
        <v>18</v>
      </c>
      <c r="BR209" s="108" t="s">
        <v>192</v>
      </c>
    </row>
    <row r="210" spans="11:70">
      <c r="K210" s="108" t="s">
        <v>327</v>
      </c>
      <c r="L210" s="108" t="str">
        <f t="shared" si="49"/>
        <v>R_ES-APP-FR</v>
      </c>
      <c r="M210" s="108" t="str">
        <f t="shared" si="50"/>
        <v>FH20_21</v>
      </c>
      <c r="N210" s="108">
        <f t="shared" si="51"/>
        <v>0.021196759693815</v>
      </c>
      <c r="O210" s="108" t="s">
        <v>18</v>
      </c>
      <c r="P210" s="108" t="s">
        <v>196</v>
      </c>
      <c r="T210" s="108" t="s">
        <v>327</v>
      </c>
      <c r="U210" s="108" t="str">
        <f t="shared" si="62"/>
        <v>R_ES-APP-FR</v>
      </c>
      <c r="V210" s="108" t="str">
        <f t="shared" si="62"/>
        <v>FH20_21</v>
      </c>
      <c r="W210" s="108">
        <f t="shared" si="52"/>
        <v>0.0209690367288275</v>
      </c>
      <c r="X210" s="108" t="s">
        <v>18</v>
      </c>
      <c r="Y210" s="108" t="s">
        <v>191</v>
      </c>
      <c r="AC210" s="108" t="s">
        <v>327</v>
      </c>
      <c r="AD210" s="108" t="str">
        <f t="shared" si="53"/>
        <v>R_ES-APP-FR</v>
      </c>
      <c r="AE210" s="108" t="str">
        <f t="shared" si="53"/>
        <v>FH20_21</v>
      </c>
      <c r="AF210" s="108">
        <f t="shared" si="54"/>
        <v>0.0215704297529681</v>
      </c>
      <c r="AG210" s="108" t="s">
        <v>18</v>
      </c>
      <c r="AH210" s="108" t="s">
        <v>197</v>
      </c>
      <c r="AL210" s="108" t="s">
        <v>327</v>
      </c>
      <c r="AM210" s="108" t="str">
        <f t="shared" si="55"/>
        <v>R_ES-APP-FR</v>
      </c>
      <c r="AN210" s="108" t="str">
        <f t="shared" si="55"/>
        <v>FH20_21</v>
      </c>
      <c r="AO210" s="108">
        <f t="shared" si="56"/>
        <v>0.0209999265660562</v>
      </c>
      <c r="AP210" s="108" t="s">
        <v>18</v>
      </c>
      <c r="AQ210" s="108" t="s">
        <v>194</v>
      </c>
      <c r="AU210" s="108" t="s">
        <v>327</v>
      </c>
      <c r="AV210" s="108" t="str">
        <f t="shared" si="57"/>
        <v>R_ES-APP-FR</v>
      </c>
      <c r="AW210" s="108" t="str">
        <f t="shared" si="57"/>
        <v>FH20_21</v>
      </c>
      <c r="AX210" s="108">
        <f t="shared" si="58"/>
        <v>0.0217291485724036</v>
      </c>
      <c r="AY210" s="108" t="s">
        <v>18</v>
      </c>
      <c r="AZ210" s="108" t="s">
        <v>193</v>
      </c>
      <c r="BD210" s="108" t="s">
        <v>327</v>
      </c>
      <c r="BE210" s="108" t="str">
        <f t="shared" si="59"/>
        <v>R_ES-APP-FR</v>
      </c>
      <c r="BF210" s="108" t="str">
        <f t="shared" si="59"/>
        <v>FH20_21</v>
      </c>
      <c r="BG210" s="108">
        <f t="shared" si="42"/>
        <v>0.0209999265660562</v>
      </c>
      <c r="BH210" s="108" t="s">
        <v>18</v>
      </c>
      <c r="BI210" s="108" t="s">
        <v>195</v>
      </c>
      <c r="BM210" s="108" t="s">
        <v>327</v>
      </c>
      <c r="BN210" s="108" t="str">
        <f t="shared" si="60"/>
        <v>R_ES-APP-FR</v>
      </c>
      <c r="BO210" s="108" t="str">
        <f t="shared" si="60"/>
        <v>FH20_21</v>
      </c>
      <c r="BP210" s="108">
        <f t="shared" si="61"/>
        <v>0.0217291485724036</v>
      </c>
      <c r="BQ210" s="108" t="s">
        <v>18</v>
      </c>
      <c r="BR210" s="108" t="s">
        <v>192</v>
      </c>
    </row>
    <row r="211" spans="11:70">
      <c r="K211" s="175" t="s">
        <v>327</v>
      </c>
      <c r="L211" s="108" t="str">
        <f t="shared" si="49"/>
        <v>R_ES-APP-FR</v>
      </c>
      <c r="M211" s="108" t="str">
        <f t="shared" si="50"/>
        <v>FH22_23</v>
      </c>
      <c r="N211" s="108">
        <f t="shared" si="51"/>
        <v>0.0213786036359911</v>
      </c>
      <c r="O211" s="108" t="s">
        <v>18</v>
      </c>
      <c r="P211" s="108" t="s">
        <v>196</v>
      </c>
      <c r="T211" s="108" t="s">
        <v>327</v>
      </c>
      <c r="U211" s="108" t="str">
        <f t="shared" si="62"/>
        <v>R_ES-APP-FR</v>
      </c>
      <c r="V211" s="108" t="str">
        <f t="shared" si="62"/>
        <v>FH22_23</v>
      </c>
      <c r="W211" s="108">
        <f t="shared" si="52"/>
        <v>0.0206911985722815</v>
      </c>
      <c r="X211" s="108" t="s">
        <v>18</v>
      </c>
      <c r="Y211" s="108" t="s">
        <v>191</v>
      </c>
      <c r="AC211" s="108" t="s">
        <v>327</v>
      </c>
      <c r="AD211" s="108" t="str">
        <f t="shared" si="53"/>
        <v>R_ES-APP-FR</v>
      </c>
      <c r="AE211" s="108" t="str">
        <f t="shared" si="53"/>
        <v>FH22_23</v>
      </c>
      <c r="AF211" s="108">
        <f t="shared" si="54"/>
        <v>0.0217091411685177</v>
      </c>
      <c r="AG211" s="108" t="s">
        <v>18</v>
      </c>
      <c r="AH211" s="108" t="s">
        <v>197</v>
      </c>
      <c r="AL211" s="108" t="s">
        <v>327</v>
      </c>
      <c r="AM211" s="108" t="str">
        <f t="shared" si="55"/>
        <v>R_ES-APP-FR</v>
      </c>
      <c r="AN211" s="108" t="str">
        <f t="shared" si="55"/>
        <v>FH22_23</v>
      </c>
      <c r="AO211" s="108">
        <f t="shared" si="56"/>
        <v>0.0212075715419054</v>
      </c>
      <c r="AP211" s="108" t="s">
        <v>18</v>
      </c>
      <c r="AQ211" s="108" t="s">
        <v>194</v>
      </c>
      <c r="AU211" s="108" t="s">
        <v>327</v>
      </c>
      <c r="AV211" s="108" t="str">
        <f t="shared" si="57"/>
        <v>R_ES-APP-FR</v>
      </c>
      <c r="AW211" s="108" t="str">
        <f t="shared" si="57"/>
        <v>FH22_23</v>
      </c>
      <c r="AX211" s="108">
        <f t="shared" si="58"/>
        <v>0.0225545958608362</v>
      </c>
      <c r="AY211" s="108" t="s">
        <v>18</v>
      </c>
      <c r="AZ211" s="108" t="s">
        <v>193</v>
      </c>
      <c r="BD211" s="108" t="s">
        <v>327</v>
      </c>
      <c r="BE211" s="108" t="str">
        <f t="shared" si="59"/>
        <v>R_ES-APP-FR</v>
      </c>
      <c r="BF211" s="108" t="str">
        <f t="shared" si="59"/>
        <v>FH22_23</v>
      </c>
      <c r="BG211" s="108">
        <f t="shared" si="42"/>
        <v>0.0212075715419054</v>
      </c>
      <c r="BH211" s="108" t="s">
        <v>18</v>
      </c>
      <c r="BI211" s="108" t="s">
        <v>195</v>
      </c>
      <c r="BM211" s="108" t="s">
        <v>327</v>
      </c>
      <c r="BN211" s="108" t="str">
        <f t="shared" si="60"/>
        <v>R_ES-APP-FR</v>
      </c>
      <c r="BO211" s="108" t="str">
        <f t="shared" si="60"/>
        <v>FH22_23</v>
      </c>
      <c r="BP211" s="108">
        <f t="shared" si="61"/>
        <v>0.0225545958608362</v>
      </c>
      <c r="BQ211" s="108" t="s">
        <v>18</v>
      </c>
      <c r="BR211" s="108" t="s">
        <v>192</v>
      </c>
    </row>
    <row r="212" spans="11:70">
      <c r="K212" s="108" t="s">
        <v>327</v>
      </c>
      <c r="L212" s="108" t="str">
        <f t="shared" si="49"/>
        <v>R_ES-APP-FR</v>
      </c>
      <c r="M212" s="108" t="str">
        <f t="shared" si="50"/>
        <v>WH0_1</v>
      </c>
      <c r="N212" s="108">
        <f t="shared" si="51"/>
        <v>0.0233000948138204</v>
      </c>
      <c r="O212" s="108" t="s">
        <v>18</v>
      </c>
      <c r="P212" s="108" t="s">
        <v>196</v>
      </c>
      <c r="T212" s="108" t="s">
        <v>327</v>
      </c>
      <c r="U212" s="108" t="str">
        <f t="shared" si="62"/>
        <v>R_ES-APP-FR</v>
      </c>
      <c r="V212" s="108" t="str">
        <f t="shared" si="62"/>
        <v>WH0_1</v>
      </c>
      <c r="W212" s="108">
        <f t="shared" si="52"/>
        <v>0.027052832396289</v>
      </c>
      <c r="X212" s="108" t="s">
        <v>18</v>
      </c>
      <c r="Y212" s="108" t="s">
        <v>191</v>
      </c>
      <c r="AC212" s="108" t="s">
        <v>327</v>
      </c>
      <c r="AD212" s="108" t="str">
        <f t="shared" si="53"/>
        <v>R_ES-APP-FR</v>
      </c>
      <c r="AE212" s="108" t="str">
        <f t="shared" si="53"/>
        <v>WH0_1</v>
      </c>
      <c r="AF212" s="108">
        <f t="shared" si="54"/>
        <v>0.0269775312483662</v>
      </c>
      <c r="AG212" s="108" t="s">
        <v>18</v>
      </c>
      <c r="AH212" s="108" t="s">
        <v>197</v>
      </c>
      <c r="AL212" s="108" t="s">
        <v>327</v>
      </c>
      <c r="AM212" s="108" t="str">
        <f t="shared" si="55"/>
        <v>R_ES-APP-FR</v>
      </c>
      <c r="AN212" s="108" t="str">
        <f t="shared" si="55"/>
        <v>WH0_1</v>
      </c>
      <c r="AO212" s="108">
        <f t="shared" si="56"/>
        <v>0.0260079601453114</v>
      </c>
      <c r="AP212" s="108" t="s">
        <v>18</v>
      </c>
      <c r="AQ212" s="108" t="s">
        <v>194</v>
      </c>
      <c r="AU212" s="108" t="s">
        <v>327</v>
      </c>
      <c r="AV212" s="108" t="str">
        <f t="shared" si="57"/>
        <v>R_ES-APP-FR</v>
      </c>
      <c r="AW212" s="108" t="str">
        <f t="shared" si="57"/>
        <v>WH0_1</v>
      </c>
      <c r="AX212" s="108">
        <f t="shared" si="58"/>
        <v>0.0251920133192881</v>
      </c>
      <c r="AY212" s="108" t="s">
        <v>18</v>
      </c>
      <c r="AZ212" s="108" t="s">
        <v>193</v>
      </c>
      <c r="BD212" s="108" t="s">
        <v>327</v>
      </c>
      <c r="BE212" s="108" t="str">
        <f t="shared" si="59"/>
        <v>R_ES-APP-FR</v>
      </c>
      <c r="BF212" s="108" t="str">
        <f t="shared" si="59"/>
        <v>WH0_1</v>
      </c>
      <c r="BG212" s="108">
        <f t="shared" si="42"/>
        <v>0.0260079601453114</v>
      </c>
      <c r="BH212" s="108" t="s">
        <v>18</v>
      </c>
      <c r="BI212" s="108" t="s">
        <v>195</v>
      </c>
      <c r="BM212" s="108" t="s">
        <v>327</v>
      </c>
      <c r="BN212" s="108" t="str">
        <f t="shared" si="60"/>
        <v>R_ES-APP-FR</v>
      </c>
      <c r="BO212" s="108" t="str">
        <f t="shared" si="60"/>
        <v>WH0_1</v>
      </c>
      <c r="BP212" s="108">
        <f t="shared" si="61"/>
        <v>0.0251920133192881</v>
      </c>
      <c r="BQ212" s="108" t="s">
        <v>18</v>
      </c>
      <c r="BR212" s="108" t="s">
        <v>192</v>
      </c>
    </row>
    <row r="213" spans="11:70">
      <c r="K213" s="108" t="s">
        <v>327</v>
      </c>
      <c r="L213" s="108" t="str">
        <f t="shared" si="49"/>
        <v>R_ES-APP-FR</v>
      </c>
      <c r="M213" s="108" t="str">
        <f t="shared" si="50"/>
        <v>WH2_3</v>
      </c>
      <c r="N213" s="108">
        <f t="shared" si="51"/>
        <v>0.0229492798370929</v>
      </c>
      <c r="O213" s="108" t="s">
        <v>18</v>
      </c>
      <c r="P213" s="108" t="s">
        <v>196</v>
      </c>
      <c r="T213" s="108" t="s">
        <v>327</v>
      </c>
      <c r="U213" s="108" t="str">
        <f t="shared" si="62"/>
        <v>R_ES-APP-FR</v>
      </c>
      <c r="V213" s="108" t="str">
        <f t="shared" si="62"/>
        <v>WH2_3</v>
      </c>
      <c r="W213" s="108">
        <f t="shared" si="52"/>
        <v>0.025013577036883</v>
      </c>
      <c r="X213" s="108" t="s">
        <v>18</v>
      </c>
      <c r="Y213" s="108" t="s">
        <v>191</v>
      </c>
      <c r="AC213" s="108" t="s">
        <v>327</v>
      </c>
      <c r="AD213" s="108" t="str">
        <f t="shared" si="53"/>
        <v>R_ES-APP-FR</v>
      </c>
      <c r="AE213" s="108" t="str">
        <f t="shared" si="53"/>
        <v>WH2_3</v>
      </c>
      <c r="AF213" s="108">
        <f t="shared" si="54"/>
        <v>0.026652958693426</v>
      </c>
      <c r="AG213" s="108" t="s">
        <v>18</v>
      </c>
      <c r="AH213" s="108" t="s">
        <v>197</v>
      </c>
      <c r="AL213" s="108" t="s">
        <v>327</v>
      </c>
      <c r="AM213" s="108" t="str">
        <f t="shared" si="55"/>
        <v>R_ES-APP-FR</v>
      </c>
      <c r="AN213" s="108" t="str">
        <f t="shared" si="55"/>
        <v>WH2_3</v>
      </c>
      <c r="AO213" s="108">
        <f t="shared" si="56"/>
        <v>0.0252822319214758</v>
      </c>
      <c r="AP213" s="108" t="s">
        <v>18</v>
      </c>
      <c r="AQ213" s="108" t="s">
        <v>194</v>
      </c>
      <c r="AU213" s="108" t="s">
        <v>327</v>
      </c>
      <c r="AV213" s="108" t="str">
        <f t="shared" si="57"/>
        <v>R_ES-APP-FR</v>
      </c>
      <c r="AW213" s="108" t="str">
        <f t="shared" si="57"/>
        <v>WH2_3</v>
      </c>
      <c r="AX213" s="108">
        <f t="shared" si="58"/>
        <v>0.0240114562974125</v>
      </c>
      <c r="AY213" s="108" t="s">
        <v>18</v>
      </c>
      <c r="AZ213" s="108" t="s">
        <v>193</v>
      </c>
      <c r="BD213" s="108" t="s">
        <v>327</v>
      </c>
      <c r="BE213" s="108" t="str">
        <f t="shared" si="59"/>
        <v>R_ES-APP-FR</v>
      </c>
      <c r="BF213" s="108" t="str">
        <f t="shared" si="59"/>
        <v>WH2_3</v>
      </c>
      <c r="BG213" s="108">
        <f t="shared" si="42"/>
        <v>0.0252822319214758</v>
      </c>
      <c r="BH213" s="108" t="s">
        <v>18</v>
      </c>
      <c r="BI213" s="108" t="s">
        <v>195</v>
      </c>
      <c r="BM213" s="108" t="s">
        <v>327</v>
      </c>
      <c r="BN213" s="108" t="str">
        <f t="shared" si="60"/>
        <v>R_ES-APP-FR</v>
      </c>
      <c r="BO213" s="108" t="str">
        <f t="shared" si="60"/>
        <v>WH2_3</v>
      </c>
      <c r="BP213" s="108">
        <f t="shared" si="61"/>
        <v>0.0240114562974125</v>
      </c>
      <c r="BQ213" s="108" t="s">
        <v>18</v>
      </c>
      <c r="BR213" s="108" t="s">
        <v>192</v>
      </c>
    </row>
    <row r="214" spans="11:70">
      <c r="K214" s="108" t="s">
        <v>327</v>
      </c>
      <c r="L214" s="108" t="str">
        <f t="shared" si="49"/>
        <v>R_ES-APP-FR</v>
      </c>
      <c r="M214" s="108" t="str">
        <f t="shared" si="50"/>
        <v>WH4_5</v>
      </c>
      <c r="N214" s="108">
        <f t="shared" si="51"/>
        <v>0.0222223809455457</v>
      </c>
      <c r="O214" s="108" t="s">
        <v>18</v>
      </c>
      <c r="P214" s="108" t="s">
        <v>196</v>
      </c>
      <c r="T214" s="108" t="s">
        <v>327</v>
      </c>
      <c r="U214" s="108" t="str">
        <f t="shared" si="62"/>
        <v>R_ES-APP-FR</v>
      </c>
      <c r="V214" s="108" t="str">
        <f t="shared" si="62"/>
        <v>WH4_5</v>
      </c>
      <c r="W214" s="108">
        <f t="shared" si="52"/>
        <v>0.023696203770169</v>
      </c>
      <c r="X214" s="108" t="s">
        <v>18</v>
      </c>
      <c r="Y214" s="108" t="s">
        <v>191</v>
      </c>
      <c r="AC214" s="108" t="s">
        <v>327</v>
      </c>
      <c r="AD214" s="108" t="str">
        <f t="shared" si="53"/>
        <v>R_ES-APP-FR</v>
      </c>
      <c r="AE214" s="108" t="str">
        <f t="shared" si="53"/>
        <v>WH4_5</v>
      </c>
      <c r="AF214" s="108">
        <f t="shared" si="54"/>
        <v>0.0249170715686325</v>
      </c>
      <c r="AG214" s="108" t="s">
        <v>18</v>
      </c>
      <c r="AH214" s="108" t="s">
        <v>197</v>
      </c>
      <c r="AL214" s="108" t="s">
        <v>327</v>
      </c>
      <c r="AM214" s="108" t="str">
        <f t="shared" si="55"/>
        <v>R_ES-APP-FR</v>
      </c>
      <c r="AN214" s="108" t="str">
        <f t="shared" si="55"/>
        <v>WH4_5</v>
      </c>
      <c r="AO214" s="108">
        <f t="shared" si="56"/>
        <v>0.0239165993198236</v>
      </c>
      <c r="AP214" s="108" t="s">
        <v>18</v>
      </c>
      <c r="AQ214" s="108" t="s">
        <v>194</v>
      </c>
      <c r="AU214" s="108" t="s">
        <v>327</v>
      </c>
      <c r="AV214" s="108" t="str">
        <f t="shared" si="57"/>
        <v>R_ES-APP-FR</v>
      </c>
      <c r="AW214" s="108" t="str">
        <f t="shared" si="57"/>
        <v>WH4_5</v>
      </c>
      <c r="AX214" s="108">
        <f t="shared" si="58"/>
        <v>0.021583935635486</v>
      </c>
      <c r="AY214" s="108" t="s">
        <v>18</v>
      </c>
      <c r="AZ214" s="108" t="s">
        <v>193</v>
      </c>
      <c r="BD214" s="108" t="s">
        <v>327</v>
      </c>
      <c r="BE214" s="108" t="str">
        <f t="shared" si="59"/>
        <v>R_ES-APP-FR</v>
      </c>
      <c r="BF214" s="108" t="str">
        <f t="shared" si="59"/>
        <v>WH4_5</v>
      </c>
      <c r="BG214" s="108">
        <f t="shared" si="42"/>
        <v>0.0239165993198236</v>
      </c>
      <c r="BH214" s="108" t="s">
        <v>18</v>
      </c>
      <c r="BI214" s="108" t="s">
        <v>195</v>
      </c>
      <c r="BM214" s="108" t="s">
        <v>327</v>
      </c>
      <c r="BN214" s="108" t="str">
        <f t="shared" si="60"/>
        <v>R_ES-APP-FR</v>
      </c>
      <c r="BO214" s="108" t="str">
        <f t="shared" si="60"/>
        <v>WH4_5</v>
      </c>
      <c r="BP214" s="108">
        <f t="shared" si="61"/>
        <v>0.021583935635486</v>
      </c>
      <c r="BQ214" s="108" t="s">
        <v>18</v>
      </c>
      <c r="BR214" s="108" t="s">
        <v>192</v>
      </c>
    </row>
    <row r="215" spans="11:70">
      <c r="K215" s="175" t="s">
        <v>327</v>
      </c>
      <c r="L215" s="108" t="str">
        <f t="shared" si="49"/>
        <v>R_ES-APP-FR</v>
      </c>
      <c r="M215" s="108" t="str">
        <f t="shared" si="50"/>
        <v>WH6_7</v>
      </c>
      <c r="N215" s="108">
        <f t="shared" si="51"/>
        <v>0.0212585220509218</v>
      </c>
      <c r="O215" s="108" t="s">
        <v>18</v>
      </c>
      <c r="P215" s="108" t="s">
        <v>196</v>
      </c>
      <c r="T215" s="108" t="s">
        <v>327</v>
      </c>
      <c r="U215" s="108" t="str">
        <f t="shared" si="62"/>
        <v>R_ES-APP-FR</v>
      </c>
      <c r="V215" s="108" t="str">
        <f t="shared" si="62"/>
        <v>WH6_7</v>
      </c>
      <c r="W215" s="108">
        <f t="shared" si="52"/>
        <v>0.0235544674010497</v>
      </c>
      <c r="X215" s="108" t="s">
        <v>18</v>
      </c>
      <c r="Y215" s="108" t="s">
        <v>191</v>
      </c>
      <c r="AC215" s="108" t="s">
        <v>327</v>
      </c>
      <c r="AD215" s="108" t="str">
        <f t="shared" si="53"/>
        <v>R_ES-APP-FR</v>
      </c>
      <c r="AE215" s="108" t="str">
        <f t="shared" si="53"/>
        <v>WH6_7</v>
      </c>
      <c r="AF215" s="108">
        <f t="shared" si="54"/>
        <v>0.0223149487779418</v>
      </c>
      <c r="AG215" s="108" t="s">
        <v>18</v>
      </c>
      <c r="AH215" s="108" t="s">
        <v>197</v>
      </c>
      <c r="AL215" s="108" t="s">
        <v>327</v>
      </c>
      <c r="AM215" s="108" t="str">
        <f t="shared" si="55"/>
        <v>R_ES-APP-FR</v>
      </c>
      <c r="AN215" s="108" t="str">
        <f t="shared" si="55"/>
        <v>WH6_7</v>
      </c>
      <c r="AO215" s="108">
        <f t="shared" si="56"/>
        <v>0.0226308904433103</v>
      </c>
      <c r="AP215" s="108" t="s">
        <v>18</v>
      </c>
      <c r="AQ215" s="108" t="s">
        <v>194</v>
      </c>
      <c r="AU215" s="108" t="s">
        <v>327</v>
      </c>
      <c r="AV215" s="108" t="str">
        <f t="shared" si="57"/>
        <v>R_ES-APP-FR</v>
      </c>
      <c r="AW215" s="108" t="str">
        <f t="shared" si="57"/>
        <v>WH6_7</v>
      </c>
      <c r="AX215" s="108">
        <f t="shared" si="58"/>
        <v>0.0195664574996017</v>
      </c>
      <c r="AY215" s="108" t="s">
        <v>18</v>
      </c>
      <c r="AZ215" s="108" t="s">
        <v>193</v>
      </c>
      <c r="BD215" s="108" t="s">
        <v>327</v>
      </c>
      <c r="BE215" s="108" t="str">
        <f t="shared" si="59"/>
        <v>R_ES-APP-FR</v>
      </c>
      <c r="BF215" s="108" t="str">
        <f t="shared" si="59"/>
        <v>WH6_7</v>
      </c>
      <c r="BG215" s="108">
        <f t="shared" si="42"/>
        <v>0.0226308904433103</v>
      </c>
      <c r="BH215" s="108" t="s">
        <v>18</v>
      </c>
      <c r="BI215" s="108" t="s">
        <v>195</v>
      </c>
      <c r="BM215" s="108" t="s">
        <v>327</v>
      </c>
      <c r="BN215" s="108" t="str">
        <f t="shared" si="60"/>
        <v>R_ES-APP-FR</v>
      </c>
      <c r="BO215" s="108" t="str">
        <f t="shared" si="60"/>
        <v>WH6_7</v>
      </c>
      <c r="BP215" s="108">
        <f t="shared" si="61"/>
        <v>0.0195664574996017</v>
      </c>
      <c r="BQ215" s="108" t="s">
        <v>18</v>
      </c>
      <c r="BR215" s="108" t="s">
        <v>192</v>
      </c>
    </row>
    <row r="216" spans="11:70">
      <c r="K216" s="108" t="s">
        <v>327</v>
      </c>
      <c r="L216" s="108" t="str">
        <f t="shared" si="49"/>
        <v>R_ES-APP-FR</v>
      </c>
      <c r="M216" s="108" t="str">
        <f t="shared" si="50"/>
        <v>WH8_9</v>
      </c>
      <c r="N216" s="108">
        <f t="shared" si="51"/>
        <v>0.0207811308875425</v>
      </c>
      <c r="O216" s="108" t="s">
        <v>18</v>
      </c>
      <c r="P216" s="108" t="s">
        <v>196</v>
      </c>
      <c r="T216" s="108" t="s">
        <v>327</v>
      </c>
      <c r="U216" s="108" t="str">
        <f t="shared" si="62"/>
        <v>R_ES-APP-FR</v>
      </c>
      <c r="V216" s="108" t="str">
        <f t="shared" si="62"/>
        <v>WH8_9</v>
      </c>
      <c r="W216" s="108">
        <f t="shared" si="52"/>
        <v>0.0243002057667018</v>
      </c>
      <c r="X216" s="108" t="s">
        <v>18</v>
      </c>
      <c r="Y216" s="108" t="s">
        <v>191</v>
      </c>
      <c r="AC216" s="108" t="s">
        <v>327</v>
      </c>
      <c r="AD216" s="108" t="str">
        <f t="shared" si="53"/>
        <v>R_ES-APP-FR</v>
      </c>
      <c r="AE216" s="108" t="str">
        <f t="shared" si="53"/>
        <v>WH8_9</v>
      </c>
      <c r="AF216" s="108">
        <f t="shared" si="54"/>
        <v>0.0206945793819697</v>
      </c>
      <c r="AG216" s="108" t="s">
        <v>18</v>
      </c>
      <c r="AH216" s="108" t="s">
        <v>197</v>
      </c>
      <c r="AL216" s="108" t="s">
        <v>327</v>
      </c>
      <c r="AM216" s="108" t="str">
        <f t="shared" si="55"/>
        <v>R_ES-APP-FR</v>
      </c>
      <c r="AN216" s="108" t="str">
        <f t="shared" si="55"/>
        <v>WH8_9</v>
      </c>
      <c r="AO216" s="108">
        <f t="shared" si="56"/>
        <v>0.0221985165054664</v>
      </c>
      <c r="AP216" s="108" t="s">
        <v>18</v>
      </c>
      <c r="AQ216" s="108" t="s">
        <v>194</v>
      </c>
      <c r="AU216" s="108" t="s">
        <v>327</v>
      </c>
      <c r="AV216" s="108" t="str">
        <f t="shared" si="57"/>
        <v>R_ES-APP-FR</v>
      </c>
      <c r="AW216" s="108" t="str">
        <f t="shared" si="57"/>
        <v>WH8_9</v>
      </c>
      <c r="AX216" s="108">
        <f t="shared" si="58"/>
        <v>0.0189268898351184</v>
      </c>
      <c r="AY216" s="108" t="s">
        <v>18</v>
      </c>
      <c r="AZ216" s="108" t="s">
        <v>193</v>
      </c>
      <c r="BD216" s="108" t="s">
        <v>327</v>
      </c>
      <c r="BE216" s="108" t="str">
        <f t="shared" si="59"/>
        <v>R_ES-APP-FR</v>
      </c>
      <c r="BF216" s="108" t="str">
        <f t="shared" si="59"/>
        <v>WH8_9</v>
      </c>
      <c r="BG216" s="108">
        <f t="shared" si="42"/>
        <v>0.0221985165054664</v>
      </c>
      <c r="BH216" s="108" t="s">
        <v>18</v>
      </c>
      <c r="BI216" s="108" t="s">
        <v>195</v>
      </c>
      <c r="BM216" s="108" t="s">
        <v>327</v>
      </c>
      <c r="BN216" s="108" t="str">
        <f t="shared" si="60"/>
        <v>R_ES-APP-FR</v>
      </c>
      <c r="BO216" s="108" t="str">
        <f t="shared" si="60"/>
        <v>WH8_9</v>
      </c>
      <c r="BP216" s="108">
        <f t="shared" si="61"/>
        <v>0.0189268898351184</v>
      </c>
      <c r="BQ216" s="108" t="s">
        <v>18</v>
      </c>
      <c r="BR216" s="108" t="s">
        <v>192</v>
      </c>
    </row>
    <row r="217" spans="11:70">
      <c r="K217" s="108" t="s">
        <v>327</v>
      </c>
      <c r="L217" s="108" t="str">
        <f t="shared" si="49"/>
        <v>R_ES-APP-FR</v>
      </c>
      <c r="M217" s="108" t="str">
        <f t="shared" si="50"/>
        <v>WH10_11</v>
      </c>
      <c r="N217" s="108">
        <f t="shared" si="51"/>
        <v>0.0207247431264493</v>
      </c>
      <c r="O217" s="108" t="s">
        <v>18</v>
      </c>
      <c r="P217" s="108" t="s">
        <v>196</v>
      </c>
      <c r="T217" s="108" t="s">
        <v>327</v>
      </c>
      <c r="U217" s="108" t="str">
        <f t="shared" si="62"/>
        <v>R_ES-APP-FR</v>
      </c>
      <c r="V217" s="108" t="str">
        <f t="shared" si="62"/>
        <v>WH10_11</v>
      </c>
      <c r="W217" s="108">
        <f t="shared" si="52"/>
        <v>0.0269606064596627</v>
      </c>
      <c r="X217" s="108" t="s">
        <v>18</v>
      </c>
      <c r="Y217" s="108" t="s">
        <v>191</v>
      </c>
      <c r="AC217" s="108" t="s">
        <v>327</v>
      </c>
      <c r="AD217" s="108" t="str">
        <f t="shared" si="53"/>
        <v>R_ES-APP-FR</v>
      </c>
      <c r="AE217" s="108" t="str">
        <f t="shared" si="53"/>
        <v>WH10_11</v>
      </c>
      <c r="AF217" s="108">
        <f t="shared" si="54"/>
        <v>0.0203373562220637</v>
      </c>
      <c r="AG217" s="108" t="s">
        <v>18</v>
      </c>
      <c r="AH217" s="108" t="s">
        <v>197</v>
      </c>
      <c r="AL217" s="108" t="s">
        <v>327</v>
      </c>
      <c r="AM217" s="108" t="str">
        <f t="shared" si="55"/>
        <v>R_ES-APP-FR</v>
      </c>
      <c r="AN217" s="108" t="str">
        <f t="shared" si="55"/>
        <v>WH10_11</v>
      </c>
      <c r="AO217" s="108">
        <f t="shared" si="56"/>
        <v>0.0228944317474162</v>
      </c>
      <c r="AP217" s="108" t="s">
        <v>18</v>
      </c>
      <c r="AQ217" s="108" t="s">
        <v>194</v>
      </c>
      <c r="AU217" s="108" t="s">
        <v>327</v>
      </c>
      <c r="AV217" s="108" t="str">
        <f t="shared" si="57"/>
        <v>R_ES-APP-FR</v>
      </c>
      <c r="AW217" s="108" t="str">
        <f t="shared" si="57"/>
        <v>WH10_11</v>
      </c>
      <c r="AX217" s="108">
        <f t="shared" si="58"/>
        <v>0.0193167729407143</v>
      </c>
      <c r="AY217" s="108" t="s">
        <v>18</v>
      </c>
      <c r="AZ217" s="108" t="s">
        <v>193</v>
      </c>
      <c r="BD217" s="108" t="s">
        <v>327</v>
      </c>
      <c r="BE217" s="108" t="str">
        <f t="shared" si="59"/>
        <v>R_ES-APP-FR</v>
      </c>
      <c r="BF217" s="108" t="str">
        <f t="shared" si="59"/>
        <v>WH10_11</v>
      </c>
      <c r="BG217" s="108">
        <f t="shared" si="42"/>
        <v>0.0228944317474162</v>
      </c>
      <c r="BH217" s="108" t="s">
        <v>18</v>
      </c>
      <c r="BI217" s="108" t="s">
        <v>195</v>
      </c>
      <c r="BM217" s="108" t="s">
        <v>327</v>
      </c>
      <c r="BN217" s="108" t="str">
        <f t="shared" si="60"/>
        <v>R_ES-APP-FR</v>
      </c>
      <c r="BO217" s="108" t="str">
        <f t="shared" si="60"/>
        <v>WH10_11</v>
      </c>
      <c r="BP217" s="108">
        <f t="shared" si="61"/>
        <v>0.0193167729407143</v>
      </c>
      <c r="BQ217" s="108" t="s">
        <v>18</v>
      </c>
      <c r="BR217" s="108" t="s">
        <v>192</v>
      </c>
    </row>
    <row r="218" spans="11:70">
      <c r="K218" s="108" t="s">
        <v>327</v>
      </c>
      <c r="L218" s="108" t="str">
        <f t="shared" si="49"/>
        <v>R_ES-APP-FR</v>
      </c>
      <c r="M218" s="108" t="str">
        <f t="shared" si="50"/>
        <v>WH12_13</v>
      </c>
      <c r="N218" s="108">
        <f t="shared" si="51"/>
        <v>0.0213134263086159</v>
      </c>
      <c r="O218" s="108" t="s">
        <v>18</v>
      </c>
      <c r="P218" s="108" t="s">
        <v>196</v>
      </c>
      <c r="T218" s="108" t="s">
        <v>327</v>
      </c>
      <c r="U218" s="108" t="str">
        <f t="shared" si="62"/>
        <v>R_ES-APP-FR</v>
      </c>
      <c r="V218" s="108" t="str">
        <f t="shared" si="62"/>
        <v>WH12_13</v>
      </c>
      <c r="W218" s="108">
        <f t="shared" si="52"/>
        <v>0.0281941532212526</v>
      </c>
      <c r="X218" s="108" t="s">
        <v>18</v>
      </c>
      <c r="Y218" s="108" t="s">
        <v>191</v>
      </c>
      <c r="AC218" s="108" t="s">
        <v>327</v>
      </c>
      <c r="AD218" s="108" t="str">
        <f t="shared" si="53"/>
        <v>R_ES-APP-FR</v>
      </c>
      <c r="AE218" s="108" t="str">
        <f t="shared" si="53"/>
        <v>WH12_13</v>
      </c>
      <c r="AF218" s="108">
        <f t="shared" si="54"/>
        <v>0.0215779233299048</v>
      </c>
      <c r="AG218" s="108" t="s">
        <v>18</v>
      </c>
      <c r="AH218" s="108" t="s">
        <v>197</v>
      </c>
      <c r="AL218" s="108" t="s">
        <v>327</v>
      </c>
      <c r="AM218" s="108" t="str">
        <f t="shared" si="55"/>
        <v>R_ES-APP-FR</v>
      </c>
      <c r="AN218" s="108" t="str">
        <f t="shared" si="55"/>
        <v>WH12_13</v>
      </c>
      <c r="AO218" s="108">
        <f t="shared" si="56"/>
        <v>0.0243699220566265</v>
      </c>
      <c r="AP218" s="108" t="s">
        <v>18</v>
      </c>
      <c r="AQ218" s="108" t="s">
        <v>194</v>
      </c>
      <c r="AU218" s="108" t="s">
        <v>327</v>
      </c>
      <c r="AV218" s="108" t="str">
        <f t="shared" si="57"/>
        <v>R_ES-APP-FR</v>
      </c>
      <c r="AW218" s="108" t="str">
        <f t="shared" si="57"/>
        <v>WH12_13</v>
      </c>
      <c r="AX218" s="108">
        <f t="shared" si="58"/>
        <v>0.0217136791659968</v>
      </c>
      <c r="AY218" s="108" t="s">
        <v>18</v>
      </c>
      <c r="AZ218" s="108" t="s">
        <v>193</v>
      </c>
      <c r="BD218" s="108" t="s">
        <v>327</v>
      </c>
      <c r="BE218" s="108" t="str">
        <f t="shared" si="59"/>
        <v>R_ES-APP-FR</v>
      </c>
      <c r="BF218" s="108" t="str">
        <f t="shared" si="59"/>
        <v>WH12_13</v>
      </c>
      <c r="BG218" s="108">
        <f t="shared" si="42"/>
        <v>0.0243699220566265</v>
      </c>
      <c r="BH218" s="108" t="s">
        <v>18</v>
      </c>
      <c r="BI218" s="108" t="s">
        <v>195</v>
      </c>
      <c r="BM218" s="108" t="s">
        <v>327</v>
      </c>
      <c r="BN218" s="108" t="str">
        <f t="shared" si="60"/>
        <v>R_ES-APP-FR</v>
      </c>
      <c r="BO218" s="108" t="str">
        <f t="shared" si="60"/>
        <v>WH12_13</v>
      </c>
      <c r="BP218" s="108">
        <f t="shared" si="61"/>
        <v>0.0217136791659968</v>
      </c>
      <c r="BQ218" s="108" t="s">
        <v>18</v>
      </c>
      <c r="BR218" s="108" t="s">
        <v>192</v>
      </c>
    </row>
    <row r="219" spans="11:70">
      <c r="K219" s="175" t="s">
        <v>327</v>
      </c>
      <c r="L219" s="108" t="str">
        <f t="shared" si="49"/>
        <v>R_ES-APP-FR</v>
      </c>
      <c r="M219" s="108" t="str">
        <f t="shared" si="50"/>
        <v>WH14_15</v>
      </c>
      <c r="N219" s="108">
        <f t="shared" si="51"/>
        <v>0.0224691056303517</v>
      </c>
      <c r="O219" s="108" t="s">
        <v>18</v>
      </c>
      <c r="P219" s="108" t="s">
        <v>196</v>
      </c>
      <c r="T219" s="108" t="s">
        <v>327</v>
      </c>
      <c r="U219" s="108" t="str">
        <f t="shared" si="62"/>
        <v>R_ES-APP-FR</v>
      </c>
      <c r="V219" s="108" t="str">
        <f t="shared" si="62"/>
        <v>WH14_15</v>
      </c>
      <c r="W219" s="108">
        <f t="shared" si="52"/>
        <v>0.0277591077183275</v>
      </c>
      <c r="X219" s="108" t="s">
        <v>18</v>
      </c>
      <c r="Y219" s="108" t="s">
        <v>191</v>
      </c>
      <c r="AC219" s="108" t="s">
        <v>327</v>
      </c>
      <c r="AD219" s="108" t="str">
        <f t="shared" si="53"/>
        <v>R_ES-APP-FR</v>
      </c>
      <c r="AE219" s="108" t="str">
        <f t="shared" si="53"/>
        <v>WH14_15</v>
      </c>
      <c r="AF219" s="108">
        <f t="shared" si="54"/>
        <v>0.0244372230846757</v>
      </c>
      <c r="AG219" s="108" t="s">
        <v>18</v>
      </c>
      <c r="AH219" s="108" t="s">
        <v>197</v>
      </c>
      <c r="AL219" s="108" t="s">
        <v>327</v>
      </c>
      <c r="AM219" s="108" t="str">
        <f t="shared" si="55"/>
        <v>R_ES-APP-FR</v>
      </c>
      <c r="AN219" s="108" t="str">
        <f t="shared" si="55"/>
        <v>WH14_15</v>
      </c>
      <c r="AO219" s="108">
        <f t="shared" si="56"/>
        <v>0.0252966565536165</v>
      </c>
      <c r="AP219" s="108" t="s">
        <v>18</v>
      </c>
      <c r="AQ219" s="108" t="s">
        <v>194</v>
      </c>
      <c r="AU219" s="108" t="s">
        <v>327</v>
      </c>
      <c r="AV219" s="108" t="str">
        <f t="shared" si="57"/>
        <v>R_ES-APP-FR</v>
      </c>
      <c r="AW219" s="108" t="str">
        <f t="shared" si="57"/>
        <v>WH14_15</v>
      </c>
      <c r="AX219" s="108">
        <f t="shared" si="58"/>
        <v>0.0231546162990083</v>
      </c>
      <c r="AY219" s="108" t="s">
        <v>18</v>
      </c>
      <c r="AZ219" s="108" t="s">
        <v>193</v>
      </c>
      <c r="BD219" s="108" t="s">
        <v>327</v>
      </c>
      <c r="BE219" s="108" t="str">
        <f t="shared" si="59"/>
        <v>R_ES-APP-FR</v>
      </c>
      <c r="BF219" s="108" t="str">
        <f t="shared" si="59"/>
        <v>WH14_15</v>
      </c>
      <c r="BG219" s="108">
        <f t="shared" si="42"/>
        <v>0.0252966565536165</v>
      </c>
      <c r="BH219" s="108" t="s">
        <v>18</v>
      </c>
      <c r="BI219" s="108" t="s">
        <v>195</v>
      </c>
      <c r="BM219" s="108" t="s">
        <v>327</v>
      </c>
      <c r="BN219" s="108" t="str">
        <f t="shared" si="60"/>
        <v>R_ES-APP-FR</v>
      </c>
      <c r="BO219" s="108" t="str">
        <f t="shared" si="60"/>
        <v>WH14_15</v>
      </c>
      <c r="BP219" s="108">
        <f t="shared" si="61"/>
        <v>0.0231546162990083</v>
      </c>
      <c r="BQ219" s="108" t="s">
        <v>18</v>
      </c>
      <c r="BR219" s="108" t="s">
        <v>192</v>
      </c>
    </row>
    <row r="220" spans="11:70">
      <c r="K220" s="108" t="s">
        <v>327</v>
      </c>
      <c r="L220" s="108" t="str">
        <f t="shared" si="49"/>
        <v>R_ES-APP-FR</v>
      </c>
      <c r="M220" s="108" t="str">
        <f t="shared" si="50"/>
        <v>WH16_17</v>
      </c>
      <c r="N220" s="108">
        <f t="shared" si="51"/>
        <v>0.0228058793544892</v>
      </c>
      <c r="O220" s="108" t="s">
        <v>18</v>
      </c>
      <c r="P220" s="108" t="s">
        <v>196</v>
      </c>
      <c r="T220" s="108" t="s">
        <v>327</v>
      </c>
      <c r="U220" s="108" t="str">
        <f t="shared" si="62"/>
        <v>R_ES-APP-FR</v>
      </c>
      <c r="V220" s="108" t="str">
        <f t="shared" si="62"/>
        <v>WH16_17</v>
      </c>
      <c r="W220" s="108">
        <f t="shared" si="52"/>
        <v>0.0270225001421144</v>
      </c>
      <c r="X220" s="108" t="s">
        <v>18</v>
      </c>
      <c r="Y220" s="108" t="s">
        <v>191</v>
      </c>
      <c r="AC220" s="108" t="s">
        <v>327</v>
      </c>
      <c r="AD220" s="108" t="str">
        <f t="shared" si="53"/>
        <v>R_ES-APP-FR</v>
      </c>
      <c r="AE220" s="108" t="str">
        <f t="shared" si="53"/>
        <v>WH16_17</v>
      </c>
      <c r="AF220" s="108">
        <f t="shared" si="54"/>
        <v>0.0257055276901567</v>
      </c>
      <c r="AG220" s="108" t="s">
        <v>18</v>
      </c>
      <c r="AH220" s="108" t="s">
        <v>197</v>
      </c>
      <c r="AL220" s="108" t="s">
        <v>327</v>
      </c>
      <c r="AM220" s="108" t="str">
        <f t="shared" si="55"/>
        <v>R_ES-APP-FR</v>
      </c>
      <c r="AN220" s="108" t="str">
        <f t="shared" si="55"/>
        <v>WH16_17</v>
      </c>
      <c r="AO220" s="108">
        <f t="shared" si="56"/>
        <v>0.0253035348263485</v>
      </c>
      <c r="AP220" s="108" t="s">
        <v>18</v>
      </c>
      <c r="AQ220" s="108" t="s">
        <v>194</v>
      </c>
      <c r="AU220" s="108" t="s">
        <v>327</v>
      </c>
      <c r="AV220" s="108" t="str">
        <f t="shared" si="57"/>
        <v>R_ES-APP-FR</v>
      </c>
      <c r="AW220" s="108" t="str">
        <f t="shared" si="57"/>
        <v>WH16_17</v>
      </c>
      <c r="AX220" s="108">
        <f t="shared" si="58"/>
        <v>0.0233585702637121</v>
      </c>
      <c r="AY220" s="108" t="s">
        <v>18</v>
      </c>
      <c r="AZ220" s="108" t="s">
        <v>193</v>
      </c>
      <c r="BD220" s="108" t="s">
        <v>327</v>
      </c>
      <c r="BE220" s="108" t="str">
        <f t="shared" si="59"/>
        <v>R_ES-APP-FR</v>
      </c>
      <c r="BF220" s="108" t="str">
        <f t="shared" si="59"/>
        <v>WH16_17</v>
      </c>
      <c r="BG220" s="108">
        <f t="shared" si="42"/>
        <v>0.0253035348263485</v>
      </c>
      <c r="BH220" s="108" t="s">
        <v>18</v>
      </c>
      <c r="BI220" s="108" t="s">
        <v>195</v>
      </c>
      <c r="BM220" s="108" t="s">
        <v>327</v>
      </c>
      <c r="BN220" s="108" t="str">
        <f t="shared" si="60"/>
        <v>R_ES-APP-FR</v>
      </c>
      <c r="BO220" s="108" t="str">
        <f t="shared" si="60"/>
        <v>WH16_17</v>
      </c>
      <c r="BP220" s="108">
        <f t="shared" si="61"/>
        <v>0.0233585702637121</v>
      </c>
      <c r="BQ220" s="108" t="s">
        <v>18</v>
      </c>
      <c r="BR220" s="108" t="s">
        <v>192</v>
      </c>
    </row>
    <row r="221" spans="11:70">
      <c r="K221" s="108" t="s">
        <v>327</v>
      </c>
      <c r="L221" s="108" t="str">
        <f t="shared" si="49"/>
        <v>R_ES-APP-FR</v>
      </c>
      <c r="M221" s="108" t="str">
        <f t="shared" si="50"/>
        <v>WH18_19</v>
      </c>
      <c r="N221" s="108">
        <f t="shared" si="51"/>
        <v>0.0228335510535675</v>
      </c>
      <c r="O221" s="108" t="s">
        <v>18</v>
      </c>
      <c r="P221" s="108" t="s">
        <v>196</v>
      </c>
      <c r="T221" s="108" t="s">
        <v>327</v>
      </c>
      <c r="U221" s="108" t="str">
        <f t="shared" si="62"/>
        <v>R_ES-APP-FR</v>
      </c>
      <c r="V221" s="108" t="str">
        <f t="shared" si="62"/>
        <v>WH18_19</v>
      </c>
      <c r="W221" s="108">
        <f t="shared" si="52"/>
        <v>0.0267517944660614</v>
      </c>
      <c r="X221" s="108" t="s">
        <v>18</v>
      </c>
      <c r="Y221" s="108" t="s">
        <v>191</v>
      </c>
      <c r="AC221" s="108" t="s">
        <v>327</v>
      </c>
      <c r="AD221" s="108" t="str">
        <f t="shared" si="53"/>
        <v>R_ES-APP-FR</v>
      </c>
      <c r="AE221" s="108" t="str">
        <f t="shared" si="53"/>
        <v>WH18_19</v>
      </c>
      <c r="AF221" s="108">
        <f t="shared" si="54"/>
        <v>0.0255927943653416</v>
      </c>
      <c r="AG221" s="108" t="s">
        <v>18</v>
      </c>
      <c r="AH221" s="108" t="s">
        <v>197</v>
      </c>
      <c r="AL221" s="108" t="s">
        <v>327</v>
      </c>
      <c r="AM221" s="108" t="str">
        <f t="shared" si="55"/>
        <v>R_ES-APP-FR</v>
      </c>
      <c r="AN221" s="108" t="str">
        <f t="shared" si="55"/>
        <v>WH18_19</v>
      </c>
      <c r="AO221" s="108">
        <f t="shared" si="56"/>
        <v>0.0249695860312862</v>
      </c>
      <c r="AP221" s="108" t="s">
        <v>18</v>
      </c>
      <c r="AQ221" s="108" t="s">
        <v>194</v>
      </c>
      <c r="AU221" s="108" t="s">
        <v>327</v>
      </c>
      <c r="AV221" s="108" t="str">
        <f t="shared" si="57"/>
        <v>R_ES-APP-FR</v>
      </c>
      <c r="AW221" s="108" t="str">
        <f t="shared" si="57"/>
        <v>WH18_19</v>
      </c>
      <c r="AX221" s="108">
        <f t="shared" si="58"/>
        <v>0.023127630615324</v>
      </c>
      <c r="AY221" s="108" t="s">
        <v>18</v>
      </c>
      <c r="AZ221" s="108" t="s">
        <v>193</v>
      </c>
      <c r="BD221" s="108" t="s">
        <v>327</v>
      </c>
      <c r="BE221" s="108" t="str">
        <f t="shared" si="59"/>
        <v>R_ES-APP-FR</v>
      </c>
      <c r="BF221" s="108" t="str">
        <f t="shared" si="59"/>
        <v>WH18_19</v>
      </c>
      <c r="BG221" s="108">
        <f t="shared" si="42"/>
        <v>0.0249695860312862</v>
      </c>
      <c r="BH221" s="108" t="s">
        <v>18</v>
      </c>
      <c r="BI221" s="108" t="s">
        <v>195</v>
      </c>
      <c r="BM221" s="108" t="s">
        <v>327</v>
      </c>
      <c r="BN221" s="108" t="str">
        <f t="shared" si="60"/>
        <v>R_ES-APP-FR</v>
      </c>
      <c r="BO221" s="108" t="str">
        <f t="shared" si="60"/>
        <v>WH18_19</v>
      </c>
      <c r="BP221" s="108">
        <f t="shared" si="61"/>
        <v>0.023127630615324</v>
      </c>
      <c r="BQ221" s="108" t="s">
        <v>18</v>
      </c>
      <c r="BR221" s="108" t="s">
        <v>192</v>
      </c>
    </row>
    <row r="222" spans="11:70">
      <c r="K222" s="108" t="s">
        <v>327</v>
      </c>
      <c r="L222" s="108" t="str">
        <f t="shared" si="49"/>
        <v>R_ES-APP-FR</v>
      </c>
      <c r="M222" s="108" t="str">
        <f t="shared" si="50"/>
        <v>WH20_21</v>
      </c>
      <c r="N222" s="108">
        <f t="shared" si="51"/>
        <v>0.0227154557821904</v>
      </c>
      <c r="O222" s="108" t="s">
        <v>18</v>
      </c>
      <c r="P222" s="108" t="s">
        <v>196</v>
      </c>
      <c r="T222" s="108" t="s">
        <v>327</v>
      </c>
      <c r="U222" s="108" t="str">
        <f t="shared" si="62"/>
        <v>R_ES-APP-FR</v>
      </c>
      <c r="V222" s="108" t="str">
        <f t="shared" si="62"/>
        <v>WH20_21</v>
      </c>
      <c r="W222" s="108">
        <f t="shared" si="52"/>
        <v>0.0283933513791526</v>
      </c>
      <c r="X222" s="108" t="s">
        <v>18</v>
      </c>
      <c r="Y222" s="108" t="s">
        <v>191</v>
      </c>
      <c r="AC222" s="108" t="s">
        <v>327</v>
      </c>
      <c r="AD222" s="108" t="str">
        <f t="shared" si="53"/>
        <v>R_ES-APP-FR</v>
      </c>
      <c r="AE222" s="108" t="str">
        <f t="shared" si="53"/>
        <v>WH20_21</v>
      </c>
      <c r="AF222" s="108">
        <f t="shared" si="54"/>
        <v>0.0251280963570105</v>
      </c>
      <c r="AG222" s="108" t="s">
        <v>18</v>
      </c>
      <c r="AH222" s="108" t="s">
        <v>197</v>
      </c>
      <c r="AL222" s="108" t="s">
        <v>327</v>
      </c>
      <c r="AM222" s="108" t="str">
        <f t="shared" si="55"/>
        <v>R_ES-APP-FR</v>
      </c>
      <c r="AN222" s="108" t="str">
        <f t="shared" si="55"/>
        <v>WH20_21</v>
      </c>
      <c r="AO222" s="108">
        <f t="shared" si="56"/>
        <v>0.0251936667769471</v>
      </c>
      <c r="AP222" s="108" t="s">
        <v>18</v>
      </c>
      <c r="AQ222" s="108" t="s">
        <v>194</v>
      </c>
      <c r="AU222" s="108" t="s">
        <v>327</v>
      </c>
      <c r="AV222" s="108" t="str">
        <f t="shared" si="57"/>
        <v>R_ES-APP-FR</v>
      </c>
      <c r="AW222" s="108" t="str">
        <f t="shared" si="57"/>
        <v>WH20_21</v>
      </c>
      <c r="AX222" s="108">
        <f t="shared" si="58"/>
        <v>0.0230669226777415</v>
      </c>
      <c r="AY222" s="108" t="s">
        <v>18</v>
      </c>
      <c r="AZ222" s="108" t="s">
        <v>193</v>
      </c>
      <c r="BD222" s="108" t="s">
        <v>327</v>
      </c>
      <c r="BE222" s="108" t="str">
        <f t="shared" si="59"/>
        <v>R_ES-APP-FR</v>
      </c>
      <c r="BF222" s="108" t="str">
        <f t="shared" si="59"/>
        <v>WH20_21</v>
      </c>
      <c r="BG222" s="108">
        <f t="shared" si="42"/>
        <v>0.0251936667769471</v>
      </c>
      <c r="BH222" s="108" t="s">
        <v>18</v>
      </c>
      <c r="BI222" s="108" t="s">
        <v>195</v>
      </c>
      <c r="BM222" s="108" t="s">
        <v>327</v>
      </c>
      <c r="BN222" s="108" t="str">
        <f t="shared" si="60"/>
        <v>R_ES-APP-FR</v>
      </c>
      <c r="BO222" s="108" t="str">
        <f t="shared" si="60"/>
        <v>WH20_21</v>
      </c>
      <c r="BP222" s="108">
        <f t="shared" si="61"/>
        <v>0.0230669226777415</v>
      </c>
      <c r="BQ222" s="108" t="s">
        <v>18</v>
      </c>
      <c r="BR222" s="108" t="s">
        <v>192</v>
      </c>
    </row>
    <row r="223" spans="11:70">
      <c r="K223" s="175" t="s">
        <v>327</v>
      </c>
      <c r="L223" s="108" t="str">
        <f t="shared" si="49"/>
        <v>R_ES-APP-FR</v>
      </c>
      <c r="M223" s="108" t="str">
        <f t="shared" si="50"/>
        <v>WH22_23</v>
      </c>
      <c r="N223" s="108">
        <f t="shared" si="51"/>
        <v>0.0228898262899369</v>
      </c>
      <c r="O223" s="108" t="s">
        <v>18</v>
      </c>
      <c r="P223" s="108" t="s">
        <v>196</v>
      </c>
      <c r="T223" s="108" t="s">
        <v>327</v>
      </c>
      <c r="U223" s="108" t="str">
        <f t="shared" si="62"/>
        <v>R_ES-APP-FR</v>
      </c>
      <c r="V223" s="108" t="str">
        <f t="shared" si="62"/>
        <v>WH22_23</v>
      </c>
      <c r="W223" s="108">
        <f t="shared" si="52"/>
        <v>0.0283097816617008</v>
      </c>
      <c r="X223" s="108" t="s">
        <v>18</v>
      </c>
      <c r="Y223" s="108" t="s">
        <v>191</v>
      </c>
      <c r="AC223" s="108" t="s">
        <v>327</v>
      </c>
      <c r="AD223" s="108" t="str">
        <f t="shared" si="53"/>
        <v>R_ES-APP-FR</v>
      </c>
      <c r="AE223" s="108" t="str">
        <f t="shared" si="53"/>
        <v>WH22_23</v>
      </c>
      <c r="AF223" s="108">
        <f t="shared" si="54"/>
        <v>0.0254920738775338</v>
      </c>
      <c r="AG223" s="108" t="s">
        <v>18</v>
      </c>
      <c r="AH223" s="108" t="s">
        <v>197</v>
      </c>
      <c r="AL223" s="108" t="s">
        <v>327</v>
      </c>
      <c r="AM223" s="108" t="str">
        <f t="shared" si="55"/>
        <v>R_ES-APP-FR</v>
      </c>
      <c r="AN223" s="108" t="str">
        <f t="shared" si="55"/>
        <v>WH22_23</v>
      </c>
      <c r="AO223" s="108">
        <f t="shared" si="56"/>
        <v>0.025793097568826</v>
      </c>
      <c r="AP223" s="108" t="s">
        <v>18</v>
      </c>
      <c r="AQ223" s="108" t="s">
        <v>194</v>
      </c>
      <c r="AU223" s="108" t="s">
        <v>327</v>
      </c>
      <c r="AV223" s="108" t="str">
        <f t="shared" si="57"/>
        <v>R_ES-APP-FR</v>
      </c>
      <c r="AW223" s="108" t="str">
        <f t="shared" si="57"/>
        <v>WH22_23</v>
      </c>
      <c r="AX223" s="108">
        <f t="shared" si="58"/>
        <v>0.0246581494217923</v>
      </c>
      <c r="AY223" s="108" t="s">
        <v>18</v>
      </c>
      <c r="AZ223" s="108" t="s">
        <v>193</v>
      </c>
      <c r="BD223" s="108" t="s">
        <v>327</v>
      </c>
      <c r="BE223" s="108" t="str">
        <f t="shared" si="59"/>
        <v>R_ES-APP-FR</v>
      </c>
      <c r="BF223" s="108" t="str">
        <f t="shared" si="59"/>
        <v>WH22_23</v>
      </c>
      <c r="BG223" s="108">
        <f t="shared" si="42"/>
        <v>0.025793097568826</v>
      </c>
      <c r="BH223" s="108" t="s">
        <v>18</v>
      </c>
      <c r="BI223" s="108" t="s">
        <v>195</v>
      </c>
      <c r="BM223" s="108" t="s">
        <v>327</v>
      </c>
      <c r="BN223" s="108" t="str">
        <f t="shared" si="60"/>
        <v>R_ES-APP-FR</v>
      </c>
      <c r="BO223" s="108" t="str">
        <f t="shared" si="60"/>
        <v>WH22_23</v>
      </c>
      <c r="BP223" s="108">
        <f t="shared" si="61"/>
        <v>0.0246581494217923</v>
      </c>
      <c r="BQ223" s="108" t="s">
        <v>18</v>
      </c>
      <c r="BR223" s="108" t="s">
        <v>192</v>
      </c>
    </row>
    <row r="224" spans="11:70">
      <c r="K224" s="108" t="s">
        <v>327</v>
      </c>
      <c r="L224" s="108" t="str">
        <f>C13</f>
        <v>R_ES-APP-DW</v>
      </c>
      <c r="M224" s="108" t="str">
        <f t="shared" si="50"/>
        <v>RH0_1</v>
      </c>
      <c r="N224" s="108">
        <f t="shared" si="51"/>
        <v>0.0207246590371655</v>
      </c>
      <c r="O224" s="108" t="s">
        <v>18</v>
      </c>
      <c r="P224" s="108" t="s">
        <v>196</v>
      </c>
      <c r="T224" s="108" t="s">
        <v>327</v>
      </c>
      <c r="U224" s="108" t="str">
        <f t="shared" si="62"/>
        <v>R_ES-APP-DW</v>
      </c>
      <c r="V224" s="108" t="str">
        <f t="shared" si="62"/>
        <v>RH0_1</v>
      </c>
      <c r="W224" s="108">
        <f t="shared" si="52"/>
        <v>0.0211149417251545</v>
      </c>
      <c r="X224" s="108" t="s">
        <v>18</v>
      </c>
      <c r="Y224" s="108" t="s">
        <v>191</v>
      </c>
      <c r="AC224" s="108" t="s">
        <v>327</v>
      </c>
      <c r="AD224" s="108" t="str">
        <f t="shared" ref="AD224:AE271" si="63">U224</f>
        <v>R_ES-APP-DW</v>
      </c>
      <c r="AE224" s="108" t="str">
        <f t="shared" si="63"/>
        <v>RH0_1</v>
      </c>
      <c r="AF224" s="108">
        <f t="shared" si="54"/>
        <v>0.0215588607712188</v>
      </c>
      <c r="AG224" s="108" t="s">
        <v>18</v>
      </c>
      <c r="AH224" s="108" t="s">
        <v>197</v>
      </c>
      <c r="AL224" s="108" t="s">
        <v>327</v>
      </c>
      <c r="AM224" s="108" t="str">
        <f t="shared" ref="AM224:AN271" si="64">AD224</f>
        <v>R_ES-APP-DW</v>
      </c>
      <c r="AN224" s="108" t="str">
        <f t="shared" si="64"/>
        <v>RH0_1</v>
      </c>
      <c r="AO224" s="108">
        <f t="shared" si="56"/>
        <v>0.0211002816156798</v>
      </c>
      <c r="AP224" s="108" t="s">
        <v>18</v>
      </c>
      <c r="AQ224" s="108" t="s">
        <v>194</v>
      </c>
      <c r="AU224" s="108" t="s">
        <v>327</v>
      </c>
      <c r="AV224" s="108" t="str">
        <f t="shared" ref="AV224:AW271" si="65">AM224</f>
        <v>R_ES-APP-DW</v>
      </c>
      <c r="AW224" s="108" t="str">
        <f t="shared" si="65"/>
        <v>RH0_1</v>
      </c>
      <c r="AX224" s="108">
        <f t="shared" si="58"/>
        <v>0.0216553453978117</v>
      </c>
      <c r="AY224" s="108" t="s">
        <v>18</v>
      </c>
      <c r="AZ224" s="108" t="s">
        <v>193</v>
      </c>
      <c r="BD224" s="108" t="s">
        <v>327</v>
      </c>
      <c r="BE224" s="108" t="str">
        <f t="shared" ref="BE224:BF271" si="66">AV224</f>
        <v>R_ES-APP-DW</v>
      </c>
      <c r="BF224" s="108" t="str">
        <f t="shared" si="66"/>
        <v>RH0_1</v>
      </c>
      <c r="BG224" s="108">
        <f t="shared" si="42"/>
        <v>0.0211002816156798</v>
      </c>
      <c r="BH224" s="108" t="s">
        <v>18</v>
      </c>
      <c r="BI224" s="108" t="s">
        <v>195</v>
      </c>
      <c r="BM224" s="108" t="s">
        <v>327</v>
      </c>
      <c r="BN224" s="108" t="str">
        <f t="shared" ref="BN224:BO271" si="67">BE224</f>
        <v>R_ES-APP-DW</v>
      </c>
      <c r="BO224" s="108" t="str">
        <f t="shared" si="67"/>
        <v>RH0_1</v>
      </c>
      <c r="BP224" s="108">
        <f t="shared" si="61"/>
        <v>0.0216553453978117</v>
      </c>
      <c r="BQ224" s="108" t="s">
        <v>18</v>
      </c>
      <c r="BR224" s="108" t="s">
        <v>192</v>
      </c>
    </row>
    <row r="225" spans="11:70">
      <c r="K225" s="108" t="s">
        <v>327</v>
      </c>
      <c r="L225" s="108" t="str">
        <f t="shared" ref="L225:L271" si="68">L224</f>
        <v>R_ES-APP-DW</v>
      </c>
      <c r="M225" s="108" t="str">
        <f t="shared" si="50"/>
        <v>RH2_3</v>
      </c>
      <c r="N225" s="108">
        <f t="shared" si="51"/>
        <v>0.0206069139508455</v>
      </c>
      <c r="O225" s="108" t="s">
        <v>18</v>
      </c>
      <c r="P225" s="108" t="s">
        <v>196</v>
      </c>
      <c r="T225" s="108" t="s">
        <v>327</v>
      </c>
      <c r="U225" s="108" t="str">
        <f t="shared" ref="U225:V271" si="69">L225</f>
        <v>R_ES-APP-DW</v>
      </c>
      <c r="V225" s="108" t="str">
        <f t="shared" si="69"/>
        <v>RH2_3</v>
      </c>
      <c r="W225" s="108">
        <f t="shared" si="52"/>
        <v>0.019269377650939</v>
      </c>
      <c r="X225" s="108" t="s">
        <v>18</v>
      </c>
      <c r="Y225" s="108" t="s">
        <v>191</v>
      </c>
      <c r="AC225" s="108" t="s">
        <v>327</v>
      </c>
      <c r="AD225" s="108" t="str">
        <f t="shared" si="63"/>
        <v>R_ES-APP-DW</v>
      </c>
      <c r="AE225" s="108" t="str">
        <f t="shared" si="63"/>
        <v>RH2_3</v>
      </c>
      <c r="AF225" s="108">
        <f t="shared" si="54"/>
        <v>0.021716461727875</v>
      </c>
      <c r="AG225" s="108" t="s">
        <v>18</v>
      </c>
      <c r="AH225" s="108" t="s">
        <v>197</v>
      </c>
      <c r="AL225" s="108" t="s">
        <v>327</v>
      </c>
      <c r="AM225" s="108" t="str">
        <f t="shared" si="64"/>
        <v>R_ES-APP-DW</v>
      </c>
      <c r="AN225" s="108" t="str">
        <f t="shared" si="64"/>
        <v>RH2_3</v>
      </c>
      <c r="AO225" s="108">
        <f t="shared" si="56"/>
        <v>0.0202044634746338</v>
      </c>
      <c r="AP225" s="108" t="s">
        <v>18</v>
      </c>
      <c r="AQ225" s="108" t="s">
        <v>194</v>
      </c>
      <c r="AU225" s="108" t="s">
        <v>327</v>
      </c>
      <c r="AV225" s="108" t="str">
        <f t="shared" si="65"/>
        <v>R_ES-APP-DW</v>
      </c>
      <c r="AW225" s="108" t="str">
        <f t="shared" si="65"/>
        <v>RH2_3</v>
      </c>
      <c r="AX225" s="108">
        <f t="shared" si="58"/>
        <v>0.0197617928172299</v>
      </c>
      <c r="AY225" s="108" t="s">
        <v>18</v>
      </c>
      <c r="AZ225" s="108" t="s">
        <v>193</v>
      </c>
      <c r="BD225" s="108" t="s">
        <v>327</v>
      </c>
      <c r="BE225" s="108" t="str">
        <f t="shared" si="66"/>
        <v>R_ES-APP-DW</v>
      </c>
      <c r="BF225" s="108" t="str">
        <f t="shared" si="66"/>
        <v>RH2_3</v>
      </c>
      <c r="BG225" s="108">
        <f t="shared" ref="BG225:BG288" si="70">AO225</f>
        <v>0.0202044634746338</v>
      </c>
      <c r="BH225" s="108" t="s">
        <v>18</v>
      </c>
      <c r="BI225" s="108" t="s">
        <v>195</v>
      </c>
      <c r="BM225" s="108" t="s">
        <v>327</v>
      </c>
      <c r="BN225" s="108" t="str">
        <f t="shared" si="67"/>
        <v>R_ES-APP-DW</v>
      </c>
      <c r="BO225" s="108" t="str">
        <f t="shared" si="67"/>
        <v>RH2_3</v>
      </c>
      <c r="BP225" s="108">
        <f t="shared" si="61"/>
        <v>0.0197617928172299</v>
      </c>
      <c r="BQ225" s="108" t="s">
        <v>18</v>
      </c>
      <c r="BR225" s="108" t="s">
        <v>192</v>
      </c>
    </row>
    <row r="226" spans="11:70">
      <c r="K226" s="108" t="s">
        <v>327</v>
      </c>
      <c r="L226" s="108" t="str">
        <f t="shared" si="68"/>
        <v>R_ES-APP-DW</v>
      </c>
      <c r="M226" s="108" t="str">
        <f t="shared" si="50"/>
        <v>RH4_5</v>
      </c>
      <c r="N226" s="108">
        <f t="shared" si="51"/>
        <v>0.0199087438710615</v>
      </c>
      <c r="O226" s="108" t="s">
        <v>18</v>
      </c>
      <c r="P226" s="108" t="s">
        <v>196</v>
      </c>
      <c r="T226" s="108" t="s">
        <v>327</v>
      </c>
      <c r="U226" s="108" t="str">
        <f t="shared" si="69"/>
        <v>R_ES-APP-DW</v>
      </c>
      <c r="V226" s="108" t="str">
        <f t="shared" si="69"/>
        <v>RH4_5</v>
      </c>
      <c r="W226" s="108">
        <f t="shared" si="52"/>
        <v>0.0185538915735157</v>
      </c>
      <c r="X226" s="108" t="s">
        <v>18</v>
      </c>
      <c r="Y226" s="108" t="s">
        <v>191</v>
      </c>
      <c r="AC226" s="108" t="s">
        <v>327</v>
      </c>
      <c r="AD226" s="108" t="str">
        <f t="shared" si="63"/>
        <v>R_ES-APP-DW</v>
      </c>
      <c r="AE226" s="108" t="str">
        <f t="shared" si="63"/>
        <v>RH4_5</v>
      </c>
      <c r="AF226" s="108">
        <f t="shared" si="54"/>
        <v>0.0210410330240004</v>
      </c>
      <c r="AG226" s="108" t="s">
        <v>18</v>
      </c>
      <c r="AH226" s="108" t="s">
        <v>197</v>
      </c>
      <c r="AL226" s="108" t="s">
        <v>327</v>
      </c>
      <c r="AM226" s="108" t="str">
        <f t="shared" si="64"/>
        <v>R_ES-APP-DW</v>
      </c>
      <c r="AN226" s="108" t="str">
        <f t="shared" si="64"/>
        <v>RH4_5</v>
      </c>
      <c r="AO226" s="108">
        <f t="shared" si="56"/>
        <v>0.0191598666763358</v>
      </c>
      <c r="AP226" s="108" t="s">
        <v>18</v>
      </c>
      <c r="AQ226" s="108" t="s">
        <v>194</v>
      </c>
      <c r="AU226" s="108" t="s">
        <v>327</v>
      </c>
      <c r="AV226" s="108" t="str">
        <f t="shared" si="65"/>
        <v>R_ES-APP-DW</v>
      </c>
      <c r="AW226" s="108" t="str">
        <f t="shared" si="65"/>
        <v>RH4_5</v>
      </c>
      <c r="AX226" s="108">
        <f t="shared" si="58"/>
        <v>0.0176014946901204</v>
      </c>
      <c r="AY226" s="108" t="s">
        <v>18</v>
      </c>
      <c r="AZ226" s="108" t="s">
        <v>193</v>
      </c>
      <c r="BD226" s="108" t="s">
        <v>327</v>
      </c>
      <c r="BE226" s="108" t="str">
        <f t="shared" si="66"/>
        <v>R_ES-APP-DW</v>
      </c>
      <c r="BF226" s="108" t="str">
        <f t="shared" si="66"/>
        <v>RH4_5</v>
      </c>
      <c r="BG226" s="108">
        <f t="shared" si="70"/>
        <v>0.0191598666763358</v>
      </c>
      <c r="BH226" s="108" t="s">
        <v>18</v>
      </c>
      <c r="BI226" s="108" t="s">
        <v>195</v>
      </c>
      <c r="BM226" s="108" t="s">
        <v>327</v>
      </c>
      <c r="BN226" s="108" t="str">
        <f t="shared" si="67"/>
        <v>R_ES-APP-DW</v>
      </c>
      <c r="BO226" s="108" t="str">
        <f t="shared" si="67"/>
        <v>RH4_5</v>
      </c>
      <c r="BP226" s="108">
        <f t="shared" si="61"/>
        <v>0.0176014946901204</v>
      </c>
      <c r="BQ226" s="108" t="s">
        <v>18</v>
      </c>
      <c r="BR226" s="108" t="s">
        <v>192</v>
      </c>
    </row>
    <row r="227" spans="11:70">
      <c r="K227" s="175" t="s">
        <v>327</v>
      </c>
      <c r="L227" s="108" t="str">
        <f t="shared" si="68"/>
        <v>R_ES-APP-DW</v>
      </c>
      <c r="M227" s="108" t="str">
        <f t="shared" si="50"/>
        <v>RH6_7</v>
      </c>
      <c r="N227" s="108">
        <f t="shared" si="51"/>
        <v>0.019131142691048</v>
      </c>
      <c r="O227" s="108" t="s">
        <v>18</v>
      </c>
      <c r="P227" s="108" t="s">
        <v>196</v>
      </c>
      <c r="T227" s="108" t="s">
        <v>327</v>
      </c>
      <c r="U227" s="108" t="str">
        <f t="shared" si="69"/>
        <v>R_ES-APP-DW</v>
      </c>
      <c r="V227" s="108" t="str">
        <f t="shared" si="69"/>
        <v>RH6_7</v>
      </c>
      <c r="W227" s="108">
        <f t="shared" si="52"/>
        <v>0.0188033521186996</v>
      </c>
      <c r="X227" s="108" t="s">
        <v>18</v>
      </c>
      <c r="Y227" s="108" t="s">
        <v>191</v>
      </c>
      <c r="AC227" s="108" t="s">
        <v>327</v>
      </c>
      <c r="AD227" s="108" t="str">
        <f t="shared" si="63"/>
        <v>R_ES-APP-DW</v>
      </c>
      <c r="AE227" s="108" t="str">
        <f t="shared" si="63"/>
        <v>RH6_7</v>
      </c>
      <c r="AF227" s="108">
        <f t="shared" si="54"/>
        <v>0.0186236423856643</v>
      </c>
      <c r="AG227" s="108" t="s">
        <v>18</v>
      </c>
      <c r="AH227" s="108" t="s">
        <v>197</v>
      </c>
      <c r="AL227" s="108" t="s">
        <v>327</v>
      </c>
      <c r="AM227" s="108" t="str">
        <f t="shared" si="64"/>
        <v>R_ES-APP-DW</v>
      </c>
      <c r="AN227" s="108" t="str">
        <f t="shared" si="64"/>
        <v>RH6_7</v>
      </c>
      <c r="AO227" s="108">
        <f t="shared" si="56"/>
        <v>0.0183190275812949</v>
      </c>
      <c r="AP227" s="108" t="s">
        <v>18</v>
      </c>
      <c r="AQ227" s="108" t="s">
        <v>194</v>
      </c>
      <c r="AU227" s="108" t="s">
        <v>327</v>
      </c>
      <c r="AV227" s="108" t="str">
        <f t="shared" si="65"/>
        <v>R_ES-APP-DW</v>
      </c>
      <c r="AW227" s="108" t="str">
        <f t="shared" si="65"/>
        <v>RH6_7</v>
      </c>
      <c r="AX227" s="108">
        <f t="shared" si="58"/>
        <v>0.0167442934477807</v>
      </c>
      <c r="AY227" s="108" t="s">
        <v>18</v>
      </c>
      <c r="AZ227" s="108" t="s">
        <v>193</v>
      </c>
      <c r="BD227" s="108" t="s">
        <v>327</v>
      </c>
      <c r="BE227" s="108" t="str">
        <f t="shared" si="66"/>
        <v>R_ES-APP-DW</v>
      </c>
      <c r="BF227" s="108" t="str">
        <f t="shared" si="66"/>
        <v>RH6_7</v>
      </c>
      <c r="BG227" s="108">
        <f t="shared" si="70"/>
        <v>0.0183190275812949</v>
      </c>
      <c r="BH227" s="108" t="s">
        <v>18</v>
      </c>
      <c r="BI227" s="108" t="s">
        <v>195</v>
      </c>
      <c r="BM227" s="108" t="s">
        <v>327</v>
      </c>
      <c r="BN227" s="108" t="str">
        <f t="shared" si="67"/>
        <v>R_ES-APP-DW</v>
      </c>
      <c r="BO227" s="108" t="str">
        <f t="shared" si="67"/>
        <v>RH6_7</v>
      </c>
      <c r="BP227" s="108">
        <f t="shared" si="61"/>
        <v>0.0167442934477807</v>
      </c>
      <c r="BQ227" s="108" t="s">
        <v>18</v>
      </c>
      <c r="BR227" s="108" t="s">
        <v>192</v>
      </c>
    </row>
    <row r="228" spans="11:70">
      <c r="K228" s="108" t="s">
        <v>327</v>
      </c>
      <c r="L228" s="108" t="str">
        <f t="shared" si="68"/>
        <v>R_ES-APP-DW</v>
      </c>
      <c r="M228" s="108" t="str">
        <f t="shared" si="50"/>
        <v>RH8_9</v>
      </c>
      <c r="N228" s="108">
        <f t="shared" si="51"/>
        <v>0.0188308994526831</v>
      </c>
      <c r="O228" s="108" t="s">
        <v>18</v>
      </c>
      <c r="P228" s="108" t="s">
        <v>196</v>
      </c>
      <c r="T228" s="108" t="s">
        <v>327</v>
      </c>
      <c r="U228" s="108" t="str">
        <f t="shared" si="69"/>
        <v>R_ES-APP-DW</v>
      </c>
      <c r="V228" s="108" t="str">
        <f t="shared" si="69"/>
        <v>RH8_9</v>
      </c>
      <c r="W228" s="108">
        <f t="shared" si="52"/>
        <v>0.0202757842956449</v>
      </c>
      <c r="X228" s="108" t="s">
        <v>18</v>
      </c>
      <c r="Y228" s="108" t="s">
        <v>191</v>
      </c>
      <c r="AC228" s="108" t="s">
        <v>327</v>
      </c>
      <c r="AD228" s="108" t="str">
        <f t="shared" si="63"/>
        <v>R_ES-APP-DW</v>
      </c>
      <c r="AE228" s="108" t="str">
        <f t="shared" si="63"/>
        <v>RH8_9</v>
      </c>
      <c r="AF228" s="108">
        <f t="shared" si="54"/>
        <v>0.0171569347582401</v>
      </c>
      <c r="AG228" s="108" t="s">
        <v>18</v>
      </c>
      <c r="AH228" s="108" t="s">
        <v>197</v>
      </c>
      <c r="AL228" s="108" t="s">
        <v>327</v>
      </c>
      <c r="AM228" s="108" t="str">
        <f t="shared" si="64"/>
        <v>R_ES-APP-DW</v>
      </c>
      <c r="AN228" s="108" t="str">
        <f t="shared" si="64"/>
        <v>RH8_9</v>
      </c>
      <c r="AO228" s="108">
        <f t="shared" si="56"/>
        <v>0.0183672329720752</v>
      </c>
      <c r="AP228" s="108" t="s">
        <v>18</v>
      </c>
      <c r="AQ228" s="108" t="s">
        <v>194</v>
      </c>
      <c r="AU228" s="108" t="s">
        <v>327</v>
      </c>
      <c r="AV228" s="108" t="str">
        <f t="shared" si="65"/>
        <v>R_ES-APP-DW</v>
      </c>
      <c r="AW228" s="108" t="str">
        <f t="shared" si="65"/>
        <v>RH8_9</v>
      </c>
      <c r="AX228" s="108">
        <f t="shared" si="58"/>
        <v>0.0168878417223846</v>
      </c>
      <c r="AY228" s="108" t="s">
        <v>18</v>
      </c>
      <c r="AZ228" s="108" t="s">
        <v>193</v>
      </c>
      <c r="BD228" s="108" t="s">
        <v>327</v>
      </c>
      <c r="BE228" s="108" t="str">
        <f t="shared" si="66"/>
        <v>R_ES-APP-DW</v>
      </c>
      <c r="BF228" s="108" t="str">
        <f t="shared" si="66"/>
        <v>RH8_9</v>
      </c>
      <c r="BG228" s="108">
        <f t="shared" si="70"/>
        <v>0.0183672329720752</v>
      </c>
      <c r="BH228" s="108" t="s">
        <v>18</v>
      </c>
      <c r="BI228" s="108" t="s">
        <v>195</v>
      </c>
      <c r="BM228" s="108" t="s">
        <v>327</v>
      </c>
      <c r="BN228" s="108" t="str">
        <f t="shared" si="67"/>
        <v>R_ES-APP-DW</v>
      </c>
      <c r="BO228" s="108" t="str">
        <f t="shared" si="67"/>
        <v>RH8_9</v>
      </c>
      <c r="BP228" s="108">
        <f t="shared" si="61"/>
        <v>0.0168878417223846</v>
      </c>
      <c r="BQ228" s="108" t="s">
        <v>18</v>
      </c>
      <c r="BR228" s="108" t="s">
        <v>192</v>
      </c>
    </row>
    <row r="229" spans="11:70">
      <c r="K229" s="108" t="s">
        <v>327</v>
      </c>
      <c r="L229" s="108" t="str">
        <f t="shared" si="68"/>
        <v>R_ES-APP-DW</v>
      </c>
      <c r="M229" s="108" t="str">
        <f t="shared" si="50"/>
        <v>RH10_11</v>
      </c>
      <c r="N229" s="108">
        <f t="shared" si="51"/>
        <v>0.0188922096207154</v>
      </c>
      <c r="O229" s="108" t="s">
        <v>18</v>
      </c>
      <c r="P229" s="108" t="s">
        <v>196</v>
      </c>
      <c r="T229" s="108" t="s">
        <v>327</v>
      </c>
      <c r="U229" s="108" t="str">
        <f t="shared" si="69"/>
        <v>R_ES-APP-DW</v>
      </c>
      <c r="V229" s="108" t="str">
        <f t="shared" si="69"/>
        <v>RH10_11</v>
      </c>
      <c r="W229" s="108">
        <f t="shared" si="52"/>
        <v>0.0226727094068072</v>
      </c>
      <c r="X229" s="108" t="s">
        <v>18</v>
      </c>
      <c r="Y229" s="108" t="s">
        <v>191</v>
      </c>
      <c r="AC229" s="108" t="s">
        <v>327</v>
      </c>
      <c r="AD229" s="108" t="str">
        <f t="shared" si="63"/>
        <v>R_ES-APP-DW</v>
      </c>
      <c r="AE229" s="108" t="str">
        <f t="shared" si="63"/>
        <v>RH10_11</v>
      </c>
      <c r="AF229" s="108">
        <f t="shared" si="54"/>
        <v>0.016996069788382</v>
      </c>
      <c r="AG229" s="108" t="s">
        <v>18</v>
      </c>
      <c r="AH229" s="108" t="s">
        <v>197</v>
      </c>
      <c r="AL229" s="108" t="s">
        <v>327</v>
      </c>
      <c r="AM229" s="108" t="str">
        <f t="shared" si="64"/>
        <v>R_ES-APP-DW</v>
      </c>
      <c r="AN229" s="108" t="str">
        <f t="shared" si="64"/>
        <v>RH10_11</v>
      </c>
      <c r="AO229" s="108">
        <f t="shared" si="56"/>
        <v>0.0195161233742294</v>
      </c>
      <c r="AP229" s="108" t="s">
        <v>18</v>
      </c>
      <c r="AQ229" s="108" t="s">
        <v>194</v>
      </c>
      <c r="AU229" s="108" t="s">
        <v>327</v>
      </c>
      <c r="AV229" s="108" t="str">
        <f t="shared" si="65"/>
        <v>R_ES-APP-DW</v>
      </c>
      <c r="AW229" s="108" t="str">
        <f t="shared" si="65"/>
        <v>RH10_11</v>
      </c>
      <c r="AX229" s="108">
        <f t="shared" si="58"/>
        <v>0.0187422674180833</v>
      </c>
      <c r="AY229" s="108" t="s">
        <v>18</v>
      </c>
      <c r="AZ229" s="108" t="s">
        <v>193</v>
      </c>
      <c r="BD229" s="108" t="s">
        <v>327</v>
      </c>
      <c r="BE229" s="108" t="str">
        <f t="shared" si="66"/>
        <v>R_ES-APP-DW</v>
      </c>
      <c r="BF229" s="108" t="str">
        <f t="shared" si="66"/>
        <v>RH10_11</v>
      </c>
      <c r="BG229" s="108">
        <f t="shared" si="70"/>
        <v>0.0195161233742294</v>
      </c>
      <c r="BH229" s="108" t="s">
        <v>18</v>
      </c>
      <c r="BI229" s="108" t="s">
        <v>195</v>
      </c>
      <c r="BM229" s="108" t="s">
        <v>327</v>
      </c>
      <c r="BN229" s="108" t="str">
        <f t="shared" si="67"/>
        <v>R_ES-APP-DW</v>
      </c>
      <c r="BO229" s="108" t="str">
        <f t="shared" si="67"/>
        <v>RH10_11</v>
      </c>
      <c r="BP229" s="108">
        <f t="shared" si="61"/>
        <v>0.0187422674180833</v>
      </c>
      <c r="BQ229" s="108" t="s">
        <v>18</v>
      </c>
      <c r="BR229" s="108" t="s">
        <v>192</v>
      </c>
    </row>
    <row r="230" spans="11:70">
      <c r="K230" s="108" t="s">
        <v>327</v>
      </c>
      <c r="L230" s="108" t="str">
        <f t="shared" si="68"/>
        <v>R_ES-APP-DW</v>
      </c>
      <c r="M230" s="108" t="str">
        <f t="shared" si="50"/>
        <v>RH12_13</v>
      </c>
      <c r="N230" s="108">
        <f t="shared" si="51"/>
        <v>0.0197356728752531</v>
      </c>
      <c r="O230" s="108" t="s">
        <v>18</v>
      </c>
      <c r="P230" s="108" t="s">
        <v>196</v>
      </c>
      <c r="T230" s="108" t="s">
        <v>327</v>
      </c>
      <c r="U230" s="108" t="str">
        <f t="shared" si="69"/>
        <v>R_ES-APP-DW</v>
      </c>
      <c r="V230" s="108" t="str">
        <f t="shared" si="69"/>
        <v>RH12_13</v>
      </c>
      <c r="W230" s="108">
        <f t="shared" si="52"/>
        <v>0.0227084613240583</v>
      </c>
      <c r="X230" s="108" t="s">
        <v>18</v>
      </c>
      <c r="Y230" s="108" t="s">
        <v>191</v>
      </c>
      <c r="AC230" s="108" t="s">
        <v>327</v>
      </c>
      <c r="AD230" s="108" t="str">
        <f t="shared" si="63"/>
        <v>R_ES-APP-DW</v>
      </c>
      <c r="AE230" s="108" t="str">
        <f t="shared" si="63"/>
        <v>RH12_13</v>
      </c>
      <c r="AF230" s="108">
        <f t="shared" si="54"/>
        <v>0.0181900219421491</v>
      </c>
      <c r="AG230" s="108" t="s">
        <v>18</v>
      </c>
      <c r="AH230" s="108" t="s">
        <v>197</v>
      </c>
      <c r="AL230" s="108" t="s">
        <v>327</v>
      </c>
      <c r="AM230" s="108" t="str">
        <f t="shared" si="64"/>
        <v>R_ES-APP-DW</v>
      </c>
      <c r="AN230" s="108" t="str">
        <f t="shared" si="64"/>
        <v>RH12_13</v>
      </c>
      <c r="AO230" s="108">
        <f t="shared" si="56"/>
        <v>0.0203929774116346</v>
      </c>
      <c r="AP230" s="108" t="s">
        <v>18</v>
      </c>
      <c r="AQ230" s="108" t="s">
        <v>194</v>
      </c>
      <c r="AU230" s="108" t="s">
        <v>327</v>
      </c>
      <c r="AV230" s="108" t="str">
        <f t="shared" si="65"/>
        <v>R_ES-APP-DW</v>
      </c>
      <c r="AW230" s="108" t="str">
        <f t="shared" si="65"/>
        <v>RH12_13</v>
      </c>
      <c r="AX230" s="108">
        <f t="shared" si="58"/>
        <v>0.0203766512243404</v>
      </c>
      <c r="AY230" s="108" t="s">
        <v>18</v>
      </c>
      <c r="AZ230" s="108" t="s">
        <v>193</v>
      </c>
      <c r="BD230" s="108" t="s">
        <v>327</v>
      </c>
      <c r="BE230" s="108" t="str">
        <f t="shared" si="66"/>
        <v>R_ES-APP-DW</v>
      </c>
      <c r="BF230" s="108" t="str">
        <f t="shared" si="66"/>
        <v>RH12_13</v>
      </c>
      <c r="BG230" s="108">
        <f t="shared" si="70"/>
        <v>0.0203929774116346</v>
      </c>
      <c r="BH230" s="108" t="s">
        <v>18</v>
      </c>
      <c r="BI230" s="108" t="s">
        <v>195</v>
      </c>
      <c r="BM230" s="108" t="s">
        <v>327</v>
      </c>
      <c r="BN230" s="108" t="str">
        <f t="shared" si="67"/>
        <v>R_ES-APP-DW</v>
      </c>
      <c r="BO230" s="108" t="str">
        <f t="shared" si="67"/>
        <v>RH12_13</v>
      </c>
      <c r="BP230" s="108">
        <f t="shared" si="61"/>
        <v>0.0203766512243404</v>
      </c>
      <c r="BQ230" s="108" t="s">
        <v>18</v>
      </c>
      <c r="BR230" s="108" t="s">
        <v>192</v>
      </c>
    </row>
    <row r="231" spans="11:70">
      <c r="K231" s="175" t="s">
        <v>327</v>
      </c>
      <c r="L231" s="108" t="str">
        <f t="shared" si="68"/>
        <v>R_ES-APP-DW</v>
      </c>
      <c r="M231" s="108" t="str">
        <f t="shared" si="50"/>
        <v>RH14_15</v>
      </c>
      <c r="N231" s="108">
        <f t="shared" si="51"/>
        <v>0.0205351902664844</v>
      </c>
      <c r="O231" s="108" t="s">
        <v>18</v>
      </c>
      <c r="P231" s="108" t="s">
        <v>196</v>
      </c>
      <c r="T231" s="108" t="s">
        <v>327</v>
      </c>
      <c r="U231" s="108" t="str">
        <f t="shared" si="69"/>
        <v>R_ES-APP-DW</v>
      </c>
      <c r="V231" s="108" t="str">
        <f t="shared" si="69"/>
        <v>RH14_15</v>
      </c>
      <c r="W231" s="108">
        <f t="shared" si="52"/>
        <v>0.0220528299189836</v>
      </c>
      <c r="X231" s="108" t="s">
        <v>18</v>
      </c>
      <c r="Y231" s="108" t="s">
        <v>191</v>
      </c>
      <c r="AC231" s="108" t="s">
        <v>327</v>
      </c>
      <c r="AD231" s="108" t="str">
        <f t="shared" si="63"/>
        <v>R_ES-APP-DW</v>
      </c>
      <c r="AE231" s="108" t="str">
        <f t="shared" si="63"/>
        <v>RH14_15</v>
      </c>
      <c r="AF231" s="108">
        <f t="shared" si="54"/>
        <v>0.0209674919745702</v>
      </c>
      <c r="AG231" s="108" t="s">
        <v>18</v>
      </c>
      <c r="AH231" s="108" t="s">
        <v>197</v>
      </c>
      <c r="AL231" s="108" t="s">
        <v>327</v>
      </c>
      <c r="AM231" s="108" t="str">
        <f t="shared" si="64"/>
        <v>R_ES-APP-DW</v>
      </c>
      <c r="AN231" s="108" t="str">
        <f t="shared" si="64"/>
        <v>RH14_15</v>
      </c>
      <c r="AO231" s="108">
        <f t="shared" si="56"/>
        <v>0.0210417023326588</v>
      </c>
      <c r="AP231" s="108" t="s">
        <v>18</v>
      </c>
      <c r="AQ231" s="108" t="s">
        <v>194</v>
      </c>
      <c r="AU231" s="108" t="s">
        <v>327</v>
      </c>
      <c r="AV231" s="108" t="str">
        <f t="shared" si="65"/>
        <v>R_ES-APP-DW</v>
      </c>
      <c r="AW231" s="108" t="str">
        <f t="shared" si="65"/>
        <v>RH14_15</v>
      </c>
      <c r="AX231" s="108">
        <f t="shared" si="58"/>
        <v>0.0207782387307691</v>
      </c>
      <c r="AY231" s="108" t="s">
        <v>18</v>
      </c>
      <c r="AZ231" s="108" t="s">
        <v>193</v>
      </c>
      <c r="BD231" s="108" t="s">
        <v>327</v>
      </c>
      <c r="BE231" s="108" t="str">
        <f t="shared" si="66"/>
        <v>R_ES-APP-DW</v>
      </c>
      <c r="BF231" s="108" t="str">
        <f t="shared" si="66"/>
        <v>RH14_15</v>
      </c>
      <c r="BG231" s="108">
        <f t="shared" si="70"/>
        <v>0.0210417023326588</v>
      </c>
      <c r="BH231" s="108" t="s">
        <v>18</v>
      </c>
      <c r="BI231" s="108" t="s">
        <v>195</v>
      </c>
      <c r="BM231" s="108" t="s">
        <v>327</v>
      </c>
      <c r="BN231" s="108" t="str">
        <f t="shared" si="67"/>
        <v>R_ES-APP-DW</v>
      </c>
      <c r="BO231" s="108" t="str">
        <f t="shared" si="67"/>
        <v>RH14_15</v>
      </c>
      <c r="BP231" s="108">
        <f t="shared" si="61"/>
        <v>0.0207782387307691</v>
      </c>
      <c r="BQ231" s="108" t="s">
        <v>18</v>
      </c>
      <c r="BR231" s="108" t="s">
        <v>192</v>
      </c>
    </row>
    <row r="232" spans="11:70">
      <c r="K232" s="108" t="s">
        <v>327</v>
      </c>
      <c r="L232" s="108" t="str">
        <f t="shared" si="68"/>
        <v>R_ES-APP-DW</v>
      </c>
      <c r="M232" s="108" t="str">
        <f t="shared" si="50"/>
        <v>RH16_17</v>
      </c>
      <c r="N232" s="108">
        <f t="shared" si="51"/>
        <v>0.0208967198623784</v>
      </c>
      <c r="O232" s="108" t="s">
        <v>18</v>
      </c>
      <c r="P232" s="108" t="s">
        <v>196</v>
      </c>
      <c r="T232" s="108" t="s">
        <v>327</v>
      </c>
      <c r="U232" s="108" t="str">
        <f t="shared" si="69"/>
        <v>R_ES-APP-DW</v>
      </c>
      <c r="V232" s="108" t="str">
        <f t="shared" si="69"/>
        <v>RH16_17</v>
      </c>
      <c r="W232" s="108">
        <f t="shared" si="52"/>
        <v>0.0211925188192021</v>
      </c>
      <c r="X232" s="108" t="s">
        <v>18</v>
      </c>
      <c r="Y232" s="108" t="s">
        <v>191</v>
      </c>
      <c r="AC232" s="108" t="s">
        <v>327</v>
      </c>
      <c r="AD232" s="108" t="str">
        <f t="shared" si="63"/>
        <v>R_ES-APP-DW</v>
      </c>
      <c r="AE232" s="108" t="str">
        <f t="shared" si="63"/>
        <v>RH16_17</v>
      </c>
      <c r="AF232" s="108">
        <f t="shared" si="54"/>
        <v>0.0218963821038514</v>
      </c>
      <c r="AG232" s="108" t="s">
        <v>18</v>
      </c>
      <c r="AH232" s="108" t="s">
        <v>197</v>
      </c>
      <c r="AL232" s="108" t="s">
        <v>327</v>
      </c>
      <c r="AM232" s="108" t="str">
        <f t="shared" si="64"/>
        <v>R_ES-APP-DW</v>
      </c>
      <c r="AN232" s="108" t="str">
        <f t="shared" si="64"/>
        <v>RH16_17</v>
      </c>
      <c r="AO232" s="108">
        <f t="shared" si="56"/>
        <v>0.0210314702528813</v>
      </c>
      <c r="AP232" s="108" t="s">
        <v>18</v>
      </c>
      <c r="AQ232" s="108" t="s">
        <v>194</v>
      </c>
      <c r="AU232" s="108" t="s">
        <v>327</v>
      </c>
      <c r="AV232" s="108" t="str">
        <f t="shared" si="65"/>
        <v>R_ES-APP-DW</v>
      </c>
      <c r="AW232" s="108" t="str">
        <f t="shared" si="65"/>
        <v>RH16_17</v>
      </c>
      <c r="AX232" s="108">
        <f t="shared" si="58"/>
        <v>0.0206919007593365</v>
      </c>
      <c r="AY232" s="108" t="s">
        <v>18</v>
      </c>
      <c r="AZ232" s="108" t="s">
        <v>193</v>
      </c>
      <c r="BD232" s="108" t="s">
        <v>327</v>
      </c>
      <c r="BE232" s="108" t="str">
        <f t="shared" si="66"/>
        <v>R_ES-APP-DW</v>
      </c>
      <c r="BF232" s="108" t="str">
        <f t="shared" si="66"/>
        <v>RH16_17</v>
      </c>
      <c r="BG232" s="108">
        <f t="shared" si="70"/>
        <v>0.0210314702528813</v>
      </c>
      <c r="BH232" s="108" t="s">
        <v>18</v>
      </c>
      <c r="BI232" s="108" t="s">
        <v>195</v>
      </c>
      <c r="BM232" s="108" t="s">
        <v>327</v>
      </c>
      <c r="BN232" s="108" t="str">
        <f t="shared" si="67"/>
        <v>R_ES-APP-DW</v>
      </c>
      <c r="BO232" s="108" t="str">
        <f t="shared" si="67"/>
        <v>RH16_17</v>
      </c>
      <c r="BP232" s="108">
        <f t="shared" si="61"/>
        <v>0.0206919007593365</v>
      </c>
      <c r="BQ232" s="108" t="s">
        <v>18</v>
      </c>
      <c r="BR232" s="108" t="s">
        <v>192</v>
      </c>
    </row>
    <row r="233" spans="11:70">
      <c r="K233" s="108" t="s">
        <v>327</v>
      </c>
      <c r="L233" s="108" t="str">
        <f t="shared" si="68"/>
        <v>R_ES-APP-DW</v>
      </c>
      <c r="M233" s="108" t="str">
        <f t="shared" si="50"/>
        <v>RH18_19</v>
      </c>
      <c r="N233" s="108">
        <f t="shared" si="51"/>
        <v>0.0208657701701157</v>
      </c>
      <c r="O233" s="108" t="s">
        <v>18</v>
      </c>
      <c r="P233" s="108" t="s">
        <v>196</v>
      </c>
      <c r="T233" s="108" t="s">
        <v>327</v>
      </c>
      <c r="U233" s="108" t="str">
        <f t="shared" si="69"/>
        <v>R_ES-APP-DW</v>
      </c>
      <c r="V233" s="108" t="str">
        <f t="shared" si="69"/>
        <v>RH18_19</v>
      </c>
      <c r="W233" s="108">
        <f t="shared" si="52"/>
        <v>0.0211344683567324</v>
      </c>
      <c r="X233" s="108" t="s">
        <v>18</v>
      </c>
      <c r="Y233" s="108" t="s">
        <v>191</v>
      </c>
      <c r="AC233" s="108" t="s">
        <v>327</v>
      </c>
      <c r="AD233" s="108" t="str">
        <f t="shared" si="63"/>
        <v>R_ES-APP-DW</v>
      </c>
      <c r="AE233" s="108" t="str">
        <f t="shared" si="63"/>
        <v>RH18_19</v>
      </c>
      <c r="AF233" s="108">
        <f t="shared" si="54"/>
        <v>0.0217155355129377</v>
      </c>
      <c r="AG233" s="108" t="s">
        <v>18</v>
      </c>
      <c r="AH233" s="108" t="s">
        <v>197</v>
      </c>
      <c r="AL233" s="108" t="s">
        <v>327</v>
      </c>
      <c r="AM233" s="108" t="str">
        <f t="shared" si="64"/>
        <v>R_ES-APP-DW</v>
      </c>
      <c r="AN233" s="108" t="str">
        <f t="shared" si="64"/>
        <v>RH18_19</v>
      </c>
      <c r="AO233" s="108">
        <f t="shared" si="56"/>
        <v>0.0207724666848622</v>
      </c>
      <c r="AP233" s="108" t="s">
        <v>18</v>
      </c>
      <c r="AQ233" s="108" t="s">
        <v>194</v>
      </c>
      <c r="AU233" s="108" t="s">
        <v>327</v>
      </c>
      <c r="AV233" s="108" t="str">
        <f t="shared" si="65"/>
        <v>R_ES-APP-DW</v>
      </c>
      <c r="AW233" s="108" t="str">
        <f t="shared" si="65"/>
        <v>RH18_19</v>
      </c>
      <c r="AX233" s="108">
        <f t="shared" si="58"/>
        <v>0.0204346889564006</v>
      </c>
      <c r="AY233" s="108" t="s">
        <v>18</v>
      </c>
      <c r="AZ233" s="108" t="s">
        <v>193</v>
      </c>
      <c r="BD233" s="108" t="s">
        <v>327</v>
      </c>
      <c r="BE233" s="108" t="str">
        <f t="shared" si="66"/>
        <v>R_ES-APP-DW</v>
      </c>
      <c r="BF233" s="108" t="str">
        <f t="shared" si="66"/>
        <v>RH18_19</v>
      </c>
      <c r="BG233" s="108">
        <f t="shared" si="70"/>
        <v>0.0207724666848622</v>
      </c>
      <c r="BH233" s="108" t="s">
        <v>18</v>
      </c>
      <c r="BI233" s="108" t="s">
        <v>195</v>
      </c>
      <c r="BM233" s="108" t="s">
        <v>327</v>
      </c>
      <c r="BN233" s="108" t="str">
        <f t="shared" si="67"/>
        <v>R_ES-APP-DW</v>
      </c>
      <c r="BO233" s="108" t="str">
        <f t="shared" si="67"/>
        <v>RH18_19</v>
      </c>
      <c r="BP233" s="108">
        <f t="shared" si="61"/>
        <v>0.0204346889564006</v>
      </c>
      <c r="BQ233" s="108" t="s">
        <v>18</v>
      </c>
      <c r="BR233" s="108" t="s">
        <v>192</v>
      </c>
    </row>
    <row r="234" spans="11:70">
      <c r="K234" s="108" t="s">
        <v>327</v>
      </c>
      <c r="L234" s="108" t="str">
        <f t="shared" si="68"/>
        <v>R_ES-APP-DW</v>
      </c>
      <c r="M234" s="108" t="str">
        <f t="shared" si="50"/>
        <v>RH20_21</v>
      </c>
      <c r="N234" s="108">
        <f t="shared" si="51"/>
        <v>0.0208182800695852</v>
      </c>
      <c r="O234" s="108" t="s">
        <v>18</v>
      </c>
      <c r="P234" s="108" t="s">
        <v>196</v>
      </c>
      <c r="T234" s="108" t="s">
        <v>327</v>
      </c>
      <c r="U234" s="108" t="str">
        <f t="shared" si="69"/>
        <v>R_ES-APP-DW</v>
      </c>
      <c r="V234" s="108" t="str">
        <f t="shared" si="69"/>
        <v>RH20_21</v>
      </c>
      <c r="W234" s="108">
        <f t="shared" si="52"/>
        <v>0.0216015909557287</v>
      </c>
      <c r="X234" s="108" t="s">
        <v>18</v>
      </c>
      <c r="Y234" s="108" t="s">
        <v>191</v>
      </c>
      <c r="AC234" s="108" t="s">
        <v>327</v>
      </c>
      <c r="AD234" s="108" t="str">
        <f t="shared" si="63"/>
        <v>R_ES-APP-DW</v>
      </c>
      <c r="AE234" s="108" t="str">
        <f t="shared" si="63"/>
        <v>RH20_21</v>
      </c>
      <c r="AF234" s="108">
        <f t="shared" si="54"/>
        <v>0.0212535167287306</v>
      </c>
      <c r="AG234" s="108" t="s">
        <v>18</v>
      </c>
      <c r="AH234" s="108" t="s">
        <v>197</v>
      </c>
      <c r="AL234" s="108" t="s">
        <v>327</v>
      </c>
      <c r="AM234" s="108" t="str">
        <f t="shared" si="64"/>
        <v>R_ES-APP-DW</v>
      </c>
      <c r="AN234" s="108" t="str">
        <f t="shared" si="64"/>
        <v>RH20_21</v>
      </c>
      <c r="AO234" s="108">
        <f t="shared" si="56"/>
        <v>0.0208717090489964</v>
      </c>
      <c r="AP234" s="108" t="s">
        <v>18</v>
      </c>
      <c r="AQ234" s="108" t="s">
        <v>194</v>
      </c>
      <c r="AU234" s="108" t="s">
        <v>327</v>
      </c>
      <c r="AV234" s="108" t="str">
        <f t="shared" si="65"/>
        <v>R_ES-APP-DW</v>
      </c>
      <c r="AW234" s="108" t="str">
        <f t="shared" si="65"/>
        <v>RH20_21</v>
      </c>
      <c r="AX234" s="108">
        <f t="shared" si="58"/>
        <v>0.0208022312711157</v>
      </c>
      <c r="AY234" s="108" t="s">
        <v>18</v>
      </c>
      <c r="AZ234" s="108" t="s">
        <v>193</v>
      </c>
      <c r="BD234" s="108" t="s">
        <v>327</v>
      </c>
      <c r="BE234" s="108" t="str">
        <f t="shared" si="66"/>
        <v>R_ES-APP-DW</v>
      </c>
      <c r="BF234" s="108" t="str">
        <f t="shared" si="66"/>
        <v>RH20_21</v>
      </c>
      <c r="BG234" s="108">
        <f t="shared" si="70"/>
        <v>0.0208717090489964</v>
      </c>
      <c r="BH234" s="108" t="s">
        <v>18</v>
      </c>
      <c r="BI234" s="108" t="s">
        <v>195</v>
      </c>
      <c r="BM234" s="108" t="s">
        <v>327</v>
      </c>
      <c r="BN234" s="108" t="str">
        <f t="shared" si="67"/>
        <v>R_ES-APP-DW</v>
      </c>
      <c r="BO234" s="108" t="str">
        <f t="shared" si="67"/>
        <v>RH20_21</v>
      </c>
      <c r="BP234" s="108">
        <f t="shared" si="61"/>
        <v>0.0208022312711157</v>
      </c>
      <c r="BQ234" s="108" t="s">
        <v>18</v>
      </c>
      <c r="BR234" s="108" t="s">
        <v>192</v>
      </c>
    </row>
    <row r="235" spans="11:70">
      <c r="K235" s="175" t="s">
        <v>327</v>
      </c>
      <c r="L235" s="108" t="str">
        <f t="shared" si="68"/>
        <v>R_ES-APP-DW</v>
      </c>
      <c r="M235" s="108" t="str">
        <f t="shared" si="50"/>
        <v>RH22_23</v>
      </c>
      <c r="N235" s="108">
        <f t="shared" si="51"/>
        <v>0.0209309345114678</v>
      </c>
      <c r="O235" s="108" t="s">
        <v>18</v>
      </c>
      <c r="P235" s="108" t="s">
        <v>196</v>
      </c>
      <c r="T235" s="108" t="s">
        <v>327</v>
      </c>
      <c r="U235" s="108" t="str">
        <f t="shared" si="69"/>
        <v>R_ES-APP-DW</v>
      </c>
      <c r="V235" s="108" t="str">
        <f t="shared" si="69"/>
        <v>RH22_23</v>
      </c>
      <c r="W235" s="108">
        <f t="shared" si="52"/>
        <v>0.0217726786365968</v>
      </c>
      <c r="X235" s="108" t="s">
        <v>18</v>
      </c>
      <c r="Y235" s="108" t="s">
        <v>191</v>
      </c>
      <c r="AC235" s="108" t="s">
        <v>327</v>
      </c>
      <c r="AD235" s="108" t="str">
        <f t="shared" si="63"/>
        <v>R_ES-APP-DW</v>
      </c>
      <c r="AE235" s="108" t="str">
        <f t="shared" si="63"/>
        <v>RH22_23</v>
      </c>
      <c r="AF235" s="108">
        <f t="shared" si="54"/>
        <v>0.0210192787763135</v>
      </c>
      <c r="AG235" s="108" t="s">
        <v>18</v>
      </c>
      <c r="AH235" s="108" t="s">
        <v>197</v>
      </c>
      <c r="AL235" s="108" t="s">
        <v>327</v>
      </c>
      <c r="AM235" s="108" t="str">
        <f t="shared" si="64"/>
        <v>R_ES-APP-DW</v>
      </c>
      <c r="AN235" s="108" t="str">
        <f t="shared" si="64"/>
        <v>RH22_23</v>
      </c>
      <c r="AO235" s="108">
        <f t="shared" si="56"/>
        <v>0.0210488298607682</v>
      </c>
      <c r="AP235" s="108" t="s">
        <v>18</v>
      </c>
      <c r="AQ235" s="108" t="s">
        <v>194</v>
      </c>
      <c r="AU235" s="108" t="s">
        <v>327</v>
      </c>
      <c r="AV235" s="108" t="str">
        <f t="shared" si="65"/>
        <v>R_ES-APP-DW</v>
      </c>
      <c r="AW235" s="108" t="str">
        <f t="shared" si="65"/>
        <v>RH22_23</v>
      </c>
      <c r="AX235" s="108">
        <f t="shared" si="58"/>
        <v>0.0211656433177729</v>
      </c>
      <c r="AY235" s="108" t="s">
        <v>18</v>
      </c>
      <c r="AZ235" s="108" t="s">
        <v>193</v>
      </c>
      <c r="BD235" s="108" t="s">
        <v>327</v>
      </c>
      <c r="BE235" s="108" t="str">
        <f t="shared" si="66"/>
        <v>R_ES-APP-DW</v>
      </c>
      <c r="BF235" s="108" t="str">
        <f t="shared" si="66"/>
        <v>RH22_23</v>
      </c>
      <c r="BG235" s="108">
        <f t="shared" si="70"/>
        <v>0.0210488298607682</v>
      </c>
      <c r="BH235" s="108" t="s">
        <v>18</v>
      </c>
      <c r="BI235" s="108" t="s">
        <v>195</v>
      </c>
      <c r="BM235" s="108" t="s">
        <v>327</v>
      </c>
      <c r="BN235" s="108" t="str">
        <f t="shared" si="67"/>
        <v>R_ES-APP-DW</v>
      </c>
      <c r="BO235" s="108" t="str">
        <f t="shared" si="67"/>
        <v>RH22_23</v>
      </c>
      <c r="BP235" s="108">
        <f t="shared" si="61"/>
        <v>0.0211656433177729</v>
      </c>
      <c r="BQ235" s="108" t="s">
        <v>18</v>
      </c>
      <c r="BR235" s="108" t="s">
        <v>192</v>
      </c>
    </row>
    <row r="236" spans="11:70">
      <c r="K236" s="108" t="s">
        <v>327</v>
      </c>
      <c r="L236" s="108" t="str">
        <f t="shared" si="68"/>
        <v>R_ES-APP-DW</v>
      </c>
      <c r="M236" s="108" t="str">
        <f t="shared" si="50"/>
        <v>SH0_1</v>
      </c>
      <c r="N236" s="108">
        <f t="shared" si="51"/>
        <v>0.0216934658061337</v>
      </c>
      <c r="O236" s="108" t="s">
        <v>18</v>
      </c>
      <c r="P236" s="108" t="s">
        <v>196</v>
      </c>
      <c r="T236" s="108" t="s">
        <v>327</v>
      </c>
      <c r="U236" s="108" t="str">
        <f t="shared" si="69"/>
        <v>R_ES-APP-DW</v>
      </c>
      <c r="V236" s="108" t="str">
        <f t="shared" si="69"/>
        <v>SH0_1</v>
      </c>
      <c r="W236" s="108">
        <f t="shared" si="52"/>
        <v>0.0174477618854123</v>
      </c>
      <c r="X236" s="108" t="s">
        <v>18</v>
      </c>
      <c r="Y236" s="108" t="s">
        <v>191</v>
      </c>
      <c r="AC236" s="108" t="s">
        <v>327</v>
      </c>
      <c r="AD236" s="108" t="str">
        <f t="shared" si="63"/>
        <v>R_ES-APP-DW</v>
      </c>
      <c r="AE236" s="108" t="str">
        <f t="shared" si="63"/>
        <v>SH0_1</v>
      </c>
      <c r="AF236" s="108">
        <f t="shared" si="54"/>
        <v>0.020811553801597</v>
      </c>
      <c r="AG236" s="108" t="s">
        <v>18</v>
      </c>
      <c r="AH236" s="108" t="s">
        <v>197</v>
      </c>
      <c r="AL236" s="108" t="s">
        <v>327</v>
      </c>
      <c r="AM236" s="108" t="str">
        <f t="shared" si="64"/>
        <v>R_ES-APP-DW</v>
      </c>
      <c r="AN236" s="108" t="str">
        <f t="shared" si="64"/>
        <v>SH0_1</v>
      </c>
      <c r="AO236" s="108">
        <f t="shared" si="56"/>
        <v>0.0202895899307037</v>
      </c>
      <c r="AP236" s="108" t="s">
        <v>18</v>
      </c>
      <c r="AQ236" s="108" t="s">
        <v>194</v>
      </c>
      <c r="AU236" s="108" t="s">
        <v>327</v>
      </c>
      <c r="AV236" s="108" t="str">
        <f t="shared" si="65"/>
        <v>R_ES-APP-DW</v>
      </c>
      <c r="AW236" s="108" t="str">
        <f t="shared" si="65"/>
        <v>SH0_1</v>
      </c>
      <c r="AX236" s="108">
        <f t="shared" si="58"/>
        <v>0.0235399975380162</v>
      </c>
      <c r="AY236" s="108" t="s">
        <v>18</v>
      </c>
      <c r="AZ236" s="108" t="s">
        <v>193</v>
      </c>
      <c r="BD236" s="108" t="s">
        <v>327</v>
      </c>
      <c r="BE236" s="108" t="str">
        <f t="shared" si="66"/>
        <v>R_ES-APP-DW</v>
      </c>
      <c r="BF236" s="108" t="str">
        <f t="shared" si="66"/>
        <v>SH0_1</v>
      </c>
      <c r="BG236" s="108">
        <f t="shared" si="70"/>
        <v>0.0202895899307037</v>
      </c>
      <c r="BH236" s="108" t="s">
        <v>18</v>
      </c>
      <c r="BI236" s="108" t="s">
        <v>195</v>
      </c>
      <c r="BM236" s="108" t="s">
        <v>327</v>
      </c>
      <c r="BN236" s="108" t="str">
        <f t="shared" si="67"/>
        <v>R_ES-APP-DW</v>
      </c>
      <c r="BO236" s="108" t="str">
        <f t="shared" si="67"/>
        <v>SH0_1</v>
      </c>
      <c r="BP236" s="108">
        <f t="shared" si="61"/>
        <v>0.0235399975380162</v>
      </c>
      <c r="BQ236" s="108" t="s">
        <v>18</v>
      </c>
      <c r="BR236" s="108" t="s">
        <v>192</v>
      </c>
    </row>
    <row r="237" spans="11:70">
      <c r="K237" s="108" t="s">
        <v>327</v>
      </c>
      <c r="L237" s="108" t="str">
        <f t="shared" si="68"/>
        <v>R_ES-APP-DW</v>
      </c>
      <c r="M237" s="108" t="str">
        <f t="shared" si="50"/>
        <v>SH2_3</v>
      </c>
      <c r="N237" s="108">
        <f t="shared" si="51"/>
        <v>0.0210916294485409</v>
      </c>
      <c r="O237" s="108" t="s">
        <v>18</v>
      </c>
      <c r="P237" s="108" t="s">
        <v>196</v>
      </c>
      <c r="T237" s="108" t="s">
        <v>327</v>
      </c>
      <c r="U237" s="108" t="str">
        <f t="shared" si="69"/>
        <v>R_ES-APP-DW</v>
      </c>
      <c r="V237" s="108" t="str">
        <f t="shared" si="69"/>
        <v>SH2_3</v>
      </c>
      <c r="W237" s="108">
        <f t="shared" si="52"/>
        <v>0.0152457918759897</v>
      </c>
      <c r="X237" s="108" t="s">
        <v>18</v>
      </c>
      <c r="Y237" s="108" t="s">
        <v>191</v>
      </c>
      <c r="AC237" s="108" t="s">
        <v>327</v>
      </c>
      <c r="AD237" s="108" t="str">
        <f t="shared" si="63"/>
        <v>R_ES-APP-DW</v>
      </c>
      <c r="AE237" s="108" t="str">
        <f t="shared" si="63"/>
        <v>SH2_3</v>
      </c>
      <c r="AF237" s="108">
        <f t="shared" si="54"/>
        <v>0.0201796299239725</v>
      </c>
      <c r="AG237" s="108" t="s">
        <v>18</v>
      </c>
      <c r="AH237" s="108" t="s">
        <v>197</v>
      </c>
      <c r="AL237" s="108" t="s">
        <v>327</v>
      </c>
      <c r="AM237" s="108" t="str">
        <f t="shared" si="64"/>
        <v>R_ES-APP-DW</v>
      </c>
      <c r="AN237" s="108" t="str">
        <f t="shared" si="64"/>
        <v>SH2_3</v>
      </c>
      <c r="AO237" s="108">
        <f t="shared" si="56"/>
        <v>0.0188706568826577</v>
      </c>
      <c r="AP237" s="108" t="s">
        <v>18</v>
      </c>
      <c r="AQ237" s="108" t="s">
        <v>194</v>
      </c>
      <c r="AU237" s="108" t="s">
        <v>327</v>
      </c>
      <c r="AV237" s="108" t="str">
        <f t="shared" si="65"/>
        <v>R_ES-APP-DW</v>
      </c>
      <c r="AW237" s="108" t="str">
        <f t="shared" si="65"/>
        <v>SH2_3</v>
      </c>
      <c r="AX237" s="108">
        <f t="shared" si="58"/>
        <v>0.0213085433268016</v>
      </c>
      <c r="AY237" s="108" t="s">
        <v>18</v>
      </c>
      <c r="AZ237" s="108" t="s">
        <v>193</v>
      </c>
      <c r="BD237" s="108" t="s">
        <v>327</v>
      </c>
      <c r="BE237" s="108" t="str">
        <f t="shared" si="66"/>
        <v>R_ES-APP-DW</v>
      </c>
      <c r="BF237" s="108" t="str">
        <f t="shared" si="66"/>
        <v>SH2_3</v>
      </c>
      <c r="BG237" s="108">
        <f t="shared" si="70"/>
        <v>0.0188706568826577</v>
      </c>
      <c r="BH237" s="108" t="s">
        <v>18</v>
      </c>
      <c r="BI237" s="108" t="s">
        <v>195</v>
      </c>
      <c r="BM237" s="108" t="s">
        <v>327</v>
      </c>
      <c r="BN237" s="108" t="str">
        <f t="shared" si="67"/>
        <v>R_ES-APP-DW</v>
      </c>
      <c r="BO237" s="108" t="str">
        <f t="shared" si="67"/>
        <v>SH2_3</v>
      </c>
      <c r="BP237" s="108">
        <f t="shared" si="61"/>
        <v>0.0213085433268016</v>
      </c>
      <c r="BQ237" s="108" t="s">
        <v>18</v>
      </c>
      <c r="BR237" s="108" t="s">
        <v>192</v>
      </c>
    </row>
    <row r="238" spans="11:70">
      <c r="K238" s="108" t="s">
        <v>327</v>
      </c>
      <c r="L238" s="108" t="str">
        <f t="shared" si="68"/>
        <v>R_ES-APP-DW</v>
      </c>
      <c r="M238" s="108" t="str">
        <f t="shared" si="50"/>
        <v>SH4_5</v>
      </c>
      <c r="N238" s="108">
        <f t="shared" si="51"/>
        <v>0.0202885549117574</v>
      </c>
      <c r="O238" s="108" t="s">
        <v>18</v>
      </c>
      <c r="P238" s="108" t="s">
        <v>196</v>
      </c>
      <c r="T238" s="108" t="s">
        <v>327</v>
      </c>
      <c r="U238" s="108" t="str">
        <f t="shared" si="69"/>
        <v>R_ES-APP-DW</v>
      </c>
      <c r="V238" s="108" t="str">
        <f t="shared" si="69"/>
        <v>SH4_5</v>
      </c>
      <c r="W238" s="108">
        <f t="shared" si="52"/>
        <v>0.0140147850596432</v>
      </c>
      <c r="X238" s="108" t="s">
        <v>18</v>
      </c>
      <c r="Y238" s="108" t="s">
        <v>191</v>
      </c>
      <c r="AC238" s="108" t="s">
        <v>327</v>
      </c>
      <c r="AD238" s="108" t="str">
        <f t="shared" si="63"/>
        <v>R_ES-APP-DW</v>
      </c>
      <c r="AE238" s="108" t="str">
        <f t="shared" si="63"/>
        <v>SH4_5</v>
      </c>
      <c r="AF238" s="108">
        <f t="shared" si="54"/>
        <v>0.0196148395220663</v>
      </c>
      <c r="AG238" s="108" t="s">
        <v>18</v>
      </c>
      <c r="AH238" s="108" t="s">
        <v>197</v>
      </c>
      <c r="AL238" s="108" t="s">
        <v>327</v>
      </c>
      <c r="AM238" s="108" t="str">
        <f t="shared" si="64"/>
        <v>R_ES-APP-DW</v>
      </c>
      <c r="AN238" s="108" t="str">
        <f t="shared" si="64"/>
        <v>SH4_5</v>
      </c>
      <c r="AO238" s="108">
        <f t="shared" si="56"/>
        <v>0.017500502969476</v>
      </c>
      <c r="AP238" s="108" t="s">
        <v>18</v>
      </c>
      <c r="AQ238" s="108" t="s">
        <v>194</v>
      </c>
      <c r="AU238" s="108" t="s">
        <v>327</v>
      </c>
      <c r="AV238" s="108" t="str">
        <f t="shared" si="65"/>
        <v>R_ES-APP-DW</v>
      </c>
      <c r="AW238" s="108" t="str">
        <f t="shared" si="65"/>
        <v>SH4_5</v>
      </c>
      <c r="AX238" s="108">
        <f t="shared" si="58"/>
        <v>0.0184793639312763</v>
      </c>
      <c r="AY238" s="108" t="s">
        <v>18</v>
      </c>
      <c r="AZ238" s="108" t="s">
        <v>193</v>
      </c>
      <c r="BD238" s="108" t="s">
        <v>327</v>
      </c>
      <c r="BE238" s="108" t="str">
        <f t="shared" si="66"/>
        <v>R_ES-APP-DW</v>
      </c>
      <c r="BF238" s="108" t="str">
        <f t="shared" si="66"/>
        <v>SH4_5</v>
      </c>
      <c r="BG238" s="108">
        <f t="shared" si="70"/>
        <v>0.017500502969476</v>
      </c>
      <c r="BH238" s="108" t="s">
        <v>18</v>
      </c>
      <c r="BI238" s="108" t="s">
        <v>195</v>
      </c>
      <c r="BM238" s="108" t="s">
        <v>327</v>
      </c>
      <c r="BN238" s="108" t="str">
        <f t="shared" si="67"/>
        <v>R_ES-APP-DW</v>
      </c>
      <c r="BO238" s="108" t="str">
        <f t="shared" si="67"/>
        <v>SH4_5</v>
      </c>
      <c r="BP238" s="108">
        <f t="shared" si="61"/>
        <v>0.0184793639312763</v>
      </c>
      <c r="BQ238" s="108" t="s">
        <v>18</v>
      </c>
      <c r="BR238" s="108" t="s">
        <v>192</v>
      </c>
    </row>
    <row r="239" spans="11:70">
      <c r="K239" s="175" t="s">
        <v>327</v>
      </c>
      <c r="L239" s="108" t="str">
        <f t="shared" si="68"/>
        <v>R_ES-APP-DW</v>
      </c>
      <c r="M239" s="108" t="str">
        <f t="shared" si="50"/>
        <v>SH6_7</v>
      </c>
      <c r="N239" s="108">
        <f t="shared" si="51"/>
        <v>0.0192322364169783</v>
      </c>
      <c r="O239" s="108" t="s">
        <v>18</v>
      </c>
      <c r="P239" s="108" t="s">
        <v>196</v>
      </c>
      <c r="T239" s="108" t="s">
        <v>327</v>
      </c>
      <c r="U239" s="108" t="str">
        <f t="shared" si="69"/>
        <v>R_ES-APP-DW</v>
      </c>
      <c r="V239" s="108" t="str">
        <f t="shared" si="69"/>
        <v>SH6_7</v>
      </c>
      <c r="W239" s="108">
        <f t="shared" si="52"/>
        <v>0.0138604432096002</v>
      </c>
      <c r="X239" s="108" t="s">
        <v>18</v>
      </c>
      <c r="Y239" s="108" t="s">
        <v>191</v>
      </c>
      <c r="AC239" s="108" t="s">
        <v>327</v>
      </c>
      <c r="AD239" s="108" t="str">
        <f t="shared" si="63"/>
        <v>R_ES-APP-DW</v>
      </c>
      <c r="AE239" s="108" t="str">
        <f t="shared" si="63"/>
        <v>SH6_7</v>
      </c>
      <c r="AF239" s="108">
        <f t="shared" si="54"/>
        <v>0.0172789981084644</v>
      </c>
      <c r="AG239" s="108" t="s">
        <v>18</v>
      </c>
      <c r="AH239" s="108" t="s">
        <v>197</v>
      </c>
      <c r="AL239" s="108" t="s">
        <v>327</v>
      </c>
      <c r="AM239" s="108" t="str">
        <f t="shared" si="64"/>
        <v>R_ES-APP-DW</v>
      </c>
      <c r="AN239" s="108" t="str">
        <f t="shared" si="64"/>
        <v>SH6_7</v>
      </c>
      <c r="AO239" s="108">
        <f t="shared" si="56"/>
        <v>0.016421193779789</v>
      </c>
      <c r="AP239" s="108" t="s">
        <v>18</v>
      </c>
      <c r="AQ239" s="108" t="s">
        <v>194</v>
      </c>
      <c r="AU239" s="108" t="s">
        <v>327</v>
      </c>
      <c r="AV239" s="108" t="str">
        <f t="shared" si="65"/>
        <v>R_ES-APP-DW</v>
      </c>
      <c r="AW239" s="108" t="str">
        <f t="shared" si="65"/>
        <v>SH6_7</v>
      </c>
      <c r="AX239" s="108">
        <f t="shared" si="58"/>
        <v>0.0171996217128879</v>
      </c>
      <c r="AY239" s="108" t="s">
        <v>18</v>
      </c>
      <c r="AZ239" s="108" t="s">
        <v>193</v>
      </c>
      <c r="BD239" s="108" t="s">
        <v>327</v>
      </c>
      <c r="BE239" s="108" t="str">
        <f t="shared" si="66"/>
        <v>R_ES-APP-DW</v>
      </c>
      <c r="BF239" s="108" t="str">
        <f t="shared" si="66"/>
        <v>SH6_7</v>
      </c>
      <c r="BG239" s="108">
        <f t="shared" si="70"/>
        <v>0.016421193779789</v>
      </c>
      <c r="BH239" s="108" t="s">
        <v>18</v>
      </c>
      <c r="BI239" s="108" t="s">
        <v>195</v>
      </c>
      <c r="BM239" s="108" t="s">
        <v>327</v>
      </c>
      <c r="BN239" s="108" t="str">
        <f t="shared" si="67"/>
        <v>R_ES-APP-DW</v>
      </c>
      <c r="BO239" s="108" t="str">
        <f t="shared" si="67"/>
        <v>SH6_7</v>
      </c>
      <c r="BP239" s="108">
        <f t="shared" si="61"/>
        <v>0.0171996217128879</v>
      </c>
      <c r="BQ239" s="108" t="s">
        <v>18</v>
      </c>
      <c r="BR239" s="108" t="s">
        <v>192</v>
      </c>
    </row>
    <row r="240" spans="11:70">
      <c r="K240" s="108" t="s">
        <v>327</v>
      </c>
      <c r="L240" s="108" t="str">
        <f t="shared" si="68"/>
        <v>R_ES-APP-DW</v>
      </c>
      <c r="M240" s="108" t="str">
        <f t="shared" si="50"/>
        <v>SH8_9</v>
      </c>
      <c r="N240" s="108">
        <f t="shared" si="51"/>
        <v>0.0187485070114251</v>
      </c>
      <c r="O240" s="108" t="s">
        <v>18</v>
      </c>
      <c r="P240" s="108" t="s">
        <v>196</v>
      </c>
      <c r="T240" s="108" t="s">
        <v>327</v>
      </c>
      <c r="U240" s="108" t="str">
        <f t="shared" si="69"/>
        <v>R_ES-APP-DW</v>
      </c>
      <c r="V240" s="108" t="str">
        <f t="shared" si="69"/>
        <v>SH8_9</v>
      </c>
      <c r="W240" s="108">
        <f t="shared" si="52"/>
        <v>0.0147551071793505</v>
      </c>
      <c r="X240" s="108" t="s">
        <v>18</v>
      </c>
      <c r="Y240" s="108" t="s">
        <v>191</v>
      </c>
      <c r="AC240" s="108" t="s">
        <v>327</v>
      </c>
      <c r="AD240" s="108" t="str">
        <f t="shared" si="63"/>
        <v>R_ES-APP-DW</v>
      </c>
      <c r="AE240" s="108" t="str">
        <f t="shared" si="63"/>
        <v>SH8_9</v>
      </c>
      <c r="AF240" s="108">
        <f t="shared" si="54"/>
        <v>0.0155886992614423</v>
      </c>
      <c r="AG240" s="108" t="s">
        <v>18</v>
      </c>
      <c r="AH240" s="108" t="s">
        <v>197</v>
      </c>
      <c r="AL240" s="108" t="s">
        <v>327</v>
      </c>
      <c r="AM240" s="108" t="str">
        <f t="shared" si="64"/>
        <v>R_ES-APP-DW</v>
      </c>
      <c r="AN240" s="108" t="str">
        <f t="shared" si="64"/>
        <v>SH8_9</v>
      </c>
      <c r="AO240" s="108">
        <f t="shared" si="56"/>
        <v>0.0161398429577345</v>
      </c>
      <c r="AP240" s="108" t="s">
        <v>18</v>
      </c>
      <c r="AQ240" s="108" t="s">
        <v>194</v>
      </c>
      <c r="AU240" s="108" t="s">
        <v>327</v>
      </c>
      <c r="AV240" s="108" t="str">
        <f t="shared" si="65"/>
        <v>R_ES-APP-DW</v>
      </c>
      <c r="AW240" s="108" t="str">
        <f t="shared" si="65"/>
        <v>SH8_9</v>
      </c>
      <c r="AX240" s="108">
        <f t="shared" si="58"/>
        <v>0.017030245273227</v>
      </c>
      <c r="AY240" s="108" t="s">
        <v>18</v>
      </c>
      <c r="AZ240" s="108" t="s">
        <v>193</v>
      </c>
      <c r="BD240" s="108" t="s">
        <v>327</v>
      </c>
      <c r="BE240" s="108" t="str">
        <f t="shared" si="66"/>
        <v>R_ES-APP-DW</v>
      </c>
      <c r="BF240" s="108" t="str">
        <f t="shared" si="66"/>
        <v>SH8_9</v>
      </c>
      <c r="BG240" s="108">
        <f t="shared" si="70"/>
        <v>0.0161398429577345</v>
      </c>
      <c r="BH240" s="108" t="s">
        <v>18</v>
      </c>
      <c r="BI240" s="108" t="s">
        <v>195</v>
      </c>
      <c r="BM240" s="108" t="s">
        <v>327</v>
      </c>
      <c r="BN240" s="108" t="str">
        <f t="shared" si="67"/>
        <v>R_ES-APP-DW</v>
      </c>
      <c r="BO240" s="108" t="str">
        <f t="shared" si="67"/>
        <v>SH8_9</v>
      </c>
      <c r="BP240" s="108">
        <f t="shared" si="61"/>
        <v>0.017030245273227</v>
      </c>
      <c r="BQ240" s="108" t="s">
        <v>18</v>
      </c>
      <c r="BR240" s="108" t="s">
        <v>192</v>
      </c>
    </row>
    <row r="241" spans="11:70">
      <c r="K241" s="108" t="s">
        <v>327</v>
      </c>
      <c r="L241" s="108" t="str">
        <f t="shared" si="68"/>
        <v>R_ES-APP-DW</v>
      </c>
      <c r="M241" s="108" t="str">
        <f t="shared" si="50"/>
        <v>SH10_11</v>
      </c>
      <c r="N241" s="108">
        <f t="shared" si="51"/>
        <v>0.0186780472400084</v>
      </c>
      <c r="O241" s="108" t="s">
        <v>18</v>
      </c>
      <c r="P241" s="108" t="s">
        <v>196</v>
      </c>
      <c r="T241" s="108" t="s">
        <v>327</v>
      </c>
      <c r="U241" s="108" t="str">
        <f t="shared" si="69"/>
        <v>R_ES-APP-DW</v>
      </c>
      <c r="V241" s="108" t="str">
        <f t="shared" si="69"/>
        <v>SH10_11</v>
      </c>
      <c r="W241" s="108">
        <f t="shared" si="52"/>
        <v>0.0171866616430302</v>
      </c>
      <c r="X241" s="108" t="s">
        <v>18</v>
      </c>
      <c r="Y241" s="108" t="s">
        <v>191</v>
      </c>
      <c r="AC241" s="108" t="s">
        <v>327</v>
      </c>
      <c r="AD241" s="108" t="str">
        <f t="shared" si="63"/>
        <v>R_ES-APP-DW</v>
      </c>
      <c r="AE241" s="108" t="str">
        <f t="shared" si="63"/>
        <v>SH10_11</v>
      </c>
      <c r="AF241" s="108">
        <f t="shared" si="54"/>
        <v>0.0150973156957682</v>
      </c>
      <c r="AG241" s="108" t="s">
        <v>18</v>
      </c>
      <c r="AH241" s="108" t="s">
        <v>197</v>
      </c>
      <c r="AL241" s="108" t="s">
        <v>327</v>
      </c>
      <c r="AM241" s="108" t="str">
        <f t="shared" si="64"/>
        <v>R_ES-APP-DW</v>
      </c>
      <c r="AN241" s="108" t="str">
        <f t="shared" si="64"/>
        <v>SH10_11</v>
      </c>
      <c r="AO241" s="108">
        <f t="shared" si="56"/>
        <v>0.0171295457469424</v>
      </c>
      <c r="AP241" s="108" t="s">
        <v>18</v>
      </c>
      <c r="AQ241" s="108" t="s">
        <v>194</v>
      </c>
      <c r="AU241" s="108" t="s">
        <v>327</v>
      </c>
      <c r="AV241" s="108" t="str">
        <f t="shared" si="65"/>
        <v>R_ES-APP-DW</v>
      </c>
      <c r="AW241" s="108" t="str">
        <f t="shared" si="65"/>
        <v>SH10_11</v>
      </c>
      <c r="AX241" s="108">
        <f t="shared" si="58"/>
        <v>0.0187148851387562</v>
      </c>
      <c r="AY241" s="108" t="s">
        <v>18</v>
      </c>
      <c r="AZ241" s="108" t="s">
        <v>193</v>
      </c>
      <c r="BD241" s="108" t="s">
        <v>327</v>
      </c>
      <c r="BE241" s="108" t="str">
        <f t="shared" si="66"/>
        <v>R_ES-APP-DW</v>
      </c>
      <c r="BF241" s="108" t="str">
        <f t="shared" si="66"/>
        <v>SH10_11</v>
      </c>
      <c r="BG241" s="108">
        <f t="shared" si="70"/>
        <v>0.0171295457469424</v>
      </c>
      <c r="BH241" s="108" t="s">
        <v>18</v>
      </c>
      <c r="BI241" s="108" t="s">
        <v>195</v>
      </c>
      <c r="BM241" s="108" t="s">
        <v>327</v>
      </c>
      <c r="BN241" s="108" t="str">
        <f t="shared" si="67"/>
        <v>R_ES-APP-DW</v>
      </c>
      <c r="BO241" s="108" t="str">
        <f t="shared" si="67"/>
        <v>SH10_11</v>
      </c>
      <c r="BP241" s="108">
        <f t="shared" si="61"/>
        <v>0.0187148851387562</v>
      </c>
      <c r="BQ241" s="108" t="s">
        <v>18</v>
      </c>
      <c r="BR241" s="108" t="s">
        <v>192</v>
      </c>
    </row>
    <row r="242" spans="11:70">
      <c r="K242" s="108" t="s">
        <v>327</v>
      </c>
      <c r="L242" s="108" t="str">
        <f t="shared" si="68"/>
        <v>R_ES-APP-DW</v>
      </c>
      <c r="M242" s="108" t="str">
        <f t="shared" si="50"/>
        <v>SH12_13</v>
      </c>
      <c r="N242" s="108">
        <f t="shared" si="51"/>
        <v>0.0193543241840057</v>
      </c>
      <c r="O242" s="108" t="s">
        <v>18</v>
      </c>
      <c r="P242" s="108" t="s">
        <v>196</v>
      </c>
      <c r="T242" s="108" t="s">
        <v>327</v>
      </c>
      <c r="U242" s="108" t="str">
        <f t="shared" si="69"/>
        <v>R_ES-APP-DW</v>
      </c>
      <c r="V242" s="108" t="str">
        <f t="shared" si="69"/>
        <v>SH12_13</v>
      </c>
      <c r="W242" s="108">
        <f t="shared" si="52"/>
        <v>0.0185329663536096</v>
      </c>
      <c r="X242" s="108" t="s">
        <v>18</v>
      </c>
      <c r="Y242" s="108" t="s">
        <v>191</v>
      </c>
      <c r="AC242" s="108" t="s">
        <v>327</v>
      </c>
      <c r="AD242" s="108" t="str">
        <f t="shared" si="63"/>
        <v>R_ES-APP-DW</v>
      </c>
      <c r="AE242" s="108" t="str">
        <f t="shared" si="63"/>
        <v>SH12_13</v>
      </c>
      <c r="AF242" s="108">
        <f t="shared" si="54"/>
        <v>0.0157162719062912</v>
      </c>
      <c r="AG242" s="108" t="s">
        <v>18</v>
      </c>
      <c r="AH242" s="108" t="s">
        <v>197</v>
      </c>
      <c r="AL242" s="108" t="s">
        <v>327</v>
      </c>
      <c r="AM242" s="108" t="str">
        <f t="shared" si="64"/>
        <v>R_ES-APP-DW</v>
      </c>
      <c r="AN242" s="108" t="str">
        <f t="shared" si="64"/>
        <v>SH12_13</v>
      </c>
      <c r="AO242" s="108">
        <f t="shared" si="56"/>
        <v>0.0184909585816698</v>
      </c>
      <c r="AP242" s="108" t="s">
        <v>18</v>
      </c>
      <c r="AQ242" s="108" t="s">
        <v>194</v>
      </c>
      <c r="AU242" s="108" t="s">
        <v>327</v>
      </c>
      <c r="AV242" s="108" t="str">
        <f t="shared" si="65"/>
        <v>R_ES-APP-DW</v>
      </c>
      <c r="AW242" s="108" t="str">
        <f t="shared" si="65"/>
        <v>SH12_13</v>
      </c>
      <c r="AX242" s="108">
        <f t="shared" si="58"/>
        <v>0.0213435574080405</v>
      </c>
      <c r="AY242" s="108" t="s">
        <v>18</v>
      </c>
      <c r="AZ242" s="108" t="s">
        <v>193</v>
      </c>
      <c r="BD242" s="108" t="s">
        <v>327</v>
      </c>
      <c r="BE242" s="108" t="str">
        <f t="shared" si="66"/>
        <v>R_ES-APP-DW</v>
      </c>
      <c r="BF242" s="108" t="str">
        <f t="shared" si="66"/>
        <v>SH12_13</v>
      </c>
      <c r="BG242" s="108">
        <f t="shared" si="70"/>
        <v>0.0184909585816698</v>
      </c>
      <c r="BH242" s="108" t="s">
        <v>18</v>
      </c>
      <c r="BI242" s="108" t="s">
        <v>195</v>
      </c>
      <c r="BM242" s="108" t="s">
        <v>327</v>
      </c>
      <c r="BN242" s="108" t="str">
        <f t="shared" si="67"/>
        <v>R_ES-APP-DW</v>
      </c>
      <c r="BO242" s="108" t="str">
        <f t="shared" si="67"/>
        <v>SH12_13</v>
      </c>
      <c r="BP242" s="108">
        <f t="shared" si="61"/>
        <v>0.0213435574080405</v>
      </c>
      <c r="BQ242" s="108" t="s">
        <v>18</v>
      </c>
      <c r="BR242" s="108" t="s">
        <v>192</v>
      </c>
    </row>
    <row r="243" spans="11:70">
      <c r="K243" s="175" t="s">
        <v>327</v>
      </c>
      <c r="L243" s="108" t="str">
        <f t="shared" si="68"/>
        <v>R_ES-APP-DW</v>
      </c>
      <c r="M243" s="108" t="str">
        <f t="shared" si="50"/>
        <v>SH14_15</v>
      </c>
      <c r="N243" s="108">
        <f t="shared" si="51"/>
        <v>0.0204723701496402</v>
      </c>
      <c r="O243" s="108" t="s">
        <v>18</v>
      </c>
      <c r="P243" s="108" t="s">
        <v>196</v>
      </c>
      <c r="T243" s="108" t="s">
        <v>327</v>
      </c>
      <c r="U243" s="108" t="str">
        <f t="shared" si="69"/>
        <v>R_ES-APP-DW</v>
      </c>
      <c r="V243" s="108" t="str">
        <f t="shared" si="69"/>
        <v>SH14_15</v>
      </c>
      <c r="W243" s="108">
        <f t="shared" si="52"/>
        <v>0.0189446065338263</v>
      </c>
      <c r="X243" s="108" t="s">
        <v>18</v>
      </c>
      <c r="Y243" s="108" t="s">
        <v>191</v>
      </c>
      <c r="AC243" s="108" t="s">
        <v>327</v>
      </c>
      <c r="AD243" s="108" t="str">
        <f t="shared" si="63"/>
        <v>R_ES-APP-DW</v>
      </c>
      <c r="AE243" s="108" t="str">
        <f t="shared" si="63"/>
        <v>SH14_15</v>
      </c>
      <c r="AF243" s="108">
        <f t="shared" si="54"/>
        <v>0.0181694864820914</v>
      </c>
      <c r="AG243" s="108" t="s">
        <v>18</v>
      </c>
      <c r="AH243" s="108" t="s">
        <v>197</v>
      </c>
      <c r="AL243" s="108" t="s">
        <v>327</v>
      </c>
      <c r="AM243" s="108" t="str">
        <f t="shared" si="64"/>
        <v>R_ES-APP-DW</v>
      </c>
      <c r="AN243" s="108" t="str">
        <f t="shared" si="64"/>
        <v>SH14_15</v>
      </c>
      <c r="AO243" s="108">
        <f t="shared" si="56"/>
        <v>0.019740368004096</v>
      </c>
      <c r="AP243" s="108" t="s">
        <v>18</v>
      </c>
      <c r="AQ243" s="108" t="s">
        <v>194</v>
      </c>
      <c r="AU243" s="108" t="s">
        <v>327</v>
      </c>
      <c r="AV243" s="108" t="str">
        <f t="shared" si="65"/>
        <v>R_ES-APP-DW</v>
      </c>
      <c r="AW243" s="108" t="str">
        <f t="shared" si="65"/>
        <v>SH14_15</v>
      </c>
      <c r="AX243" s="108">
        <f t="shared" si="58"/>
        <v>0.022952067498314</v>
      </c>
      <c r="AY243" s="108" t="s">
        <v>18</v>
      </c>
      <c r="AZ243" s="108" t="s">
        <v>193</v>
      </c>
      <c r="BD243" s="108" t="s">
        <v>327</v>
      </c>
      <c r="BE243" s="108" t="str">
        <f t="shared" si="66"/>
        <v>R_ES-APP-DW</v>
      </c>
      <c r="BF243" s="108" t="str">
        <f t="shared" si="66"/>
        <v>SH14_15</v>
      </c>
      <c r="BG243" s="108">
        <f t="shared" si="70"/>
        <v>0.019740368004096</v>
      </c>
      <c r="BH243" s="108" t="s">
        <v>18</v>
      </c>
      <c r="BI243" s="108" t="s">
        <v>195</v>
      </c>
      <c r="BM243" s="108" t="s">
        <v>327</v>
      </c>
      <c r="BN243" s="108" t="str">
        <f t="shared" si="67"/>
        <v>R_ES-APP-DW</v>
      </c>
      <c r="BO243" s="108" t="str">
        <f t="shared" si="67"/>
        <v>SH14_15</v>
      </c>
      <c r="BP243" s="108">
        <f t="shared" si="61"/>
        <v>0.022952067498314</v>
      </c>
      <c r="BQ243" s="108" t="s">
        <v>18</v>
      </c>
      <c r="BR243" s="108" t="s">
        <v>192</v>
      </c>
    </row>
    <row r="244" spans="11:70">
      <c r="K244" s="108" t="s">
        <v>327</v>
      </c>
      <c r="L244" s="108" t="str">
        <f t="shared" si="68"/>
        <v>R_ES-APP-DW</v>
      </c>
      <c r="M244" s="108" t="str">
        <f t="shared" si="50"/>
        <v>SH16_17</v>
      </c>
      <c r="N244" s="108">
        <f t="shared" si="51"/>
        <v>0.021278922422278</v>
      </c>
      <c r="O244" s="108" t="s">
        <v>18</v>
      </c>
      <c r="P244" s="108" t="s">
        <v>196</v>
      </c>
      <c r="T244" s="108" t="s">
        <v>327</v>
      </c>
      <c r="U244" s="108" t="str">
        <f t="shared" si="69"/>
        <v>R_ES-APP-DW</v>
      </c>
      <c r="V244" s="108" t="str">
        <f t="shared" si="69"/>
        <v>SH16_17</v>
      </c>
      <c r="W244" s="108">
        <f t="shared" si="52"/>
        <v>0.0187938640201366</v>
      </c>
      <c r="X244" s="108" t="s">
        <v>18</v>
      </c>
      <c r="Y244" s="108" t="s">
        <v>191</v>
      </c>
      <c r="AC244" s="108" t="s">
        <v>327</v>
      </c>
      <c r="AD244" s="108" t="str">
        <f t="shared" si="63"/>
        <v>R_ES-APP-DW</v>
      </c>
      <c r="AE244" s="108" t="str">
        <f t="shared" si="63"/>
        <v>SH16_17</v>
      </c>
      <c r="AF244" s="108">
        <f t="shared" si="54"/>
        <v>0.0199388030090388</v>
      </c>
      <c r="AG244" s="108" t="s">
        <v>18</v>
      </c>
      <c r="AH244" s="108" t="s">
        <v>197</v>
      </c>
      <c r="AL244" s="108" t="s">
        <v>327</v>
      </c>
      <c r="AM244" s="108" t="str">
        <f t="shared" si="64"/>
        <v>R_ES-APP-DW</v>
      </c>
      <c r="AN244" s="108" t="str">
        <f t="shared" si="64"/>
        <v>SH16_17</v>
      </c>
      <c r="AO244" s="108">
        <f t="shared" si="56"/>
        <v>0.0204205397465977</v>
      </c>
      <c r="AP244" s="108" t="s">
        <v>18</v>
      </c>
      <c r="AQ244" s="108" t="s">
        <v>194</v>
      </c>
      <c r="AU244" s="108" t="s">
        <v>327</v>
      </c>
      <c r="AV244" s="108" t="str">
        <f t="shared" si="65"/>
        <v>R_ES-APP-DW</v>
      </c>
      <c r="AW244" s="108" t="str">
        <f t="shared" si="65"/>
        <v>SH16_17</v>
      </c>
      <c r="AX244" s="108">
        <f t="shared" si="58"/>
        <v>0.0237104459107458</v>
      </c>
      <c r="AY244" s="108" t="s">
        <v>18</v>
      </c>
      <c r="AZ244" s="108" t="s">
        <v>193</v>
      </c>
      <c r="BD244" s="108" t="s">
        <v>327</v>
      </c>
      <c r="BE244" s="108" t="str">
        <f t="shared" si="66"/>
        <v>R_ES-APP-DW</v>
      </c>
      <c r="BF244" s="108" t="str">
        <f t="shared" si="66"/>
        <v>SH16_17</v>
      </c>
      <c r="BG244" s="108">
        <f t="shared" si="70"/>
        <v>0.0204205397465977</v>
      </c>
      <c r="BH244" s="108" t="s">
        <v>18</v>
      </c>
      <c r="BI244" s="108" t="s">
        <v>195</v>
      </c>
      <c r="BM244" s="108" t="s">
        <v>327</v>
      </c>
      <c r="BN244" s="108" t="str">
        <f t="shared" si="67"/>
        <v>R_ES-APP-DW</v>
      </c>
      <c r="BO244" s="108" t="str">
        <f t="shared" si="67"/>
        <v>SH16_17</v>
      </c>
      <c r="BP244" s="108">
        <f t="shared" si="61"/>
        <v>0.0237104459107458</v>
      </c>
      <c r="BQ244" s="108" t="s">
        <v>18</v>
      </c>
      <c r="BR244" s="108" t="s">
        <v>192</v>
      </c>
    </row>
    <row r="245" spans="11:70">
      <c r="K245" s="108" t="s">
        <v>327</v>
      </c>
      <c r="L245" s="108" t="str">
        <f t="shared" si="68"/>
        <v>R_ES-APP-DW</v>
      </c>
      <c r="M245" s="108" t="str">
        <f t="shared" si="50"/>
        <v>SH18_19</v>
      </c>
      <c r="N245" s="108">
        <f t="shared" si="51"/>
        <v>0.0217388347288327</v>
      </c>
      <c r="O245" s="108" t="s">
        <v>18</v>
      </c>
      <c r="P245" s="108" t="s">
        <v>196</v>
      </c>
      <c r="T245" s="108" t="s">
        <v>327</v>
      </c>
      <c r="U245" s="108" t="str">
        <f t="shared" si="69"/>
        <v>R_ES-APP-DW</v>
      </c>
      <c r="V245" s="108" t="str">
        <f t="shared" si="69"/>
        <v>SH18_19</v>
      </c>
      <c r="W245" s="108">
        <f t="shared" si="52"/>
        <v>0.0189293212414044</v>
      </c>
      <c r="X245" s="108" t="s">
        <v>18</v>
      </c>
      <c r="Y245" s="108" t="s">
        <v>191</v>
      </c>
      <c r="AC245" s="108" t="s">
        <v>327</v>
      </c>
      <c r="AD245" s="108" t="str">
        <f t="shared" si="63"/>
        <v>R_ES-APP-DW</v>
      </c>
      <c r="AE245" s="108" t="str">
        <f t="shared" si="63"/>
        <v>SH18_19</v>
      </c>
      <c r="AF245" s="108">
        <f t="shared" si="54"/>
        <v>0.0205951831792654</v>
      </c>
      <c r="AG245" s="108" t="s">
        <v>18</v>
      </c>
      <c r="AH245" s="108" t="s">
        <v>197</v>
      </c>
      <c r="AL245" s="108" t="s">
        <v>327</v>
      </c>
      <c r="AM245" s="108" t="str">
        <f t="shared" si="64"/>
        <v>R_ES-APP-DW</v>
      </c>
      <c r="AN245" s="108" t="str">
        <f t="shared" si="64"/>
        <v>SH18_19</v>
      </c>
      <c r="AO245" s="108">
        <f t="shared" si="56"/>
        <v>0.0206910653610991</v>
      </c>
      <c r="AP245" s="108" t="s">
        <v>18</v>
      </c>
      <c r="AQ245" s="108" t="s">
        <v>194</v>
      </c>
      <c r="AU245" s="108" t="s">
        <v>327</v>
      </c>
      <c r="AV245" s="108" t="str">
        <f t="shared" si="65"/>
        <v>R_ES-APP-DW</v>
      </c>
      <c r="AW245" s="108" t="str">
        <f t="shared" si="65"/>
        <v>SH18_19</v>
      </c>
      <c r="AX245" s="108">
        <f t="shared" si="58"/>
        <v>0.0239937611707896</v>
      </c>
      <c r="AY245" s="108" t="s">
        <v>18</v>
      </c>
      <c r="AZ245" s="108" t="s">
        <v>193</v>
      </c>
      <c r="BD245" s="108" t="s">
        <v>327</v>
      </c>
      <c r="BE245" s="108" t="str">
        <f t="shared" si="66"/>
        <v>R_ES-APP-DW</v>
      </c>
      <c r="BF245" s="108" t="str">
        <f t="shared" si="66"/>
        <v>SH18_19</v>
      </c>
      <c r="BG245" s="108">
        <f t="shared" si="70"/>
        <v>0.0206910653610991</v>
      </c>
      <c r="BH245" s="108" t="s">
        <v>18</v>
      </c>
      <c r="BI245" s="108" t="s">
        <v>195</v>
      </c>
      <c r="BM245" s="108" t="s">
        <v>327</v>
      </c>
      <c r="BN245" s="108" t="str">
        <f t="shared" si="67"/>
        <v>R_ES-APP-DW</v>
      </c>
      <c r="BO245" s="108" t="str">
        <f t="shared" si="67"/>
        <v>SH18_19</v>
      </c>
      <c r="BP245" s="108">
        <f t="shared" si="61"/>
        <v>0.0239937611707896</v>
      </c>
      <c r="BQ245" s="108" t="s">
        <v>18</v>
      </c>
      <c r="BR245" s="108" t="s">
        <v>192</v>
      </c>
    </row>
    <row r="246" spans="11:70">
      <c r="K246" s="108" t="s">
        <v>327</v>
      </c>
      <c r="L246" s="108" t="str">
        <f t="shared" si="68"/>
        <v>R_ES-APP-DW</v>
      </c>
      <c r="M246" s="108" t="str">
        <f t="shared" si="50"/>
        <v>SH20_21</v>
      </c>
      <c r="N246" s="108">
        <f t="shared" si="51"/>
        <v>0.0219554256218374</v>
      </c>
      <c r="O246" s="108" t="s">
        <v>18</v>
      </c>
      <c r="P246" s="108" t="s">
        <v>196</v>
      </c>
      <c r="T246" s="108" t="s">
        <v>327</v>
      </c>
      <c r="U246" s="108" t="str">
        <f t="shared" si="69"/>
        <v>R_ES-APP-DW</v>
      </c>
      <c r="V246" s="108" t="str">
        <f t="shared" si="69"/>
        <v>SH20_21</v>
      </c>
      <c r="W246" s="108">
        <f t="shared" si="52"/>
        <v>0.0190946892738074</v>
      </c>
      <c r="X246" s="108" t="s">
        <v>18</v>
      </c>
      <c r="Y246" s="108" t="s">
        <v>191</v>
      </c>
      <c r="AC246" s="108" t="s">
        <v>327</v>
      </c>
      <c r="AD246" s="108" t="str">
        <f t="shared" si="63"/>
        <v>R_ES-APP-DW</v>
      </c>
      <c r="AE246" s="108" t="str">
        <f t="shared" si="63"/>
        <v>SH20_21</v>
      </c>
      <c r="AF246" s="108">
        <f t="shared" si="54"/>
        <v>0.0207273778877354</v>
      </c>
      <c r="AG246" s="108" t="s">
        <v>18</v>
      </c>
      <c r="AH246" s="108" t="s">
        <v>197</v>
      </c>
      <c r="AL246" s="108" t="s">
        <v>327</v>
      </c>
      <c r="AM246" s="108" t="str">
        <f t="shared" si="64"/>
        <v>R_ES-APP-DW</v>
      </c>
      <c r="AN246" s="108" t="str">
        <f t="shared" si="64"/>
        <v>SH20_21</v>
      </c>
      <c r="AO246" s="108">
        <f t="shared" si="56"/>
        <v>0.0209631637065674</v>
      </c>
      <c r="AP246" s="108" t="s">
        <v>18</v>
      </c>
      <c r="AQ246" s="108" t="s">
        <v>194</v>
      </c>
      <c r="AU246" s="108" t="s">
        <v>327</v>
      </c>
      <c r="AV246" s="108" t="str">
        <f t="shared" si="65"/>
        <v>R_ES-APP-DW</v>
      </c>
      <c r="AW246" s="108" t="str">
        <f t="shared" si="65"/>
        <v>SH20_21</v>
      </c>
      <c r="AX246" s="108">
        <f t="shared" si="58"/>
        <v>0.0244748252753431</v>
      </c>
      <c r="AY246" s="108" t="s">
        <v>18</v>
      </c>
      <c r="AZ246" s="108" t="s">
        <v>193</v>
      </c>
      <c r="BD246" s="108" t="s">
        <v>327</v>
      </c>
      <c r="BE246" s="108" t="str">
        <f t="shared" si="66"/>
        <v>R_ES-APP-DW</v>
      </c>
      <c r="BF246" s="108" t="str">
        <f t="shared" si="66"/>
        <v>SH20_21</v>
      </c>
      <c r="BG246" s="108">
        <f t="shared" si="70"/>
        <v>0.0209631637065674</v>
      </c>
      <c r="BH246" s="108" t="s">
        <v>18</v>
      </c>
      <c r="BI246" s="108" t="s">
        <v>195</v>
      </c>
      <c r="BM246" s="108" t="s">
        <v>327</v>
      </c>
      <c r="BN246" s="108" t="str">
        <f t="shared" si="67"/>
        <v>R_ES-APP-DW</v>
      </c>
      <c r="BO246" s="108" t="str">
        <f t="shared" si="67"/>
        <v>SH20_21</v>
      </c>
      <c r="BP246" s="108">
        <f t="shared" si="61"/>
        <v>0.0244748252753431</v>
      </c>
      <c r="BQ246" s="108" t="s">
        <v>18</v>
      </c>
      <c r="BR246" s="108" t="s">
        <v>192</v>
      </c>
    </row>
    <row r="247" spans="11:70">
      <c r="K247" s="175" t="s">
        <v>327</v>
      </c>
      <c r="L247" s="108" t="str">
        <f t="shared" si="68"/>
        <v>R_ES-APP-DW</v>
      </c>
      <c r="M247" s="108" t="str">
        <f t="shared" si="50"/>
        <v>SH22_23</v>
      </c>
      <c r="N247" s="108">
        <f t="shared" si="51"/>
        <v>0.0221215642248193</v>
      </c>
      <c r="O247" s="108" t="s">
        <v>18</v>
      </c>
      <c r="P247" s="108" t="s">
        <v>196</v>
      </c>
      <c r="T247" s="108" t="s">
        <v>327</v>
      </c>
      <c r="U247" s="108" t="str">
        <f t="shared" si="69"/>
        <v>R_ES-APP-DW</v>
      </c>
      <c r="V247" s="108" t="str">
        <f t="shared" si="69"/>
        <v>SH22_23</v>
      </c>
      <c r="W247" s="108">
        <f t="shared" si="52"/>
        <v>0.0183466180817403</v>
      </c>
      <c r="X247" s="108" t="s">
        <v>18</v>
      </c>
      <c r="Y247" s="108" t="s">
        <v>191</v>
      </c>
      <c r="AC247" s="108" t="s">
        <v>327</v>
      </c>
      <c r="AD247" s="108" t="str">
        <f t="shared" si="63"/>
        <v>R_ES-APP-DW</v>
      </c>
      <c r="AE247" s="108" t="str">
        <f t="shared" si="63"/>
        <v>SH22_23</v>
      </c>
      <c r="AF247" s="108">
        <f t="shared" si="54"/>
        <v>0.0207157550987243</v>
      </c>
      <c r="AG247" s="108" t="s">
        <v>18</v>
      </c>
      <c r="AH247" s="108" t="s">
        <v>197</v>
      </c>
      <c r="AL247" s="108" t="s">
        <v>327</v>
      </c>
      <c r="AM247" s="108" t="str">
        <f t="shared" si="64"/>
        <v>R_ES-APP-DW</v>
      </c>
      <c r="AN247" s="108" t="str">
        <f t="shared" si="64"/>
        <v>SH22_23</v>
      </c>
      <c r="AO247" s="108">
        <f t="shared" si="56"/>
        <v>0.02077782488644</v>
      </c>
      <c r="AP247" s="108" t="s">
        <v>18</v>
      </c>
      <c r="AQ247" s="108" t="s">
        <v>194</v>
      </c>
      <c r="AU247" s="108" t="s">
        <v>327</v>
      </c>
      <c r="AV247" s="108" t="str">
        <f t="shared" si="65"/>
        <v>R_ES-APP-DW</v>
      </c>
      <c r="AW247" s="108" t="str">
        <f t="shared" si="65"/>
        <v>SH22_23</v>
      </c>
      <c r="AX247" s="108">
        <f t="shared" si="58"/>
        <v>0.0241373966840562</v>
      </c>
      <c r="AY247" s="108" t="s">
        <v>18</v>
      </c>
      <c r="AZ247" s="108" t="s">
        <v>193</v>
      </c>
      <c r="BD247" s="108" t="s">
        <v>327</v>
      </c>
      <c r="BE247" s="108" t="str">
        <f t="shared" si="66"/>
        <v>R_ES-APP-DW</v>
      </c>
      <c r="BF247" s="108" t="str">
        <f t="shared" si="66"/>
        <v>SH22_23</v>
      </c>
      <c r="BG247" s="108">
        <f t="shared" si="70"/>
        <v>0.02077782488644</v>
      </c>
      <c r="BH247" s="108" t="s">
        <v>18</v>
      </c>
      <c r="BI247" s="108" t="s">
        <v>195</v>
      </c>
      <c r="BM247" s="108" t="s">
        <v>327</v>
      </c>
      <c r="BN247" s="108" t="str">
        <f t="shared" si="67"/>
        <v>R_ES-APP-DW</v>
      </c>
      <c r="BO247" s="108" t="str">
        <f t="shared" si="67"/>
        <v>SH22_23</v>
      </c>
      <c r="BP247" s="108">
        <f t="shared" si="61"/>
        <v>0.0241373966840562</v>
      </c>
      <c r="BQ247" s="108" t="s">
        <v>18</v>
      </c>
      <c r="BR247" s="108" t="s">
        <v>192</v>
      </c>
    </row>
    <row r="248" spans="11:70">
      <c r="K248" s="108" t="s">
        <v>327</v>
      </c>
      <c r="L248" s="108" t="str">
        <f t="shared" si="68"/>
        <v>R_ES-APP-DW</v>
      </c>
      <c r="M248" s="108" t="str">
        <f t="shared" si="50"/>
        <v>FH0_1</v>
      </c>
      <c r="N248" s="108">
        <f t="shared" si="51"/>
        <v>0.0213934931755858</v>
      </c>
      <c r="O248" s="108" t="s">
        <v>18</v>
      </c>
      <c r="P248" s="108" t="s">
        <v>196</v>
      </c>
      <c r="T248" s="108" t="s">
        <v>327</v>
      </c>
      <c r="U248" s="108" t="str">
        <f t="shared" si="69"/>
        <v>R_ES-APP-DW</v>
      </c>
      <c r="V248" s="108" t="str">
        <f t="shared" si="69"/>
        <v>FH0_1</v>
      </c>
      <c r="W248" s="108">
        <f t="shared" si="52"/>
        <v>0.0189900151087194</v>
      </c>
      <c r="X248" s="108" t="s">
        <v>18</v>
      </c>
      <c r="Y248" s="108" t="s">
        <v>191</v>
      </c>
      <c r="AC248" s="108" t="s">
        <v>327</v>
      </c>
      <c r="AD248" s="108" t="str">
        <f t="shared" si="63"/>
        <v>R_ES-APP-DW</v>
      </c>
      <c r="AE248" s="108" t="str">
        <f t="shared" si="63"/>
        <v>FH0_1</v>
      </c>
      <c r="AF248" s="108">
        <f t="shared" si="54"/>
        <v>0.0225377088372482</v>
      </c>
      <c r="AG248" s="108" t="s">
        <v>18</v>
      </c>
      <c r="AH248" s="108" t="s">
        <v>197</v>
      </c>
      <c r="AL248" s="108" t="s">
        <v>327</v>
      </c>
      <c r="AM248" s="108" t="str">
        <f t="shared" si="64"/>
        <v>R_ES-APP-DW</v>
      </c>
      <c r="AN248" s="108" t="str">
        <f t="shared" si="64"/>
        <v>FH0_1</v>
      </c>
      <c r="AO248" s="108">
        <f t="shared" si="56"/>
        <v>0.02082812933826</v>
      </c>
      <c r="AP248" s="108" t="s">
        <v>18</v>
      </c>
      <c r="AQ248" s="108" t="s">
        <v>194</v>
      </c>
      <c r="AU248" s="108" t="s">
        <v>327</v>
      </c>
      <c r="AV248" s="108" t="str">
        <f t="shared" si="65"/>
        <v>R_ES-APP-DW</v>
      </c>
      <c r="AW248" s="108" t="str">
        <f t="shared" si="65"/>
        <v>FH0_1</v>
      </c>
      <c r="AX248" s="108">
        <f t="shared" si="58"/>
        <v>0.0222158485714042</v>
      </c>
      <c r="AY248" s="108" t="s">
        <v>18</v>
      </c>
      <c r="AZ248" s="108" t="s">
        <v>193</v>
      </c>
      <c r="BD248" s="108" t="s">
        <v>327</v>
      </c>
      <c r="BE248" s="108" t="str">
        <f t="shared" si="66"/>
        <v>R_ES-APP-DW</v>
      </c>
      <c r="BF248" s="108" t="str">
        <f t="shared" si="66"/>
        <v>FH0_1</v>
      </c>
      <c r="BG248" s="108">
        <f t="shared" si="70"/>
        <v>0.02082812933826</v>
      </c>
      <c r="BH248" s="108" t="s">
        <v>18</v>
      </c>
      <c r="BI248" s="108" t="s">
        <v>195</v>
      </c>
      <c r="BM248" s="108" t="s">
        <v>327</v>
      </c>
      <c r="BN248" s="108" t="str">
        <f t="shared" si="67"/>
        <v>R_ES-APP-DW</v>
      </c>
      <c r="BO248" s="108" t="str">
        <f t="shared" si="67"/>
        <v>FH0_1</v>
      </c>
      <c r="BP248" s="108">
        <f t="shared" si="61"/>
        <v>0.0222158485714042</v>
      </c>
      <c r="BQ248" s="108" t="s">
        <v>18</v>
      </c>
      <c r="BR248" s="108" t="s">
        <v>192</v>
      </c>
    </row>
    <row r="249" spans="11:70">
      <c r="K249" s="108" t="s">
        <v>327</v>
      </c>
      <c r="L249" s="108" t="str">
        <f t="shared" si="68"/>
        <v>R_ES-APP-DW</v>
      </c>
      <c r="M249" s="108" t="str">
        <f t="shared" si="50"/>
        <v>FH2_3</v>
      </c>
      <c r="N249" s="108">
        <f t="shared" si="51"/>
        <v>0.02102967448633</v>
      </c>
      <c r="O249" s="108" t="s">
        <v>18</v>
      </c>
      <c r="P249" s="108" t="s">
        <v>196</v>
      </c>
      <c r="T249" s="108" t="s">
        <v>327</v>
      </c>
      <c r="U249" s="108" t="str">
        <f t="shared" si="69"/>
        <v>R_ES-APP-DW</v>
      </c>
      <c r="V249" s="108" t="str">
        <f t="shared" si="69"/>
        <v>FH2_3</v>
      </c>
      <c r="W249" s="108">
        <f t="shared" si="52"/>
        <v>0.0166572327084534</v>
      </c>
      <c r="X249" s="108" t="s">
        <v>18</v>
      </c>
      <c r="Y249" s="108" t="s">
        <v>191</v>
      </c>
      <c r="AC249" s="108" t="s">
        <v>327</v>
      </c>
      <c r="AD249" s="108" t="str">
        <f t="shared" si="63"/>
        <v>R_ES-APP-DW</v>
      </c>
      <c r="AE249" s="108" t="str">
        <f t="shared" si="63"/>
        <v>FH2_3</v>
      </c>
      <c r="AF249" s="108">
        <f t="shared" si="54"/>
        <v>0.022471121655479</v>
      </c>
      <c r="AG249" s="108" t="s">
        <v>18</v>
      </c>
      <c r="AH249" s="108" t="s">
        <v>197</v>
      </c>
      <c r="AL249" s="108" t="s">
        <v>327</v>
      </c>
      <c r="AM249" s="108" t="str">
        <f t="shared" si="64"/>
        <v>R_ES-APP-DW</v>
      </c>
      <c r="AN249" s="108" t="str">
        <f t="shared" si="64"/>
        <v>FH2_3</v>
      </c>
      <c r="AO249" s="108">
        <f t="shared" si="56"/>
        <v>0.0196922594663782</v>
      </c>
      <c r="AP249" s="108" t="s">
        <v>18</v>
      </c>
      <c r="AQ249" s="108" t="s">
        <v>194</v>
      </c>
      <c r="AU249" s="108" t="s">
        <v>327</v>
      </c>
      <c r="AV249" s="108" t="str">
        <f t="shared" si="65"/>
        <v>R_ES-APP-DW</v>
      </c>
      <c r="AW249" s="108" t="str">
        <f t="shared" si="65"/>
        <v>FH2_3</v>
      </c>
      <c r="AX249" s="108">
        <f t="shared" si="58"/>
        <v>0.0200672016482474</v>
      </c>
      <c r="AY249" s="108" t="s">
        <v>18</v>
      </c>
      <c r="AZ249" s="108" t="s">
        <v>193</v>
      </c>
      <c r="BD249" s="108" t="s">
        <v>327</v>
      </c>
      <c r="BE249" s="108" t="str">
        <f t="shared" si="66"/>
        <v>R_ES-APP-DW</v>
      </c>
      <c r="BF249" s="108" t="str">
        <f t="shared" si="66"/>
        <v>FH2_3</v>
      </c>
      <c r="BG249" s="108">
        <f t="shared" si="70"/>
        <v>0.0196922594663782</v>
      </c>
      <c r="BH249" s="108" t="s">
        <v>18</v>
      </c>
      <c r="BI249" s="108" t="s">
        <v>195</v>
      </c>
      <c r="BM249" s="108" t="s">
        <v>327</v>
      </c>
      <c r="BN249" s="108" t="str">
        <f t="shared" si="67"/>
        <v>R_ES-APP-DW</v>
      </c>
      <c r="BO249" s="108" t="str">
        <f t="shared" si="67"/>
        <v>FH2_3</v>
      </c>
      <c r="BP249" s="108">
        <f t="shared" si="61"/>
        <v>0.0200672016482474</v>
      </c>
      <c r="BQ249" s="108" t="s">
        <v>18</v>
      </c>
      <c r="BR249" s="108" t="s">
        <v>192</v>
      </c>
    </row>
    <row r="250" spans="11:70">
      <c r="K250" s="108" t="s">
        <v>327</v>
      </c>
      <c r="L250" s="108" t="str">
        <f t="shared" si="68"/>
        <v>R_ES-APP-DW</v>
      </c>
      <c r="M250" s="108" t="str">
        <f t="shared" si="50"/>
        <v>FH4_5</v>
      </c>
      <c r="N250" s="108">
        <f t="shared" si="51"/>
        <v>0.0201116701113584</v>
      </c>
      <c r="O250" s="108" t="s">
        <v>18</v>
      </c>
      <c r="P250" s="108" t="s">
        <v>196</v>
      </c>
      <c r="T250" s="108" t="s">
        <v>327</v>
      </c>
      <c r="U250" s="108" t="str">
        <f t="shared" si="69"/>
        <v>R_ES-APP-DW</v>
      </c>
      <c r="V250" s="108" t="str">
        <f t="shared" si="69"/>
        <v>FH4_5</v>
      </c>
      <c r="W250" s="108">
        <f t="shared" si="52"/>
        <v>0.0158290452354489</v>
      </c>
      <c r="X250" s="108" t="s">
        <v>18</v>
      </c>
      <c r="Y250" s="108" t="s">
        <v>191</v>
      </c>
      <c r="AC250" s="108" t="s">
        <v>327</v>
      </c>
      <c r="AD250" s="108" t="str">
        <f t="shared" si="63"/>
        <v>R_ES-APP-DW</v>
      </c>
      <c r="AE250" s="108" t="str">
        <f t="shared" si="63"/>
        <v>FH4_5</v>
      </c>
      <c r="AF250" s="108">
        <f t="shared" si="54"/>
        <v>0.0209246883499341</v>
      </c>
      <c r="AG250" s="108" t="s">
        <v>18</v>
      </c>
      <c r="AH250" s="108" t="s">
        <v>197</v>
      </c>
      <c r="AL250" s="108" t="s">
        <v>327</v>
      </c>
      <c r="AM250" s="108" t="str">
        <f t="shared" si="64"/>
        <v>R_ES-APP-DW</v>
      </c>
      <c r="AN250" s="108" t="str">
        <f t="shared" si="64"/>
        <v>FH4_5</v>
      </c>
      <c r="AO250" s="108">
        <f t="shared" si="56"/>
        <v>0.0185404013701219</v>
      </c>
      <c r="AP250" s="108" t="s">
        <v>18</v>
      </c>
      <c r="AQ250" s="108" t="s">
        <v>194</v>
      </c>
      <c r="AU250" s="108" t="s">
        <v>327</v>
      </c>
      <c r="AV250" s="108" t="str">
        <f t="shared" si="65"/>
        <v>R_ES-APP-DW</v>
      </c>
      <c r="AW250" s="108" t="str">
        <f t="shared" si="65"/>
        <v>FH4_5</v>
      </c>
      <c r="AX250" s="108">
        <f t="shared" si="58"/>
        <v>0.0177877243294525</v>
      </c>
      <c r="AY250" s="108" t="s">
        <v>18</v>
      </c>
      <c r="AZ250" s="108" t="s">
        <v>193</v>
      </c>
      <c r="BD250" s="108" t="s">
        <v>327</v>
      </c>
      <c r="BE250" s="108" t="str">
        <f t="shared" si="66"/>
        <v>R_ES-APP-DW</v>
      </c>
      <c r="BF250" s="108" t="str">
        <f t="shared" si="66"/>
        <v>FH4_5</v>
      </c>
      <c r="BG250" s="108">
        <f t="shared" si="70"/>
        <v>0.0185404013701219</v>
      </c>
      <c r="BH250" s="108" t="s">
        <v>18</v>
      </c>
      <c r="BI250" s="108" t="s">
        <v>195</v>
      </c>
      <c r="BM250" s="108" t="s">
        <v>327</v>
      </c>
      <c r="BN250" s="108" t="str">
        <f t="shared" si="67"/>
        <v>R_ES-APP-DW</v>
      </c>
      <c r="BO250" s="108" t="str">
        <f t="shared" si="67"/>
        <v>FH4_5</v>
      </c>
      <c r="BP250" s="108">
        <f t="shared" si="61"/>
        <v>0.0177877243294525</v>
      </c>
      <c r="BQ250" s="108" t="s">
        <v>18</v>
      </c>
      <c r="BR250" s="108" t="s">
        <v>192</v>
      </c>
    </row>
    <row r="251" spans="11:70">
      <c r="K251" s="175" t="s">
        <v>327</v>
      </c>
      <c r="L251" s="108" t="str">
        <f t="shared" si="68"/>
        <v>R_ES-APP-DW</v>
      </c>
      <c r="M251" s="108" t="str">
        <f t="shared" si="50"/>
        <v>FH6_7</v>
      </c>
      <c r="N251" s="108">
        <f t="shared" si="51"/>
        <v>0.0192099222047578</v>
      </c>
      <c r="O251" s="108" t="s">
        <v>18</v>
      </c>
      <c r="P251" s="108" t="s">
        <v>196</v>
      </c>
      <c r="T251" s="108" t="s">
        <v>327</v>
      </c>
      <c r="U251" s="108" t="str">
        <f t="shared" si="69"/>
        <v>R_ES-APP-DW</v>
      </c>
      <c r="V251" s="108" t="str">
        <f t="shared" si="69"/>
        <v>FH6_7</v>
      </c>
      <c r="W251" s="108">
        <f t="shared" si="52"/>
        <v>0.0159024621248745</v>
      </c>
      <c r="X251" s="108" t="s">
        <v>18</v>
      </c>
      <c r="Y251" s="108" t="s">
        <v>191</v>
      </c>
      <c r="AC251" s="108" t="s">
        <v>327</v>
      </c>
      <c r="AD251" s="108" t="str">
        <f t="shared" si="63"/>
        <v>R_ES-APP-DW</v>
      </c>
      <c r="AE251" s="108" t="str">
        <f t="shared" si="63"/>
        <v>FH6_7</v>
      </c>
      <c r="AF251" s="108">
        <f t="shared" si="54"/>
        <v>0.0184080758697192</v>
      </c>
      <c r="AG251" s="108" t="s">
        <v>18</v>
      </c>
      <c r="AH251" s="108" t="s">
        <v>197</v>
      </c>
      <c r="AL251" s="108" t="s">
        <v>327</v>
      </c>
      <c r="AM251" s="108" t="str">
        <f t="shared" si="64"/>
        <v>R_ES-APP-DW</v>
      </c>
      <c r="AN251" s="108" t="str">
        <f t="shared" si="64"/>
        <v>FH6_7</v>
      </c>
      <c r="AO251" s="108">
        <f t="shared" si="56"/>
        <v>0.0175903530927638</v>
      </c>
      <c r="AP251" s="108" t="s">
        <v>18</v>
      </c>
      <c r="AQ251" s="108" t="s">
        <v>194</v>
      </c>
      <c r="AU251" s="108" t="s">
        <v>327</v>
      </c>
      <c r="AV251" s="108" t="str">
        <f t="shared" si="65"/>
        <v>R_ES-APP-DW</v>
      </c>
      <c r="AW251" s="108" t="str">
        <f t="shared" si="65"/>
        <v>FH6_7</v>
      </c>
      <c r="AX251" s="108">
        <f t="shared" si="58"/>
        <v>0.0165945078402487</v>
      </c>
      <c r="AY251" s="108" t="s">
        <v>18</v>
      </c>
      <c r="AZ251" s="108" t="s">
        <v>193</v>
      </c>
      <c r="BD251" s="108" t="s">
        <v>327</v>
      </c>
      <c r="BE251" s="108" t="str">
        <f t="shared" si="66"/>
        <v>R_ES-APP-DW</v>
      </c>
      <c r="BF251" s="108" t="str">
        <f t="shared" si="66"/>
        <v>FH6_7</v>
      </c>
      <c r="BG251" s="108">
        <f t="shared" si="70"/>
        <v>0.0175903530927638</v>
      </c>
      <c r="BH251" s="108" t="s">
        <v>18</v>
      </c>
      <c r="BI251" s="108" t="s">
        <v>195</v>
      </c>
      <c r="BM251" s="108" t="s">
        <v>327</v>
      </c>
      <c r="BN251" s="108" t="str">
        <f t="shared" si="67"/>
        <v>R_ES-APP-DW</v>
      </c>
      <c r="BO251" s="108" t="str">
        <f t="shared" si="67"/>
        <v>FH6_7</v>
      </c>
      <c r="BP251" s="108">
        <f t="shared" si="61"/>
        <v>0.0165945078402487</v>
      </c>
      <c r="BQ251" s="108" t="s">
        <v>18</v>
      </c>
      <c r="BR251" s="108" t="s">
        <v>192</v>
      </c>
    </row>
    <row r="252" spans="11:70">
      <c r="K252" s="108" t="s">
        <v>327</v>
      </c>
      <c r="L252" s="108" t="str">
        <f t="shared" si="68"/>
        <v>R_ES-APP-DW</v>
      </c>
      <c r="M252" s="108" t="str">
        <f t="shared" si="50"/>
        <v>FH8_9</v>
      </c>
      <c r="N252" s="108">
        <f t="shared" si="51"/>
        <v>0.018841834190357</v>
      </c>
      <c r="O252" s="108" t="s">
        <v>18</v>
      </c>
      <c r="P252" s="108" t="s">
        <v>196</v>
      </c>
      <c r="T252" s="108" t="s">
        <v>327</v>
      </c>
      <c r="U252" s="108" t="str">
        <f t="shared" si="69"/>
        <v>R_ES-APP-DW</v>
      </c>
      <c r="V252" s="108" t="str">
        <f t="shared" si="69"/>
        <v>FH8_9</v>
      </c>
      <c r="W252" s="108">
        <f t="shared" si="52"/>
        <v>0.0171052366659126</v>
      </c>
      <c r="X252" s="108" t="s">
        <v>18</v>
      </c>
      <c r="Y252" s="108" t="s">
        <v>191</v>
      </c>
      <c r="AC252" s="108" t="s">
        <v>327</v>
      </c>
      <c r="AD252" s="108" t="str">
        <f t="shared" si="63"/>
        <v>R_ES-APP-DW</v>
      </c>
      <c r="AE252" s="108" t="str">
        <f t="shared" si="63"/>
        <v>FH8_9</v>
      </c>
      <c r="AF252" s="108">
        <f t="shared" si="54"/>
        <v>0.0169703204195258</v>
      </c>
      <c r="AG252" s="108" t="s">
        <v>18</v>
      </c>
      <c r="AH252" s="108" t="s">
        <v>197</v>
      </c>
      <c r="AL252" s="108" t="s">
        <v>327</v>
      </c>
      <c r="AM252" s="108" t="str">
        <f t="shared" si="64"/>
        <v>R_ES-APP-DW</v>
      </c>
      <c r="AN252" s="108" t="str">
        <f t="shared" si="64"/>
        <v>FH8_9</v>
      </c>
      <c r="AO252" s="108">
        <f t="shared" si="56"/>
        <v>0.0174698671638847</v>
      </c>
      <c r="AP252" s="108" t="s">
        <v>18</v>
      </c>
      <c r="AQ252" s="108" t="s">
        <v>194</v>
      </c>
      <c r="AU252" s="108" t="s">
        <v>327</v>
      </c>
      <c r="AV252" s="108" t="str">
        <f t="shared" si="65"/>
        <v>R_ES-APP-DW</v>
      </c>
      <c r="AW252" s="108" t="str">
        <f t="shared" si="65"/>
        <v>FH8_9</v>
      </c>
      <c r="AX252" s="108">
        <f t="shared" si="58"/>
        <v>0.0165122579121173</v>
      </c>
      <c r="AY252" s="108" t="s">
        <v>18</v>
      </c>
      <c r="AZ252" s="108" t="s">
        <v>193</v>
      </c>
      <c r="BD252" s="108" t="s">
        <v>327</v>
      </c>
      <c r="BE252" s="108" t="str">
        <f t="shared" si="66"/>
        <v>R_ES-APP-DW</v>
      </c>
      <c r="BF252" s="108" t="str">
        <f t="shared" si="66"/>
        <v>FH8_9</v>
      </c>
      <c r="BG252" s="108">
        <f t="shared" si="70"/>
        <v>0.0174698671638847</v>
      </c>
      <c r="BH252" s="108" t="s">
        <v>18</v>
      </c>
      <c r="BI252" s="108" t="s">
        <v>195</v>
      </c>
      <c r="BM252" s="108" t="s">
        <v>327</v>
      </c>
      <c r="BN252" s="108" t="str">
        <f t="shared" si="67"/>
        <v>R_ES-APP-DW</v>
      </c>
      <c r="BO252" s="108" t="str">
        <f t="shared" si="67"/>
        <v>FH8_9</v>
      </c>
      <c r="BP252" s="108">
        <f t="shared" si="61"/>
        <v>0.0165122579121173</v>
      </c>
      <c r="BQ252" s="108" t="s">
        <v>18</v>
      </c>
      <c r="BR252" s="108" t="s">
        <v>192</v>
      </c>
    </row>
    <row r="253" spans="11:70">
      <c r="K253" s="108" t="s">
        <v>327</v>
      </c>
      <c r="L253" s="108" t="str">
        <f t="shared" si="68"/>
        <v>R_ES-APP-DW</v>
      </c>
      <c r="M253" s="108" t="str">
        <f t="shared" si="50"/>
        <v>FH10_11</v>
      </c>
      <c r="N253" s="108">
        <f t="shared" si="51"/>
        <v>0.0189356699331529</v>
      </c>
      <c r="O253" s="108" t="s">
        <v>18</v>
      </c>
      <c r="P253" s="108" t="s">
        <v>196</v>
      </c>
      <c r="T253" s="108" t="s">
        <v>327</v>
      </c>
      <c r="U253" s="108" t="str">
        <f t="shared" si="69"/>
        <v>R_ES-APP-DW</v>
      </c>
      <c r="V253" s="108" t="str">
        <f t="shared" si="69"/>
        <v>FH10_11</v>
      </c>
      <c r="W253" s="108">
        <f t="shared" si="52"/>
        <v>0.0198225161188549</v>
      </c>
      <c r="X253" s="108" t="s">
        <v>18</v>
      </c>
      <c r="Y253" s="108" t="s">
        <v>191</v>
      </c>
      <c r="AC253" s="108" t="s">
        <v>327</v>
      </c>
      <c r="AD253" s="108" t="str">
        <f t="shared" si="63"/>
        <v>R_ES-APP-DW</v>
      </c>
      <c r="AE253" s="108" t="str">
        <f t="shared" si="63"/>
        <v>FH10_11</v>
      </c>
      <c r="AF253" s="108">
        <f t="shared" si="54"/>
        <v>0.0166723480117681</v>
      </c>
      <c r="AG253" s="108" t="s">
        <v>18</v>
      </c>
      <c r="AH253" s="108" t="s">
        <v>197</v>
      </c>
      <c r="AL253" s="108" t="s">
        <v>327</v>
      </c>
      <c r="AM253" s="108" t="str">
        <f t="shared" si="64"/>
        <v>R_ES-APP-DW</v>
      </c>
      <c r="AN253" s="108" t="str">
        <f t="shared" si="64"/>
        <v>FH10_11</v>
      </c>
      <c r="AO253" s="108">
        <f t="shared" si="56"/>
        <v>0.0185481158114173</v>
      </c>
      <c r="AP253" s="108" t="s">
        <v>18</v>
      </c>
      <c r="AQ253" s="108" t="s">
        <v>194</v>
      </c>
      <c r="AU253" s="108" t="s">
        <v>327</v>
      </c>
      <c r="AV253" s="108" t="str">
        <f t="shared" si="65"/>
        <v>R_ES-APP-DW</v>
      </c>
      <c r="AW253" s="108" t="str">
        <f t="shared" si="65"/>
        <v>FH10_11</v>
      </c>
      <c r="AX253" s="108">
        <f t="shared" si="58"/>
        <v>0.0182536626877173</v>
      </c>
      <c r="AY253" s="108" t="s">
        <v>18</v>
      </c>
      <c r="AZ253" s="108" t="s">
        <v>193</v>
      </c>
      <c r="BD253" s="108" t="s">
        <v>327</v>
      </c>
      <c r="BE253" s="108" t="str">
        <f t="shared" si="66"/>
        <v>R_ES-APP-DW</v>
      </c>
      <c r="BF253" s="108" t="str">
        <f t="shared" si="66"/>
        <v>FH10_11</v>
      </c>
      <c r="BG253" s="108">
        <f t="shared" si="70"/>
        <v>0.0185481158114173</v>
      </c>
      <c r="BH253" s="108" t="s">
        <v>18</v>
      </c>
      <c r="BI253" s="108" t="s">
        <v>195</v>
      </c>
      <c r="BM253" s="108" t="s">
        <v>327</v>
      </c>
      <c r="BN253" s="108" t="str">
        <f t="shared" si="67"/>
        <v>R_ES-APP-DW</v>
      </c>
      <c r="BO253" s="108" t="str">
        <f t="shared" si="67"/>
        <v>FH10_11</v>
      </c>
      <c r="BP253" s="108">
        <f t="shared" si="61"/>
        <v>0.0182536626877173</v>
      </c>
      <c r="BQ253" s="108" t="s">
        <v>18</v>
      </c>
      <c r="BR253" s="108" t="s">
        <v>192</v>
      </c>
    </row>
    <row r="254" spans="11:70">
      <c r="K254" s="108" t="s">
        <v>327</v>
      </c>
      <c r="L254" s="108" t="str">
        <f t="shared" si="68"/>
        <v>R_ES-APP-DW</v>
      </c>
      <c r="M254" s="108" t="str">
        <f t="shared" si="50"/>
        <v>FH12_13</v>
      </c>
      <c r="N254" s="108">
        <f t="shared" si="51"/>
        <v>0.0198847069007047</v>
      </c>
      <c r="O254" s="108" t="s">
        <v>18</v>
      </c>
      <c r="P254" s="108" t="s">
        <v>196</v>
      </c>
      <c r="T254" s="108" t="s">
        <v>327</v>
      </c>
      <c r="U254" s="108" t="str">
        <f t="shared" si="69"/>
        <v>R_ES-APP-DW</v>
      </c>
      <c r="V254" s="108" t="str">
        <f t="shared" si="69"/>
        <v>FH12_13</v>
      </c>
      <c r="W254" s="108">
        <f t="shared" si="52"/>
        <v>0.0205767152130325</v>
      </c>
      <c r="X254" s="108" t="s">
        <v>18</v>
      </c>
      <c r="Y254" s="108" t="s">
        <v>191</v>
      </c>
      <c r="AC254" s="108" t="s">
        <v>327</v>
      </c>
      <c r="AD254" s="108" t="str">
        <f t="shared" si="63"/>
        <v>R_ES-APP-DW</v>
      </c>
      <c r="AE254" s="108" t="str">
        <f t="shared" si="63"/>
        <v>FH12_13</v>
      </c>
      <c r="AF254" s="108">
        <f t="shared" si="54"/>
        <v>0.0178993947669431</v>
      </c>
      <c r="AG254" s="108" t="s">
        <v>18</v>
      </c>
      <c r="AH254" s="108" t="s">
        <v>197</v>
      </c>
      <c r="AL254" s="108" t="s">
        <v>327</v>
      </c>
      <c r="AM254" s="108" t="str">
        <f t="shared" si="64"/>
        <v>R_ES-APP-DW</v>
      </c>
      <c r="AN254" s="108" t="str">
        <f t="shared" si="64"/>
        <v>FH12_13</v>
      </c>
      <c r="AO254" s="108">
        <f t="shared" si="56"/>
        <v>0.0197346377775574</v>
      </c>
      <c r="AP254" s="108" t="s">
        <v>18</v>
      </c>
      <c r="AQ254" s="108" t="s">
        <v>194</v>
      </c>
      <c r="AU254" s="108" t="s">
        <v>327</v>
      </c>
      <c r="AV254" s="108" t="str">
        <f t="shared" si="65"/>
        <v>R_ES-APP-DW</v>
      </c>
      <c r="AW254" s="108" t="str">
        <f t="shared" si="65"/>
        <v>FH12_13</v>
      </c>
      <c r="AX254" s="108">
        <f t="shared" si="58"/>
        <v>0.0202626994046479</v>
      </c>
      <c r="AY254" s="108" t="s">
        <v>18</v>
      </c>
      <c r="AZ254" s="108" t="s">
        <v>193</v>
      </c>
      <c r="BD254" s="108" t="s">
        <v>327</v>
      </c>
      <c r="BE254" s="108" t="str">
        <f t="shared" si="66"/>
        <v>R_ES-APP-DW</v>
      </c>
      <c r="BF254" s="108" t="str">
        <f t="shared" si="66"/>
        <v>FH12_13</v>
      </c>
      <c r="BG254" s="108">
        <f t="shared" si="70"/>
        <v>0.0197346377775574</v>
      </c>
      <c r="BH254" s="108" t="s">
        <v>18</v>
      </c>
      <c r="BI254" s="108" t="s">
        <v>195</v>
      </c>
      <c r="BM254" s="108" t="s">
        <v>327</v>
      </c>
      <c r="BN254" s="108" t="str">
        <f t="shared" si="67"/>
        <v>R_ES-APP-DW</v>
      </c>
      <c r="BO254" s="108" t="str">
        <f t="shared" si="67"/>
        <v>FH12_13</v>
      </c>
      <c r="BP254" s="108">
        <f t="shared" si="61"/>
        <v>0.0202626994046479</v>
      </c>
      <c r="BQ254" s="108" t="s">
        <v>18</v>
      </c>
      <c r="BR254" s="108" t="s">
        <v>192</v>
      </c>
    </row>
    <row r="255" spans="11:70">
      <c r="K255" s="175" t="s">
        <v>327</v>
      </c>
      <c r="L255" s="108" t="str">
        <f t="shared" si="68"/>
        <v>R_ES-APP-DW</v>
      </c>
      <c r="M255" s="108" t="str">
        <f t="shared" si="50"/>
        <v>FH14_15</v>
      </c>
      <c r="N255" s="108">
        <f t="shared" si="51"/>
        <v>0.0208389906197208</v>
      </c>
      <c r="O255" s="108" t="s">
        <v>18</v>
      </c>
      <c r="P255" s="108" t="s">
        <v>196</v>
      </c>
      <c r="T255" s="108" t="s">
        <v>327</v>
      </c>
      <c r="U255" s="108" t="str">
        <f t="shared" si="69"/>
        <v>R_ES-APP-DW</v>
      </c>
      <c r="V255" s="108" t="str">
        <f t="shared" si="69"/>
        <v>FH14_15</v>
      </c>
      <c r="W255" s="108">
        <f t="shared" si="52"/>
        <v>0.0201344120759709</v>
      </c>
      <c r="X255" s="108" t="s">
        <v>18</v>
      </c>
      <c r="Y255" s="108" t="s">
        <v>191</v>
      </c>
      <c r="AC255" s="108" t="s">
        <v>327</v>
      </c>
      <c r="AD255" s="108" t="str">
        <f t="shared" si="63"/>
        <v>R_ES-APP-DW</v>
      </c>
      <c r="AE255" s="108" t="str">
        <f t="shared" si="63"/>
        <v>FH14_15</v>
      </c>
      <c r="AF255" s="108">
        <f t="shared" si="54"/>
        <v>0.0207530234250215</v>
      </c>
      <c r="AG255" s="108" t="s">
        <v>18</v>
      </c>
      <c r="AH255" s="108" t="s">
        <v>197</v>
      </c>
      <c r="AL255" s="108" t="s">
        <v>327</v>
      </c>
      <c r="AM255" s="108" t="str">
        <f t="shared" si="64"/>
        <v>R_ES-APP-DW</v>
      </c>
      <c r="AN255" s="108" t="str">
        <f t="shared" si="64"/>
        <v>FH14_15</v>
      </c>
      <c r="AO255" s="108">
        <f t="shared" si="56"/>
        <v>0.0206212544677413</v>
      </c>
      <c r="AP255" s="108" t="s">
        <v>18</v>
      </c>
      <c r="AQ255" s="108" t="s">
        <v>194</v>
      </c>
      <c r="AU255" s="108" t="s">
        <v>327</v>
      </c>
      <c r="AV255" s="108" t="str">
        <f t="shared" si="65"/>
        <v>R_ES-APP-DW</v>
      </c>
      <c r="AW255" s="108" t="str">
        <f t="shared" si="65"/>
        <v>FH14_15</v>
      </c>
      <c r="AX255" s="108">
        <f t="shared" si="58"/>
        <v>0.0211728179792687</v>
      </c>
      <c r="AY255" s="108" t="s">
        <v>18</v>
      </c>
      <c r="AZ255" s="108" t="s">
        <v>193</v>
      </c>
      <c r="BD255" s="108" t="s">
        <v>327</v>
      </c>
      <c r="BE255" s="108" t="str">
        <f t="shared" si="66"/>
        <v>R_ES-APP-DW</v>
      </c>
      <c r="BF255" s="108" t="str">
        <f t="shared" si="66"/>
        <v>FH14_15</v>
      </c>
      <c r="BG255" s="108">
        <f t="shared" si="70"/>
        <v>0.0206212544677413</v>
      </c>
      <c r="BH255" s="108" t="s">
        <v>18</v>
      </c>
      <c r="BI255" s="108" t="s">
        <v>195</v>
      </c>
      <c r="BM255" s="108" t="s">
        <v>327</v>
      </c>
      <c r="BN255" s="108" t="str">
        <f t="shared" si="67"/>
        <v>R_ES-APP-DW</v>
      </c>
      <c r="BO255" s="108" t="str">
        <f t="shared" si="67"/>
        <v>FH14_15</v>
      </c>
      <c r="BP255" s="108">
        <f t="shared" si="61"/>
        <v>0.0211728179792687</v>
      </c>
      <c r="BQ255" s="108" t="s">
        <v>18</v>
      </c>
      <c r="BR255" s="108" t="s">
        <v>192</v>
      </c>
    </row>
    <row r="256" spans="11:70">
      <c r="K256" s="108" t="s">
        <v>327</v>
      </c>
      <c r="L256" s="108" t="str">
        <f t="shared" si="68"/>
        <v>R_ES-APP-DW</v>
      </c>
      <c r="M256" s="108" t="str">
        <f t="shared" ref="M256:M319" si="71">M208</f>
        <v>FH16_17</v>
      </c>
      <c r="N256" s="108">
        <f t="shared" si="51"/>
        <v>0.0211595818818846</v>
      </c>
      <c r="O256" s="108" t="s">
        <v>18</v>
      </c>
      <c r="P256" s="108" t="s">
        <v>196</v>
      </c>
      <c r="T256" s="108" t="s">
        <v>327</v>
      </c>
      <c r="U256" s="108" t="str">
        <f t="shared" si="69"/>
        <v>R_ES-APP-DW</v>
      </c>
      <c r="V256" s="108" t="str">
        <f t="shared" si="69"/>
        <v>FH16_17</v>
      </c>
      <c r="W256" s="108">
        <f t="shared" si="52"/>
        <v>0.019900470527556</v>
      </c>
      <c r="X256" s="108" t="s">
        <v>18</v>
      </c>
      <c r="Y256" s="108" t="s">
        <v>191</v>
      </c>
      <c r="AC256" s="108" t="s">
        <v>327</v>
      </c>
      <c r="AD256" s="108" t="str">
        <f t="shared" si="63"/>
        <v>R_ES-APP-DW</v>
      </c>
      <c r="AE256" s="108" t="str">
        <f t="shared" si="63"/>
        <v>FH16_17</v>
      </c>
      <c r="AF256" s="108">
        <f t="shared" si="54"/>
        <v>0.021834856434323</v>
      </c>
      <c r="AG256" s="108" t="s">
        <v>18</v>
      </c>
      <c r="AH256" s="108" t="s">
        <v>197</v>
      </c>
      <c r="AL256" s="108" t="s">
        <v>327</v>
      </c>
      <c r="AM256" s="108" t="str">
        <f t="shared" si="64"/>
        <v>R_ES-APP-DW</v>
      </c>
      <c r="AN256" s="108" t="str">
        <f t="shared" si="64"/>
        <v>FH16_17</v>
      </c>
      <c r="AO256" s="108">
        <f t="shared" si="56"/>
        <v>0.0208617629033817</v>
      </c>
      <c r="AP256" s="108" t="s">
        <v>18</v>
      </c>
      <c r="AQ256" s="108" t="s">
        <v>194</v>
      </c>
      <c r="AU256" s="108" t="s">
        <v>327</v>
      </c>
      <c r="AV256" s="108" t="str">
        <f t="shared" si="65"/>
        <v>R_ES-APP-DW</v>
      </c>
      <c r="AW256" s="108" t="str">
        <f t="shared" si="65"/>
        <v>FH16_17</v>
      </c>
      <c r="AX256" s="108">
        <f t="shared" si="58"/>
        <v>0.0213427940914599</v>
      </c>
      <c r="AY256" s="108" t="s">
        <v>18</v>
      </c>
      <c r="AZ256" s="108" t="s">
        <v>193</v>
      </c>
      <c r="BD256" s="108" t="s">
        <v>327</v>
      </c>
      <c r="BE256" s="108" t="str">
        <f t="shared" si="66"/>
        <v>R_ES-APP-DW</v>
      </c>
      <c r="BF256" s="108" t="str">
        <f t="shared" si="66"/>
        <v>FH16_17</v>
      </c>
      <c r="BG256" s="108">
        <f t="shared" si="70"/>
        <v>0.0208617629033817</v>
      </c>
      <c r="BH256" s="108" t="s">
        <v>18</v>
      </c>
      <c r="BI256" s="108" t="s">
        <v>195</v>
      </c>
      <c r="BM256" s="108" t="s">
        <v>327</v>
      </c>
      <c r="BN256" s="108" t="str">
        <f t="shared" si="67"/>
        <v>R_ES-APP-DW</v>
      </c>
      <c r="BO256" s="108" t="str">
        <f t="shared" si="67"/>
        <v>FH16_17</v>
      </c>
      <c r="BP256" s="108">
        <f t="shared" si="61"/>
        <v>0.0213427940914599</v>
      </c>
      <c r="BQ256" s="108" t="s">
        <v>18</v>
      </c>
      <c r="BR256" s="108" t="s">
        <v>192</v>
      </c>
    </row>
    <row r="257" spans="11:70">
      <c r="K257" s="108" t="s">
        <v>327</v>
      </c>
      <c r="L257" s="108" t="str">
        <f t="shared" si="68"/>
        <v>R_ES-APP-DW</v>
      </c>
      <c r="M257" s="108" t="str">
        <f t="shared" si="71"/>
        <v>FH18_19</v>
      </c>
      <c r="N257" s="108">
        <f t="shared" si="51"/>
        <v>0.0212246785407572</v>
      </c>
      <c r="O257" s="108" t="s">
        <v>18</v>
      </c>
      <c r="P257" s="108" t="s">
        <v>196</v>
      </c>
      <c r="T257" s="108" t="s">
        <v>327</v>
      </c>
      <c r="U257" s="108" t="str">
        <f t="shared" si="69"/>
        <v>R_ES-APP-DW</v>
      </c>
      <c r="V257" s="108" t="str">
        <f t="shared" si="69"/>
        <v>FH18_19</v>
      </c>
      <c r="W257" s="108">
        <f t="shared" si="52"/>
        <v>0.02010785636109</v>
      </c>
      <c r="X257" s="108" t="s">
        <v>18</v>
      </c>
      <c r="Y257" s="108" t="s">
        <v>191</v>
      </c>
      <c r="AC257" s="108" t="s">
        <v>327</v>
      </c>
      <c r="AD257" s="108" t="str">
        <f t="shared" si="63"/>
        <v>R_ES-APP-DW</v>
      </c>
      <c r="AE257" s="108" t="str">
        <f t="shared" si="63"/>
        <v>FH18_19</v>
      </c>
      <c r="AF257" s="108">
        <f t="shared" si="54"/>
        <v>0.0218516633411387</v>
      </c>
      <c r="AG257" s="108" t="s">
        <v>18</v>
      </c>
      <c r="AH257" s="108" t="s">
        <v>197</v>
      </c>
      <c r="AL257" s="108" t="s">
        <v>327</v>
      </c>
      <c r="AM257" s="108" t="str">
        <f t="shared" si="64"/>
        <v>R_ES-APP-DW</v>
      </c>
      <c r="AN257" s="108" t="str">
        <f t="shared" si="64"/>
        <v>FH18_19</v>
      </c>
      <c r="AO257" s="108">
        <f t="shared" si="56"/>
        <v>0.0207872227642541</v>
      </c>
      <c r="AP257" s="108" t="s">
        <v>18</v>
      </c>
      <c r="AQ257" s="108" t="s">
        <v>194</v>
      </c>
      <c r="AU257" s="108" t="s">
        <v>327</v>
      </c>
      <c r="AV257" s="108" t="str">
        <f t="shared" si="65"/>
        <v>R_ES-APP-DW</v>
      </c>
      <c r="AW257" s="108" t="str">
        <f t="shared" si="65"/>
        <v>FH18_19</v>
      </c>
      <c r="AX257" s="108">
        <f t="shared" si="58"/>
        <v>0.021302546509601</v>
      </c>
      <c r="AY257" s="108" t="s">
        <v>18</v>
      </c>
      <c r="AZ257" s="108" t="s">
        <v>193</v>
      </c>
      <c r="BD257" s="108" t="s">
        <v>327</v>
      </c>
      <c r="BE257" s="108" t="str">
        <f t="shared" si="66"/>
        <v>R_ES-APP-DW</v>
      </c>
      <c r="BF257" s="108" t="str">
        <f t="shared" si="66"/>
        <v>FH18_19</v>
      </c>
      <c r="BG257" s="108">
        <f t="shared" si="70"/>
        <v>0.0207872227642541</v>
      </c>
      <c r="BH257" s="108" t="s">
        <v>18</v>
      </c>
      <c r="BI257" s="108" t="s">
        <v>195</v>
      </c>
      <c r="BM257" s="108" t="s">
        <v>327</v>
      </c>
      <c r="BN257" s="108" t="str">
        <f t="shared" si="67"/>
        <v>R_ES-APP-DW</v>
      </c>
      <c r="BO257" s="108" t="str">
        <f t="shared" si="67"/>
        <v>FH18_19</v>
      </c>
      <c r="BP257" s="108">
        <f t="shared" si="61"/>
        <v>0.021302546509601</v>
      </c>
      <c r="BQ257" s="108" t="s">
        <v>18</v>
      </c>
      <c r="BR257" s="108" t="s">
        <v>192</v>
      </c>
    </row>
    <row r="258" spans="11:70">
      <c r="K258" s="108" t="s">
        <v>327</v>
      </c>
      <c r="L258" s="108" t="str">
        <f t="shared" si="68"/>
        <v>R_ES-APP-DW</v>
      </c>
      <c r="M258" s="108" t="str">
        <f t="shared" si="71"/>
        <v>FH20_21</v>
      </c>
      <c r="N258" s="108">
        <f t="shared" si="51"/>
        <v>0.021196759693815</v>
      </c>
      <c r="O258" s="108" t="s">
        <v>18</v>
      </c>
      <c r="P258" s="108" t="s">
        <v>196</v>
      </c>
      <c r="T258" s="108" t="s">
        <v>327</v>
      </c>
      <c r="U258" s="108" t="str">
        <f t="shared" si="69"/>
        <v>R_ES-APP-DW</v>
      </c>
      <c r="V258" s="108" t="str">
        <f t="shared" si="69"/>
        <v>FH20_21</v>
      </c>
      <c r="W258" s="108">
        <f t="shared" si="52"/>
        <v>0.0209690367288275</v>
      </c>
      <c r="X258" s="108" t="s">
        <v>18</v>
      </c>
      <c r="Y258" s="108" t="s">
        <v>191</v>
      </c>
      <c r="AC258" s="108" t="s">
        <v>327</v>
      </c>
      <c r="AD258" s="108" t="str">
        <f t="shared" si="63"/>
        <v>R_ES-APP-DW</v>
      </c>
      <c r="AE258" s="108" t="str">
        <f t="shared" si="63"/>
        <v>FH20_21</v>
      </c>
      <c r="AF258" s="108">
        <f t="shared" si="54"/>
        <v>0.0215704297529681</v>
      </c>
      <c r="AG258" s="108" t="s">
        <v>18</v>
      </c>
      <c r="AH258" s="108" t="s">
        <v>197</v>
      </c>
      <c r="AL258" s="108" t="s">
        <v>327</v>
      </c>
      <c r="AM258" s="108" t="str">
        <f t="shared" si="64"/>
        <v>R_ES-APP-DW</v>
      </c>
      <c r="AN258" s="108" t="str">
        <f t="shared" si="64"/>
        <v>FH20_21</v>
      </c>
      <c r="AO258" s="108">
        <f t="shared" si="56"/>
        <v>0.0209999265660562</v>
      </c>
      <c r="AP258" s="108" t="s">
        <v>18</v>
      </c>
      <c r="AQ258" s="108" t="s">
        <v>194</v>
      </c>
      <c r="AU258" s="108" t="s">
        <v>327</v>
      </c>
      <c r="AV258" s="108" t="str">
        <f t="shared" si="65"/>
        <v>R_ES-APP-DW</v>
      </c>
      <c r="AW258" s="108" t="str">
        <f t="shared" si="65"/>
        <v>FH20_21</v>
      </c>
      <c r="AX258" s="108">
        <f t="shared" si="58"/>
        <v>0.0217291485724036</v>
      </c>
      <c r="AY258" s="108" t="s">
        <v>18</v>
      </c>
      <c r="AZ258" s="108" t="s">
        <v>193</v>
      </c>
      <c r="BD258" s="108" t="s">
        <v>327</v>
      </c>
      <c r="BE258" s="108" t="str">
        <f t="shared" si="66"/>
        <v>R_ES-APP-DW</v>
      </c>
      <c r="BF258" s="108" t="str">
        <f t="shared" si="66"/>
        <v>FH20_21</v>
      </c>
      <c r="BG258" s="108">
        <f t="shared" si="70"/>
        <v>0.0209999265660562</v>
      </c>
      <c r="BH258" s="108" t="s">
        <v>18</v>
      </c>
      <c r="BI258" s="108" t="s">
        <v>195</v>
      </c>
      <c r="BM258" s="108" t="s">
        <v>327</v>
      </c>
      <c r="BN258" s="108" t="str">
        <f t="shared" si="67"/>
        <v>R_ES-APP-DW</v>
      </c>
      <c r="BO258" s="108" t="str">
        <f t="shared" si="67"/>
        <v>FH20_21</v>
      </c>
      <c r="BP258" s="108">
        <f t="shared" si="61"/>
        <v>0.0217291485724036</v>
      </c>
      <c r="BQ258" s="108" t="s">
        <v>18</v>
      </c>
      <c r="BR258" s="108" t="s">
        <v>192</v>
      </c>
    </row>
    <row r="259" spans="11:70">
      <c r="K259" s="175" t="s">
        <v>327</v>
      </c>
      <c r="L259" s="108" t="str">
        <f t="shared" si="68"/>
        <v>R_ES-APP-DW</v>
      </c>
      <c r="M259" s="108" t="str">
        <f t="shared" si="71"/>
        <v>FH22_23</v>
      </c>
      <c r="N259" s="108">
        <f t="shared" si="51"/>
        <v>0.0213786036359911</v>
      </c>
      <c r="O259" s="108" t="s">
        <v>18</v>
      </c>
      <c r="P259" s="108" t="s">
        <v>196</v>
      </c>
      <c r="T259" s="108" t="s">
        <v>327</v>
      </c>
      <c r="U259" s="108" t="str">
        <f t="shared" si="69"/>
        <v>R_ES-APP-DW</v>
      </c>
      <c r="V259" s="108" t="str">
        <f t="shared" si="69"/>
        <v>FH22_23</v>
      </c>
      <c r="W259" s="108">
        <f t="shared" si="52"/>
        <v>0.0206911985722815</v>
      </c>
      <c r="X259" s="108" t="s">
        <v>18</v>
      </c>
      <c r="Y259" s="108" t="s">
        <v>191</v>
      </c>
      <c r="AC259" s="108" t="s">
        <v>327</v>
      </c>
      <c r="AD259" s="108" t="str">
        <f t="shared" si="63"/>
        <v>R_ES-APP-DW</v>
      </c>
      <c r="AE259" s="108" t="str">
        <f t="shared" si="63"/>
        <v>FH22_23</v>
      </c>
      <c r="AF259" s="108">
        <f t="shared" si="54"/>
        <v>0.0217091411685177</v>
      </c>
      <c r="AG259" s="108" t="s">
        <v>18</v>
      </c>
      <c r="AH259" s="108" t="s">
        <v>197</v>
      </c>
      <c r="AL259" s="108" t="s">
        <v>327</v>
      </c>
      <c r="AM259" s="108" t="str">
        <f t="shared" si="64"/>
        <v>R_ES-APP-DW</v>
      </c>
      <c r="AN259" s="108" t="str">
        <f t="shared" si="64"/>
        <v>FH22_23</v>
      </c>
      <c r="AO259" s="108">
        <f t="shared" si="56"/>
        <v>0.0212075715419054</v>
      </c>
      <c r="AP259" s="108" t="s">
        <v>18</v>
      </c>
      <c r="AQ259" s="108" t="s">
        <v>194</v>
      </c>
      <c r="AU259" s="108" t="s">
        <v>327</v>
      </c>
      <c r="AV259" s="108" t="str">
        <f t="shared" si="65"/>
        <v>R_ES-APP-DW</v>
      </c>
      <c r="AW259" s="108" t="str">
        <f t="shared" si="65"/>
        <v>FH22_23</v>
      </c>
      <c r="AX259" s="108">
        <f t="shared" si="58"/>
        <v>0.0225545958608362</v>
      </c>
      <c r="AY259" s="108" t="s">
        <v>18</v>
      </c>
      <c r="AZ259" s="108" t="s">
        <v>193</v>
      </c>
      <c r="BD259" s="108" t="s">
        <v>327</v>
      </c>
      <c r="BE259" s="108" t="str">
        <f t="shared" si="66"/>
        <v>R_ES-APP-DW</v>
      </c>
      <c r="BF259" s="108" t="str">
        <f t="shared" si="66"/>
        <v>FH22_23</v>
      </c>
      <c r="BG259" s="108">
        <f t="shared" si="70"/>
        <v>0.0212075715419054</v>
      </c>
      <c r="BH259" s="108" t="s">
        <v>18</v>
      </c>
      <c r="BI259" s="108" t="s">
        <v>195</v>
      </c>
      <c r="BM259" s="108" t="s">
        <v>327</v>
      </c>
      <c r="BN259" s="108" t="str">
        <f t="shared" si="67"/>
        <v>R_ES-APP-DW</v>
      </c>
      <c r="BO259" s="108" t="str">
        <f t="shared" si="67"/>
        <v>FH22_23</v>
      </c>
      <c r="BP259" s="108">
        <f t="shared" si="61"/>
        <v>0.0225545958608362</v>
      </c>
      <c r="BQ259" s="108" t="s">
        <v>18</v>
      </c>
      <c r="BR259" s="108" t="s">
        <v>192</v>
      </c>
    </row>
    <row r="260" spans="11:70">
      <c r="K260" s="108" t="s">
        <v>327</v>
      </c>
      <c r="L260" s="108" t="str">
        <f t="shared" si="68"/>
        <v>R_ES-APP-DW</v>
      </c>
      <c r="M260" s="108" t="str">
        <f t="shared" si="71"/>
        <v>WH0_1</v>
      </c>
      <c r="N260" s="108">
        <f t="shared" si="51"/>
        <v>0.0233000948138204</v>
      </c>
      <c r="O260" s="108" t="s">
        <v>18</v>
      </c>
      <c r="P260" s="108" t="s">
        <v>196</v>
      </c>
      <c r="T260" s="108" t="s">
        <v>327</v>
      </c>
      <c r="U260" s="108" t="str">
        <f t="shared" si="69"/>
        <v>R_ES-APP-DW</v>
      </c>
      <c r="V260" s="108" t="str">
        <f t="shared" si="69"/>
        <v>WH0_1</v>
      </c>
      <c r="W260" s="108">
        <f t="shared" si="52"/>
        <v>0.027052832396289</v>
      </c>
      <c r="X260" s="108" t="s">
        <v>18</v>
      </c>
      <c r="Y260" s="108" t="s">
        <v>191</v>
      </c>
      <c r="AC260" s="108" t="s">
        <v>327</v>
      </c>
      <c r="AD260" s="108" t="str">
        <f t="shared" si="63"/>
        <v>R_ES-APP-DW</v>
      </c>
      <c r="AE260" s="108" t="str">
        <f t="shared" si="63"/>
        <v>WH0_1</v>
      </c>
      <c r="AF260" s="108">
        <f t="shared" si="54"/>
        <v>0.0269775312483662</v>
      </c>
      <c r="AG260" s="108" t="s">
        <v>18</v>
      </c>
      <c r="AH260" s="108" t="s">
        <v>197</v>
      </c>
      <c r="AL260" s="108" t="s">
        <v>327</v>
      </c>
      <c r="AM260" s="108" t="str">
        <f t="shared" si="64"/>
        <v>R_ES-APP-DW</v>
      </c>
      <c r="AN260" s="108" t="str">
        <f t="shared" si="64"/>
        <v>WH0_1</v>
      </c>
      <c r="AO260" s="108">
        <f t="shared" si="56"/>
        <v>0.0260079601453114</v>
      </c>
      <c r="AP260" s="108" t="s">
        <v>18</v>
      </c>
      <c r="AQ260" s="108" t="s">
        <v>194</v>
      </c>
      <c r="AU260" s="108" t="s">
        <v>327</v>
      </c>
      <c r="AV260" s="108" t="str">
        <f t="shared" si="65"/>
        <v>R_ES-APP-DW</v>
      </c>
      <c r="AW260" s="108" t="str">
        <f t="shared" si="65"/>
        <v>WH0_1</v>
      </c>
      <c r="AX260" s="108">
        <f t="shared" si="58"/>
        <v>0.0251920133192881</v>
      </c>
      <c r="AY260" s="108" t="s">
        <v>18</v>
      </c>
      <c r="AZ260" s="108" t="s">
        <v>193</v>
      </c>
      <c r="BD260" s="108" t="s">
        <v>327</v>
      </c>
      <c r="BE260" s="108" t="str">
        <f t="shared" si="66"/>
        <v>R_ES-APP-DW</v>
      </c>
      <c r="BF260" s="108" t="str">
        <f t="shared" si="66"/>
        <v>WH0_1</v>
      </c>
      <c r="BG260" s="108">
        <f t="shared" si="70"/>
        <v>0.0260079601453114</v>
      </c>
      <c r="BH260" s="108" t="s">
        <v>18</v>
      </c>
      <c r="BI260" s="108" t="s">
        <v>195</v>
      </c>
      <c r="BM260" s="108" t="s">
        <v>327</v>
      </c>
      <c r="BN260" s="108" t="str">
        <f t="shared" si="67"/>
        <v>R_ES-APP-DW</v>
      </c>
      <c r="BO260" s="108" t="str">
        <f t="shared" si="67"/>
        <v>WH0_1</v>
      </c>
      <c r="BP260" s="108">
        <f t="shared" si="61"/>
        <v>0.0251920133192881</v>
      </c>
      <c r="BQ260" s="108" t="s">
        <v>18</v>
      </c>
      <c r="BR260" s="108" t="s">
        <v>192</v>
      </c>
    </row>
    <row r="261" spans="11:70">
      <c r="K261" s="108" t="s">
        <v>327</v>
      </c>
      <c r="L261" s="108" t="str">
        <f t="shared" si="68"/>
        <v>R_ES-APP-DW</v>
      </c>
      <c r="M261" s="108" t="str">
        <f t="shared" si="71"/>
        <v>WH2_3</v>
      </c>
      <c r="N261" s="108">
        <f t="shared" si="51"/>
        <v>0.0229492798370929</v>
      </c>
      <c r="O261" s="108" t="s">
        <v>18</v>
      </c>
      <c r="P261" s="108" t="s">
        <v>196</v>
      </c>
      <c r="T261" s="108" t="s">
        <v>327</v>
      </c>
      <c r="U261" s="108" t="str">
        <f t="shared" si="69"/>
        <v>R_ES-APP-DW</v>
      </c>
      <c r="V261" s="108" t="str">
        <f t="shared" si="69"/>
        <v>WH2_3</v>
      </c>
      <c r="W261" s="108">
        <f t="shared" si="52"/>
        <v>0.025013577036883</v>
      </c>
      <c r="X261" s="108" t="s">
        <v>18</v>
      </c>
      <c r="Y261" s="108" t="s">
        <v>191</v>
      </c>
      <c r="AC261" s="108" t="s">
        <v>327</v>
      </c>
      <c r="AD261" s="108" t="str">
        <f t="shared" si="63"/>
        <v>R_ES-APP-DW</v>
      </c>
      <c r="AE261" s="108" t="str">
        <f t="shared" si="63"/>
        <v>WH2_3</v>
      </c>
      <c r="AF261" s="108">
        <f t="shared" si="54"/>
        <v>0.026652958693426</v>
      </c>
      <c r="AG261" s="108" t="s">
        <v>18</v>
      </c>
      <c r="AH261" s="108" t="s">
        <v>197</v>
      </c>
      <c r="AL261" s="108" t="s">
        <v>327</v>
      </c>
      <c r="AM261" s="108" t="str">
        <f t="shared" si="64"/>
        <v>R_ES-APP-DW</v>
      </c>
      <c r="AN261" s="108" t="str">
        <f t="shared" si="64"/>
        <v>WH2_3</v>
      </c>
      <c r="AO261" s="108">
        <f t="shared" si="56"/>
        <v>0.0252822319214758</v>
      </c>
      <c r="AP261" s="108" t="s">
        <v>18</v>
      </c>
      <c r="AQ261" s="108" t="s">
        <v>194</v>
      </c>
      <c r="AU261" s="108" t="s">
        <v>327</v>
      </c>
      <c r="AV261" s="108" t="str">
        <f t="shared" si="65"/>
        <v>R_ES-APP-DW</v>
      </c>
      <c r="AW261" s="108" t="str">
        <f t="shared" si="65"/>
        <v>WH2_3</v>
      </c>
      <c r="AX261" s="108">
        <f t="shared" si="58"/>
        <v>0.0240114562974125</v>
      </c>
      <c r="AY261" s="108" t="s">
        <v>18</v>
      </c>
      <c r="AZ261" s="108" t="s">
        <v>193</v>
      </c>
      <c r="BD261" s="108" t="s">
        <v>327</v>
      </c>
      <c r="BE261" s="108" t="str">
        <f t="shared" si="66"/>
        <v>R_ES-APP-DW</v>
      </c>
      <c r="BF261" s="108" t="str">
        <f t="shared" si="66"/>
        <v>WH2_3</v>
      </c>
      <c r="BG261" s="108">
        <f t="shared" si="70"/>
        <v>0.0252822319214758</v>
      </c>
      <c r="BH261" s="108" t="s">
        <v>18</v>
      </c>
      <c r="BI261" s="108" t="s">
        <v>195</v>
      </c>
      <c r="BM261" s="108" t="s">
        <v>327</v>
      </c>
      <c r="BN261" s="108" t="str">
        <f t="shared" si="67"/>
        <v>R_ES-APP-DW</v>
      </c>
      <c r="BO261" s="108" t="str">
        <f t="shared" si="67"/>
        <v>WH2_3</v>
      </c>
      <c r="BP261" s="108">
        <f t="shared" si="61"/>
        <v>0.0240114562974125</v>
      </c>
      <c r="BQ261" s="108" t="s">
        <v>18</v>
      </c>
      <c r="BR261" s="108" t="s">
        <v>192</v>
      </c>
    </row>
    <row r="262" spans="11:70">
      <c r="K262" s="108" t="s">
        <v>327</v>
      </c>
      <c r="L262" s="108" t="str">
        <f t="shared" si="68"/>
        <v>R_ES-APP-DW</v>
      </c>
      <c r="M262" s="108" t="str">
        <f t="shared" si="71"/>
        <v>WH4_5</v>
      </c>
      <c r="N262" s="108">
        <f t="shared" si="51"/>
        <v>0.0222223809455457</v>
      </c>
      <c r="O262" s="108" t="s">
        <v>18</v>
      </c>
      <c r="P262" s="108" t="s">
        <v>196</v>
      </c>
      <c r="T262" s="108" t="s">
        <v>327</v>
      </c>
      <c r="U262" s="108" t="str">
        <f t="shared" si="69"/>
        <v>R_ES-APP-DW</v>
      </c>
      <c r="V262" s="108" t="str">
        <f t="shared" si="69"/>
        <v>WH4_5</v>
      </c>
      <c r="W262" s="108">
        <f t="shared" si="52"/>
        <v>0.023696203770169</v>
      </c>
      <c r="X262" s="108" t="s">
        <v>18</v>
      </c>
      <c r="Y262" s="108" t="s">
        <v>191</v>
      </c>
      <c r="AC262" s="108" t="s">
        <v>327</v>
      </c>
      <c r="AD262" s="108" t="str">
        <f t="shared" si="63"/>
        <v>R_ES-APP-DW</v>
      </c>
      <c r="AE262" s="108" t="str">
        <f t="shared" si="63"/>
        <v>WH4_5</v>
      </c>
      <c r="AF262" s="108">
        <f t="shared" si="54"/>
        <v>0.0249170715686325</v>
      </c>
      <c r="AG262" s="108" t="s">
        <v>18</v>
      </c>
      <c r="AH262" s="108" t="s">
        <v>197</v>
      </c>
      <c r="AL262" s="108" t="s">
        <v>327</v>
      </c>
      <c r="AM262" s="108" t="str">
        <f t="shared" si="64"/>
        <v>R_ES-APP-DW</v>
      </c>
      <c r="AN262" s="108" t="str">
        <f t="shared" si="64"/>
        <v>WH4_5</v>
      </c>
      <c r="AO262" s="108">
        <f t="shared" si="56"/>
        <v>0.0239165993198236</v>
      </c>
      <c r="AP262" s="108" t="s">
        <v>18</v>
      </c>
      <c r="AQ262" s="108" t="s">
        <v>194</v>
      </c>
      <c r="AU262" s="108" t="s">
        <v>327</v>
      </c>
      <c r="AV262" s="108" t="str">
        <f t="shared" si="65"/>
        <v>R_ES-APP-DW</v>
      </c>
      <c r="AW262" s="108" t="str">
        <f t="shared" si="65"/>
        <v>WH4_5</v>
      </c>
      <c r="AX262" s="108">
        <f t="shared" si="58"/>
        <v>0.021583935635486</v>
      </c>
      <c r="AY262" s="108" t="s">
        <v>18</v>
      </c>
      <c r="AZ262" s="108" t="s">
        <v>193</v>
      </c>
      <c r="BD262" s="108" t="s">
        <v>327</v>
      </c>
      <c r="BE262" s="108" t="str">
        <f t="shared" si="66"/>
        <v>R_ES-APP-DW</v>
      </c>
      <c r="BF262" s="108" t="str">
        <f t="shared" si="66"/>
        <v>WH4_5</v>
      </c>
      <c r="BG262" s="108">
        <f t="shared" si="70"/>
        <v>0.0239165993198236</v>
      </c>
      <c r="BH262" s="108" t="s">
        <v>18</v>
      </c>
      <c r="BI262" s="108" t="s">
        <v>195</v>
      </c>
      <c r="BM262" s="108" t="s">
        <v>327</v>
      </c>
      <c r="BN262" s="108" t="str">
        <f t="shared" si="67"/>
        <v>R_ES-APP-DW</v>
      </c>
      <c r="BO262" s="108" t="str">
        <f t="shared" si="67"/>
        <v>WH4_5</v>
      </c>
      <c r="BP262" s="108">
        <f t="shared" si="61"/>
        <v>0.021583935635486</v>
      </c>
      <c r="BQ262" s="108" t="s">
        <v>18</v>
      </c>
      <c r="BR262" s="108" t="s">
        <v>192</v>
      </c>
    </row>
    <row r="263" spans="11:70">
      <c r="K263" s="175" t="s">
        <v>327</v>
      </c>
      <c r="L263" s="108" t="str">
        <f t="shared" si="68"/>
        <v>R_ES-APP-DW</v>
      </c>
      <c r="M263" s="108" t="str">
        <f t="shared" si="71"/>
        <v>WH6_7</v>
      </c>
      <c r="N263" s="108">
        <f t="shared" si="51"/>
        <v>0.0212585220509218</v>
      </c>
      <c r="O263" s="108" t="s">
        <v>18</v>
      </c>
      <c r="P263" s="108" t="s">
        <v>196</v>
      </c>
      <c r="T263" s="108" t="s">
        <v>327</v>
      </c>
      <c r="U263" s="108" t="str">
        <f t="shared" si="69"/>
        <v>R_ES-APP-DW</v>
      </c>
      <c r="V263" s="108" t="str">
        <f t="shared" si="69"/>
        <v>WH6_7</v>
      </c>
      <c r="W263" s="108">
        <f t="shared" si="52"/>
        <v>0.0235544674010497</v>
      </c>
      <c r="X263" s="108" t="s">
        <v>18</v>
      </c>
      <c r="Y263" s="108" t="s">
        <v>191</v>
      </c>
      <c r="AC263" s="108" t="s">
        <v>327</v>
      </c>
      <c r="AD263" s="108" t="str">
        <f t="shared" si="63"/>
        <v>R_ES-APP-DW</v>
      </c>
      <c r="AE263" s="108" t="str">
        <f t="shared" si="63"/>
        <v>WH6_7</v>
      </c>
      <c r="AF263" s="108">
        <f t="shared" si="54"/>
        <v>0.0223149487779418</v>
      </c>
      <c r="AG263" s="108" t="s">
        <v>18</v>
      </c>
      <c r="AH263" s="108" t="s">
        <v>197</v>
      </c>
      <c r="AL263" s="108" t="s">
        <v>327</v>
      </c>
      <c r="AM263" s="108" t="str">
        <f t="shared" si="64"/>
        <v>R_ES-APP-DW</v>
      </c>
      <c r="AN263" s="108" t="str">
        <f t="shared" si="64"/>
        <v>WH6_7</v>
      </c>
      <c r="AO263" s="108">
        <f t="shared" si="56"/>
        <v>0.0226308904433103</v>
      </c>
      <c r="AP263" s="108" t="s">
        <v>18</v>
      </c>
      <c r="AQ263" s="108" t="s">
        <v>194</v>
      </c>
      <c r="AU263" s="108" t="s">
        <v>327</v>
      </c>
      <c r="AV263" s="108" t="str">
        <f t="shared" si="65"/>
        <v>R_ES-APP-DW</v>
      </c>
      <c r="AW263" s="108" t="str">
        <f t="shared" si="65"/>
        <v>WH6_7</v>
      </c>
      <c r="AX263" s="108">
        <f t="shared" si="58"/>
        <v>0.0195664574996017</v>
      </c>
      <c r="AY263" s="108" t="s">
        <v>18</v>
      </c>
      <c r="AZ263" s="108" t="s">
        <v>193</v>
      </c>
      <c r="BD263" s="108" t="s">
        <v>327</v>
      </c>
      <c r="BE263" s="108" t="str">
        <f t="shared" si="66"/>
        <v>R_ES-APP-DW</v>
      </c>
      <c r="BF263" s="108" t="str">
        <f t="shared" si="66"/>
        <v>WH6_7</v>
      </c>
      <c r="BG263" s="108">
        <f t="shared" si="70"/>
        <v>0.0226308904433103</v>
      </c>
      <c r="BH263" s="108" t="s">
        <v>18</v>
      </c>
      <c r="BI263" s="108" t="s">
        <v>195</v>
      </c>
      <c r="BM263" s="108" t="s">
        <v>327</v>
      </c>
      <c r="BN263" s="108" t="str">
        <f t="shared" si="67"/>
        <v>R_ES-APP-DW</v>
      </c>
      <c r="BO263" s="108" t="str">
        <f t="shared" si="67"/>
        <v>WH6_7</v>
      </c>
      <c r="BP263" s="108">
        <f t="shared" si="61"/>
        <v>0.0195664574996017</v>
      </c>
      <c r="BQ263" s="108" t="s">
        <v>18</v>
      </c>
      <c r="BR263" s="108" t="s">
        <v>192</v>
      </c>
    </row>
    <row r="264" spans="11:70">
      <c r="K264" s="108" t="s">
        <v>327</v>
      </c>
      <c r="L264" s="108" t="str">
        <f t="shared" si="68"/>
        <v>R_ES-APP-DW</v>
      </c>
      <c r="M264" s="108" t="str">
        <f t="shared" si="71"/>
        <v>WH8_9</v>
      </c>
      <c r="N264" s="108">
        <f t="shared" si="51"/>
        <v>0.0207811308875425</v>
      </c>
      <c r="O264" s="108" t="s">
        <v>18</v>
      </c>
      <c r="P264" s="108" t="s">
        <v>196</v>
      </c>
      <c r="T264" s="108" t="s">
        <v>327</v>
      </c>
      <c r="U264" s="108" t="str">
        <f t="shared" si="69"/>
        <v>R_ES-APP-DW</v>
      </c>
      <c r="V264" s="108" t="str">
        <f t="shared" si="69"/>
        <v>WH8_9</v>
      </c>
      <c r="W264" s="108">
        <f t="shared" si="52"/>
        <v>0.0243002057667018</v>
      </c>
      <c r="X264" s="108" t="s">
        <v>18</v>
      </c>
      <c r="Y264" s="108" t="s">
        <v>191</v>
      </c>
      <c r="AC264" s="108" t="s">
        <v>327</v>
      </c>
      <c r="AD264" s="108" t="str">
        <f t="shared" si="63"/>
        <v>R_ES-APP-DW</v>
      </c>
      <c r="AE264" s="108" t="str">
        <f t="shared" si="63"/>
        <v>WH8_9</v>
      </c>
      <c r="AF264" s="108">
        <f t="shared" si="54"/>
        <v>0.0206945793819697</v>
      </c>
      <c r="AG264" s="108" t="s">
        <v>18</v>
      </c>
      <c r="AH264" s="108" t="s">
        <v>197</v>
      </c>
      <c r="AL264" s="108" t="s">
        <v>327</v>
      </c>
      <c r="AM264" s="108" t="str">
        <f t="shared" si="64"/>
        <v>R_ES-APP-DW</v>
      </c>
      <c r="AN264" s="108" t="str">
        <f t="shared" si="64"/>
        <v>WH8_9</v>
      </c>
      <c r="AO264" s="108">
        <f t="shared" si="56"/>
        <v>0.0221985165054664</v>
      </c>
      <c r="AP264" s="108" t="s">
        <v>18</v>
      </c>
      <c r="AQ264" s="108" t="s">
        <v>194</v>
      </c>
      <c r="AU264" s="108" t="s">
        <v>327</v>
      </c>
      <c r="AV264" s="108" t="str">
        <f t="shared" si="65"/>
        <v>R_ES-APP-DW</v>
      </c>
      <c r="AW264" s="108" t="str">
        <f t="shared" si="65"/>
        <v>WH8_9</v>
      </c>
      <c r="AX264" s="108">
        <f t="shared" si="58"/>
        <v>0.0189268898351184</v>
      </c>
      <c r="AY264" s="108" t="s">
        <v>18</v>
      </c>
      <c r="AZ264" s="108" t="s">
        <v>193</v>
      </c>
      <c r="BD264" s="108" t="s">
        <v>327</v>
      </c>
      <c r="BE264" s="108" t="str">
        <f t="shared" si="66"/>
        <v>R_ES-APP-DW</v>
      </c>
      <c r="BF264" s="108" t="str">
        <f t="shared" si="66"/>
        <v>WH8_9</v>
      </c>
      <c r="BG264" s="108">
        <f t="shared" si="70"/>
        <v>0.0221985165054664</v>
      </c>
      <c r="BH264" s="108" t="s">
        <v>18</v>
      </c>
      <c r="BI264" s="108" t="s">
        <v>195</v>
      </c>
      <c r="BM264" s="108" t="s">
        <v>327</v>
      </c>
      <c r="BN264" s="108" t="str">
        <f t="shared" si="67"/>
        <v>R_ES-APP-DW</v>
      </c>
      <c r="BO264" s="108" t="str">
        <f t="shared" si="67"/>
        <v>WH8_9</v>
      </c>
      <c r="BP264" s="108">
        <f t="shared" si="61"/>
        <v>0.0189268898351184</v>
      </c>
      <c r="BQ264" s="108" t="s">
        <v>18</v>
      </c>
      <c r="BR264" s="108" t="s">
        <v>192</v>
      </c>
    </row>
    <row r="265" spans="11:70">
      <c r="K265" s="108" t="s">
        <v>327</v>
      </c>
      <c r="L265" s="108" t="str">
        <f t="shared" si="68"/>
        <v>R_ES-APP-DW</v>
      </c>
      <c r="M265" s="108" t="str">
        <f t="shared" si="71"/>
        <v>WH10_11</v>
      </c>
      <c r="N265" s="108">
        <f t="shared" si="51"/>
        <v>0.0207247431264493</v>
      </c>
      <c r="O265" s="108" t="s">
        <v>18</v>
      </c>
      <c r="P265" s="108" t="s">
        <v>196</v>
      </c>
      <c r="T265" s="108" t="s">
        <v>327</v>
      </c>
      <c r="U265" s="108" t="str">
        <f t="shared" si="69"/>
        <v>R_ES-APP-DW</v>
      </c>
      <c r="V265" s="108" t="str">
        <f t="shared" si="69"/>
        <v>WH10_11</v>
      </c>
      <c r="W265" s="108">
        <f t="shared" si="52"/>
        <v>0.0269606064596627</v>
      </c>
      <c r="X265" s="108" t="s">
        <v>18</v>
      </c>
      <c r="Y265" s="108" t="s">
        <v>191</v>
      </c>
      <c r="AC265" s="108" t="s">
        <v>327</v>
      </c>
      <c r="AD265" s="108" t="str">
        <f t="shared" si="63"/>
        <v>R_ES-APP-DW</v>
      </c>
      <c r="AE265" s="108" t="str">
        <f t="shared" si="63"/>
        <v>WH10_11</v>
      </c>
      <c r="AF265" s="108">
        <f t="shared" si="54"/>
        <v>0.0203373562220637</v>
      </c>
      <c r="AG265" s="108" t="s">
        <v>18</v>
      </c>
      <c r="AH265" s="108" t="s">
        <v>197</v>
      </c>
      <c r="AL265" s="108" t="s">
        <v>327</v>
      </c>
      <c r="AM265" s="108" t="str">
        <f t="shared" si="64"/>
        <v>R_ES-APP-DW</v>
      </c>
      <c r="AN265" s="108" t="str">
        <f t="shared" si="64"/>
        <v>WH10_11</v>
      </c>
      <c r="AO265" s="108">
        <f t="shared" si="56"/>
        <v>0.0228944317474162</v>
      </c>
      <c r="AP265" s="108" t="s">
        <v>18</v>
      </c>
      <c r="AQ265" s="108" t="s">
        <v>194</v>
      </c>
      <c r="AU265" s="108" t="s">
        <v>327</v>
      </c>
      <c r="AV265" s="108" t="str">
        <f t="shared" si="65"/>
        <v>R_ES-APP-DW</v>
      </c>
      <c r="AW265" s="108" t="str">
        <f t="shared" si="65"/>
        <v>WH10_11</v>
      </c>
      <c r="AX265" s="108">
        <f t="shared" si="58"/>
        <v>0.0193167729407143</v>
      </c>
      <c r="AY265" s="108" t="s">
        <v>18</v>
      </c>
      <c r="AZ265" s="108" t="s">
        <v>193</v>
      </c>
      <c r="BD265" s="108" t="s">
        <v>327</v>
      </c>
      <c r="BE265" s="108" t="str">
        <f t="shared" si="66"/>
        <v>R_ES-APP-DW</v>
      </c>
      <c r="BF265" s="108" t="str">
        <f t="shared" si="66"/>
        <v>WH10_11</v>
      </c>
      <c r="BG265" s="108">
        <f t="shared" si="70"/>
        <v>0.0228944317474162</v>
      </c>
      <c r="BH265" s="108" t="s">
        <v>18</v>
      </c>
      <c r="BI265" s="108" t="s">
        <v>195</v>
      </c>
      <c r="BM265" s="108" t="s">
        <v>327</v>
      </c>
      <c r="BN265" s="108" t="str">
        <f t="shared" si="67"/>
        <v>R_ES-APP-DW</v>
      </c>
      <c r="BO265" s="108" t="str">
        <f t="shared" si="67"/>
        <v>WH10_11</v>
      </c>
      <c r="BP265" s="108">
        <f t="shared" si="61"/>
        <v>0.0193167729407143</v>
      </c>
      <c r="BQ265" s="108" t="s">
        <v>18</v>
      </c>
      <c r="BR265" s="108" t="s">
        <v>192</v>
      </c>
    </row>
    <row r="266" spans="11:70">
      <c r="K266" s="108" t="s">
        <v>327</v>
      </c>
      <c r="L266" s="108" t="str">
        <f t="shared" si="68"/>
        <v>R_ES-APP-DW</v>
      </c>
      <c r="M266" s="108" t="str">
        <f t="shared" si="71"/>
        <v>WH12_13</v>
      </c>
      <c r="N266" s="108">
        <f t="shared" si="51"/>
        <v>0.0213134263086159</v>
      </c>
      <c r="O266" s="108" t="s">
        <v>18</v>
      </c>
      <c r="P266" s="108" t="s">
        <v>196</v>
      </c>
      <c r="T266" s="108" t="s">
        <v>327</v>
      </c>
      <c r="U266" s="108" t="str">
        <f t="shared" si="69"/>
        <v>R_ES-APP-DW</v>
      </c>
      <c r="V266" s="108" t="str">
        <f t="shared" si="69"/>
        <v>WH12_13</v>
      </c>
      <c r="W266" s="108">
        <f t="shared" si="52"/>
        <v>0.0281941532212526</v>
      </c>
      <c r="X266" s="108" t="s">
        <v>18</v>
      </c>
      <c r="Y266" s="108" t="s">
        <v>191</v>
      </c>
      <c r="AC266" s="108" t="s">
        <v>327</v>
      </c>
      <c r="AD266" s="108" t="str">
        <f t="shared" si="63"/>
        <v>R_ES-APP-DW</v>
      </c>
      <c r="AE266" s="108" t="str">
        <f t="shared" si="63"/>
        <v>WH12_13</v>
      </c>
      <c r="AF266" s="108">
        <f t="shared" si="54"/>
        <v>0.0215779233299048</v>
      </c>
      <c r="AG266" s="108" t="s">
        <v>18</v>
      </c>
      <c r="AH266" s="108" t="s">
        <v>197</v>
      </c>
      <c r="AL266" s="108" t="s">
        <v>327</v>
      </c>
      <c r="AM266" s="108" t="str">
        <f t="shared" si="64"/>
        <v>R_ES-APP-DW</v>
      </c>
      <c r="AN266" s="108" t="str">
        <f t="shared" si="64"/>
        <v>WH12_13</v>
      </c>
      <c r="AO266" s="108">
        <f t="shared" si="56"/>
        <v>0.0243699220566265</v>
      </c>
      <c r="AP266" s="108" t="s">
        <v>18</v>
      </c>
      <c r="AQ266" s="108" t="s">
        <v>194</v>
      </c>
      <c r="AU266" s="108" t="s">
        <v>327</v>
      </c>
      <c r="AV266" s="108" t="str">
        <f t="shared" si="65"/>
        <v>R_ES-APP-DW</v>
      </c>
      <c r="AW266" s="108" t="str">
        <f t="shared" si="65"/>
        <v>WH12_13</v>
      </c>
      <c r="AX266" s="108">
        <f t="shared" si="58"/>
        <v>0.0217136791659968</v>
      </c>
      <c r="AY266" s="108" t="s">
        <v>18</v>
      </c>
      <c r="AZ266" s="108" t="s">
        <v>193</v>
      </c>
      <c r="BD266" s="108" t="s">
        <v>327</v>
      </c>
      <c r="BE266" s="108" t="str">
        <f t="shared" si="66"/>
        <v>R_ES-APP-DW</v>
      </c>
      <c r="BF266" s="108" t="str">
        <f t="shared" si="66"/>
        <v>WH12_13</v>
      </c>
      <c r="BG266" s="108">
        <f t="shared" si="70"/>
        <v>0.0243699220566265</v>
      </c>
      <c r="BH266" s="108" t="s">
        <v>18</v>
      </c>
      <c r="BI266" s="108" t="s">
        <v>195</v>
      </c>
      <c r="BM266" s="108" t="s">
        <v>327</v>
      </c>
      <c r="BN266" s="108" t="str">
        <f t="shared" si="67"/>
        <v>R_ES-APP-DW</v>
      </c>
      <c r="BO266" s="108" t="str">
        <f t="shared" si="67"/>
        <v>WH12_13</v>
      </c>
      <c r="BP266" s="108">
        <f t="shared" si="61"/>
        <v>0.0217136791659968</v>
      </c>
      <c r="BQ266" s="108" t="s">
        <v>18</v>
      </c>
      <c r="BR266" s="108" t="s">
        <v>192</v>
      </c>
    </row>
    <row r="267" spans="11:70">
      <c r="K267" s="175" t="s">
        <v>327</v>
      </c>
      <c r="L267" s="108" t="str">
        <f t="shared" si="68"/>
        <v>R_ES-APP-DW</v>
      </c>
      <c r="M267" s="108" t="str">
        <f t="shared" si="71"/>
        <v>WH14_15</v>
      </c>
      <c r="N267" s="108">
        <f t="shared" si="51"/>
        <v>0.0224691056303517</v>
      </c>
      <c r="O267" s="108" t="s">
        <v>18</v>
      </c>
      <c r="P267" s="108" t="s">
        <v>196</v>
      </c>
      <c r="T267" s="108" t="s">
        <v>327</v>
      </c>
      <c r="U267" s="108" t="str">
        <f t="shared" si="69"/>
        <v>R_ES-APP-DW</v>
      </c>
      <c r="V267" s="108" t="str">
        <f t="shared" si="69"/>
        <v>WH14_15</v>
      </c>
      <c r="W267" s="108">
        <f t="shared" si="52"/>
        <v>0.0277591077183275</v>
      </c>
      <c r="X267" s="108" t="s">
        <v>18</v>
      </c>
      <c r="Y267" s="108" t="s">
        <v>191</v>
      </c>
      <c r="AC267" s="108" t="s">
        <v>327</v>
      </c>
      <c r="AD267" s="108" t="str">
        <f t="shared" si="63"/>
        <v>R_ES-APP-DW</v>
      </c>
      <c r="AE267" s="108" t="str">
        <f t="shared" si="63"/>
        <v>WH14_15</v>
      </c>
      <c r="AF267" s="108">
        <f t="shared" si="54"/>
        <v>0.0244372230846757</v>
      </c>
      <c r="AG267" s="108" t="s">
        <v>18</v>
      </c>
      <c r="AH267" s="108" t="s">
        <v>197</v>
      </c>
      <c r="AL267" s="108" t="s">
        <v>327</v>
      </c>
      <c r="AM267" s="108" t="str">
        <f t="shared" si="64"/>
        <v>R_ES-APP-DW</v>
      </c>
      <c r="AN267" s="108" t="str">
        <f t="shared" si="64"/>
        <v>WH14_15</v>
      </c>
      <c r="AO267" s="108">
        <f t="shared" si="56"/>
        <v>0.0252966565536165</v>
      </c>
      <c r="AP267" s="108" t="s">
        <v>18</v>
      </c>
      <c r="AQ267" s="108" t="s">
        <v>194</v>
      </c>
      <c r="AU267" s="108" t="s">
        <v>327</v>
      </c>
      <c r="AV267" s="108" t="str">
        <f t="shared" si="65"/>
        <v>R_ES-APP-DW</v>
      </c>
      <c r="AW267" s="108" t="str">
        <f t="shared" si="65"/>
        <v>WH14_15</v>
      </c>
      <c r="AX267" s="108">
        <f t="shared" si="58"/>
        <v>0.0231546162990083</v>
      </c>
      <c r="AY267" s="108" t="s">
        <v>18</v>
      </c>
      <c r="AZ267" s="108" t="s">
        <v>193</v>
      </c>
      <c r="BD267" s="108" t="s">
        <v>327</v>
      </c>
      <c r="BE267" s="108" t="str">
        <f t="shared" si="66"/>
        <v>R_ES-APP-DW</v>
      </c>
      <c r="BF267" s="108" t="str">
        <f t="shared" si="66"/>
        <v>WH14_15</v>
      </c>
      <c r="BG267" s="108">
        <f t="shared" si="70"/>
        <v>0.0252966565536165</v>
      </c>
      <c r="BH267" s="108" t="s">
        <v>18</v>
      </c>
      <c r="BI267" s="108" t="s">
        <v>195</v>
      </c>
      <c r="BM267" s="108" t="s">
        <v>327</v>
      </c>
      <c r="BN267" s="108" t="str">
        <f t="shared" si="67"/>
        <v>R_ES-APP-DW</v>
      </c>
      <c r="BO267" s="108" t="str">
        <f t="shared" si="67"/>
        <v>WH14_15</v>
      </c>
      <c r="BP267" s="108">
        <f t="shared" si="61"/>
        <v>0.0231546162990083</v>
      </c>
      <c r="BQ267" s="108" t="s">
        <v>18</v>
      </c>
      <c r="BR267" s="108" t="s">
        <v>192</v>
      </c>
    </row>
    <row r="268" spans="11:70">
      <c r="K268" s="108" t="s">
        <v>327</v>
      </c>
      <c r="L268" s="108" t="str">
        <f t="shared" si="68"/>
        <v>R_ES-APP-DW</v>
      </c>
      <c r="M268" s="108" t="str">
        <f t="shared" si="71"/>
        <v>WH16_17</v>
      </c>
      <c r="N268" s="108">
        <f t="shared" si="51"/>
        <v>0.0228058793544892</v>
      </c>
      <c r="O268" s="108" t="s">
        <v>18</v>
      </c>
      <c r="P268" s="108" t="s">
        <v>196</v>
      </c>
      <c r="T268" s="108" t="s">
        <v>327</v>
      </c>
      <c r="U268" s="108" t="str">
        <f t="shared" si="69"/>
        <v>R_ES-APP-DW</v>
      </c>
      <c r="V268" s="108" t="str">
        <f t="shared" si="69"/>
        <v>WH16_17</v>
      </c>
      <c r="W268" s="108">
        <f t="shared" si="52"/>
        <v>0.0270225001421144</v>
      </c>
      <c r="X268" s="108" t="s">
        <v>18</v>
      </c>
      <c r="Y268" s="108" t="s">
        <v>191</v>
      </c>
      <c r="AC268" s="108" t="s">
        <v>327</v>
      </c>
      <c r="AD268" s="108" t="str">
        <f t="shared" si="63"/>
        <v>R_ES-APP-DW</v>
      </c>
      <c r="AE268" s="108" t="str">
        <f t="shared" si="63"/>
        <v>WH16_17</v>
      </c>
      <c r="AF268" s="108">
        <f t="shared" si="54"/>
        <v>0.0257055276901567</v>
      </c>
      <c r="AG268" s="108" t="s">
        <v>18</v>
      </c>
      <c r="AH268" s="108" t="s">
        <v>197</v>
      </c>
      <c r="AL268" s="108" t="s">
        <v>327</v>
      </c>
      <c r="AM268" s="108" t="str">
        <f t="shared" si="64"/>
        <v>R_ES-APP-DW</v>
      </c>
      <c r="AN268" s="108" t="str">
        <f t="shared" si="64"/>
        <v>WH16_17</v>
      </c>
      <c r="AO268" s="108">
        <f t="shared" si="56"/>
        <v>0.0253035348263485</v>
      </c>
      <c r="AP268" s="108" t="s">
        <v>18</v>
      </c>
      <c r="AQ268" s="108" t="s">
        <v>194</v>
      </c>
      <c r="AU268" s="108" t="s">
        <v>327</v>
      </c>
      <c r="AV268" s="108" t="str">
        <f t="shared" si="65"/>
        <v>R_ES-APP-DW</v>
      </c>
      <c r="AW268" s="108" t="str">
        <f t="shared" si="65"/>
        <v>WH16_17</v>
      </c>
      <c r="AX268" s="108">
        <f t="shared" si="58"/>
        <v>0.0233585702637121</v>
      </c>
      <c r="AY268" s="108" t="s">
        <v>18</v>
      </c>
      <c r="AZ268" s="108" t="s">
        <v>193</v>
      </c>
      <c r="BD268" s="108" t="s">
        <v>327</v>
      </c>
      <c r="BE268" s="108" t="str">
        <f t="shared" si="66"/>
        <v>R_ES-APP-DW</v>
      </c>
      <c r="BF268" s="108" t="str">
        <f t="shared" si="66"/>
        <v>WH16_17</v>
      </c>
      <c r="BG268" s="108">
        <f t="shared" si="70"/>
        <v>0.0253035348263485</v>
      </c>
      <c r="BH268" s="108" t="s">
        <v>18</v>
      </c>
      <c r="BI268" s="108" t="s">
        <v>195</v>
      </c>
      <c r="BM268" s="108" t="s">
        <v>327</v>
      </c>
      <c r="BN268" s="108" t="str">
        <f t="shared" si="67"/>
        <v>R_ES-APP-DW</v>
      </c>
      <c r="BO268" s="108" t="str">
        <f t="shared" si="67"/>
        <v>WH16_17</v>
      </c>
      <c r="BP268" s="108">
        <f t="shared" si="61"/>
        <v>0.0233585702637121</v>
      </c>
      <c r="BQ268" s="108" t="s">
        <v>18</v>
      </c>
      <c r="BR268" s="108" t="s">
        <v>192</v>
      </c>
    </row>
    <row r="269" spans="11:70">
      <c r="K269" s="108" t="s">
        <v>327</v>
      </c>
      <c r="L269" s="108" t="str">
        <f t="shared" si="68"/>
        <v>R_ES-APP-DW</v>
      </c>
      <c r="M269" s="108" t="str">
        <f t="shared" si="71"/>
        <v>WH18_19</v>
      </c>
      <c r="N269" s="108">
        <f t="shared" si="51"/>
        <v>0.0228335510535675</v>
      </c>
      <c r="O269" s="108" t="s">
        <v>18</v>
      </c>
      <c r="P269" s="108" t="s">
        <v>196</v>
      </c>
      <c r="T269" s="108" t="s">
        <v>327</v>
      </c>
      <c r="U269" s="108" t="str">
        <f t="shared" si="69"/>
        <v>R_ES-APP-DW</v>
      </c>
      <c r="V269" s="108" t="str">
        <f t="shared" si="69"/>
        <v>WH18_19</v>
      </c>
      <c r="W269" s="108">
        <f t="shared" si="52"/>
        <v>0.0267517944660614</v>
      </c>
      <c r="X269" s="108" t="s">
        <v>18</v>
      </c>
      <c r="Y269" s="108" t="s">
        <v>191</v>
      </c>
      <c r="AC269" s="108" t="s">
        <v>327</v>
      </c>
      <c r="AD269" s="108" t="str">
        <f t="shared" si="63"/>
        <v>R_ES-APP-DW</v>
      </c>
      <c r="AE269" s="108" t="str">
        <f t="shared" si="63"/>
        <v>WH18_19</v>
      </c>
      <c r="AF269" s="108">
        <f t="shared" si="54"/>
        <v>0.0255927943653416</v>
      </c>
      <c r="AG269" s="108" t="s">
        <v>18</v>
      </c>
      <c r="AH269" s="108" t="s">
        <v>197</v>
      </c>
      <c r="AL269" s="108" t="s">
        <v>327</v>
      </c>
      <c r="AM269" s="108" t="str">
        <f t="shared" si="64"/>
        <v>R_ES-APP-DW</v>
      </c>
      <c r="AN269" s="108" t="str">
        <f t="shared" si="64"/>
        <v>WH18_19</v>
      </c>
      <c r="AO269" s="108">
        <f t="shared" si="56"/>
        <v>0.0249695860312862</v>
      </c>
      <c r="AP269" s="108" t="s">
        <v>18</v>
      </c>
      <c r="AQ269" s="108" t="s">
        <v>194</v>
      </c>
      <c r="AU269" s="108" t="s">
        <v>327</v>
      </c>
      <c r="AV269" s="108" t="str">
        <f t="shared" si="65"/>
        <v>R_ES-APP-DW</v>
      </c>
      <c r="AW269" s="108" t="str">
        <f t="shared" si="65"/>
        <v>WH18_19</v>
      </c>
      <c r="AX269" s="108">
        <f t="shared" si="58"/>
        <v>0.023127630615324</v>
      </c>
      <c r="AY269" s="108" t="s">
        <v>18</v>
      </c>
      <c r="AZ269" s="108" t="s">
        <v>193</v>
      </c>
      <c r="BD269" s="108" t="s">
        <v>327</v>
      </c>
      <c r="BE269" s="108" t="str">
        <f t="shared" si="66"/>
        <v>R_ES-APP-DW</v>
      </c>
      <c r="BF269" s="108" t="str">
        <f t="shared" si="66"/>
        <v>WH18_19</v>
      </c>
      <c r="BG269" s="108">
        <f t="shared" si="70"/>
        <v>0.0249695860312862</v>
      </c>
      <c r="BH269" s="108" t="s">
        <v>18</v>
      </c>
      <c r="BI269" s="108" t="s">
        <v>195</v>
      </c>
      <c r="BM269" s="108" t="s">
        <v>327</v>
      </c>
      <c r="BN269" s="108" t="str">
        <f t="shared" si="67"/>
        <v>R_ES-APP-DW</v>
      </c>
      <c r="BO269" s="108" t="str">
        <f t="shared" si="67"/>
        <v>WH18_19</v>
      </c>
      <c r="BP269" s="108">
        <f t="shared" si="61"/>
        <v>0.023127630615324</v>
      </c>
      <c r="BQ269" s="108" t="s">
        <v>18</v>
      </c>
      <c r="BR269" s="108" t="s">
        <v>192</v>
      </c>
    </row>
    <row r="270" spans="11:70">
      <c r="K270" s="108" t="s">
        <v>327</v>
      </c>
      <c r="L270" s="108" t="str">
        <f t="shared" si="68"/>
        <v>R_ES-APP-DW</v>
      </c>
      <c r="M270" s="108" t="str">
        <f t="shared" si="71"/>
        <v>WH20_21</v>
      </c>
      <c r="N270" s="108">
        <f t="shared" si="51"/>
        <v>0.0227154557821904</v>
      </c>
      <c r="O270" s="108" t="s">
        <v>18</v>
      </c>
      <c r="P270" s="108" t="s">
        <v>196</v>
      </c>
      <c r="T270" s="108" t="s">
        <v>327</v>
      </c>
      <c r="U270" s="108" t="str">
        <f t="shared" si="69"/>
        <v>R_ES-APP-DW</v>
      </c>
      <c r="V270" s="108" t="str">
        <f t="shared" si="69"/>
        <v>WH20_21</v>
      </c>
      <c r="W270" s="108">
        <f t="shared" si="52"/>
        <v>0.0283933513791526</v>
      </c>
      <c r="X270" s="108" t="s">
        <v>18</v>
      </c>
      <c r="Y270" s="108" t="s">
        <v>191</v>
      </c>
      <c r="AC270" s="108" t="s">
        <v>327</v>
      </c>
      <c r="AD270" s="108" t="str">
        <f t="shared" si="63"/>
        <v>R_ES-APP-DW</v>
      </c>
      <c r="AE270" s="108" t="str">
        <f t="shared" si="63"/>
        <v>WH20_21</v>
      </c>
      <c r="AF270" s="108">
        <f t="shared" si="54"/>
        <v>0.0251280963570105</v>
      </c>
      <c r="AG270" s="108" t="s">
        <v>18</v>
      </c>
      <c r="AH270" s="108" t="s">
        <v>197</v>
      </c>
      <c r="AL270" s="108" t="s">
        <v>327</v>
      </c>
      <c r="AM270" s="108" t="str">
        <f t="shared" si="64"/>
        <v>R_ES-APP-DW</v>
      </c>
      <c r="AN270" s="108" t="str">
        <f t="shared" si="64"/>
        <v>WH20_21</v>
      </c>
      <c r="AO270" s="108">
        <f t="shared" si="56"/>
        <v>0.0251936667769471</v>
      </c>
      <c r="AP270" s="108" t="s">
        <v>18</v>
      </c>
      <c r="AQ270" s="108" t="s">
        <v>194</v>
      </c>
      <c r="AU270" s="108" t="s">
        <v>327</v>
      </c>
      <c r="AV270" s="108" t="str">
        <f t="shared" si="65"/>
        <v>R_ES-APP-DW</v>
      </c>
      <c r="AW270" s="108" t="str">
        <f t="shared" si="65"/>
        <v>WH20_21</v>
      </c>
      <c r="AX270" s="108">
        <f t="shared" si="58"/>
        <v>0.0230669226777415</v>
      </c>
      <c r="AY270" s="108" t="s">
        <v>18</v>
      </c>
      <c r="AZ270" s="108" t="s">
        <v>193</v>
      </c>
      <c r="BD270" s="108" t="s">
        <v>327</v>
      </c>
      <c r="BE270" s="108" t="str">
        <f t="shared" si="66"/>
        <v>R_ES-APP-DW</v>
      </c>
      <c r="BF270" s="108" t="str">
        <f t="shared" si="66"/>
        <v>WH20_21</v>
      </c>
      <c r="BG270" s="108">
        <f t="shared" si="70"/>
        <v>0.0251936667769471</v>
      </c>
      <c r="BH270" s="108" t="s">
        <v>18</v>
      </c>
      <c r="BI270" s="108" t="s">
        <v>195</v>
      </c>
      <c r="BM270" s="108" t="s">
        <v>327</v>
      </c>
      <c r="BN270" s="108" t="str">
        <f t="shared" si="67"/>
        <v>R_ES-APP-DW</v>
      </c>
      <c r="BO270" s="108" t="str">
        <f t="shared" si="67"/>
        <v>WH20_21</v>
      </c>
      <c r="BP270" s="108">
        <f t="shared" si="61"/>
        <v>0.0230669226777415</v>
      </c>
      <c r="BQ270" s="108" t="s">
        <v>18</v>
      </c>
      <c r="BR270" s="108" t="s">
        <v>192</v>
      </c>
    </row>
    <row r="271" spans="11:70">
      <c r="K271" s="175" t="s">
        <v>327</v>
      </c>
      <c r="L271" s="108" t="str">
        <f t="shared" si="68"/>
        <v>R_ES-APP-DW</v>
      </c>
      <c r="M271" s="108" t="str">
        <f t="shared" si="71"/>
        <v>WH22_23</v>
      </c>
      <c r="N271" s="108">
        <f t="shared" si="51"/>
        <v>0.0228898262899369</v>
      </c>
      <c r="O271" s="108" t="s">
        <v>18</v>
      </c>
      <c r="P271" s="108" t="s">
        <v>196</v>
      </c>
      <c r="T271" s="108" t="s">
        <v>327</v>
      </c>
      <c r="U271" s="108" t="str">
        <f t="shared" si="69"/>
        <v>R_ES-APP-DW</v>
      </c>
      <c r="V271" s="108" t="str">
        <f t="shared" si="69"/>
        <v>WH22_23</v>
      </c>
      <c r="W271" s="108">
        <f t="shared" si="52"/>
        <v>0.0283097816617008</v>
      </c>
      <c r="X271" s="108" t="s">
        <v>18</v>
      </c>
      <c r="Y271" s="108" t="s">
        <v>191</v>
      </c>
      <c r="AC271" s="108" t="s">
        <v>327</v>
      </c>
      <c r="AD271" s="108" t="str">
        <f t="shared" si="63"/>
        <v>R_ES-APP-DW</v>
      </c>
      <c r="AE271" s="108" t="str">
        <f t="shared" si="63"/>
        <v>WH22_23</v>
      </c>
      <c r="AF271" s="108">
        <f t="shared" si="54"/>
        <v>0.0254920738775338</v>
      </c>
      <c r="AG271" s="108" t="s">
        <v>18</v>
      </c>
      <c r="AH271" s="108" t="s">
        <v>197</v>
      </c>
      <c r="AL271" s="108" t="s">
        <v>327</v>
      </c>
      <c r="AM271" s="108" t="str">
        <f t="shared" si="64"/>
        <v>R_ES-APP-DW</v>
      </c>
      <c r="AN271" s="108" t="str">
        <f t="shared" si="64"/>
        <v>WH22_23</v>
      </c>
      <c r="AO271" s="108">
        <f t="shared" si="56"/>
        <v>0.025793097568826</v>
      </c>
      <c r="AP271" s="108" t="s">
        <v>18</v>
      </c>
      <c r="AQ271" s="108" t="s">
        <v>194</v>
      </c>
      <c r="AU271" s="108" t="s">
        <v>327</v>
      </c>
      <c r="AV271" s="108" t="str">
        <f t="shared" si="65"/>
        <v>R_ES-APP-DW</v>
      </c>
      <c r="AW271" s="108" t="str">
        <f t="shared" si="65"/>
        <v>WH22_23</v>
      </c>
      <c r="AX271" s="108">
        <f t="shared" si="58"/>
        <v>0.0246581494217923</v>
      </c>
      <c r="AY271" s="108" t="s">
        <v>18</v>
      </c>
      <c r="AZ271" s="108" t="s">
        <v>193</v>
      </c>
      <c r="BD271" s="108" t="s">
        <v>327</v>
      </c>
      <c r="BE271" s="108" t="str">
        <f t="shared" si="66"/>
        <v>R_ES-APP-DW</v>
      </c>
      <c r="BF271" s="108" t="str">
        <f t="shared" si="66"/>
        <v>WH22_23</v>
      </c>
      <c r="BG271" s="108">
        <f t="shared" si="70"/>
        <v>0.025793097568826</v>
      </c>
      <c r="BH271" s="108" t="s">
        <v>18</v>
      </c>
      <c r="BI271" s="108" t="s">
        <v>195</v>
      </c>
      <c r="BM271" s="108" t="s">
        <v>327</v>
      </c>
      <c r="BN271" s="108" t="str">
        <f t="shared" si="67"/>
        <v>R_ES-APP-DW</v>
      </c>
      <c r="BO271" s="108" t="str">
        <f t="shared" si="67"/>
        <v>WH22_23</v>
      </c>
      <c r="BP271" s="108">
        <f t="shared" si="61"/>
        <v>0.0246581494217923</v>
      </c>
      <c r="BQ271" s="108" t="s">
        <v>18</v>
      </c>
      <c r="BR271" s="108" t="s">
        <v>192</v>
      </c>
    </row>
    <row r="272" spans="11:70">
      <c r="K272" s="108" t="s">
        <v>327</v>
      </c>
      <c r="L272" s="108" t="str">
        <f>C14</f>
        <v>R_ES-APP-CW</v>
      </c>
      <c r="M272" s="108" t="str">
        <f t="shared" si="71"/>
        <v>RH0_1</v>
      </c>
      <c r="N272" s="108">
        <f t="shared" ref="N272:N335" si="72">N224</f>
        <v>0.0207246590371655</v>
      </c>
      <c r="O272" s="108" t="s">
        <v>18</v>
      </c>
      <c r="P272" s="108" t="s">
        <v>196</v>
      </c>
      <c r="T272" s="108" t="s">
        <v>327</v>
      </c>
      <c r="U272" s="108" t="str">
        <f t="shared" ref="U272:V304" si="73">L272</f>
        <v>R_ES-APP-CW</v>
      </c>
      <c r="V272" s="108" t="str">
        <f t="shared" si="73"/>
        <v>RH0_1</v>
      </c>
      <c r="W272" s="108">
        <f t="shared" ref="W272:W335" si="74">W224</f>
        <v>0.0211149417251545</v>
      </c>
      <c r="X272" s="108" t="s">
        <v>18</v>
      </c>
      <c r="Y272" s="108" t="s">
        <v>191</v>
      </c>
      <c r="AC272" s="108" t="s">
        <v>327</v>
      </c>
      <c r="AD272" s="108" t="str">
        <f t="shared" ref="AD272:AE303" si="75">U272</f>
        <v>R_ES-APP-CW</v>
      </c>
      <c r="AE272" s="108" t="str">
        <f t="shared" si="75"/>
        <v>RH0_1</v>
      </c>
      <c r="AF272" s="108">
        <f t="shared" ref="AF272:AF335" si="76">AF224</f>
        <v>0.0215588607712188</v>
      </c>
      <c r="AG272" s="108" t="s">
        <v>18</v>
      </c>
      <c r="AH272" s="108" t="s">
        <v>197</v>
      </c>
      <c r="AL272" s="108" t="s">
        <v>327</v>
      </c>
      <c r="AM272" s="108" t="str">
        <f t="shared" ref="AM272:AN303" si="77">AD272</f>
        <v>R_ES-APP-CW</v>
      </c>
      <c r="AN272" s="108" t="str">
        <f t="shared" si="77"/>
        <v>RH0_1</v>
      </c>
      <c r="AO272" s="108">
        <f t="shared" ref="AO272:AO335" si="78">AO224</f>
        <v>0.0211002816156798</v>
      </c>
      <c r="AP272" s="108" t="s">
        <v>18</v>
      </c>
      <c r="AQ272" s="108" t="s">
        <v>194</v>
      </c>
      <c r="AU272" s="108" t="s">
        <v>327</v>
      </c>
      <c r="AV272" s="108" t="str">
        <f t="shared" ref="AV272:AW303" si="79">AM272</f>
        <v>R_ES-APP-CW</v>
      </c>
      <c r="AW272" s="108" t="str">
        <f t="shared" si="79"/>
        <v>RH0_1</v>
      </c>
      <c r="AX272" s="108">
        <f t="shared" ref="AX272:AX335" si="80">AX224</f>
        <v>0.0216553453978117</v>
      </c>
      <c r="AY272" s="108" t="s">
        <v>18</v>
      </c>
      <c r="AZ272" s="108" t="s">
        <v>193</v>
      </c>
      <c r="BD272" s="108" t="s">
        <v>327</v>
      </c>
      <c r="BE272" s="108" t="str">
        <f t="shared" ref="BE272:BF303" si="81">AV272</f>
        <v>R_ES-APP-CW</v>
      </c>
      <c r="BF272" s="108" t="str">
        <f t="shared" si="81"/>
        <v>RH0_1</v>
      </c>
      <c r="BG272" s="108">
        <f t="shared" si="70"/>
        <v>0.0211002816156798</v>
      </c>
      <c r="BH272" s="108" t="s">
        <v>18</v>
      </c>
      <c r="BI272" s="108" t="s">
        <v>195</v>
      </c>
      <c r="BM272" s="108" t="s">
        <v>327</v>
      </c>
      <c r="BN272" s="108" t="str">
        <f t="shared" ref="BN272:BO303" si="82">BE272</f>
        <v>R_ES-APP-CW</v>
      </c>
      <c r="BO272" s="108" t="str">
        <f t="shared" si="82"/>
        <v>RH0_1</v>
      </c>
      <c r="BP272" s="108">
        <f t="shared" ref="BP272:BP335" si="83">AX272</f>
        <v>0.0216553453978117</v>
      </c>
      <c r="BQ272" s="108" t="s">
        <v>18</v>
      </c>
      <c r="BR272" s="108" t="s">
        <v>192</v>
      </c>
    </row>
    <row r="273" spans="11:70">
      <c r="K273" s="108" t="s">
        <v>327</v>
      </c>
      <c r="L273" s="108" t="str">
        <f t="shared" ref="L273:L319" si="84">L272</f>
        <v>R_ES-APP-CW</v>
      </c>
      <c r="M273" s="108" t="str">
        <f t="shared" si="71"/>
        <v>RH2_3</v>
      </c>
      <c r="N273" s="108">
        <f t="shared" si="72"/>
        <v>0.0206069139508455</v>
      </c>
      <c r="O273" s="108" t="s">
        <v>18</v>
      </c>
      <c r="P273" s="108" t="s">
        <v>196</v>
      </c>
      <c r="T273" s="108" t="s">
        <v>327</v>
      </c>
      <c r="U273" s="108" t="str">
        <f t="shared" si="73"/>
        <v>R_ES-APP-CW</v>
      </c>
      <c r="V273" s="108" t="str">
        <f t="shared" si="73"/>
        <v>RH2_3</v>
      </c>
      <c r="W273" s="108">
        <f t="shared" si="74"/>
        <v>0.019269377650939</v>
      </c>
      <c r="X273" s="108" t="s">
        <v>18</v>
      </c>
      <c r="Y273" s="108" t="s">
        <v>191</v>
      </c>
      <c r="AC273" s="108" t="s">
        <v>327</v>
      </c>
      <c r="AD273" s="108" t="str">
        <f t="shared" si="75"/>
        <v>R_ES-APP-CW</v>
      </c>
      <c r="AE273" s="108" t="str">
        <f t="shared" si="75"/>
        <v>RH2_3</v>
      </c>
      <c r="AF273" s="108">
        <f t="shared" si="76"/>
        <v>0.021716461727875</v>
      </c>
      <c r="AG273" s="108" t="s">
        <v>18</v>
      </c>
      <c r="AH273" s="108" t="s">
        <v>197</v>
      </c>
      <c r="AL273" s="108" t="s">
        <v>327</v>
      </c>
      <c r="AM273" s="108" t="str">
        <f t="shared" si="77"/>
        <v>R_ES-APP-CW</v>
      </c>
      <c r="AN273" s="108" t="str">
        <f t="shared" si="77"/>
        <v>RH2_3</v>
      </c>
      <c r="AO273" s="108">
        <f t="shared" si="78"/>
        <v>0.0202044634746338</v>
      </c>
      <c r="AP273" s="108" t="s">
        <v>18</v>
      </c>
      <c r="AQ273" s="108" t="s">
        <v>194</v>
      </c>
      <c r="AU273" s="108" t="s">
        <v>327</v>
      </c>
      <c r="AV273" s="108" t="str">
        <f t="shared" si="79"/>
        <v>R_ES-APP-CW</v>
      </c>
      <c r="AW273" s="108" t="str">
        <f t="shared" si="79"/>
        <v>RH2_3</v>
      </c>
      <c r="AX273" s="108">
        <f t="shared" si="80"/>
        <v>0.0197617928172299</v>
      </c>
      <c r="AY273" s="108" t="s">
        <v>18</v>
      </c>
      <c r="AZ273" s="108" t="s">
        <v>193</v>
      </c>
      <c r="BD273" s="108" t="s">
        <v>327</v>
      </c>
      <c r="BE273" s="108" t="str">
        <f t="shared" si="81"/>
        <v>R_ES-APP-CW</v>
      </c>
      <c r="BF273" s="108" t="str">
        <f t="shared" si="81"/>
        <v>RH2_3</v>
      </c>
      <c r="BG273" s="108">
        <f t="shared" si="70"/>
        <v>0.0202044634746338</v>
      </c>
      <c r="BH273" s="108" t="s">
        <v>18</v>
      </c>
      <c r="BI273" s="108" t="s">
        <v>195</v>
      </c>
      <c r="BM273" s="108" t="s">
        <v>327</v>
      </c>
      <c r="BN273" s="108" t="str">
        <f t="shared" si="82"/>
        <v>R_ES-APP-CW</v>
      </c>
      <c r="BO273" s="108" t="str">
        <f t="shared" si="82"/>
        <v>RH2_3</v>
      </c>
      <c r="BP273" s="108">
        <f t="shared" si="83"/>
        <v>0.0197617928172299</v>
      </c>
      <c r="BQ273" s="108" t="s">
        <v>18</v>
      </c>
      <c r="BR273" s="108" t="s">
        <v>192</v>
      </c>
    </row>
    <row r="274" spans="11:70">
      <c r="K274" s="108" t="s">
        <v>327</v>
      </c>
      <c r="L274" s="108" t="str">
        <f t="shared" si="84"/>
        <v>R_ES-APP-CW</v>
      </c>
      <c r="M274" s="108" t="str">
        <f t="shared" si="71"/>
        <v>RH4_5</v>
      </c>
      <c r="N274" s="108">
        <f t="shared" si="72"/>
        <v>0.0199087438710615</v>
      </c>
      <c r="O274" s="108" t="s">
        <v>18</v>
      </c>
      <c r="P274" s="108" t="s">
        <v>196</v>
      </c>
      <c r="T274" s="108" t="s">
        <v>327</v>
      </c>
      <c r="U274" s="108" t="str">
        <f t="shared" si="73"/>
        <v>R_ES-APP-CW</v>
      </c>
      <c r="V274" s="108" t="str">
        <f t="shared" si="73"/>
        <v>RH4_5</v>
      </c>
      <c r="W274" s="108">
        <f t="shared" si="74"/>
        <v>0.0185538915735157</v>
      </c>
      <c r="X274" s="108" t="s">
        <v>18</v>
      </c>
      <c r="Y274" s="108" t="s">
        <v>191</v>
      </c>
      <c r="AC274" s="108" t="s">
        <v>327</v>
      </c>
      <c r="AD274" s="108" t="str">
        <f t="shared" si="75"/>
        <v>R_ES-APP-CW</v>
      </c>
      <c r="AE274" s="108" t="str">
        <f t="shared" si="75"/>
        <v>RH4_5</v>
      </c>
      <c r="AF274" s="108">
        <f t="shared" si="76"/>
        <v>0.0210410330240004</v>
      </c>
      <c r="AG274" s="108" t="s">
        <v>18</v>
      </c>
      <c r="AH274" s="108" t="s">
        <v>197</v>
      </c>
      <c r="AL274" s="108" t="s">
        <v>327</v>
      </c>
      <c r="AM274" s="108" t="str">
        <f t="shared" si="77"/>
        <v>R_ES-APP-CW</v>
      </c>
      <c r="AN274" s="108" t="str">
        <f t="shared" si="77"/>
        <v>RH4_5</v>
      </c>
      <c r="AO274" s="108">
        <f t="shared" si="78"/>
        <v>0.0191598666763358</v>
      </c>
      <c r="AP274" s="108" t="s">
        <v>18</v>
      </c>
      <c r="AQ274" s="108" t="s">
        <v>194</v>
      </c>
      <c r="AU274" s="108" t="s">
        <v>327</v>
      </c>
      <c r="AV274" s="108" t="str">
        <f t="shared" si="79"/>
        <v>R_ES-APP-CW</v>
      </c>
      <c r="AW274" s="108" t="str">
        <f t="shared" si="79"/>
        <v>RH4_5</v>
      </c>
      <c r="AX274" s="108">
        <f t="shared" si="80"/>
        <v>0.0176014946901204</v>
      </c>
      <c r="AY274" s="108" t="s">
        <v>18</v>
      </c>
      <c r="AZ274" s="108" t="s">
        <v>193</v>
      </c>
      <c r="BD274" s="108" t="s">
        <v>327</v>
      </c>
      <c r="BE274" s="108" t="str">
        <f t="shared" si="81"/>
        <v>R_ES-APP-CW</v>
      </c>
      <c r="BF274" s="108" t="str">
        <f t="shared" si="81"/>
        <v>RH4_5</v>
      </c>
      <c r="BG274" s="108">
        <f t="shared" si="70"/>
        <v>0.0191598666763358</v>
      </c>
      <c r="BH274" s="108" t="s">
        <v>18</v>
      </c>
      <c r="BI274" s="108" t="s">
        <v>195</v>
      </c>
      <c r="BM274" s="108" t="s">
        <v>327</v>
      </c>
      <c r="BN274" s="108" t="str">
        <f t="shared" si="82"/>
        <v>R_ES-APP-CW</v>
      </c>
      <c r="BO274" s="108" t="str">
        <f t="shared" si="82"/>
        <v>RH4_5</v>
      </c>
      <c r="BP274" s="108">
        <f t="shared" si="83"/>
        <v>0.0176014946901204</v>
      </c>
      <c r="BQ274" s="108" t="s">
        <v>18</v>
      </c>
      <c r="BR274" s="108" t="s">
        <v>192</v>
      </c>
    </row>
    <row r="275" spans="11:70">
      <c r="K275" s="175" t="s">
        <v>327</v>
      </c>
      <c r="L275" s="108" t="str">
        <f t="shared" si="84"/>
        <v>R_ES-APP-CW</v>
      </c>
      <c r="M275" s="108" t="str">
        <f t="shared" si="71"/>
        <v>RH6_7</v>
      </c>
      <c r="N275" s="108">
        <f t="shared" si="72"/>
        <v>0.019131142691048</v>
      </c>
      <c r="O275" s="108" t="s">
        <v>18</v>
      </c>
      <c r="P275" s="108" t="s">
        <v>196</v>
      </c>
      <c r="T275" s="108" t="s">
        <v>327</v>
      </c>
      <c r="U275" s="108" t="str">
        <f t="shared" si="73"/>
        <v>R_ES-APP-CW</v>
      </c>
      <c r="V275" s="108" t="str">
        <f t="shared" si="73"/>
        <v>RH6_7</v>
      </c>
      <c r="W275" s="108">
        <f t="shared" si="74"/>
        <v>0.0188033521186996</v>
      </c>
      <c r="X275" s="108" t="s">
        <v>18</v>
      </c>
      <c r="Y275" s="108" t="s">
        <v>191</v>
      </c>
      <c r="AC275" s="108" t="s">
        <v>327</v>
      </c>
      <c r="AD275" s="108" t="str">
        <f t="shared" si="75"/>
        <v>R_ES-APP-CW</v>
      </c>
      <c r="AE275" s="108" t="str">
        <f t="shared" si="75"/>
        <v>RH6_7</v>
      </c>
      <c r="AF275" s="108">
        <f t="shared" si="76"/>
        <v>0.0186236423856643</v>
      </c>
      <c r="AG275" s="108" t="s">
        <v>18</v>
      </c>
      <c r="AH275" s="108" t="s">
        <v>197</v>
      </c>
      <c r="AL275" s="108" t="s">
        <v>327</v>
      </c>
      <c r="AM275" s="108" t="str">
        <f t="shared" si="77"/>
        <v>R_ES-APP-CW</v>
      </c>
      <c r="AN275" s="108" t="str">
        <f t="shared" si="77"/>
        <v>RH6_7</v>
      </c>
      <c r="AO275" s="108">
        <f t="shared" si="78"/>
        <v>0.0183190275812949</v>
      </c>
      <c r="AP275" s="108" t="s">
        <v>18</v>
      </c>
      <c r="AQ275" s="108" t="s">
        <v>194</v>
      </c>
      <c r="AU275" s="108" t="s">
        <v>327</v>
      </c>
      <c r="AV275" s="108" t="str">
        <f t="shared" si="79"/>
        <v>R_ES-APP-CW</v>
      </c>
      <c r="AW275" s="108" t="str">
        <f t="shared" si="79"/>
        <v>RH6_7</v>
      </c>
      <c r="AX275" s="108">
        <f t="shared" si="80"/>
        <v>0.0167442934477807</v>
      </c>
      <c r="AY275" s="108" t="s">
        <v>18</v>
      </c>
      <c r="AZ275" s="108" t="s">
        <v>193</v>
      </c>
      <c r="BD275" s="108" t="s">
        <v>327</v>
      </c>
      <c r="BE275" s="108" t="str">
        <f t="shared" si="81"/>
        <v>R_ES-APP-CW</v>
      </c>
      <c r="BF275" s="108" t="str">
        <f t="shared" si="81"/>
        <v>RH6_7</v>
      </c>
      <c r="BG275" s="108">
        <f t="shared" si="70"/>
        <v>0.0183190275812949</v>
      </c>
      <c r="BH275" s="108" t="s">
        <v>18</v>
      </c>
      <c r="BI275" s="108" t="s">
        <v>195</v>
      </c>
      <c r="BM275" s="108" t="s">
        <v>327</v>
      </c>
      <c r="BN275" s="108" t="str">
        <f t="shared" si="82"/>
        <v>R_ES-APP-CW</v>
      </c>
      <c r="BO275" s="108" t="str">
        <f t="shared" si="82"/>
        <v>RH6_7</v>
      </c>
      <c r="BP275" s="108">
        <f t="shared" si="83"/>
        <v>0.0167442934477807</v>
      </c>
      <c r="BQ275" s="108" t="s">
        <v>18</v>
      </c>
      <c r="BR275" s="108" t="s">
        <v>192</v>
      </c>
    </row>
    <row r="276" spans="11:70">
      <c r="K276" s="108" t="s">
        <v>327</v>
      </c>
      <c r="L276" s="108" t="str">
        <f t="shared" si="84"/>
        <v>R_ES-APP-CW</v>
      </c>
      <c r="M276" s="108" t="str">
        <f t="shared" si="71"/>
        <v>RH8_9</v>
      </c>
      <c r="N276" s="108">
        <f t="shared" si="72"/>
        <v>0.0188308994526831</v>
      </c>
      <c r="O276" s="108" t="s">
        <v>18</v>
      </c>
      <c r="P276" s="108" t="s">
        <v>196</v>
      </c>
      <c r="T276" s="108" t="s">
        <v>327</v>
      </c>
      <c r="U276" s="108" t="str">
        <f t="shared" si="73"/>
        <v>R_ES-APP-CW</v>
      </c>
      <c r="V276" s="108" t="str">
        <f t="shared" si="73"/>
        <v>RH8_9</v>
      </c>
      <c r="W276" s="108">
        <f t="shared" si="74"/>
        <v>0.0202757842956449</v>
      </c>
      <c r="X276" s="108" t="s">
        <v>18</v>
      </c>
      <c r="Y276" s="108" t="s">
        <v>191</v>
      </c>
      <c r="AC276" s="108" t="s">
        <v>327</v>
      </c>
      <c r="AD276" s="108" t="str">
        <f t="shared" si="75"/>
        <v>R_ES-APP-CW</v>
      </c>
      <c r="AE276" s="108" t="str">
        <f t="shared" si="75"/>
        <v>RH8_9</v>
      </c>
      <c r="AF276" s="108">
        <f t="shared" si="76"/>
        <v>0.0171569347582401</v>
      </c>
      <c r="AG276" s="108" t="s">
        <v>18</v>
      </c>
      <c r="AH276" s="108" t="s">
        <v>197</v>
      </c>
      <c r="AL276" s="108" t="s">
        <v>327</v>
      </c>
      <c r="AM276" s="108" t="str">
        <f t="shared" si="77"/>
        <v>R_ES-APP-CW</v>
      </c>
      <c r="AN276" s="108" t="str">
        <f t="shared" si="77"/>
        <v>RH8_9</v>
      </c>
      <c r="AO276" s="108">
        <f t="shared" si="78"/>
        <v>0.0183672329720752</v>
      </c>
      <c r="AP276" s="108" t="s">
        <v>18</v>
      </c>
      <c r="AQ276" s="108" t="s">
        <v>194</v>
      </c>
      <c r="AU276" s="108" t="s">
        <v>327</v>
      </c>
      <c r="AV276" s="108" t="str">
        <f t="shared" si="79"/>
        <v>R_ES-APP-CW</v>
      </c>
      <c r="AW276" s="108" t="str">
        <f t="shared" si="79"/>
        <v>RH8_9</v>
      </c>
      <c r="AX276" s="108">
        <f t="shared" si="80"/>
        <v>0.0168878417223846</v>
      </c>
      <c r="AY276" s="108" t="s">
        <v>18</v>
      </c>
      <c r="AZ276" s="108" t="s">
        <v>193</v>
      </c>
      <c r="BD276" s="108" t="s">
        <v>327</v>
      </c>
      <c r="BE276" s="108" t="str">
        <f t="shared" si="81"/>
        <v>R_ES-APP-CW</v>
      </c>
      <c r="BF276" s="108" t="str">
        <f t="shared" si="81"/>
        <v>RH8_9</v>
      </c>
      <c r="BG276" s="108">
        <f t="shared" si="70"/>
        <v>0.0183672329720752</v>
      </c>
      <c r="BH276" s="108" t="s">
        <v>18</v>
      </c>
      <c r="BI276" s="108" t="s">
        <v>195</v>
      </c>
      <c r="BM276" s="108" t="s">
        <v>327</v>
      </c>
      <c r="BN276" s="108" t="str">
        <f t="shared" si="82"/>
        <v>R_ES-APP-CW</v>
      </c>
      <c r="BO276" s="108" t="str">
        <f t="shared" si="82"/>
        <v>RH8_9</v>
      </c>
      <c r="BP276" s="108">
        <f t="shared" si="83"/>
        <v>0.0168878417223846</v>
      </c>
      <c r="BQ276" s="108" t="s">
        <v>18</v>
      </c>
      <c r="BR276" s="108" t="s">
        <v>192</v>
      </c>
    </row>
    <row r="277" spans="11:70">
      <c r="K277" s="108" t="s">
        <v>327</v>
      </c>
      <c r="L277" s="108" t="str">
        <f t="shared" si="84"/>
        <v>R_ES-APP-CW</v>
      </c>
      <c r="M277" s="108" t="str">
        <f t="shared" si="71"/>
        <v>RH10_11</v>
      </c>
      <c r="N277" s="108">
        <f t="shared" si="72"/>
        <v>0.0188922096207154</v>
      </c>
      <c r="O277" s="108" t="s">
        <v>18</v>
      </c>
      <c r="P277" s="108" t="s">
        <v>196</v>
      </c>
      <c r="T277" s="108" t="s">
        <v>327</v>
      </c>
      <c r="U277" s="108" t="str">
        <f t="shared" si="73"/>
        <v>R_ES-APP-CW</v>
      </c>
      <c r="V277" s="108" t="str">
        <f t="shared" si="73"/>
        <v>RH10_11</v>
      </c>
      <c r="W277" s="108">
        <f t="shared" si="74"/>
        <v>0.0226727094068072</v>
      </c>
      <c r="X277" s="108" t="s">
        <v>18</v>
      </c>
      <c r="Y277" s="108" t="s">
        <v>191</v>
      </c>
      <c r="AC277" s="108" t="s">
        <v>327</v>
      </c>
      <c r="AD277" s="108" t="str">
        <f t="shared" si="75"/>
        <v>R_ES-APP-CW</v>
      </c>
      <c r="AE277" s="108" t="str">
        <f t="shared" si="75"/>
        <v>RH10_11</v>
      </c>
      <c r="AF277" s="108">
        <f t="shared" si="76"/>
        <v>0.016996069788382</v>
      </c>
      <c r="AG277" s="108" t="s">
        <v>18</v>
      </c>
      <c r="AH277" s="108" t="s">
        <v>197</v>
      </c>
      <c r="AL277" s="108" t="s">
        <v>327</v>
      </c>
      <c r="AM277" s="108" t="str">
        <f t="shared" si="77"/>
        <v>R_ES-APP-CW</v>
      </c>
      <c r="AN277" s="108" t="str">
        <f t="shared" si="77"/>
        <v>RH10_11</v>
      </c>
      <c r="AO277" s="108">
        <f t="shared" si="78"/>
        <v>0.0195161233742294</v>
      </c>
      <c r="AP277" s="108" t="s">
        <v>18</v>
      </c>
      <c r="AQ277" s="108" t="s">
        <v>194</v>
      </c>
      <c r="AU277" s="108" t="s">
        <v>327</v>
      </c>
      <c r="AV277" s="108" t="str">
        <f t="shared" si="79"/>
        <v>R_ES-APP-CW</v>
      </c>
      <c r="AW277" s="108" t="str">
        <f t="shared" si="79"/>
        <v>RH10_11</v>
      </c>
      <c r="AX277" s="108">
        <f t="shared" si="80"/>
        <v>0.0187422674180833</v>
      </c>
      <c r="AY277" s="108" t="s">
        <v>18</v>
      </c>
      <c r="AZ277" s="108" t="s">
        <v>193</v>
      </c>
      <c r="BD277" s="108" t="s">
        <v>327</v>
      </c>
      <c r="BE277" s="108" t="str">
        <f t="shared" si="81"/>
        <v>R_ES-APP-CW</v>
      </c>
      <c r="BF277" s="108" t="str">
        <f t="shared" si="81"/>
        <v>RH10_11</v>
      </c>
      <c r="BG277" s="108">
        <f t="shared" si="70"/>
        <v>0.0195161233742294</v>
      </c>
      <c r="BH277" s="108" t="s">
        <v>18</v>
      </c>
      <c r="BI277" s="108" t="s">
        <v>195</v>
      </c>
      <c r="BM277" s="108" t="s">
        <v>327</v>
      </c>
      <c r="BN277" s="108" t="str">
        <f t="shared" si="82"/>
        <v>R_ES-APP-CW</v>
      </c>
      <c r="BO277" s="108" t="str">
        <f t="shared" si="82"/>
        <v>RH10_11</v>
      </c>
      <c r="BP277" s="108">
        <f t="shared" si="83"/>
        <v>0.0187422674180833</v>
      </c>
      <c r="BQ277" s="108" t="s">
        <v>18</v>
      </c>
      <c r="BR277" s="108" t="s">
        <v>192</v>
      </c>
    </row>
    <row r="278" spans="11:70">
      <c r="K278" s="108" t="s">
        <v>327</v>
      </c>
      <c r="L278" s="108" t="str">
        <f t="shared" si="84"/>
        <v>R_ES-APP-CW</v>
      </c>
      <c r="M278" s="108" t="str">
        <f t="shared" si="71"/>
        <v>RH12_13</v>
      </c>
      <c r="N278" s="108">
        <f t="shared" si="72"/>
        <v>0.0197356728752531</v>
      </c>
      <c r="O278" s="108" t="s">
        <v>18</v>
      </c>
      <c r="P278" s="108" t="s">
        <v>196</v>
      </c>
      <c r="T278" s="108" t="s">
        <v>327</v>
      </c>
      <c r="U278" s="108" t="str">
        <f t="shared" si="73"/>
        <v>R_ES-APP-CW</v>
      </c>
      <c r="V278" s="108" t="str">
        <f t="shared" si="73"/>
        <v>RH12_13</v>
      </c>
      <c r="W278" s="108">
        <f t="shared" si="74"/>
        <v>0.0227084613240583</v>
      </c>
      <c r="X278" s="108" t="s">
        <v>18</v>
      </c>
      <c r="Y278" s="108" t="s">
        <v>191</v>
      </c>
      <c r="AC278" s="108" t="s">
        <v>327</v>
      </c>
      <c r="AD278" s="108" t="str">
        <f t="shared" si="75"/>
        <v>R_ES-APP-CW</v>
      </c>
      <c r="AE278" s="108" t="str">
        <f t="shared" si="75"/>
        <v>RH12_13</v>
      </c>
      <c r="AF278" s="108">
        <f t="shared" si="76"/>
        <v>0.0181900219421491</v>
      </c>
      <c r="AG278" s="108" t="s">
        <v>18</v>
      </c>
      <c r="AH278" s="108" t="s">
        <v>197</v>
      </c>
      <c r="AL278" s="108" t="s">
        <v>327</v>
      </c>
      <c r="AM278" s="108" t="str">
        <f t="shared" si="77"/>
        <v>R_ES-APP-CW</v>
      </c>
      <c r="AN278" s="108" t="str">
        <f t="shared" si="77"/>
        <v>RH12_13</v>
      </c>
      <c r="AO278" s="108">
        <f t="shared" si="78"/>
        <v>0.0203929774116346</v>
      </c>
      <c r="AP278" s="108" t="s">
        <v>18</v>
      </c>
      <c r="AQ278" s="108" t="s">
        <v>194</v>
      </c>
      <c r="AU278" s="108" t="s">
        <v>327</v>
      </c>
      <c r="AV278" s="108" t="str">
        <f t="shared" si="79"/>
        <v>R_ES-APP-CW</v>
      </c>
      <c r="AW278" s="108" t="str">
        <f t="shared" si="79"/>
        <v>RH12_13</v>
      </c>
      <c r="AX278" s="108">
        <f t="shared" si="80"/>
        <v>0.0203766512243404</v>
      </c>
      <c r="AY278" s="108" t="s">
        <v>18</v>
      </c>
      <c r="AZ278" s="108" t="s">
        <v>193</v>
      </c>
      <c r="BD278" s="108" t="s">
        <v>327</v>
      </c>
      <c r="BE278" s="108" t="str">
        <f t="shared" si="81"/>
        <v>R_ES-APP-CW</v>
      </c>
      <c r="BF278" s="108" t="str">
        <f t="shared" si="81"/>
        <v>RH12_13</v>
      </c>
      <c r="BG278" s="108">
        <f t="shared" si="70"/>
        <v>0.0203929774116346</v>
      </c>
      <c r="BH278" s="108" t="s">
        <v>18</v>
      </c>
      <c r="BI278" s="108" t="s">
        <v>195</v>
      </c>
      <c r="BM278" s="108" t="s">
        <v>327</v>
      </c>
      <c r="BN278" s="108" t="str">
        <f t="shared" si="82"/>
        <v>R_ES-APP-CW</v>
      </c>
      <c r="BO278" s="108" t="str">
        <f t="shared" si="82"/>
        <v>RH12_13</v>
      </c>
      <c r="BP278" s="108">
        <f t="shared" si="83"/>
        <v>0.0203766512243404</v>
      </c>
      <c r="BQ278" s="108" t="s">
        <v>18</v>
      </c>
      <c r="BR278" s="108" t="s">
        <v>192</v>
      </c>
    </row>
    <row r="279" spans="11:70">
      <c r="K279" s="175" t="s">
        <v>327</v>
      </c>
      <c r="L279" s="108" t="str">
        <f t="shared" si="84"/>
        <v>R_ES-APP-CW</v>
      </c>
      <c r="M279" s="108" t="str">
        <f t="shared" si="71"/>
        <v>RH14_15</v>
      </c>
      <c r="N279" s="108">
        <f t="shared" si="72"/>
        <v>0.0205351902664844</v>
      </c>
      <c r="O279" s="108" t="s">
        <v>18</v>
      </c>
      <c r="P279" s="108" t="s">
        <v>196</v>
      </c>
      <c r="T279" s="108" t="s">
        <v>327</v>
      </c>
      <c r="U279" s="108" t="str">
        <f t="shared" si="73"/>
        <v>R_ES-APP-CW</v>
      </c>
      <c r="V279" s="108" t="str">
        <f t="shared" si="73"/>
        <v>RH14_15</v>
      </c>
      <c r="W279" s="108">
        <f t="shared" si="74"/>
        <v>0.0220528299189836</v>
      </c>
      <c r="X279" s="108" t="s">
        <v>18</v>
      </c>
      <c r="Y279" s="108" t="s">
        <v>191</v>
      </c>
      <c r="AC279" s="108" t="s">
        <v>327</v>
      </c>
      <c r="AD279" s="108" t="str">
        <f t="shared" si="75"/>
        <v>R_ES-APP-CW</v>
      </c>
      <c r="AE279" s="108" t="str">
        <f t="shared" si="75"/>
        <v>RH14_15</v>
      </c>
      <c r="AF279" s="108">
        <f t="shared" si="76"/>
        <v>0.0209674919745702</v>
      </c>
      <c r="AG279" s="108" t="s">
        <v>18</v>
      </c>
      <c r="AH279" s="108" t="s">
        <v>197</v>
      </c>
      <c r="AL279" s="108" t="s">
        <v>327</v>
      </c>
      <c r="AM279" s="108" t="str">
        <f t="shared" si="77"/>
        <v>R_ES-APP-CW</v>
      </c>
      <c r="AN279" s="108" t="str">
        <f t="shared" si="77"/>
        <v>RH14_15</v>
      </c>
      <c r="AO279" s="108">
        <f t="shared" si="78"/>
        <v>0.0210417023326588</v>
      </c>
      <c r="AP279" s="108" t="s">
        <v>18</v>
      </c>
      <c r="AQ279" s="108" t="s">
        <v>194</v>
      </c>
      <c r="AU279" s="108" t="s">
        <v>327</v>
      </c>
      <c r="AV279" s="108" t="str">
        <f t="shared" si="79"/>
        <v>R_ES-APP-CW</v>
      </c>
      <c r="AW279" s="108" t="str">
        <f t="shared" si="79"/>
        <v>RH14_15</v>
      </c>
      <c r="AX279" s="108">
        <f t="shared" si="80"/>
        <v>0.0207782387307691</v>
      </c>
      <c r="AY279" s="108" t="s">
        <v>18</v>
      </c>
      <c r="AZ279" s="108" t="s">
        <v>193</v>
      </c>
      <c r="BD279" s="108" t="s">
        <v>327</v>
      </c>
      <c r="BE279" s="108" t="str">
        <f t="shared" si="81"/>
        <v>R_ES-APP-CW</v>
      </c>
      <c r="BF279" s="108" t="str">
        <f t="shared" si="81"/>
        <v>RH14_15</v>
      </c>
      <c r="BG279" s="108">
        <f t="shared" si="70"/>
        <v>0.0210417023326588</v>
      </c>
      <c r="BH279" s="108" t="s">
        <v>18</v>
      </c>
      <c r="BI279" s="108" t="s">
        <v>195</v>
      </c>
      <c r="BM279" s="108" t="s">
        <v>327</v>
      </c>
      <c r="BN279" s="108" t="str">
        <f t="shared" si="82"/>
        <v>R_ES-APP-CW</v>
      </c>
      <c r="BO279" s="108" t="str">
        <f t="shared" si="82"/>
        <v>RH14_15</v>
      </c>
      <c r="BP279" s="108">
        <f t="shared" si="83"/>
        <v>0.0207782387307691</v>
      </c>
      <c r="BQ279" s="108" t="s">
        <v>18</v>
      </c>
      <c r="BR279" s="108" t="s">
        <v>192</v>
      </c>
    </row>
    <row r="280" spans="11:70">
      <c r="K280" s="108" t="s">
        <v>327</v>
      </c>
      <c r="L280" s="108" t="str">
        <f t="shared" si="84"/>
        <v>R_ES-APP-CW</v>
      </c>
      <c r="M280" s="108" t="str">
        <f t="shared" si="71"/>
        <v>RH16_17</v>
      </c>
      <c r="N280" s="108">
        <f t="shared" si="72"/>
        <v>0.0208967198623784</v>
      </c>
      <c r="O280" s="108" t="s">
        <v>18</v>
      </c>
      <c r="P280" s="108" t="s">
        <v>196</v>
      </c>
      <c r="T280" s="108" t="s">
        <v>327</v>
      </c>
      <c r="U280" s="108" t="str">
        <f t="shared" si="73"/>
        <v>R_ES-APP-CW</v>
      </c>
      <c r="V280" s="108" t="str">
        <f t="shared" si="73"/>
        <v>RH16_17</v>
      </c>
      <c r="W280" s="108">
        <f t="shared" si="74"/>
        <v>0.0211925188192021</v>
      </c>
      <c r="X280" s="108" t="s">
        <v>18</v>
      </c>
      <c r="Y280" s="108" t="s">
        <v>191</v>
      </c>
      <c r="AC280" s="108" t="s">
        <v>327</v>
      </c>
      <c r="AD280" s="108" t="str">
        <f t="shared" si="75"/>
        <v>R_ES-APP-CW</v>
      </c>
      <c r="AE280" s="108" t="str">
        <f t="shared" si="75"/>
        <v>RH16_17</v>
      </c>
      <c r="AF280" s="108">
        <f t="shared" si="76"/>
        <v>0.0218963821038514</v>
      </c>
      <c r="AG280" s="108" t="s">
        <v>18</v>
      </c>
      <c r="AH280" s="108" t="s">
        <v>197</v>
      </c>
      <c r="AL280" s="108" t="s">
        <v>327</v>
      </c>
      <c r="AM280" s="108" t="str">
        <f t="shared" si="77"/>
        <v>R_ES-APP-CW</v>
      </c>
      <c r="AN280" s="108" t="str">
        <f t="shared" si="77"/>
        <v>RH16_17</v>
      </c>
      <c r="AO280" s="108">
        <f t="shared" si="78"/>
        <v>0.0210314702528813</v>
      </c>
      <c r="AP280" s="108" t="s">
        <v>18</v>
      </c>
      <c r="AQ280" s="108" t="s">
        <v>194</v>
      </c>
      <c r="AU280" s="108" t="s">
        <v>327</v>
      </c>
      <c r="AV280" s="108" t="str">
        <f t="shared" si="79"/>
        <v>R_ES-APP-CW</v>
      </c>
      <c r="AW280" s="108" t="str">
        <f t="shared" si="79"/>
        <v>RH16_17</v>
      </c>
      <c r="AX280" s="108">
        <f t="shared" si="80"/>
        <v>0.0206919007593365</v>
      </c>
      <c r="AY280" s="108" t="s">
        <v>18</v>
      </c>
      <c r="AZ280" s="108" t="s">
        <v>193</v>
      </c>
      <c r="BD280" s="108" t="s">
        <v>327</v>
      </c>
      <c r="BE280" s="108" t="str">
        <f t="shared" si="81"/>
        <v>R_ES-APP-CW</v>
      </c>
      <c r="BF280" s="108" t="str">
        <f t="shared" si="81"/>
        <v>RH16_17</v>
      </c>
      <c r="BG280" s="108">
        <f t="shared" si="70"/>
        <v>0.0210314702528813</v>
      </c>
      <c r="BH280" s="108" t="s">
        <v>18</v>
      </c>
      <c r="BI280" s="108" t="s">
        <v>195</v>
      </c>
      <c r="BM280" s="108" t="s">
        <v>327</v>
      </c>
      <c r="BN280" s="108" t="str">
        <f t="shared" si="82"/>
        <v>R_ES-APP-CW</v>
      </c>
      <c r="BO280" s="108" t="str">
        <f t="shared" si="82"/>
        <v>RH16_17</v>
      </c>
      <c r="BP280" s="108">
        <f t="shared" si="83"/>
        <v>0.0206919007593365</v>
      </c>
      <c r="BQ280" s="108" t="s">
        <v>18</v>
      </c>
      <c r="BR280" s="108" t="s">
        <v>192</v>
      </c>
    </row>
    <row r="281" spans="11:70">
      <c r="K281" s="108" t="s">
        <v>327</v>
      </c>
      <c r="L281" s="108" t="str">
        <f t="shared" si="84"/>
        <v>R_ES-APP-CW</v>
      </c>
      <c r="M281" s="108" t="str">
        <f t="shared" si="71"/>
        <v>RH18_19</v>
      </c>
      <c r="N281" s="108">
        <f t="shared" si="72"/>
        <v>0.0208657701701157</v>
      </c>
      <c r="O281" s="108" t="s">
        <v>18</v>
      </c>
      <c r="P281" s="108" t="s">
        <v>196</v>
      </c>
      <c r="T281" s="108" t="s">
        <v>327</v>
      </c>
      <c r="U281" s="108" t="str">
        <f t="shared" si="73"/>
        <v>R_ES-APP-CW</v>
      </c>
      <c r="V281" s="108" t="str">
        <f t="shared" si="73"/>
        <v>RH18_19</v>
      </c>
      <c r="W281" s="108">
        <f t="shared" si="74"/>
        <v>0.0211344683567324</v>
      </c>
      <c r="X281" s="108" t="s">
        <v>18</v>
      </c>
      <c r="Y281" s="108" t="s">
        <v>191</v>
      </c>
      <c r="AC281" s="108" t="s">
        <v>327</v>
      </c>
      <c r="AD281" s="108" t="str">
        <f t="shared" si="75"/>
        <v>R_ES-APP-CW</v>
      </c>
      <c r="AE281" s="108" t="str">
        <f t="shared" si="75"/>
        <v>RH18_19</v>
      </c>
      <c r="AF281" s="108">
        <f t="shared" si="76"/>
        <v>0.0217155355129377</v>
      </c>
      <c r="AG281" s="108" t="s">
        <v>18</v>
      </c>
      <c r="AH281" s="108" t="s">
        <v>197</v>
      </c>
      <c r="AL281" s="108" t="s">
        <v>327</v>
      </c>
      <c r="AM281" s="108" t="str">
        <f t="shared" si="77"/>
        <v>R_ES-APP-CW</v>
      </c>
      <c r="AN281" s="108" t="str">
        <f t="shared" si="77"/>
        <v>RH18_19</v>
      </c>
      <c r="AO281" s="108">
        <f t="shared" si="78"/>
        <v>0.0207724666848622</v>
      </c>
      <c r="AP281" s="108" t="s">
        <v>18</v>
      </c>
      <c r="AQ281" s="108" t="s">
        <v>194</v>
      </c>
      <c r="AU281" s="108" t="s">
        <v>327</v>
      </c>
      <c r="AV281" s="108" t="str">
        <f t="shared" si="79"/>
        <v>R_ES-APP-CW</v>
      </c>
      <c r="AW281" s="108" t="str">
        <f t="shared" si="79"/>
        <v>RH18_19</v>
      </c>
      <c r="AX281" s="108">
        <f t="shared" si="80"/>
        <v>0.0204346889564006</v>
      </c>
      <c r="AY281" s="108" t="s">
        <v>18</v>
      </c>
      <c r="AZ281" s="108" t="s">
        <v>193</v>
      </c>
      <c r="BD281" s="108" t="s">
        <v>327</v>
      </c>
      <c r="BE281" s="108" t="str">
        <f t="shared" si="81"/>
        <v>R_ES-APP-CW</v>
      </c>
      <c r="BF281" s="108" t="str">
        <f t="shared" si="81"/>
        <v>RH18_19</v>
      </c>
      <c r="BG281" s="108">
        <f t="shared" si="70"/>
        <v>0.0207724666848622</v>
      </c>
      <c r="BH281" s="108" t="s">
        <v>18</v>
      </c>
      <c r="BI281" s="108" t="s">
        <v>195</v>
      </c>
      <c r="BM281" s="108" t="s">
        <v>327</v>
      </c>
      <c r="BN281" s="108" t="str">
        <f t="shared" si="82"/>
        <v>R_ES-APP-CW</v>
      </c>
      <c r="BO281" s="108" t="str">
        <f t="shared" si="82"/>
        <v>RH18_19</v>
      </c>
      <c r="BP281" s="108">
        <f t="shared" si="83"/>
        <v>0.0204346889564006</v>
      </c>
      <c r="BQ281" s="108" t="s">
        <v>18</v>
      </c>
      <c r="BR281" s="108" t="s">
        <v>192</v>
      </c>
    </row>
    <row r="282" spans="11:70">
      <c r="K282" s="108" t="s">
        <v>327</v>
      </c>
      <c r="L282" s="108" t="str">
        <f t="shared" si="84"/>
        <v>R_ES-APP-CW</v>
      </c>
      <c r="M282" s="108" t="str">
        <f t="shared" si="71"/>
        <v>RH20_21</v>
      </c>
      <c r="N282" s="108">
        <f t="shared" si="72"/>
        <v>0.0208182800695852</v>
      </c>
      <c r="O282" s="108" t="s">
        <v>18</v>
      </c>
      <c r="P282" s="108" t="s">
        <v>196</v>
      </c>
      <c r="T282" s="108" t="s">
        <v>327</v>
      </c>
      <c r="U282" s="108" t="str">
        <f t="shared" si="73"/>
        <v>R_ES-APP-CW</v>
      </c>
      <c r="V282" s="108" t="str">
        <f t="shared" si="73"/>
        <v>RH20_21</v>
      </c>
      <c r="W282" s="108">
        <f t="shared" si="74"/>
        <v>0.0216015909557287</v>
      </c>
      <c r="X282" s="108" t="s">
        <v>18</v>
      </c>
      <c r="Y282" s="108" t="s">
        <v>191</v>
      </c>
      <c r="AC282" s="108" t="s">
        <v>327</v>
      </c>
      <c r="AD282" s="108" t="str">
        <f t="shared" si="75"/>
        <v>R_ES-APP-CW</v>
      </c>
      <c r="AE282" s="108" t="str">
        <f t="shared" si="75"/>
        <v>RH20_21</v>
      </c>
      <c r="AF282" s="108">
        <f t="shared" si="76"/>
        <v>0.0212535167287306</v>
      </c>
      <c r="AG282" s="108" t="s">
        <v>18</v>
      </c>
      <c r="AH282" s="108" t="s">
        <v>197</v>
      </c>
      <c r="AL282" s="108" t="s">
        <v>327</v>
      </c>
      <c r="AM282" s="108" t="str">
        <f t="shared" si="77"/>
        <v>R_ES-APP-CW</v>
      </c>
      <c r="AN282" s="108" t="str">
        <f t="shared" si="77"/>
        <v>RH20_21</v>
      </c>
      <c r="AO282" s="108">
        <f t="shared" si="78"/>
        <v>0.0208717090489964</v>
      </c>
      <c r="AP282" s="108" t="s">
        <v>18</v>
      </c>
      <c r="AQ282" s="108" t="s">
        <v>194</v>
      </c>
      <c r="AU282" s="108" t="s">
        <v>327</v>
      </c>
      <c r="AV282" s="108" t="str">
        <f t="shared" si="79"/>
        <v>R_ES-APP-CW</v>
      </c>
      <c r="AW282" s="108" t="str">
        <f t="shared" si="79"/>
        <v>RH20_21</v>
      </c>
      <c r="AX282" s="108">
        <f t="shared" si="80"/>
        <v>0.0208022312711157</v>
      </c>
      <c r="AY282" s="108" t="s">
        <v>18</v>
      </c>
      <c r="AZ282" s="108" t="s">
        <v>193</v>
      </c>
      <c r="BD282" s="108" t="s">
        <v>327</v>
      </c>
      <c r="BE282" s="108" t="str">
        <f t="shared" si="81"/>
        <v>R_ES-APP-CW</v>
      </c>
      <c r="BF282" s="108" t="str">
        <f t="shared" si="81"/>
        <v>RH20_21</v>
      </c>
      <c r="BG282" s="108">
        <f t="shared" si="70"/>
        <v>0.0208717090489964</v>
      </c>
      <c r="BH282" s="108" t="s">
        <v>18</v>
      </c>
      <c r="BI282" s="108" t="s">
        <v>195</v>
      </c>
      <c r="BM282" s="108" t="s">
        <v>327</v>
      </c>
      <c r="BN282" s="108" t="str">
        <f t="shared" si="82"/>
        <v>R_ES-APP-CW</v>
      </c>
      <c r="BO282" s="108" t="str">
        <f t="shared" si="82"/>
        <v>RH20_21</v>
      </c>
      <c r="BP282" s="108">
        <f t="shared" si="83"/>
        <v>0.0208022312711157</v>
      </c>
      <c r="BQ282" s="108" t="s">
        <v>18</v>
      </c>
      <c r="BR282" s="108" t="s">
        <v>192</v>
      </c>
    </row>
    <row r="283" spans="11:70">
      <c r="K283" s="175" t="s">
        <v>327</v>
      </c>
      <c r="L283" s="108" t="str">
        <f t="shared" si="84"/>
        <v>R_ES-APP-CW</v>
      </c>
      <c r="M283" s="108" t="str">
        <f t="shared" si="71"/>
        <v>RH22_23</v>
      </c>
      <c r="N283" s="108">
        <f t="shared" si="72"/>
        <v>0.0209309345114678</v>
      </c>
      <c r="O283" s="108" t="s">
        <v>18</v>
      </c>
      <c r="P283" s="108" t="s">
        <v>196</v>
      </c>
      <c r="T283" s="108" t="s">
        <v>327</v>
      </c>
      <c r="U283" s="108" t="str">
        <f t="shared" si="73"/>
        <v>R_ES-APP-CW</v>
      </c>
      <c r="V283" s="108" t="str">
        <f t="shared" si="73"/>
        <v>RH22_23</v>
      </c>
      <c r="W283" s="108">
        <f t="shared" si="74"/>
        <v>0.0217726786365968</v>
      </c>
      <c r="X283" s="108" t="s">
        <v>18</v>
      </c>
      <c r="Y283" s="108" t="s">
        <v>191</v>
      </c>
      <c r="AC283" s="108" t="s">
        <v>327</v>
      </c>
      <c r="AD283" s="108" t="str">
        <f t="shared" si="75"/>
        <v>R_ES-APP-CW</v>
      </c>
      <c r="AE283" s="108" t="str">
        <f t="shared" si="75"/>
        <v>RH22_23</v>
      </c>
      <c r="AF283" s="108">
        <f t="shared" si="76"/>
        <v>0.0210192787763135</v>
      </c>
      <c r="AG283" s="108" t="s">
        <v>18</v>
      </c>
      <c r="AH283" s="108" t="s">
        <v>197</v>
      </c>
      <c r="AL283" s="108" t="s">
        <v>327</v>
      </c>
      <c r="AM283" s="108" t="str">
        <f t="shared" si="77"/>
        <v>R_ES-APP-CW</v>
      </c>
      <c r="AN283" s="108" t="str">
        <f t="shared" si="77"/>
        <v>RH22_23</v>
      </c>
      <c r="AO283" s="108">
        <f t="shared" si="78"/>
        <v>0.0210488298607682</v>
      </c>
      <c r="AP283" s="108" t="s">
        <v>18</v>
      </c>
      <c r="AQ283" s="108" t="s">
        <v>194</v>
      </c>
      <c r="AU283" s="108" t="s">
        <v>327</v>
      </c>
      <c r="AV283" s="108" t="str">
        <f t="shared" si="79"/>
        <v>R_ES-APP-CW</v>
      </c>
      <c r="AW283" s="108" t="str">
        <f t="shared" si="79"/>
        <v>RH22_23</v>
      </c>
      <c r="AX283" s="108">
        <f t="shared" si="80"/>
        <v>0.0211656433177729</v>
      </c>
      <c r="AY283" s="108" t="s">
        <v>18</v>
      </c>
      <c r="AZ283" s="108" t="s">
        <v>193</v>
      </c>
      <c r="BD283" s="108" t="s">
        <v>327</v>
      </c>
      <c r="BE283" s="108" t="str">
        <f t="shared" si="81"/>
        <v>R_ES-APP-CW</v>
      </c>
      <c r="BF283" s="108" t="str">
        <f t="shared" si="81"/>
        <v>RH22_23</v>
      </c>
      <c r="BG283" s="108">
        <f t="shared" si="70"/>
        <v>0.0210488298607682</v>
      </c>
      <c r="BH283" s="108" t="s">
        <v>18</v>
      </c>
      <c r="BI283" s="108" t="s">
        <v>195</v>
      </c>
      <c r="BM283" s="108" t="s">
        <v>327</v>
      </c>
      <c r="BN283" s="108" t="str">
        <f t="shared" si="82"/>
        <v>R_ES-APP-CW</v>
      </c>
      <c r="BO283" s="108" t="str">
        <f t="shared" si="82"/>
        <v>RH22_23</v>
      </c>
      <c r="BP283" s="108">
        <f t="shared" si="83"/>
        <v>0.0211656433177729</v>
      </c>
      <c r="BQ283" s="108" t="s">
        <v>18</v>
      </c>
      <c r="BR283" s="108" t="s">
        <v>192</v>
      </c>
    </row>
    <row r="284" spans="11:70">
      <c r="K284" s="108" t="s">
        <v>327</v>
      </c>
      <c r="L284" s="108" t="str">
        <f t="shared" si="84"/>
        <v>R_ES-APP-CW</v>
      </c>
      <c r="M284" s="108" t="str">
        <f t="shared" si="71"/>
        <v>SH0_1</v>
      </c>
      <c r="N284" s="108">
        <f t="shared" si="72"/>
        <v>0.0216934658061337</v>
      </c>
      <c r="O284" s="108" t="s">
        <v>18</v>
      </c>
      <c r="P284" s="108" t="s">
        <v>196</v>
      </c>
      <c r="T284" s="108" t="s">
        <v>327</v>
      </c>
      <c r="U284" s="108" t="str">
        <f t="shared" si="73"/>
        <v>R_ES-APP-CW</v>
      </c>
      <c r="V284" s="108" t="str">
        <f t="shared" si="73"/>
        <v>SH0_1</v>
      </c>
      <c r="W284" s="108">
        <f t="shared" si="74"/>
        <v>0.0174477618854123</v>
      </c>
      <c r="X284" s="108" t="s">
        <v>18</v>
      </c>
      <c r="Y284" s="108" t="s">
        <v>191</v>
      </c>
      <c r="AC284" s="108" t="s">
        <v>327</v>
      </c>
      <c r="AD284" s="108" t="str">
        <f t="shared" si="75"/>
        <v>R_ES-APP-CW</v>
      </c>
      <c r="AE284" s="108" t="str">
        <f t="shared" si="75"/>
        <v>SH0_1</v>
      </c>
      <c r="AF284" s="108">
        <f t="shared" si="76"/>
        <v>0.020811553801597</v>
      </c>
      <c r="AG284" s="108" t="s">
        <v>18</v>
      </c>
      <c r="AH284" s="108" t="s">
        <v>197</v>
      </c>
      <c r="AL284" s="108" t="s">
        <v>327</v>
      </c>
      <c r="AM284" s="108" t="str">
        <f t="shared" si="77"/>
        <v>R_ES-APP-CW</v>
      </c>
      <c r="AN284" s="108" t="str">
        <f t="shared" si="77"/>
        <v>SH0_1</v>
      </c>
      <c r="AO284" s="108">
        <f t="shared" si="78"/>
        <v>0.0202895899307037</v>
      </c>
      <c r="AP284" s="108" t="s">
        <v>18</v>
      </c>
      <c r="AQ284" s="108" t="s">
        <v>194</v>
      </c>
      <c r="AU284" s="108" t="s">
        <v>327</v>
      </c>
      <c r="AV284" s="108" t="str">
        <f t="shared" si="79"/>
        <v>R_ES-APP-CW</v>
      </c>
      <c r="AW284" s="108" t="str">
        <f t="shared" si="79"/>
        <v>SH0_1</v>
      </c>
      <c r="AX284" s="108">
        <f t="shared" si="80"/>
        <v>0.0235399975380162</v>
      </c>
      <c r="AY284" s="108" t="s">
        <v>18</v>
      </c>
      <c r="AZ284" s="108" t="s">
        <v>193</v>
      </c>
      <c r="BD284" s="108" t="s">
        <v>327</v>
      </c>
      <c r="BE284" s="108" t="str">
        <f t="shared" si="81"/>
        <v>R_ES-APP-CW</v>
      </c>
      <c r="BF284" s="108" t="str">
        <f t="shared" si="81"/>
        <v>SH0_1</v>
      </c>
      <c r="BG284" s="108">
        <f t="shared" si="70"/>
        <v>0.0202895899307037</v>
      </c>
      <c r="BH284" s="108" t="s">
        <v>18</v>
      </c>
      <c r="BI284" s="108" t="s">
        <v>195</v>
      </c>
      <c r="BM284" s="108" t="s">
        <v>327</v>
      </c>
      <c r="BN284" s="108" t="str">
        <f t="shared" si="82"/>
        <v>R_ES-APP-CW</v>
      </c>
      <c r="BO284" s="108" t="str">
        <f t="shared" si="82"/>
        <v>SH0_1</v>
      </c>
      <c r="BP284" s="108">
        <f t="shared" si="83"/>
        <v>0.0235399975380162</v>
      </c>
      <c r="BQ284" s="108" t="s">
        <v>18</v>
      </c>
      <c r="BR284" s="108" t="s">
        <v>192</v>
      </c>
    </row>
    <row r="285" spans="11:70">
      <c r="K285" s="108" t="s">
        <v>327</v>
      </c>
      <c r="L285" s="108" t="str">
        <f t="shared" si="84"/>
        <v>R_ES-APP-CW</v>
      </c>
      <c r="M285" s="108" t="str">
        <f t="shared" si="71"/>
        <v>SH2_3</v>
      </c>
      <c r="N285" s="108">
        <f t="shared" si="72"/>
        <v>0.0210916294485409</v>
      </c>
      <c r="O285" s="108" t="s">
        <v>18</v>
      </c>
      <c r="P285" s="108" t="s">
        <v>196</v>
      </c>
      <c r="T285" s="108" t="s">
        <v>327</v>
      </c>
      <c r="U285" s="108" t="str">
        <f t="shared" si="73"/>
        <v>R_ES-APP-CW</v>
      </c>
      <c r="V285" s="108" t="str">
        <f t="shared" si="73"/>
        <v>SH2_3</v>
      </c>
      <c r="W285" s="108">
        <f t="shared" si="74"/>
        <v>0.0152457918759897</v>
      </c>
      <c r="X285" s="108" t="s">
        <v>18</v>
      </c>
      <c r="Y285" s="108" t="s">
        <v>191</v>
      </c>
      <c r="AC285" s="108" t="s">
        <v>327</v>
      </c>
      <c r="AD285" s="108" t="str">
        <f t="shared" si="75"/>
        <v>R_ES-APP-CW</v>
      </c>
      <c r="AE285" s="108" t="str">
        <f t="shared" si="75"/>
        <v>SH2_3</v>
      </c>
      <c r="AF285" s="108">
        <f t="shared" si="76"/>
        <v>0.0201796299239725</v>
      </c>
      <c r="AG285" s="108" t="s">
        <v>18</v>
      </c>
      <c r="AH285" s="108" t="s">
        <v>197</v>
      </c>
      <c r="AL285" s="108" t="s">
        <v>327</v>
      </c>
      <c r="AM285" s="108" t="str">
        <f t="shared" si="77"/>
        <v>R_ES-APP-CW</v>
      </c>
      <c r="AN285" s="108" t="str">
        <f t="shared" si="77"/>
        <v>SH2_3</v>
      </c>
      <c r="AO285" s="108">
        <f t="shared" si="78"/>
        <v>0.0188706568826577</v>
      </c>
      <c r="AP285" s="108" t="s">
        <v>18</v>
      </c>
      <c r="AQ285" s="108" t="s">
        <v>194</v>
      </c>
      <c r="AU285" s="108" t="s">
        <v>327</v>
      </c>
      <c r="AV285" s="108" t="str">
        <f t="shared" si="79"/>
        <v>R_ES-APP-CW</v>
      </c>
      <c r="AW285" s="108" t="str">
        <f t="shared" si="79"/>
        <v>SH2_3</v>
      </c>
      <c r="AX285" s="108">
        <f t="shared" si="80"/>
        <v>0.0213085433268016</v>
      </c>
      <c r="AY285" s="108" t="s">
        <v>18</v>
      </c>
      <c r="AZ285" s="108" t="s">
        <v>193</v>
      </c>
      <c r="BD285" s="108" t="s">
        <v>327</v>
      </c>
      <c r="BE285" s="108" t="str">
        <f t="shared" si="81"/>
        <v>R_ES-APP-CW</v>
      </c>
      <c r="BF285" s="108" t="str">
        <f t="shared" si="81"/>
        <v>SH2_3</v>
      </c>
      <c r="BG285" s="108">
        <f t="shared" si="70"/>
        <v>0.0188706568826577</v>
      </c>
      <c r="BH285" s="108" t="s">
        <v>18</v>
      </c>
      <c r="BI285" s="108" t="s">
        <v>195</v>
      </c>
      <c r="BM285" s="108" t="s">
        <v>327</v>
      </c>
      <c r="BN285" s="108" t="str">
        <f t="shared" si="82"/>
        <v>R_ES-APP-CW</v>
      </c>
      <c r="BO285" s="108" t="str">
        <f t="shared" si="82"/>
        <v>SH2_3</v>
      </c>
      <c r="BP285" s="108">
        <f t="shared" si="83"/>
        <v>0.0213085433268016</v>
      </c>
      <c r="BQ285" s="108" t="s">
        <v>18</v>
      </c>
      <c r="BR285" s="108" t="s">
        <v>192</v>
      </c>
    </row>
    <row r="286" spans="11:70">
      <c r="K286" s="108" t="s">
        <v>327</v>
      </c>
      <c r="L286" s="108" t="str">
        <f t="shared" si="84"/>
        <v>R_ES-APP-CW</v>
      </c>
      <c r="M286" s="108" t="str">
        <f t="shared" si="71"/>
        <v>SH4_5</v>
      </c>
      <c r="N286" s="108">
        <f t="shared" si="72"/>
        <v>0.0202885549117574</v>
      </c>
      <c r="O286" s="108" t="s">
        <v>18</v>
      </c>
      <c r="P286" s="108" t="s">
        <v>196</v>
      </c>
      <c r="T286" s="108" t="s">
        <v>327</v>
      </c>
      <c r="U286" s="108" t="str">
        <f t="shared" si="73"/>
        <v>R_ES-APP-CW</v>
      </c>
      <c r="V286" s="108" t="str">
        <f t="shared" si="73"/>
        <v>SH4_5</v>
      </c>
      <c r="W286" s="108">
        <f t="shared" si="74"/>
        <v>0.0140147850596432</v>
      </c>
      <c r="X286" s="108" t="s">
        <v>18</v>
      </c>
      <c r="Y286" s="108" t="s">
        <v>191</v>
      </c>
      <c r="AC286" s="108" t="s">
        <v>327</v>
      </c>
      <c r="AD286" s="108" t="str">
        <f t="shared" si="75"/>
        <v>R_ES-APP-CW</v>
      </c>
      <c r="AE286" s="108" t="str">
        <f t="shared" si="75"/>
        <v>SH4_5</v>
      </c>
      <c r="AF286" s="108">
        <f t="shared" si="76"/>
        <v>0.0196148395220663</v>
      </c>
      <c r="AG286" s="108" t="s">
        <v>18</v>
      </c>
      <c r="AH286" s="108" t="s">
        <v>197</v>
      </c>
      <c r="AL286" s="108" t="s">
        <v>327</v>
      </c>
      <c r="AM286" s="108" t="str">
        <f t="shared" si="77"/>
        <v>R_ES-APP-CW</v>
      </c>
      <c r="AN286" s="108" t="str">
        <f t="shared" si="77"/>
        <v>SH4_5</v>
      </c>
      <c r="AO286" s="108">
        <f t="shared" si="78"/>
        <v>0.017500502969476</v>
      </c>
      <c r="AP286" s="108" t="s">
        <v>18</v>
      </c>
      <c r="AQ286" s="108" t="s">
        <v>194</v>
      </c>
      <c r="AU286" s="108" t="s">
        <v>327</v>
      </c>
      <c r="AV286" s="108" t="str">
        <f t="shared" si="79"/>
        <v>R_ES-APP-CW</v>
      </c>
      <c r="AW286" s="108" t="str">
        <f t="shared" si="79"/>
        <v>SH4_5</v>
      </c>
      <c r="AX286" s="108">
        <f t="shared" si="80"/>
        <v>0.0184793639312763</v>
      </c>
      <c r="AY286" s="108" t="s">
        <v>18</v>
      </c>
      <c r="AZ286" s="108" t="s">
        <v>193</v>
      </c>
      <c r="BD286" s="108" t="s">
        <v>327</v>
      </c>
      <c r="BE286" s="108" t="str">
        <f t="shared" si="81"/>
        <v>R_ES-APP-CW</v>
      </c>
      <c r="BF286" s="108" t="str">
        <f t="shared" si="81"/>
        <v>SH4_5</v>
      </c>
      <c r="BG286" s="108">
        <f t="shared" si="70"/>
        <v>0.017500502969476</v>
      </c>
      <c r="BH286" s="108" t="s">
        <v>18</v>
      </c>
      <c r="BI286" s="108" t="s">
        <v>195</v>
      </c>
      <c r="BM286" s="108" t="s">
        <v>327</v>
      </c>
      <c r="BN286" s="108" t="str">
        <f t="shared" si="82"/>
        <v>R_ES-APP-CW</v>
      </c>
      <c r="BO286" s="108" t="str">
        <f t="shared" si="82"/>
        <v>SH4_5</v>
      </c>
      <c r="BP286" s="108">
        <f t="shared" si="83"/>
        <v>0.0184793639312763</v>
      </c>
      <c r="BQ286" s="108" t="s">
        <v>18</v>
      </c>
      <c r="BR286" s="108" t="s">
        <v>192</v>
      </c>
    </row>
    <row r="287" spans="11:70">
      <c r="K287" s="175" t="s">
        <v>327</v>
      </c>
      <c r="L287" s="108" t="str">
        <f t="shared" si="84"/>
        <v>R_ES-APP-CW</v>
      </c>
      <c r="M287" s="108" t="str">
        <f t="shared" si="71"/>
        <v>SH6_7</v>
      </c>
      <c r="N287" s="108">
        <f t="shared" si="72"/>
        <v>0.0192322364169783</v>
      </c>
      <c r="O287" s="108" t="s">
        <v>18</v>
      </c>
      <c r="P287" s="108" t="s">
        <v>196</v>
      </c>
      <c r="T287" s="108" t="s">
        <v>327</v>
      </c>
      <c r="U287" s="108" t="str">
        <f t="shared" si="73"/>
        <v>R_ES-APP-CW</v>
      </c>
      <c r="V287" s="108" t="str">
        <f t="shared" si="73"/>
        <v>SH6_7</v>
      </c>
      <c r="W287" s="108">
        <f t="shared" si="74"/>
        <v>0.0138604432096002</v>
      </c>
      <c r="X287" s="108" t="s">
        <v>18</v>
      </c>
      <c r="Y287" s="108" t="s">
        <v>191</v>
      </c>
      <c r="AC287" s="108" t="s">
        <v>327</v>
      </c>
      <c r="AD287" s="108" t="str">
        <f t="shared" si="75"/>
        <v>R_ES-APP-CW</v>
      </c>
      <c r="AE287" s="108" t="str">
        <f t="shared" si="75"/>
        <v>SH6_7</v>
      </c>
      <c r="AF287" s="108">
        <f t="shared" si="76"/>
        <v>0.0172789981084644</v>
      </c>
      <c r="AG287" s="108" t="s">
        <v>18</v>
      </c>
      <c r="AH287" s="108" t="s">
        <v>197</v>
      </c>
      <c r="AL287" s="108" t="s">
        <v>327</v>
      </c>
      <c r="AM287" s="108" t="str">
        <f t="shared" si="77"/>
        <v>R_ES-APP-CW</v>
      </c>
      <c r="AN287" s="108" t="str">
        <f t="shared" si="77"/>
        <v>SH6_7</v>
      </c>
      <c r="AO287" s="108">
        <f t="shared" si="78"/>
        <v>0.016421193779789</v>
      </c>
      <c r="AP287" s="108" t="s">
        <v>18</v>
      </c>
      <c r="AQ287" s="108" t="s">
        <v>194</v>
      </c>
      <c r="AU287" s="108" t="s">
        <v>327</v>
      </c>
      <c r="AV287" s="108" t="str">
        <f t="shared" si="79"/>
        <v>R_ES-APP-CW</v>
      </c>
      <c r="AW287" s="108" t="str">
        <f t="shared" si="79"/>
        <v>SH6_7</v>
      </c>
      <c r="AX287" s="108">
        <f t="shared" si="80"/>
        <v>0.0171996217128879</v>
      </c>
      <c r="AY287" s="108" t="s">
        <v>18</v>
      </c>
      <c r="AZ287" s="108" t="s">
        <v>193</v>
      </c>
      <c r="BD287" s="108" t="s">
        <v>327</v>
      </c>
      <c r="BE287" s="108" t="str">
        <f t="shared" si="81"/>
        <v>R_ES-APP-CW</v>
      </c>
      <c r="BF287" s="108" t="str">
        <f t="shared" si="81"/>
        <v>SH6_7</v>
      </c>
      <c r="BG287" s="108">
        <f t="shared" si="70"/>
        <v>0.016421193779789</v>
      </c>
      <c r="BH287" s="108" t="s">
        <v>18</v>
      </c>
      <c r="BI287" s="108" t="s">
        <v>195</v>
      </c>
      <c r="BM287" s="108" t="s">
        <v>327</v>
      </c>
      <c r="BN287" s="108" t="str">
        <f t="shared" si="82"/>
        <v>R_ES-APP-CW</v>
      </c>
      <c r="BO287" s="108" t="str">
        <f t="shared" si="82"/>
        <v>SH6_7</v>
      </c>
      <c r="BP287" s="108">
        <f t="shared" si="83"/>
        <v>0.0171996217128879</v>
      </c>
      <c r="BQ287" s="108" t="s">
        <v>18</v>
      </c>
      <c r="BR287" s="108" t="s">
        <v>192</v>
      </c>
    </row>
    <row r="288" spans="11:70">
      <c r="K288" s="108" t="s">
        <v>327</v>
      </c>
      <c r="L288" s="108" t="str">
        <f t="shared" si="84"/>
        <v>R_ES-APP-CW</v>
      </c>
      <c r="M288" s="108" t="str">
        <f t="shared" si="71"/>
        <v>SH8_9</v>
      </c>
      <c r="N288" s="108">
        <f t="shared" si="72"/>
        <v>0.0187485070114251</v>
      </c>
      <c r="O288" s="108" t="s">
        <v>18</v>
      </c>
      <c r="P288" s="108" t="s">
        <v>196</v>
      </c>
      <c r="T288" s="108" t="s">
        <v>327</v>
      </c>
      <c r="U288" s="108" t="str">
        <f t="shared" si="73"/>
        <v>R_ES-APP-CW</v>
      </c>
      <c r="V288" s="108" t="str">
        <f t="shared" si="73"/>
        <v>SH8_9</v>
      </c>
      <c r="W288" s="108">
        <f t="shared" si="74"/>
        <v>0.0147551071793505</v>
      </c>
      <c r="X288" s="108" t="s">
        <v>18</v>
      </c>
      <c r="Y288" s="108" t="s">
        <v>191</v>
      </c>
      <c r="AC288" s="108" t="s">
        <v>327</v>
      </c>
      <c r="AD288" s="108" t="str">
        <f t="shared" si="75"/>
        <v>R_ES-APP-CW</v>
      </c>
      <c r="AE288" s="108" t="str">
        <f t="shared" si="75"/>
        <v>SH8_9</v>
      </c>
      <c r="AF288" s="108">
        <f t="shared" si="76"/>
        <v>0.0155886992614423</v>
      </c>
      <c r="AG288" s="108" t="s">
        <v>18</v>
      </c>
      <c r="AH288" s="108" t="s">
        <v>197</v>
      </c>
      <c r="AL288" s="108" t="s">
        <v>327</v>
      </c>
      <c r="AM288" s="108" t="str">
        <f t="shared" si="77"/>
        <v>R_ES-APP-CW</v>
      </c>
      <c r="AN288" s="108" t="str">
        <f t="shared" si="77"/>
        <v>SH8_9</v>
      </c>
      <c r="AO288" s="108">
        <f t="shared" si="78"/>
        <v>0.0161398429577345</v>
      </c>
      <c r="AP288" s="108" t="s">
        <v>18</v>
      </c>
      <c r="AQ288" s="108" t="s">
        <v>194</v>
      </c>
      <c r="AU288" s="108" t="s">
        <v>327</v>
      </c>
      <c r="AV288" s="108" t="str">
        <f t="shared" si="79"/>
        <v>R_ES-APP-CW</v>
      </c>
      <c r="AW288" s="108" t="str">
        <f t="shared" si="79"/>
        <v>SH8_9</v>
      </c>
      <c r="AX288" s="108">
        <f t="shared" si="80"/>
        <v>0.017030245273227</v>
      </c>
      <c r="AY288" s="108" t="s">
        <v>18</v>
      </c>
      <c r="AZ288" s="108" t="s">
        <v>193</v>
      </c>
      <c r="BD288" s="108" t="s">
        <v>327</v>
      </c>
      <c r="BE288" s="108" t="str">
        <f t="shared" si="81"/>
        <v>R_ES-APP-CW</v>
      </c>
      <c r="BF288" s="108" t="str">
        <f t="shared" si="81"/>
        <v>SH8_9</v>
      </c>
      <c r="BG288" s="108">
        <f t="shared" si="70"/>
        <v>0.0161398429577345</v>
      </c>
      <c r="BH288" s="108" t="s">
        <v>18</v>
      </c>
      <c r="BI288" s="108" t="s">
        <v>195</v>
      </c>
      <c r="BM288" s="108" t="s">
        <v>327</v>
      </c>
      <c r="BN288" s="108" t="str">
        <f t="shared" si="82"/>
        <v>R_ES-APP-CW</v>
      </c>
      <c r="BO288" s="108" t="str">
        <f t="shared" si="82"/>
        <v>SH8_9</v>
      </c>
      <c r="BP288" s="108">
        <f t="shared" si="83"/>
        <v>0.017030245273227</v>
      </c>
      <c r="BQ288" s="108" t="s">
        <v>18</v>
      </c>
      <c r="BR288" s="108" t="s">
        <v>192</v>
      </c>
    </row>
    <row r="289" spans="11:70">
      <c r="K289" s="108" t="s">
        <v>327</v>
      </c>
      <c r="L289" s="108" t="str">
        <f t="shared" si="84"/>
        <v>R_ES-APP-CW</v>
      </c>
      <c r="M289" s="108" t="str">
        <f t="shared" si="71"/>
        <v>SH10_11</v>
      </c>
      <c r="N289" s="108">
        <f t="shared" si="72"/>
        <v>0.0186780472400084</v>
      </c>
      <c r="O289" s="108" t="s">
        <v>18</v>
      </c>
      <c r="P289" s="108" t="s">
        <v>196</v>
      </c>
      <c r="T289" s="108" t="s">
        <v>327</v>
      </c>
      <c r="U289" s="108" t="str">
        <f t="shared" si="73"/>
        <v>R_ES-APP-CW</v>
      </c>
      <c r="V289" s="108" t="str">
        <f t="shared" si="73"/>
        <v>SH10_11</v>
      </c>
      <c r="W289" s="108">
        <f t="shared" si="74"/>
        <v>0.0171866616430302</v>
      </c>
      <c r="X289" s="108" t="s">
        <v>18</v>
      </c>
      <c r="Y289" s="108" t="s">
        <v>191</v>
      </c>
      <c r="AC289" s="108" t="s">
        <v>327</v>
      </c>
      <c r="AD289" s="108" t="str">
        <f t="shared" si="75"/>
        <v>R_ES-APP-CW</v>
      </c>
      <c r="AE289" s="108" t="str">
        <f t="shared" si="75"/>
        <v>SH10_11</v>
      </c>
      <c r="AF289" s="108">
        <f t="shared" si="76"/>
        <v>0.0150973156957682</v>
      </c>
      <c r="AG289" s="108" t="s">
        <v>18</v>
      </c>
      <c r="AH289" s="108" t="s">
        <v>197</v>
      </c>
      <c r="AL289" s="108" t="s">
        <v>327</v>
      </c>
      <c r="AM289" s="108" t="str">
        <f t="shared" si="77"/>
        <v>R_ES-APP-CW</v>
      </c>
      <c r="AN289" s="108" t="str">
        <f t="shared" si="77"/>
        <v>SH10_11</v>
      </c>
      <c r="AO289" s="108">
        <f t="shared" si="78"/>
        <v>0.0171295457469424</v>
      </c>
      <c r="AP289" s="108" t="s">
        <v>18</v>
      </c>
      <c r="AQ289" s="108" t="s">
        <v>194</v>
      </c>
      <c r="AU289" s="108" t="s">
        <v>327</v>
      </c>
      <c r="AV289" s="108" t="str">
        <f t="shared" si="79"/>
        <v>R_ES-APP-CW</v>
      </c>
      <c r="AW289" s="108" t="str">
        <f t="shared" si="79"/>
        <v>SH10_11</v>
      </c>
      <c r="AX289" s="108">
        <f t="shared" si="80"/>
        <v>0.0187148851387562</v>
      </c>
      <c r="AY289" s="108" t="s">
        <v>18</v>
      </c>
      <c r="AZ289" s="108" t="s">
        <v>193</v>
      </c>
      <c r="BD289" s="108" t="s">
        <v>327</v>
      </c>
      <c r="BE289" s="108" t="str">
        <f t="shared" si="81"/>
        <v>R_ES-APP-CW</v>
      </c>
      <c r="BF289" s="108" t="str">
        <f t="shared" si="81"/>
        <v>SH10_11</v>
      </c>
      <c r="BG289" s="108">
        <f t="shared" ref="BG289:BG352" si="85">AO289</f>
        <v>0.0171295457469424</v>
      </c>
      <c r="BH289" s="108" t="s">
        <v>18</v>
      </c>
      <c r="BI289" s="108" t="s">
        <v>195</v>
      </c>
      <c r="BM289" s="108" t="s">
        <v>327</v>
      </c>
      <c r="BN289" s="108" t="str">
        <f t="shared" si="82"/>
        <v>R_ES-APP-CW</v>
      </c>
      <c r="BO289" s="108" t="str">
        <f t="shared" si="82"/>
        <v>SH10_11</v>
      </c>
      <c r="BP289" s="108">
        <f t="shared" si="83"/>
        <v>0.0187148851387562</v>
      </c>
      <c r="BQ289" s="108" t="s">
        <v>18</v>
      </c>
      <c r="BR289" s="108" t="s">
        <v>192</v>
      </c>
    </row>
    <row r="290" spans="11:70">
      <c r="K290" s="108" t="s">
        <v>327</v>
      </c>
      <c r="L290" s="108" t="str">
        <f t="shared" si="84"/>
        <v>R_ES-APP-CW</v>
      </c>
      <c r="M290" s="108" t="str">
        <f t="shared" si="71"/>
        <v>SH12_13</v>
      </c>
      <c r="N290" s="108">
        <f t="shared" si="72"/>
        <v>0.0193543241840057</v>
      </c>
      <c r="O290" s="108" t="s">
        <v>18</v>
      </c>
      <c r="P290" s="108" t="s">
        <v>196</v>
      </c>
      <c r="T290" s="108" t="s">
        <v>327</v>
      </c>
      <c r="U290" s="108" t="str">
        <f t="shared" si="73"/>
        <v>R_ES-APP-CW</v>
      </c>
      <c r="V290" s="108" t="str">
        <f t="shared" si="73"/>
        <v>SH12_13</v>
      </c>
      <c r="W290" s="108">
        <f t="shared" si="74"/>
        <v>0.0185329663536096</v>
      </c>
      <c r="X290" s="108" t="s">
        <v>18</v>
      </c>
      <c r="Y290" s="108" t="s">
        <v>191</v>
      </c>
      <c r="AC290" s="108" t="s">
        <v>327</v>
      </c>
      <c r="AD290" s="108" t="str">
        <f t="shared" si="75"/>
        <v>R_ES-APP-CW</v>
      </c>
      <c r="AE290" s="108" t="str">
        <f t="shared" si="75"/>
        <v>SH12_13</v>
      </c>
      <c r="AF290" s="108">
        <f t="shared" si="76"/>
        <v>0.0157162719062912</v>
      </c>
      <c r="AG290" s="108" t="s">
        <v>18</v>
      </c>
      <c r="AH290" s="108" t="s">
        <v>197</v>
      </c>
      <c r="AL290" s="108" t="s">
        <v>327</v>
      </c>
      <c r="AM290" s="108" t="str">
        <f t="shared" si="77"/>
        <v>R_ES-APP-CW</v>
      </c>
      <c r="AN290" s="108" t="str">
        <f t="shared" si="77"/>
        <v>SH12_13</v>
      </c>
      <c r="AO290" s="108">
        <f t="shared" si="78"/>
        <v>0.0184909585816698</v>
      </c>
      <c r="AP290" s="108" t="s">
        <v>18</v>
      </c>
      <c r="AQ290" s="108" t="s">
        <v>194</v>
      </c>
      <c r="AU290" s="108" t="s">
        <v>327</v>
      </c>
      <c r="AV290" s="108" t="str">
        <f t="shared" si="79"/>
        <v>R_ES-APP-CW</v>
      </c>
      <c r="AW290" s="108" t="str">
        <f t="shared" si="79"/>
        <v>SH12_13</v>
      </c>
      <c r="AX290" s="108">
        <f t="shared" si="80"/>
        <v>0.0213435574080405</v>
      </c>
      <c r="AY290" s="108" t="s">
        <v>18</v>
      </c>
      <c r="AZ290" s="108" t="s">
        <v>193</v>
      </c>
      <c r="BD290" s="108" t="s">
        <v>327</v>
      </c>
      <c r="BE290" s="108" t="str">
        <f t="shared" si="81"/>
        <v>R_ES-APP-CW</v>
      </c>
      <c r="BF290" s="108" t="str">
        <f t="shared" si="81"/>
        <v>SH12_13</v>
      </c>
      <c r="BG290" s="108">
        <f t="shared" si="85"/>
        <v>0.0184909585816698</v>
      </c>
      <c r="BH290" s="108" t="s">
        <v>18</v>
      </c>
      <c r="BI290" s="108" t="s">
        <v>195</v>
      </c>
      <c r="BM290" s="108" t="s">
        <v>327</v>
      </c>
      <c r="BN290" s="108" t="str">
        <f t="shared" si="82"/>
        <v>R_ES-APP-CW</v>
      </c>
      <c r="BO290" s="108" t="str">
        <f t="shared" si="82"/>
        <v>SH12_13</v>
      </c>
      <c r="BP290" s="108">
        <f t="shared" si="83"/>
        <v>0.0213435574080405</v>
      </c>
      <c r="BQ290" s="108" t="s">
        <v>18</v>
      </c>
      <c r="BR290" s="108" t="s">
        <v>192</v>
      </c>
    </row>
    <row r="291" spans="11:70">
      <c r="K291" s="175" t="s">
        <v>327</v>
      </c>
      <c r="L291" s="108" t="str">
        <f t="shared" si="84"/>
        <v>R_ES-APP-CW</v>
      </c>
      <c r="M291" s="108" t="str">
        <f t="shared" si="71"/>
        <v>SH14_15</v>
      </c>
      <c r="N291" s="108">
        <f t="shared" si="72"/>
        <v>0.0204723701496402</v>
      </c>
      <c r="O291" s="108" t="s">
        <v>18</v>
      </c>
      <c r="P291" s="108" t="s">
        <v>196</v>
      </c>
      <c r="T291" s="108" t="s">
        <v>327</v>
      </c>
      <c r="U291" s="108" t="str">
        <f t="shared" si="73"/>
        <v>R_ES-APP-CW</v>
      </c>
      <c r="V291" s="108" t="str">
        <f t="shared" si="73"/>
        <v>SH14_15</v>
      </c>
      <c r="W291" s="108">
        <f t="shared" si="74"/>
        <v>0.0189446065338263</v>
      </c>
      <c r="X291" s="108" t="s">
        <v>18</v>
      </c>
      <c r="Y291" s="108" t="s">
        <v>191</v>
      </c>
      <c r="AC291" s="108" t="s">
        <v>327</v>
      </c>
      <c r="AD291" s="108" t="str">
        <f t="shared" si="75"/>
        <v>R_ES-APP-CW</v>
      </c>
      <c r="AE291" s="108" t="str">
        <f t="shared" si="75"/>
        <v>SH14_15</v>
      </c>
      <c r="AF291" s="108">
        <f t="shared" si="76"/>
        <v>0.0181694864820914</v>
      </c>
      <c r="AG291" s="108" t="s">
        <v>18</v>
      </c>
      <c r="AH291" s="108" t="s">
        <v>197</v>
      </c>
      <c r="AL291" s="108" t="s">
        <v>327</v>
      </c>
      <c r="AM291" s="108" t="str">
        <f t="shared" si="77"/>
        <v>R_ES-APP-CW</v>
      </c>
      <c r="AN291" s="108" t="str">
        <f t="shared" si="77"/>
        <v>SH14_15</v>
      </c>
      <c r="AO291" s="108">
        <f t="shared" si="78"/>
        <v>0.019740368004096</v>
      </c>
      <c r="AP291" s="108" t="s">
        <v>18</v>
      </c>
      <c r="AQ291" s="108" t="s">
        <v>194</v>
      </c>
      <c r="AU291" s="108" t="s">
        <v>327</v>
      </c>
      <c r="AV291" s="108" t="str">
        <f t="shared" si="79"/>
        <v>R_ES-APP-CW</v>
      </c>
      <c r="AW291" s="108" t="str">
        <f t="shared" si="79"/>
        <v>SH14_15</v>
      </c>
      <c r="AX291" s="108">
        <f t="shared" si="80"/>
        <v>0.022952067498314</v>
      </c>
      <c r="AY291" s="108" t="s">
        <v>18</v>
      </c>
      <c r="AZ291" s="108" t="s">
        <v>193</v>
      </c>
      <c r="BD291" s="108" t="s">
        <v>327</v>
      </c>
      <c r="BE291" s="108" t="str">
        <f t="shared" si="81"/>
        <v>R_ES-APP-CW</v>
      </c>
      <c r="BF291" s="108" t="str">
        <f t="shared" si="81"/>
        <v>SH14_15</v>
      </c>
      <c r="BG291" s="108">
        <f t="shared" si="85"/>
        <v>0.019740368004096</v>
      </c>
      <c r="BH291" s="108" t="s">
        <v>18</v>
      </c>
      <c r="BI291" s="108" t="s">
        <v>195</v>
      </c>
      <c r="BM291" s="108" t="s">
        <v>327</v>
      </c>
      <c r="BN291" s="108" t="str">
        <f t="shared" si="82"/>
        <v>R_ES-APP-CW</v>
      </c>
      <c r="BO291" s="108" t="str">
        <f t="shared" si="82"/>
        <v>SH14_15</v>
      </c>
      <c r="BP291" s="108">
        <f t="shared" si="83"/>
        <v>0.022952067498314</v>
      </c>
      <c r="BQ291" s="108" t="s">
        <v>18</v>
      </c>
      <c r="BR291" s="108" t="s">
        <v>192</v>
      </c>
    </row>
    <row r="292" spans="11:70">
      <c r="K292" s="108" t="s">
        <v>327</v>
      </c>
      <c r="L292" s="108" t="str">
        <f t="shared" si="84"/>
        <v>R_ES-APP-CW</v>
      </c>
      <c r="M292" s="108" t="str">
        <f t="shared" si="71"/>
        <v>SH16_17</v>
      </c>
      <c r="N292" s="108">
        <f t="shared" si="72"/>
        <v>0.021278922422278</v>
      </c>
      <c r="O292" s="108" t="s">
        <v>18</v>
      </c>
      <c r="P292" s="108" t="s">
        <v>196</v>
      </c>
      <c r="T292" s="108" t="s">
        <v>327</v>
      </c>
      <c r="U292" s="108" t="str">
        <f t="shared" si="73"/>
        <v>R_ES-APP-CW</v>
      </c>
      <c r="V292" s="108" t="str">
        <f t="shared" si="73"/>
        <v>SH16_17</v>
      </c>
      <c r="W292" s="108">
        <f t="shared" si="74"/>
        <v>0.0187938640201366</v>
      </c>
      <c r="X292" s="108" t="s">
        <v>18</v>
      </c>
      <c r="Y292" s="108" t="s">
        <v>191</v>
      </c>
      <c r="AC292" s="108" t="s">
        <v>327</v>
      </c>
      <c r="AD292" s="108" t="str">
        <f t="shared" si="75"/>
        <v>R_ES-APP-CW</v>
      </c>
      <c r="AE292" s="108" t="str">
        <f t="shared" si="75"/>
        <v>SH16_17</v>
      </c>
      <c r="AF292" s="108">
        <f t="shared" si="76"/>
        <v>0.0199388030090388</v>
      </c>
      <c r="AG292" s="108" t="s">
        <v>18</v>
      </c>
      <c r="AH292" s="108" t="s">
        <v>197</v>
      </c>
      <c r="AL292" s="108" t="s">
        <v>327</v>
      </c>
      <c r="AM292" s="108" t="str">
        <f t="shared" si="77"/>
        <v>R_ES-APP-CW</v>
      </c>
      <c r="AN292" s="108" t="str">
        <f t="shared" si="77"/>
        <v>SH16_17</v>
      </c>
      <c r="AO292" s="108">
        <f t="shared" si="78"/>
        <v>0.0204205397465977</v>
      </c>
      <c r="AP292" s="108" t="s">
        <v>18</v>
      </c>
      <c r="AQ292" s="108" t="s">
        <v>194</v>
      </c>
      <c r="AU292" s="108" t="s">
        <v>327</v>
      </c>
      <c r="AV292" s="108" t="str">
        <f t="shared" si="79"/>
        <v>R_ES-APP-CW</v>
      </c>
      <c r="AW292" s="108" t="str">
        <f t="shared" si="79"/>
        <v>SH16_17</v>
      </c>
      <c r="AX292" s="108">
        <f t="shared" si="80"/>
        <v>0.0237104459107458</v>
      </c>
      <c r="AY292" s="108" t="s">
        <v>18</v>
      </c>
      <c r="AZ292" s="108" t="s">
        <v>193</v>
      </c>
      <c r="BD292" s="108" t="s">
        <v>327</v>
      </c>
      <c r="BE292" s="108" t="str">
        <f t="shared" si="81"/>
        <v>R_ES-APP-CW</v>
      </c>
      <c r="BF292" s="108" t="str">
        <f t="shared" si="81"/>
        <v>SH16_17</v>
      </c>
      <c r="BG292" s="108">
        <f t="shared" si="85"/>
        <v>0.0204205397465977</v>
      </c>
      <c r="BH292" s="108" t="s">
        <v>18</v>
      </c>
      <c r="BI292" s="108" t="s">
        <v>195</v>
      </c>
      <c r="BM292" s="108" t="s">
        <v>327</v>
      </c>
      <c r="BN292" s="108" t="str">
        <f t="shared" si="82"/>
        <v>R_ES-APP-CW</v>
      </c>
      <c r="BO292" s="108" t="str">
        <f t="shared" si="82"/>
        <v>SH16_17</v>
      </c>
      <c r="BP292" s="108">
        <f t="shared" si="83"/>
        <v>0.0237104459107458</v>
      </c>
      <c r="BQ292" s="108" t="s">
        <v>18</v>
      </c>
      <c r="BR292" s="108" t="s">
        <v>192</v>
      </c>
    </row>
    <row r="293" spans="11:70">
      <c r="K293" s="108" t="s">
        <v>327</v>
      </c>
      <c r="L293" s="108" t="str">
        <f t="shared" si="84"/>
        <v>R_ES-APP-CW</v>
      </c>
      <c r="M293" s="108" t="str">
        <f t="shared" si="71"/>
        <v>SH18_19</v>
      </c>
      <c r="N293" s="108">
        <f t="shared" si="72"/>
        <v>0.0217388347288327</v>
      </c>
      <c r="O293" s="108" t="s">
        <v>18</v>
      </c>
      <c r="P293" s="108" t="s">
        <v>196</v>
      </c>
      <c r="T293" s="108" t="s">
        <v>327</v>
      </c>
      <c r="U293" s="108" t="str">
        <f t="shared" si="73"/>
        <v>R_ES-APP-CW</v>
      </c>
      <c r="V293" s="108" t="str">
        <f t="shared" si="73"/>
        <v>SH18_19</v>
      </c>
      <c r="W293" s="108">
        <f t="shared" si="74"/>
        <v>0.0189293212414044</v>
      </c>
      <c r="X293" s="108" t="s">
        <v>18</v>
      </c>
      <c r="Y293" s="108" t="s">
        <v>191</v>
      </c>
      <c r="AC293" s="108" t="s">
        <v>327</v>
      </c>
      <c r="AD293" s="108" t="str">
        <f t="shared" si="75"/>
        <v>R_ES-APP-CW</v>
      </c>
      <c r="AE293" s="108" t="str">
        <f t="shared" si="75"/>
        <v>SH18_19</v>
      </c>
      <c r="AF293" s="108">
        <f t="shared" si="76"/>
        <v>0.0205951831792654</v>
      </c>
      <c r="AG293" s="108" t="s">
        <v>18</v>
      </c>
      <c r="AH293" s="108" t="s">
        <v>197</v>
      </c>
      <c r="AL293" s="108" t="s">
        <v>327</v>
      </c>
      <c r="AM293" s="108" t="str">
        <f t="shared" si="77"/>
        <v>R_ES-APP-CW</v>
      </c>
      <c r="AN293" s="108" t="str">
        <f t="shared" si="77"/>
        <v>SH18_19</v>
      </c>
      <c r="AO293" s="108">
        <f t="shared" si="78"/>
        <v>0.0206910653610991</v>
      </c>
      <c r="AP293" s="108" t="s">
        <v>18</v>
      </c>
      <c r="AQ293" s="108" t="s">
        <v>194</v>
      </c>
      <c r="AU293" s="108" t="s">
        <v>327</v>
      </c>
      <c r="AV293" s="108" t="str">
        <f t="shared" si="79"/>
        <v>R_ES-APP-CW</v>
      </c>
      <c r="AW293" s="108" t="str">
        <f t="shared" si="79"/>
        <v>SH18_19</v>
      </c>
      <c r="AX293" s="108">
        <f t="shared" si="80"/>
        <v>0.0239937611707896</v>
      </c>
      <c r="AY293" s="108" t="s">
        <v>18</v>
      </c>
      <c r="AZ293" s="108" t="s">
        <v>193</v>
      </c>
      <c r="BD293" s="108" t="s">
        <v>327</v>
      </c>
      <c r="BE293" s="108" t="str">
        <f t="shared" si="81"/>
        <v>R_ES-APP-CW</v>
      </c>
      <c r="BF293" s="108" t="str">
        <f t="shared" si="81"/>
        <v>SH18_19</v>
      </c>
      <c r="BG293" s="108">
        <f t="shared" si="85"/>
        <v>0.0206910653610991</v>
      </c>
      <c r="BH293" s="108" t="s">
        <v>18</v>
      </c>
      <c r="BI293" s="108" t="s">
        <v>195</v>
      </c>
      <c r="BM293" s="108" t="s">
        <v>327</v>
      </c>
      <c r="BN293" s="108" t="str">
        <f t="shared" si="82"/>
        <v>R_ES-APP-CW</v>
      </c>
      <c r="BO293" s="108" t="str">
        <f t="shared" si="82"/>
        <v>SH18_19</v>
      </c>
      <c r="BP293" s="108">
        <f t="shared" si="83"/>
        <v>0.0239937611707896</v>
      </c>
      <c r="BQ293" s="108" t="s">
        <v>18</v>
      </c>
      <c r="BR293" s="108" t="s">
        <v>192</v>
      </c>
    </row>
    <row r="294" spans="11:70">
      <c r="K294" s="108" t="s">
        <v>327</v>
      </c>
      <c r="L294" s="108" t="str">
        <f t="shared" si="84"/>
        <v>R_ES-APP-CW</v>
      </c>
      <c r="M294" s="108" t="str">
        <f t="shared" si="71"/>
        <v>SH20_21</v>
      </c>
      <c r="N294" s="108">
        <f t="shared" si="72"/>
        <v>0.0219554256218374</v>
      </c>
      <c r="O294" s="108" t="s">
        <v>18</v>
      </c>
      <c r="P294" s="108" t="s">
        <v>196</v>
      </c>
      <c r="T294" s="108" t="s">
        <v>327</v>
      </c>
      <c r="U294" s="108" t="str">
        <f t="shared" si="73"/>
        <v>R_ES-APP-CW</v>
      </c>
      <c r="V294" s="108" t="str">
        <f t="shared" si="73"/>
        <v>SH20_21</v>
      </c>
      <c r="W294" s="108">
        <f t="shared" si="74"/>
        <v>0.0190946892738074</v>
      </c>
      <c r="X294" s="108" t="s">
        <v>18</v>
      </c>
      <c r="Y294" s="108" t="s">
        <v>191</v>
      </c>
      <c r="AC294" s="108" t="s">
        <v>327</v>
      </c>
      <c r="AD294" s="108" t="str">
        <f t="shared" si="75"/>
        <v>R_ES-APP-CW</v>
      </c>
      <c r="AE294" s="108" t="str">
        <f t="shared" si="75"/>
        <v>SH20_21</v>
      </c>
      <c r="AF294" s="108">
        <f t="shared" si="76"/>
        <v>0.0207273778877354</v>
      </c>
      <c r="AG294" s="108" t="s">
        <v>18</v>
      </c>
      <c r="AH294" s="108" t="s">
        <v>197</v>
      </c>
      <c r="AL294" s="108" t="s">
        <v>327</v>
      </c>
      <c r="AM294" s="108" t="str">
        <f t="shared" si="77"/>
        <v>R_ES-APP-CW</v>
      </c>
      <c r="AN294" s="108" t="str">
        <f t="shared" si="77"/>
        <v>SH20_21</v>
      </c>
      <c r="AO294" s="108">
        <f t="shared" si="78"/>
        <v>0.0209631637065674</v>
      </c>
      <c r="AP294" s="108" t="s">
        <v>18</v>
      </c>
      <c r="AQ294" s="108" t="s">
        <v>194</v>
      </c>
      <c r="AU294" s="108" t="s">
        <v>327</v>
      </c>
      <c r="AV294" s="108" t="str">
        <f t="shared" si="79"/>
        <v>R_ES-APP-CW</v>
      </c>
      <c r="AW294" s="108" t="str">
        <f t="shared" si="79"/>
        <v>SH20_21</v>
      </c>
      <c r="AX294" s="108">
        <f t="shared" si="80"/>
        <v>0.0244748252753431</v>
      </c>
      <c r="AY294" s="108" t="s">
        <v>18</v>
      </c>
      <c r="AZ294" s="108" t="s">
        <v>193</v>
      </c>
      <c r="BD294" s="108" t="s">
        <v>327</v>
      </c>
      <c r="BE294" s="108" t="str">
        <f t="shared" si="81"/>
        <v>R_ES-APP-CW</v>
      </c>
      <c r="BF294" s="108" t="str">
        <f t="shared" si="81"/>
        <v>SH20_21</v>
      </c>
      <c r="BG294" s="108">
        <f t="shared" si="85"/>
        <v>0.0209631637065674</v>
      </c>
      <c r="BH294" s="108" t="s">
        <v>18</v>
      </c>
      <c r="BI294" s="108" t="s">
        <v>195</v>
      </c>
      <c r="BM294" s="108" t="s">
        <v>327</v>
      </c>
      <c r="BN294" s="108" t="str">
        <f t="shared" si="82"/>
        <v>R_ES-APP-CW</v>
      </c>
      <c r="BO294" s="108" t="str">
        <f t="shared" si="82"/>
        <v>SH20_21</v>
      </c>
      <c r="BP294" s="108">
        <f t="shared" si="83"/>
        <v>0.0244748252753431</v>
      </c>
      <c r="BQ294" s="108" t="s">
        <v>18</v>
      </c>
      <c r="BR294" s="108" t="s">
        <v>192</v>
      </c>
    </row>
    <row r="295" spans="11:70">
      <c r="K295" s="175" t="s">
        <v>327</v>
      </c>
      <c r="L295" s="108" t="str">
        <f t="shared" si="84"/>
        <v>R_ES-APP-CW</v>
      </c>
      <c r="M295" s="108" t="str">
        <f t="shared" si="71"/>
        <v>SH22_23</v>
      </c>
      <c r="N295" s="108">
        <f t="shared" si="72"/>
        <v>0.0221215642248193</v>
      </c>
      <c r="O295" s="108" t="s">
        <v>18</v>
      </c>
      <c r="P295" s="108" t="s">
        <v>196</v>
      </c>
      <c r="T295" s="108" t="s">
        <v>327</v>
      </c>
      <c r="U295" s="108" t="str">
        <f t="shared" si="73"/>
        <v>R_ES-APP-CW</v>
      </c>
      <c r="V295" s="108" t="str">
        <f t="shared" si="73"/>
        <v>SH22_23</v>
      </c>
      <c r="W295" s="108">
        <f t="shared" si="74"/>
        <v>0.0183466180817403</v>
      </c>
      <c r="X295" s="108" t="s">
        <v>18</v>
      </c>
      <c r="Y295" s="108" t="s">
        <v>191</v>
      </c>
      <c r="AC295" s="108" t="s">
        <v>327</v>
      </c>
      <c r="AD295" s="108" t="str">
        <f t="shared" si="75"/>
        <v>R_ES-APP-CW</v>
      </c>
      <c r="AE295" s="108" t="str">
        <f t="shared" si="75"/>
        <v>SH22_23</v>
      </c>
      <c r="AF295" s="108">
        <f t="shared" si="76"/>
        <v>0.0207157550987243</v>
      </c>
      <c r="AG295" s="108" t="s">
        <v>18</v>
      </c>
      <c r="AH295" s="108" t="s">
        <v>197</v>
      </c>
      <c r="AL295" s="108" t="s">
        <v>327</v>
      </c>
      <c r="AM295" s="108" t="str">
        <f t="shared" si="77"/>
        <v>R_ES-APP-CW</v>
      </c>
      <c r="AN295" s="108" t="str">
        <f t="shared" si="77"/>
        <v>SH22_23</v>
      </c>
      <c r="AO295" s="108">
        <f t="shared" si="78"/>
        <v>0.02077782488644</v>
      </c>
      <c r="AP295" s="108" t="s">
        <v>18</v>
      </c>
      <c r="AQ295" s="108" t="s">
        <v>194</v>
      </c>
      <c r="AU295" s="108" t="s">
        <v>327</v>
      </c>
      <c r="AV295" s="108" t="str">
        <f t="shared" si="79"/>
        <v>R_ES-APP-CW</v>
      </c>
      <c r="AW295" s="108" t="str">
        <f t="shared" si="79"/>
        <v>SH22_23</v>
      </c>
      <c r="AX295" s="108">
        <f t="shared" si="80"/>
        <v>0.0241373966840562</v>
      </c>
      <c r="AY295" s="108" t="s">
        <v>18</v>
      </c>
      <c r="AZ295" s="108" t="s">
        <v>193</v>
      </c>
      <c r="BD295" s="108" t="s">
        <v>327</v>
      </c>
      <c r="BE295" s="108" t="str">
        <f t="shared" si="81"/>
        <v>R_ES-APP-CW</v>
      </c>
      <c r="BF295" s="108" t="str">
        <f t="shared" si="81"/>
        <v>SH22_23</v>
      </c>
      <c r="BG295" s="108">
        <f t="shared" si="85"/>
        <v>0.02077782488644</v>
      </c>
      <c r="BH295" s="108" t="s">
        <v>18</v>
      </c>
      <c r="BI295" s="108" t="s">
        <v>195</v>
      </c>
      <c r="BM295" s="108" t="s">
        <v>327</v>
      </c>
      <c r="BN295" s="108" t="str">
        <f t="shared" si="82"/>
        <v>R_ES-APP-CW</v>
      </c>
      <c r="BO295" s="108" t="str">
        <f t="shared" si="82"/>
        <v>SH22_23</v>
      </c>
      <c r="BP295" s="108">
        <f t="shared" si="83"/>
        <v>0.0241373966840562</v>
      </c>
      <c r="BQ295" s="108" t="s">
        <v>18</v>
      </c>
      <c r="BR295" s="108" t="s">
        <v>192</v>
      </c>
    </row>
    <row r="296" spans="11:70">
      <c r="K296" s="108" t="s">
        <v>327</v>
      </c>
      <c r="L296" s="108" t="str">
        <f t="shared" si="84"/>
        <v>R_ES-APP-CW</v>
      </c>
      <c r="M296" s="108" t="str">
        <f t="shared" si="71"/>
        <v>FH0_1</v>
      </c>
      <c r="N296" s="108">
        <f t="shared" si="72"/>
        <v>0.0213934931755858</v>
      </c>
      <c r="O296" s="108" t="s">
        <v>18</v>
      </c>
      <c r="P296" s="108" t="s">
        <v>196</v>
      </c>
      <c r="T296" s="108" t="s">
        <v>327</v>
      </c>
      <c r="U296" s="108" t="str">
        <f t="shared" si="73"/>
        <v>R_ES-APP-CW</v>
      </c>
      <c r="V296" s="108" t="str">
        <f t="shared" si="73"/>
        <v>FH0_1</v>
      </c>
      <c r="W296" s="108">
        <f t="shared" si="74"/>
        <v>0.0189900151087194</v>
      </c>
      <c r="X296" s="108" t="s">
        <v>18</v>
      </c>
      <c r="Y296" s="108" t="s">
        <v>191</v>
      </c>
      <c r="AC296" s="108" t="s">
        <v>327</v>
      </c>
      <c r="AD296" s="108" t="str">
        <f t="shared" si="75"/>
        <v>R_ES-APP-CW</v>
      </c>
      <c r="AE296" s="108" t="str">
        <f t="shared" si="75"/>
        <v>FH0_1</v>
      </c>
      <c r="AF296" s="108">
        <f t="shared" si="76"/>
        <v>0.0225377088372482</v>
      </c>
      <c r="AG296" s="108" t="s">
        <v>18</v>
      </c>
      <c r="AH296" s="108" t="s">
        <v>197</v>
      </c>
      <c r="AL296" s="108" t="s">
        <v>327</v>
      </c>
      <c r="AM296" s="108" t="str">
        <f t="shared" si="77"/>
        <v>R_ES-APP-CW</v>
      </c>
      <c r="AN296" s="108" t="str">
        <f t="shared" si="77"/>
        <v>FH0_1</v>
      </c>
      <c r="AO296" s="108">
        <f t="shared" si="78"/>
        <v>0.02082812933826</v>
      </c>
      <c r="AP296" s="108" t="s">
        <v>18</v>
      </c>
      <c r="AQ296" s="108" t="s">
        <v>194</v>
      </c>
      <c r="AU296" s="108" t="s">
        <v>327</v>
      </c>
      <c r="AV296" s="108" t="str">
        <f t="shared" si="79"/>
        <v>R_ES-APP-CW</v>
      </c>
      <c r="AW296" s="108" t="str">
        <f t="shared" si="79"/>
        <v>FH0_1</v>
      </c>
      <c r="AX296" s="108">
        <f t="shared" si="80"/>
        <v>0.0222158485714042</v>
      </c>
      <c r="AY296" s="108" t="s">
        <v>18</v>
      </c>
      <c r="AZ296" s="108" t="s">
        <v>193</v>
      </c>
      <c r="BD296" s="108" t="s">
        <v>327</v>
      </c>
      <c r="BE296" s="108" t="str">
        <f t="shared" si="81"/>
        <v>R_ES-APP-CW</v>
      </c>
      <c r="BF296" s="108" t="str">
        <f t="shared" si="81"/>
        <v>FH0_1</v>
      </c>
      <c r="BG296" s="108">
        <f t="shared" si="85"/>
        <v>0.02082812933826</v>
      </c>
      <c r="BH296" s="108" t="s">
        <v>18</v>
      </c>
      <c r="BI296" s="108" t="s">
        <v>195</v>
      </c>
      <c r="BM296" s="108" t="s">
        <v>327</v>
      </c>
      <c r="BN296" s="108" t="str">
        <f t="shared" si="82"/>
        <v>R_ES-APP-CW</v>
      </c>
      <c r="BO296" s="108" t="str">
        <f t="shared" si="82"/>
        <v>FH0_1</v>
      </c>
      <c r="BP296" s="108">
        <f t="shared" si="83"/>
        <v>0.0222158485714042</v>
      </c>
      <c r="BQ296" s="108" t="s">
        <v>18</v>
      </c>
      <c r="BR296" s="108" t="s">
        <v>192</v>
      </c>
    </row>
    <row r="297" spans="11:70">
      <c r="K297" s="108" t="s">
        <v>327</v>
      </c>
      <c r="L297" s="108" t="str">
        <f t="shared" si="84"/>
        <v>R_ES-APP-CW</v>
      </c>
      <c r="M297" s="108" t="str">
        <f t="shared" si="71"/>
        <v>FH2_3</v>
      </c>
      <c r="N297" s="108">
        <f t="shared" si="72"/>
        <v>0.02102967448633</v>
      </c>
      <c r="O297" s="108" t="s">
        <v>18</v>
      </c>
      <c r="P297" s="108" t="s">
        <v>196</v>
      </c>
      <c r="T297" s="108" t="s">
        <v>327</v>
      </c>
      <c r="U297" s="108" t="str">
        <f t="shared" si="73"/>
        <v>R_ES-APP-CW</v>
      </c>
      <c r="V297" s="108" t="str">
        <f t="shared" si="73"/>
        <v>FH2_3</v>
      </c>
      <c r="W297" s="108">
        <f t="shared" si="74"/>
        <v>0.0166572327084534</v>
      </c>
      <c r="X297" s="108" t="s">
        <v>18</v>
      </c>
      <c r="Y297" s="108" t="s">
        <v>191</v>
      </c>
      <c r="AC297" s="108" t="s">
        <v>327</v>
      </c>
      <c r="AD297" s="108" t="str">
        <f t="shared" si="75"/>
        <v>R_ES-APP-CW</v>
      </c>
      <c r="AE297" s="108" t="str">
        <f t="shared" si="75"/>
        <v>FH2_3</v>
      </c>
      <c r="AF297" s="108">
        <f t="shared" si="76"/>
        <v>0.022471121655479</v>
      </c>
      <c r="AG297" s="108" t="s">
        <v>18</v>
      </c>
      <c r="AH297" s="108" t="s">
        <v>197</v>
      </c>
      <c r="AL297" s="108" t="s">
        <v>327</v>
      </c>
      <c r="AM297" s="108" t="str">
        <f t="shared" si="77"/>
        <v>R_ES-APP-CW</v>
      </c>
      <c r="AN297" s="108" t="str">
        <f t="shared" si="77"/>
        <v>FH2_3</v>
      </c>
      <c r="AO297" s="108">
        <f t="shared" si="78"/>
        <v>0.0196922594663782</v>
      </c>
      <c r="AP297" s="108" t="s">
        <v>18</v>
      </c>
      <c r="AQ297" s="108" t="s">
        <v>194</v>
      </c>
      <c r="AU297" s="108" t="s">
        <v>327</v>
      </c>
      <c r="AV297" s="108" t="str">
        <f t="shared" si="79"/>
        <v>R_ES-APP-CW</v>
      </c>
      <c r="AW297" s="108" t="str">
        <f t="shared" si="79"/>
        <v>FH2_3</v>
      </c>
      <c r="AX297" s="108">
        <f t="shared" si="80"/>
        <v>0.0200672016482474</v>
      </c>
      <c r="AY297" s="108" t="s">
        <v>18</v>
      </c>
      <c r="AZ297" s="108" t="s">
        <v>193</v>
      </c>
      <c r="BD297" s="108" t="s">
        <v>327</v>
      </c>
      <c r="BE297" s="108" t="str">
        <f t="shared" si="81"/>
        <v>R_ES-APP-CW</v>
      </c>
      <c r="BF297" s="108" t="str">
        <f t="shared" si="81"/>
        <v>FH2_3</v>
      </c>
      <c r="BG297" s="108">
        <f t="shared" si="85"/>
        <v>0.0196922594663782</v>
      </c>
      <c r="BH297" s="108" t="s">
        <v>18</v>
      </c>
      <c r="BI297" s="108" t="s">
        <v>195</v>
      </c>
      <c r="BM297" s="108" t="s">
        <v>327</v>
      </c>
      <c r="BN297" s="108" t="str">
        <f t="shared" si="82"/>
        <v>R_ES-APP-CW</v>
      </c>
      <c r="BO297" s="108" t="str">
        <f t="shared" si="82"/>
        <v>FH2_3</v>
      </c>
      <c r="BP297" s="108">
        <f t="shared" si="83"/>
        <v>0.0200672016482474</v>
      </c>
      <c r="BQ297" s="108" t="s">
        <v>18</v>
      </c>
      <c r="BR297" s="108" t="s">
        <v>192</v>
      </c>
    </row>
    <row r="298" spans="11:70">
      <c r="K298" s="108" t="s">
        <v>327</v>
      </c>
      <c r="L298" s="108" t="str">
        <f t="shared" si="84"/>
        <v>R_ES-APP-CW</v>
      </c>
      <c r="M298" s="108" t="str">
        <f t="shared" si="71"/>
        <v>FH4_5</v>
      </c>
      <c r="N298" s="108">
        <f t="shared" si="72"/>
        <v>0.0201116701113584</v>
      </c>
      <c r="O298" s="108" t="s">
        <v>18</v>
      </c>
      <c r="P298" s="108" t="s">
        <v>196</v>
      </c>
      <c r="T298" s="108" t="s">
        <v>327</v>
      </c>
      <c r="U298" s="108" t="str">
        <f t="shared" si="73"/>
        <v>R_ES-APP-CW</v>
      </c>
      <c r="V298" s="108" t="str">
        <f t="shared" si="73"/>
        <v>FH4_5</v>
      </c>
      <c r="W298" s="108">
        <f t="shared" si="74"/>
        <v>0.0158290452354489</v>
      </c>
      <c r="X298" s="108" t="s">
        <v>18</v>
      </c>
      <c r="Y298" s="108" t="s">
        <v>191</v>
      </c>
      <c r="AC298" s="108" t="s">
        <v>327</v>
      </c>
      <c r="AD298" s="108" t="str">
        <f t="shared" si="75"/>
        <v>R_ES-APP-CW</v>
      </c>
      <c r="AE298" s="108" t="str">
        <f t="shared" si="75"/>
        <v>FH4_5</v>
      </c>
      <c r="AF298" s="108">
        <f t="shared" si="76"/>
        <v>0.0209246883499341</v>
      </c>
      <c r="AG298" s="108" t="s">
        <v>18</v>
      </c>
      <c r="AH298" s="108" t="s">
        <v>197</v>
      </c>
      <c r="AL298" s="108" t="s">
        <v>327</v>
      </c>
      <c r="AM298" s="108" t="str">
        <f t="shared" si="77"/>
        <v>R_ES-APP-CW</v>
      </c>
      <c r="AN298" s="108" t="str">
        <f t="shared" si="77"/>
        <v>FH4_5</v>
      </c>
      <c r="AO298" s="108">
        <f t="shared" si="78"/>
        <v>0.0185404013701219</v>
      </c>
      <c r="AP298" s="108" t="s">
        <v>18</v>
      </c>
      <c r="AQ298" s="108" t="s">
        <v>194</v>
      </c>
      <c r="AU298" s="108" t="s">
        <v>327</v>
      </c>
      <c r="AV298" s="108" t="str">
        <f t="shared" si="79"/>
        <v>R_ES-APP-CW</v>
      </c>
      <c r="AW298" s="108" t="str">
        <f t="shared" si="79"/>
        <v>FH4_5</v>
      </c>
      <c r="AX298" s="108">
        <f t="shared" si="80"/>
        <v>0.0177877243294525</v>
      </c>
      <c r="AY298" s="108" t="s">
        <v>18</v>
      </c>
      <c r="AZ298" s="108" t="s">
        <v>193</v>
      </c>
      <c r="BD298" s="108" t="s">
        <v>327</v>
      </c>
      <c r="BE298" s="108" t="str">
        <f t="shared" si="81"/>
        <v>R_ES-APP-CW</v>
      </c>
      <c r="BF298" s="108" t="str">
        <f t="shared" si="81"/>
        <v>FH4_5</v>
      </c>
      <c r="BG298" s="108">
        <f t="shared" si="85"/>
        <v>0.0185404013701219</v>
      </c>
      <c r="BH298" s="108" t="s">
        <v>18</v>
      </c>
      <c r="BI298" s="108" t="s">
        <v>195</v>
      </c>
      <c r="BM298" s="108" t="s">
        <v>327</v>
      </c>
      <c r="BN298" s="108" t="str">
        <f t="shared" si="82"/>
        <v>R_ES-APP-CW</v>
      </c>
      <c r="BO298" s="108" t="str">
        <f t="shared" si="82"/>
        <v>FH4_5</v>
      </c>
      <c r="BP298" s="108">
        <f t="shared" si="83"/>
        <v>0.0177877243294525</v>
      </c>
      <c r="BQ298" s="108" t="s">
        <v>18</v>
      </c>
      <c r="BR298" s="108" t="s">
        <v>192</v>
      </c>
    </row>
    <row r="299" spans="11:70">
      <c r="K299" s="175" t="s">
        <v>327</v>
      </c>
      <c r="L299" s="108" t="str">
        <f t="shared" si="84"/>
        <v>R_ES-APP-CW</v>
      </c>
      <c r="M299" s="108" t="str">
        <f t="shared" si="71"/>
        <v>FH6_7</v>
      </c>
      <c r="N299" s="108">
        <f t="shared" si="72"/>
        <v>0.0192099222047578</v>
      </c>
      <c r="O299" s="108" t="s">
        <v>18</v>
      </c>
      <c r="P299" s="108" t="s">
        <v>196</v>
      </c>
      <c r="T299" s="108" t="s">
        <v>327</v>
      </c>
      <c r="U299" s="108" t="str">
        <f t="shared" si="73"/>
        <v>R_ES-APP-CW</v>
      </c>
      <c r="V299" s="108" t="str">
        <f t="shared" si="73"/>
        <v>FH6_7</v>
      </c>
      <c r="W299" s="108">
        <f t="shared" si="74"/>
        <v>0.0159024621248745</v>
      </c>
      <c r="X299" s="108" t="s">
        <v>18</v>
      </c>
      <c r="Y299" s="108" t="s">
        <v>191</v>
      </c>
      <c r="AC299" s="108" t="s">
        <v>327</v>
      </c>
      <c r="AD299" s="108" t="str">
        <f t="shared" si="75"/>
        <v>R_ES-APP-CW</v>
      </c>
      <c r="AE299" s="108" t="str">
        <f t="shared" si="75"/>
        <v>FH6_7</v>
      </c>
      <c r="AF299" s="108">
        <f t="shared" si="76"/>
        <v>0.0184080758697192</v>
      </c>
      <c r="AG299" s="108" t="s">
        <v>18</v>
      </c>
      <c r="AH299" s="108" t="s">
        <v>197</v>
      </c>
      <c r="AL299" s="108" t="s">
        <v>327</v>
      </c>
      <c r="AM299" s="108" t="str">
        <f t="shared" si="77"/>
        <v>R_ES-APP-CW</v>
      </c>
      <c r="AN299" s="108" t="str">
        <f t="shared" si="77"/>
        <v>FH6_7</v>
      </c>
      <c r="AO299" s="108">
        <f t="shared" si="78"/>
        <v>0.0175903530927638</v>
      </c>
      <c r="AP299" s="108" t="s">
        <v>18</v>
      </c>
      <c r="AQ299" s="108" t="s">
        <v>194</v>
      </c>
      <c r="AU299" s="108" t="s">
        <v>327</v>
      </c>
      <c r="AV299" s="108" t="str">
        <f t="shared" si="79"/>
        <v>R_ES-APP-CW</v>
      </c>
      <c r="AW299" s="108" t="str">
        <f t="shared" si="79"/>
        <v>FH6_7</v>
      </c>
      <c r="AX299" s="108">
        <f t="shared" si="80"/>
        <v>0.0165945078402487</v>
      </c>
      <c r="AY299" s="108" t="s">
        <v>18</v>
      </c>
      <c r="AZ299" s="108" t="s">
        <v>193</v>
      </c>
      <c r="BD299" s="108" t="s">
        <v>327</v>
      </c>
      <c r="BE299" s="108" t="str">
        <f t="shared" si="81"/>
        <v>R_ES-APP-CW</v>
      </c>
      <c r="BF299" s="108" t="str">
        <f t="shared" si="81"/>
        <v>FH6_7</v>
      </c>
      <c r="BG299" s="108">
        <f t="shared" si="85"/>
        <v>0.0175903530927638</v>
      </c>
      <c r="BH299" s="108" t="s">
        <v>18</v>
      </c>
      <c r="BI299" s="108" t="s">
        <v>195</v>
      </c>
      <c r="BM299" s="108" t="s">
        <v>327</v>
      </c>
      <c r="BN299" s="108" t="str">
        <f t="shared" si="82"/>
        <v>R_ES-APP-CW</v>
      </c>
      <c r="BO299" s="108" t="str">
        <f t="shared" si="82"/>
        <v>FH6_7</v>
      </c>
      <c r="BP299" s="108">
        <f t="shared" si="83"/>
        <v>0.0165945078402487</v>
      </c>
      <c r="BQ299" s="108" t="s">
        <v>18</v>
      </c>
      <c r="BR299" s="108" t="s">
        <v>192</v>
      </c>
    </row>
    <row r="300" spans="11:70">
      <c r="K300" s="108" t="s">
        <v>327</v>
      </c>
      <c r="L300" s="108" t="str">
        <f t="shared" si="84"/>
        <v>R_ES-APP-CW</v>
      </c>
      <c r="M300" s="108" t="str">
        <f t="shared" si="71"/>
        <v>FH8_9</v>
      </c>
      <c r="N300" s="108">
        <f t="shared" si="72"/>
        <v>0.018841834190357</v>
      </c>
      <c r="O300" s="108" t="s">
        <v>18</v>
      </c>
      <c r="P300" s="108" t="s">
        <v>196</v>
      </c>
      <c r="T300" s="108" t="s">
        <v>327</v>
      </c>
      <c r="U300" s="108" t="str">
        <f t="shared" si="73"/>
        <v>R_ES-APP-CW</v>
      </c>
      <c r="V300" s="108" t="str">
        <f t="shared" si="73"/>
        <v>FH8_9</v>
      </c>
      <c r="W300" s="108">
        <f t="shared" si="74"/>
        <v>0.0171052366659126</v>
      </c>
      <c r="X300" s="108" t="s">
        <v>18</v>
      </c>
      <c r="Y300" s="108" t="s">
        <v>191</v>
      </c>
      <c r="AC300" s="108" t="s">
        <v>327</v>
      </c>
      <c r="AD300" s="108" t="str">
        <f t="shared" si="75"/>
        <v>R_ES-APP-CW</v>
      </c>
      <c r="AE300" s="108" t="str">
        <f t="shared" si="75"/>
        <v>FH8_9</v>
      </c>
      <c r="AF300" s="108">
        <f t="shared" si="76"/>
        <v>0.0169703204195258</v>
      </c>
      <c r="AG300" s="108" t="s">
        <v>18</v>
      </c>
      <c r="AH300" s="108" t="s">
        <v>197</v>
      </c>
      <c r="AL300" s="108" t="s">
        <v>327</v>
      </c>
      <c r="AM300" s="108" t="str">
        <f t="shared" si="77"/>
        <v>R_ES-APP-CW</v>
      </c>
      <c r="AN300" s="108" t="str">
        <f t="shared" si="77"/>
        <v>FH8_9</v>
      </c>
      <c r="AO300" s="108">
        <f t="shared" si="78"/>
        <v>0.0174698671638847</v>
      </c>
      <c r="AP300" s="108" t="s">
        <v>18</v>
      </c>
      <c r="AQ300" s="108" t="s">
        <v>194</v>
      </c>
      <c r="AU300" s="108" t="s">
        <v>327</v>
      </c>
      <c r="AV300" s="108" t="str">
        <f t="shared" si="79"/>
        <v>R_ES-APP-CW</v>
      </c>
      <c r="AW300" s="108" t="str">
        <f t="shared" si="79"/>
        <v>FH8_9</v>
      </c>
      <c r="AX300" s="108">
        <f t="shared" si="80"/>
        <v>0.0165122579121173</v>
      </c>
      <c r="AY300" s="108" t="s">
        <v>18</v>
      </c>
      <c r="AZ300" s="108" t="s">
        <v>193</v>
      </c>
      <c r="BD300" s="108" t="s">
        <v>327</v>
      </c>
      <c r="BE300" s="108" t="str">
        <f t="shared" si="81"/>
        <v>R_ES-APP-CW</v>
      </c>
      <c r="BF300" s="108" t="str">
        <f t="shared" si="81"/>
        <v>FH8_9</v>
      </c>
      <c r="BG300" s="108">
        <f t="shared" si="85"/>
        <v>0.0174698671638847</v>
      </c>
      <c r="BH300" s="108" t="s">
        <v>18</v>
      </c>
      <c r="BI300" s="108" t="s">
        <v>195</v>
      </c>
      <c r="BM300" s="108" t="s">
        <v>327</v>
      </c>
      <c r="BN300" s="108" t="str">
        <f t="shared" si="82"/>
        <v>R_ES-APP-CW</v>
      </c>
      <c r="BO300" s="108" t="str">
        <f t="shared" si="82"/>
        <v>FH8_9</v>
      </c>
      <c r="BP300" s="108">
        <f t="shared" si="83"/>
        <v>0.0165122579121173</v>
      </c>
      <c r="BQ300" s="108" t="s">
        <v>18</v>
      </c>
      <c r="BR300" s="108" t="s">
        <v>192</v>
      </c>
    </row>
    <row r="301" spans="11:70">
      <c r="K301" s="108" t="s">
        <v>327</v>
      </c>
      <c r="L301" s="108" t="str">
        <f t="shared" si="84"/>
        <v>R_ES-APP-CW</v>
      </c>
      <c r="M301" s="108" t="str">
        <f t="shared" si="71"/>
        <v>FH10_11</v>
      </c>
      <c r="N301" s="108">
        <f t="shared" si="72"/>
        <v>0.0189356699331529</v>
      </c>
      <c r="O301" s="108" t="s">
        <v>18</v>
      </c>
      <c r="P301" s="108" t="s">
        <v>196</v>
      </c>
      <c r="T301" s="108" t="s">
        <v>327</v>
      </c>
      <c r="U301" s="108" t="str">
        <f t="shared" si="73"/>
        <v>R_ES-APP-CW</v>
      </c>
      <c r="V301" s="108" t="str">
        <f t="shared" si="73"/>
        <v>FH10_11</v>
      </c>
      <c r="W301" s="108">
        <f t="shared" si="74"/>
        <v>0.0198225161188549</v>
      </c>
      <c r="X301" s="108" t="s">
        <v>18</v>
      </c>
      <c r="Y301" s="108" t="s">
        <v>191</v>
      </c>
      <c r="AC301" s="108" t="s">
        <v>327</v>
      </c>
      <c r="AD301" s="108" t="str">
        <f t="shared" si="75"/>
        <v>R_ES-APP-CW</v>
      </c>
      <c r="AE301" s="108" t="str">
        <f t="shared" si="75"/>
        <v>FH10_11</v>
      </c>
      <c r="AF301" s="108">
        <f t="shared" si="76"/>
        <v>0.0166723480117681</v>
      </c>
      <c r="AG301" s="108" t="s">
        <v>18</v>
      </c>
      <c r="AH301" s="108" t="s">
        <v>197</v>
      </c>
      <c r="AL301" s="108" t="s">
        <v>327</v>
      </c>
      <c r="AM301" s="108" t="str">
        <f t="shared" si="77"/>
        <v>R_ES-APP-CW</v>
      </c>
      <c r="AN301" s="108" t="str">
        <f t="shared" si="77"/>
        <v>FH10_11</v>
      </c>
      <c r="AO301" s="108">
        <f t="shared" si="78"/>
        <v>0.0185481158114173</v>
      </c>
      <c r="AP301" s="108" t="s">
        <v>18</v>
      </c>
      <c r="AQ301" s="108" t="s">
        <v>194</v>
      </c>
      <c r="AU301" s="108" t="s">
        <v>327</v>
      </c>
      <c r="AV301" s="108" t="str">
        <f t="shared" si="79"/>
        <v>R_ES-APP-CW</v>
      </c>
      <c r="AW301" s="108" t="str">
        <f t="shared" si="79"/>
        <v>FH10_11</v>
      </c>
      <c r="AX301" s="108">
        <f t="shared" si="80"/>
        <v>0.0182536626877173</v>
      </c>
      <c r="AY301" s="108" t="s">
        <v>18</v>
      </c>
      <c r="AZ301" s="108" t="s">
        <v>193</v>
      </c>
      <c r="BD301" s="108" t="s">
        <v>327</v>
      </c>
      <c r="BE301" s="108" t="str">
        <f t="shared" si="81"/>
        <v>R_ES-APP-CW</v>
      </c>
      <c r="BF301" s="108" t="str">
        <f t="shared" si="81"/>
        <v>FH10_11</v>
      </c>
      <c r="BG301" s="108">
        <f t="shared" si="85"/>
        <v>0.0185481158114173</v>
      </c>
      <c r="BH301" s="108" t="s">
        <v>18</v>
      </c>
      <c r="BI301" s="108" t="s">
        <v>195</v>
      </c>
      <c r="BM301" s="108" t="s">
        <v>327</v>
      </c>
      <c r="BN301" s="108" t="str">
        <f t="shared" si="82"/>
        <v>R_ES-APP-CW</v>
      </c>
      <c r="BO301" s="108" t="str">
        <f t="shared" si="82"/>
        <v>FH10_11</v>
      </c>
      <c r="BP301" s="108">
        <f t="shared" si="83"/>
        <v>0.0182536626877173</v>
      </c>
      <c r="BQ301" s="108" t="s">
        <v>18</v>
      </c>
      <c r="BR301" s="108" t="s">
        <v>192</v>
      </c>
    </row>
    <row r="302" spans="11:70">
      <c r="K302" s="108" t="s">
        <v>327</v>
      </c>
      <c r="L302" s="108" t="str">
        <f t="shared" si="84"/>
        <v>R_ES-APP-CW</v>
      </c>
      <c r="M302" s="108" t="str">
        <f t="shared" si="71"/>
        <v>FH12_13</v>
      </c>
      <c r="N302" s="108">
        <f t="shared" si="72"/>
        <v>0.0198847069007047</v>
      </c>
      <c r="O302" s="108" t="s">
        <v>18</v>
      </c>
      <c r="P302" s="108" t="s">
        <v>196</v>
      </c>
      <c r="T302" s="108" t="s">
        <v>327</v>
      </c>
      <c r="U302" s="108" t="str">
        <f t="shared" si="73"/>
        <v>R_ES-APP-CW</v>
      </c>
      <c r="V302" s="108" t="str">
        <f t="shared" si="73"/>
        <v>FH12_13</v>
      </c>
      <c r="W302" s="108">
        <f t="shared" si="74"/>
        <v>0.0205767152130325</v>
      </c>
      <c r="X302" s="108" t="s">
        <v>18</v>
      </c>
      <c r="Y302" s="108" t="s">
        <v>191</v>
      </c>
      <c r="AC302" s="108" t="s">
        <v>327</v>
      </c>
      <c r="AD302" s="108" t="str">
        <f t="shared" si="75"/>
        <v>R_ES-APP-CW</v>
      </c>
      <c r="AE302" s="108" t="str">
        <f t="shared" si="75"/>
        <v>FH12_13</v>
      </c>
      <c r="AF302" s="108">
        <f t="shared" si="76"/>
        <v>0.0178993947669431</v>
      </c>
      <c r="AG302" s="108" t="s">
        <v>18</v>
      </c>
      <c r="AH302" s="108" t="s">
        <v>197</v>
      </c>
      <c r="AL302" s="108" t="s">
        <v>327</v>
      </c>
      <c r="AM302" s="108" t="str">
        <f t="shared" si="77"/>
        <v>R_ES-APP-CW</v>
      </c>
      <c r="AN302" s="108" t="str">
        <f t="shared" si="77"/>
        <v>FH12_13</v>
      </c>
      <c r="AO302" s="108">
        <f t="shared" si="78"/>
        <v>0.0197346377775574</v>
      </c>
      <c r="AP302" s="108" t="s">
        <v>18</v>
      </c>
      <c r="AQ302" s="108" t="s">
        <v>194</v>
      </c>
      <c r="AU302" s="108" t="s">
        <v>327</v>
      </c>
      <c r="AV302" s="108" t="str">
        <f t="shared" si="79"/>
        <v>R_ES-APP-CW</v>
      </c>
      <c r="AW302" s="108" t="str">
        <f t="shared" si="79"/>
        <v>FH12_13</v>
      </c>
      <c r="AX302" s="108">
        <f t="shared" si="80"/>
        <v>0.0202626994046479</v>
      </c>
      <c r="AY302" s="108" t="s">
        <v>18</v>
      </c>
      <c r="AZ302" s="108" t="s">
        <v>193</v>
      </c>
      <c r="BD302" s="108" t="s">
        <v>327</v>
      </c>
      <c r="BE302" s="108" t="str">
        <f t="shared" si="81"/>
        <v>R_ES-APP-CW</v>
      </c>
      <c r="BF302" s="108" t="str">
        <f t="shared" si="81"/>
        <v>FH12_13</v>
      </c>
      <c r="BG302" s="108">
        <f t="shared" si="85"/>
        <v>0.0197346377775574</v>
      </c>
      <c r="BH302" s="108" t="s">
        <v>18</v>
      </c>
      <c r="BI302" s="108" t="s">
        <v>195</v>
      </c>
      <c r="BM302" s="108" t="s">
        <v>327</v>
      </c>
      <c r="BN302" s="108" t="str">
        <f t="shared" si="82"/>
        <v>R_ES-APP-CW</v>
      </c>
      <c r="BO302" s="108" t="str">
        <f t="shared" si="82"/>
        <v>FH12_13</v>
      </c>
      <c r="BP302" s="108">
        <f t="shared" si="83"/>
        <v>0.0202626994046479</v>
      </c>
      <c r="BQ302" s="108" t="s">
        <v>18</v>
      </c>
      <c r="BR302" s="108" t="s">
        <v>192</v>
      </c>
    </row>
    <row r="303" spans="11:70">
      <c r="K303" s="175" t="s">
        <v>327</v>
      </c>
      <c r="L303" s="108" t="str">
        <f t="shared" si="84"/>
        <v>R_ES-APP-CW</v>
      </c>
      <c r="M303" s="108" t="str">
        <f t="shared" si="71"/>
        <v>FH14_15</v>
      </c>
      <c r="N303" s="108">
        <f t="shared" si="72"/>
        <v>0.0208389906197208</v>
      </c>
      <c r="O303" s="108" t="s">
        <v>18</v>
      </c>
      <c r="P303" s="108" t="s">
        <v>196</v>
      </c>
      <c r="T303" s="108" t="s">
        <v>327</v>
      </c>
      <c r="U303" s="108" t="str">
        <f t="shared" si="73"/>
        <v>R_ES-APP-CW</v>
      </c>
      <c r="V303" s="108" t="str">
        <f t="shared" si="73"/>
        <v>FH14_15</v>
      </c>
      <c r="W303" s="108">
        <f t="shared" si="74"/>
        <v>0.0201344120759709</v>
      </c>
      <c r="X303" s="108" t="s">
        <v>18</v>
      </c>
      <c r="Y303" s="108" t="s">
        <v>191</v>
      </c>
      <c r="AC303" s="108" t="s">
        <v>327</v>
      </c>
      <c r="AD303" s="108" t="str">
        <f t="shared" si="75"/>
        <v>R_ES-APP-CW</v>
      </c>
      <c r="AE303" s="108" t="str">
        <f t="shared" si="75"/>
        <v>FH14_15</v>
      </c>
      <c r="AF303" s="108">
        <f t="shared" si="76"/>
        <v>0.0207530234250215</v>
      </c>
      <c r="AG303" s="108" t="s">
        <v>18</v>
      </c>
      <c r="AH303" s="108" t="s">
        <v>197</v>
      </c>
      <c r="AL303" s="108" t="s">
        <v>327</v>
      </c>
      <c r="AM303" s="108" t="str">
        <f t="shared" si="77"/>
        <v>R_ES-APP-CW</v>
      </c>
      <c r="AN303" s="108" t="str">
        <f t="shared" si="77"/>
        <v>FH14_15</v>
      </c>
      <c r="AO303" s="108">
        <f t="shared" si="78"/>
        <v>0.0206212544677413</v>
      </c>
      <c r="AP303" s="108" t="s">
        <v>18</v>
      </c>
      <c r="AQ303" s="108" t="s">
        <v>194</v>
      </c>
      <c r="AU303" s="108" t="s">
        <v>327</v>
      </c>
      <c r="AV303" s="108" t="str">
        <f t="shared" si="79"/>
        <v>R_ES-APP-CW</v>
      </c>
      <c r="AW303" s="108" t="str">
        <f t="shared" si="79"/>
        <v>FH14_15</v>
      </c>
      <c r="AX303" s="108">
        <f t="shared" si="80"/>
        <v>0.0211728179792687</v>
      </c>
      <c r="AY303" s="108" t="s">
        <v>18</v>
      </c>
      <c r="AZ303" s="108" t="s">
        <v>193</v>
      </c>
      <c r="BD303" s="108" t="s">
        <v>327</v>
      </c>
      <c r="BE303" s="108" t="str">
        <f t="shared" si="81"/>
        <v>R_ES-APP-CW</v>
      </c>
      <c r="BF303" s="108" t="str">
        <f t="shared" si="81"/>
        <v>FH14_15</v>
      </c>
      <c r="BG303" s="108">
        <f t="shared" si="85"/>
        <v>0.0206212544677413</v>
      </c>
      <c r="BH303" s="108" t="s">
        <v>18</v>
      </c>
      <c r="BI303" s="108" t="s">
        <v>195</v>
      </c>
      <c r="BM303" s="108" t="s">
        <v>327</v>
      </c>
      <c r="BN303" s="108" t="str">
        <f t="shared" si="82"/>
        <v>R_ES-APP-CW</v>
      </c>
      <c r="BO303" s="108" t="str">
        <f t="shared" si="82"/>
        <v>FH14_15</v>
      </c>
      <c r="BP303" s="108">
        <f t="shared" si="83"/>
        <v>0.0211728179792687</v>
      </c>
      <c r="BQ303" s="108" t="s">
        <v>18</v>
      </c>
      <c r="BR303" s="108" t="s">
        <v>192</v>
      </c>
    </row>
    <row r="304" spans="11:70">
      <c r="K304" s="108" t="s">
        <v>327</v>
      </c>
      <c r="L304" s="108" t="str">
        <f t="shared" si="84"/>
        <v>R_ES-APP-CW</v>
      </c>
      <c r="M304" s="108" t="str">
        <f t="shared" si="71"/>
        <v>FH16_17</v>
      </c>
      <c r="N304" s="108">
        <f t="shared" si="72"/>
        <v>0.0211595818818846</v>
      </c>
      <c r="O304" s="108" t="s">
        <v>18</v>
      </c>
      <c r="P304" s="108" t="s">
        <v>196</v>
      </c>
      <c r="T304" s="108" t="s">
        <v>327</v>
      </c>
      <c r="U304" s="108" t="str">
        <f t="shared" si="73"/>
        <v>R_ES-APP-CW</v>
      </c>
      <c r="V304" s="108" t="str">
        <f t="shared" si="73"/>
        <v>FH16_17</v>
      </c>
      <c r="W304" s="108">
        <f t="shared" si="74"/>
        <v>0.019900470527556</v>
      </c>
      <c r="X304" s="108" t="s">
        <v>18</v>
      </c>
      <c r="Y304" s="108" t="s">
        <v>191</v>
      </c>
      <c r="AC304" s="108" t="s">
        <v>327</v>
      </c>
      <c r="AD304" s="108" t="str">
        <f t="shared" ref="AD304:AE319" si="86">U304</f>
        <v>R_ES-APP-CW</v>
      </c>
      <c r="AE304" s="108" t="str">
        <f t="shared" si="86"/>
        <v>FH16_17</v>
      </c>
      <c r="AF304" s="108">
        <f t="shared" si="76"/>
        <v>0.021834856434323</v>
      </c>
      <c r="AG304" s="108" t="s">
        <v>18</v>
      </c>
      <c r="AH304" s="108" t="s">
        <v>197</v>
      </c>
      <c r="AL304" s="108" t="s">
        <v>327</v>
      </c>
      <c r="AM304" s="108" t="str">
        <f t="shared" ref="AM304:AN319" si="87">AD304</f>
        <v>R_ES-APP-CW</v>
      </c>
      <c r="AN304" s="108" t="str">
        <f t="shared" si="87"/>
        <v>FH16_17</v>
      </c>
      <c r="AO304" s="108">
        <f t="shared" si="78"/>
        <v>0.0208617629033817</v>
      </c>
      <c r="AP304" s="108" t="s">
        <v>18</v>
      </c>
      <c r="AQ304" s="108" t="s">
        <v>194</v>
      </c>
      <c r="AU304" s="108" t="s">
        <v>327</v>
      </c>
      <c r="AV304" s="108" t="str">
        <f t="shared" ref="AV304:AW319" si="88">AM304</f>
        <v>R_ES-APP-CW</v>
      </c>
      <c r="AW304" s="108" t="str">
        <f t="shared" si="88"/>
        <v>FH16_17</v>
      </c>
      <c r="AX304" s="108">
        <f t="shared" si="80"/>
        <v>0.0213427940914599</v>
      </c>
      <c r="AY304" s="108" t="s">
        <v>18</v>
      </c>
      <c r="AZ304" s="108" t="s">
        <v>193</v>
      </c>
      <c r="BD304" s="108" t="s">
        <v>327</v>
      </c>
      <c r="BE304" s="108" t="str">
        <f t="shared" ref="BE304:BF319" si="89">AV304</f>
        <v>R_ES-APP-CW</v>
      </c>
      <c r="BF304" s="108" t="str">
        <f t="shared" si="89"/>
        <v>FH16_17</v>
      </c>
      <c r="BG304" s="108">
        <f t="shared" si="85"/>
        <v>0.0208617629033817</v>
      </c>
      <c r="BH304" s="108" t="s">
        <v>18</v>
      </c>
      <c r="BI304" s="108" t="s">
        <v>195</v>
      </c>
      <c r="BM304" s="108" t="s">
        <v>327</v>
      </c>
      <c r="BN304" s="108" t="str">
        <f t="shared" ref="BN304:BO319" si="90">BE304</f>
        <v>R_ES-APP-CW</v>
      </c>
      <c r="BO304" s="108" t="str">
        <f t="shared" si="90"/>
        <v>FH16_17</v>
      </c>
      <c r="BP304" s="108">
        <f t="shared" si="83"/>
        <v>0.0213427940914599</v>
      </c>
      <c r="BQ304" s="108" t="s">
        <v>18</v>
      </c>
      <c r="BR304" s="108" t="s">
        <v>192</v>
      </c>
    </row>
    <row r="305" spans="11:70">
      <c r="K305" s="108" t="s">
        <v>327</v>
      </c>
      <c r="L305" s="108" t="str">
        <f t="shared" si="84"/>
        <v>R_ES-APP-CW</v>
      </c>
      <c r="M305" s="108" t="str">
        <f t="shared" si="71"/>
        <v>FH18_19</v>
      </c>
      <c r="N305" s="108">
        <f t="shared" si="72"/>
        <v>0.0212246785407572</v>
      </c>
      <c r="O305" s="108" t="s">
        <v>18</v>
      </c>
      <c r="P305" s="108" t="s">
        <v>196</v>
      </c>
      <c r="T305" s="108" t="s">
        <v>327</v>
      </c>
      <c r="U305" s="108" t="str">
        <f t="shared" ref="U305:V320" si="91">L305</f>
        <v>R_ES-APP-CW</v>
      </c>
      <c r="V305" s="108" t="str">
        <f t="shared" si="91"/>
        <v>FH18_19</v>
      </c>
      <c r="W305" s="108">
        <f t="shared" si="74"/>
        <v>0.02010785636109</v>
      </c>
      <c r="X305" s="108" t="s">
        <v>18</v>
      </c>
      <c r="Y305" s="108" t="s">
        <v>191</v>
      </c>
      <c r="AC305" s="108" t="s">
        <v>327</v>
      </c>
      <c r="AD305" s="108" t="str">
        <f t="shared" si="86"/>
        <v>R_ES-APP-CW</v>
      </c>
      <c r="AE305" s="108" t="str">
        <f t="shared" si="86"/>
        <v>FH18_19</v>
      </c>
      <c r="AF305" s="108">
        <f t="shared" si="76"/>
        <v>0.0218516633411387</v>
      </c>
      <c r="AG305" s="108" t="s">
        <v>18</v>
      </c>
      <c r="AH305" s="108" t="s">
        <v>197</v>
      </c>
      <c r="AL305" s="108" t="s">
        <v>327</v>
      </c>
      <c r="AM305" s="108" t="str">
        <f t="shared" si="87"/>
        <v>R_ES-APP-CW</v>
      </c>
      <c r="AN305" s="108" t="str">
        <f t="shared" si="87"/>
        <v>FH18_19</v>
      </c>
      <c r="AO305" s="108">
        <f t="shared" si="78"/>
        <v>0.0207872227642541</v>
      </c>
      <c r="AP305" s="108" t="s">
        <v>18</v>
      </c>
      <c r="AQ305" s="108" t="s">
        <v>194</v>
      </c>
      <c r="AU305" s="108" t="s">
        <v>327</v>
      </c>
      <c r="AV305" s="108" t="str">
        <f t="shared" si="88"/>
        <v>R_ES-APP-CW</v>
      </c>
      <c r="AW305" s="108" t="str">
        <f t="shared" si="88"/>
        <v>FH18_19</v>
      </c>
      <c r="AX305" s="108">
        <f t="shared" si="80"/>
        <v>0.021302546509601</v>
      </c>
      <c r="AY305" s="108" t="s">
        <v>18</v>
      </c>
      <c r="AZ305" s="108" t="s">
        <v>193</v>
      </c>
      <c r="BD305" s="108" t="s">
        <v>327</v>
      </c>
      <c r="BE305" s="108" t="str">
        <f t="shared" si="89"/>
        <v>R_ES-APP-CW</v>
      </c>
      <c r="BF305" s="108" t="str">
        <f t="shared" si="89"/>
        <v>FH18_19</v>
      </c>
      <c r="BG305" s="108">
        <f t="shared" si="85"/>
        <v>0.0207872227642541</v>
      </c>
      <c r="BH305" s="108" t="s">
        <v>18</v>
      </c>
      <c r="BI305" s="108" t="s">
        <v>195</v>
      </c>
      <c r="BM305" s="108" t="s">
        <v>327</v>
      </c>
      <c r="BN305" s="108" t="str">
        <f t="shared" si="90"/>
        <v>R_ES-APP-CW</v>
      </c>
      <c r="BO305" s="108" t="str">
        <f t="shared" si="90"/>
        <v>FH18_19</v>
      </c>
      <c r="BP305" s="108">
        <f t="shared" si="83"/>
        <v>0.021302546509601</v>
      </c>
      <c r="BQ305" s="108" t="s">
        <v>18</v>
      </c>
      <c r="BR305" s="108" t="s">
        <v>192</v>
      </c>
    </row>
    <row r="306" spans="11:70">
      <c r="K306" s="108" t="s">
        <v>327</v>
      </c>
      <c r="L306" s="108" t="str">
        <f t="shared" si="84"/>
        <v>R_ES-APP-CW</v>
      </c>
      <c r="M306" s="108" t="str">
        <f t="shared" si="71"/>
        <v>FH20_21</v>
      </c>
      <c r="N306" s="108">
        <f t="shared" si="72"/>
        <v>0.021196759693815</v>
      </c>
      <c r="O306" s="108" t="s">
        <v>18</v>
      </c>
      <c r="P306" s="108" t="s">
        <v>196</v>
      </c>
      <c r="T306" s="108" t="s">
        <v>327</v>
      </c>
      <c r="U306" s="108" t="str">
        <f t="shared" si="91"/>
        <v>R_ES-APP-CW</v>
      </c>
      <c r="V306" s="108" t="str">
        <f t="shared" si="91"/>
        <v>FH20_21</v>
      </c>
      <c r="W306" s="108">
        <f t="shared" si="74"/>
        <v>0.0209690367288275</v>
      </c>
      <c r="X306" s="108" t="s">
        <v>18</v>
      </c>
      <c r="Y306" s="108" t="s">
        <v>191</v>
      </c>
      <c r="AC306" s="108" t="s">
        <v>327</v>
      </c>
      <c r="AD306" s="108" t="str">
        <f t="shared" si="86"/>
        <v>R_ES-APP-CW</v>
      </c>
      <c r="AE306" s="108" t="str">
        <f t="shared" si="86"/>
        <v>FH20_21</v>
      </c>
      <c r="AF306" s="108">
        <f t="shared" si="76"/>
        <v>0.0215704297529681</v>
      </c>
      <c r="AG306" s="108" t="s">
        <v>18</v>
      </c>
      <c r="AH306" s="108" t="s">
        <v>197</v>
      </c>
      <c r="AL306" s="108" t="s">
        <v>327</v>
      </c>
      <c r="AM306" s="108" t="str">
        <f t="shared" si="87"/>
        <v>R_ES-APP-CW</v>
      </c>
      <c r="AN306" s="108" t="str">
        <f t="shared" si="87"/>
        <v>FH20_21</v>
      </c>
      <c r="AO306" s="108">
        <f t="shared" si="78"/>
        <v>0.0209999265660562</v>
      </c>
      <c r="AP306" s="108" t="s">
        <v>18</v>
      </c>
      <c r="AQ306" s="108" t="s">
        <v>194</v>
      </c>
      <c r="AU306" s="108" t="s">
        <v>327</v>
      </c>
      <c r="AV306" s="108" t="str">
        <f t="shared" si="88"/>
        <v>R_ES-APP-CW</v>
      </c>
      <c r="AW306" s="108" t="str">
        <f t="shared" si="88"/>
        <v>FH20_21</v>
      </c>
      <c r="AX306" s="108">
        <f t="shared" si="80"/>
        <v>0.0217291485724036</v>
      </c>
      <c r="AY306" s="108" t="s">
        <v>18</v>
      </c>
      <c r="AZ306" s="108" t="s">
        <v>193</v>
      </c>
      <c r="BD306" s="108" t="s">
        <v>327</v>
      </c>
      <c r="BE306" s="108" t="str">
        <f t="shared" si="89"/>
        <v>R_ES-APP-CW</v>
      </c>
      <c r="BF306" s="108" t="str">
        <f t="shared" si="89"/>
        <v>FH20_21</v>
      </c>
      <c r="BG306" s="108">
        <f t="shared" si="85"/>
        <v>0.0209999265660562</v>
      </c>
      <c r="BH306" s="108" t="s">
        <v>18</v>
      </c>
      <c r="BI306" s="108" t="s">
        <v>195</v>
      </c>
      <c r="BM306" s="108" t="s">
        <v>327</v>
      </c>
      <c r="BN306" s="108" t="str">
        <f t="shared" si="90"/>
        <v>R_ES-APP-CW</v>
      </c>
      <c r="BO306" s="108" t="str">
        <f t="shared" si="90"/>
        <v>FH20_21</v>
      </c>
      <c r="BP306" s="108">
        <f t="shared" si="83"/>
        <v>0.0217291485724036</v>
      </c>
      <c r="BQ306" s="108" t="s">
        <v>18</v>
      </c>
      <c r="BR306" s="108" t="s">
        <v>192</v>
      </c>
    </row>
    <row r="307" spans="11:70">
      <c r="K307" s="175" t="s">
        <v>327</v>
      </c>
      <c r="L307" s="108" t="str">
        <f t="shared" si="84"/>
        <v>R_ES-APP-CW</v>
      </c>
      <c r="M307" s="108" t="str">
        <f t="shared" si="71"/>
        <v>FH22_23</v>
      </c>
      <c r="N307" s="108">
        <f t="shared" si="72"/>
        <v>0.0213786036359911</v>
      </c>
      <c r="O307" s="108" t="s">
        <v>18</v>
      </c>
      <c r="P307" s="108" t="s">
        <v>196</v>
      </c>
      <c r="T307" s="108" t="s">
        <v>327</v>
      </c>
      <c r="U307" s="108" t="str">
        <f t="shared" si="91"/>
        <v>R_ES-APP-CW</v>
      </c>
      <c r="V307" s="108" t="str">
        <f t="shared" si="91"/>
        <v>FH22_23</v>
      </c>
      <c r="W307" s="108">
        <f t="shared" si="74"/>
        <v>0.0206911985722815</v>
      </c>
      <c r="X307" s="108" t="s">
        <v>18</v>
      </c>
      <c r="Y307" s="108" t="s">
        <v>191</v>
      </c>
      <c r="AC307" s="108" t="s">
        <v>327</v>
      </c>
      <c r="AD307" s="108" t="str">
        <f t="shared" si="86"/>
        <v>R_ES-APP-CW</v>
      </c>
      <c r="AE307" s="108" t="str">
        <f t="shared" si="86"/>
        <v>FH22_23</v>
      </c>
      <c r="AF307" s="108">
        <f t="shared" si="76"/>
        <v>0.0217091411685177</v>
      </c>
      <c r="AG307" s="108" t="s">
        <v>18</v>
      </c>
      <c r="AH307" s="108" t="s">
        <v>197</v>
      </c>
      <c r="AL307" s="108" t="s">
        <v>327</v>
      </c>
      <c r="AM307" s="108" t="str">
        <f t="shared" si="87"/>
        <v>R_ES-APP-CW</v>
      </c>
      <c r="AN307" s="108" t="str">
        <f t="shared" si="87"/>
        <v>FH22_23</v>
      </c>
      <c r="AO307" s="108">
        <f t="shared" si="78"/>
        <v>0.0212075715419054</v>
      </c>
      <c r="AP307" s="108" t="s">
        <v>18</v>
      </c>
      <c r="AQ307" s="108" t="s">
        <v>194</v>
      </c>
      <c r="AU307" s="108" t="s">
        <v>327</v>
      </c>
      <c r="AV307" s="108" t="str">
        <f t="shared" si="88"/>
        <v>R_ES-APP-CW</v>
      </c>
      <c r="AW307" s="108" t="str">
        <f t="shared" si="88"/>
        <v>FH22_23</v>
      </c>
      <c r="AX307" s="108">
        <f t="shared" si="80"/>
        <v>0.0225545958608362</v>
      </c>
      <c r="AY307" s="108" t="s">
        <v>18</v>
      </c>
      <c r="AZ307" s="108" t="s">
        <v>193</v>
      </c>
      <c r="BD307" s="108" t="s">
        <v>327</v>
      </c>
      <c r="BE307" s="108" t="str">
        <f t="shared" si="89"/>
        <v>R_ES-APP-CW</v>
      </c>
      <c r="BF307" s="108" t="str">
        <f t="shared" si="89"/>
        <v>FH22_23</v>
      </c>
      <c r="BG307" s="108">
        <f t="shared" si="85"/>
        <v>0.0212075715419054</v>
      </c>
      <c r="BH307" s="108" t="s">
        <v>18</v>
      </c>
      <c r="BI307" s="108" t="s">
        <v>195</v>
      </c>
      <c r="BM307" s="108" t="s">
        <v>327</v>
      </c>
      <c r="BN307" s="108" t="str">
        <f t="shared" si="90"/>
        <v>R_ES-APP-CW</v>
      </c>
      <c r="BO307" s="108" t="str">
        <f t="shared" si="90"/>
        <v>FH22_23</v>
      </c>
      <c r="BP307" s="108">
        <f t="shared" si="83"/>
        <v>0.0225545958608362</v>
      </c>
      <c r="BQ307" s="108" t="s">
        <v>18</v>
      </c>
      <c r="BR307" s="108" t="s">
        <v>192</v>
      </c>
    </row>
    <row r="308" spans="11:70">
      <c r="K308" s="108" t="s">
        <v>327</v>
      </c>
      <c r="L308" s="108" t="str">
        <f t="shared" si="84"/>
        <v>R_ES-APP-CW</v>
      </c>
      <c r="M308" s="108" t="str">
        <f t="shared" si="71"/>
        <v>WH0_1</v>
      </c>
      <c r="N308" s="108">
        <f t="shared" si="72"/>
        <v>0.0233000948138204</v>
      </c>
      <c r="O308" s="108" t="s">
        <v>18</v>
      </c>
      <c r="P308" s="108" t="s">
        <v>196</v>
      </c>
      <c r="T308" s="108" t="s">
        <v>327</v>
      </c>
      <c r="U308" s="108" t="str">
        <f t="shared" si="91"/>
        <v>R_ES-APP-CW</v>
      </c>
      <c r="V308" s="108" t="str">
        <f t="shared" si="91"/>
        <v>WH0_1</v>
      </c>
      <c r="W308" s="108">
        <f t="shared" si="74"/>
        <v>0.027052832396289</v>
      </c>
      <c r="X308" s="108" t="s">
        <v>18</v>
      </c>
      <c r="Y308" s="108" t="s">
        <v>191</v>
      </c>
      <c r="AC308" s="108" t="s">
        <v>327</v>
      </c>
      <c r="AD308" s="108" t="str">
        <f t="shared" si="86"/>
        <v>R_ES-APP-CW</v>
      </c>
      <c r="AE308" s="108" t="str">
        <f t="shared" si="86"/>
        <v>WH0_1</v>
      </c>
      <c r="AF308" s="108">
        <f t="shared" si="76"/>
        <v>0.0269775312483662</v>
      </c>
      <c r="AG308" s="108" t="s">
        <v>18</v>
      </c>
      <c r="AH308" s="108" t="s">
        <v>197</v>
      </c>
      <c r="AL308" s="108" t="s">
        <v>327</v>
      </c>
      <c r="AM308" s="108" t="str">
        <f t="shared" si="87"/>
        <v>R_ES-APP-CW</v>
      </c>
      <c r="AN308" s="108" t="str">
        <f t="shared" si="87"/>
        <v>WH0_1</v>
      </c>
      <c r="AO308" s="108">
        <f t="shared" si="78"/>
        <v>0.0260079601453114</v>
      </c>
      <c r="AP308" s="108" t="s">
        <v>18</v>
      </c>
      <c r="AQ308" s="108" t="s">
        <v>194</v>
      </c>
      <c r="AU308" s="108" t="s">
        <v>327</v>
      </c>
      <c r="AV308" s="108" t="str">
        <f t="shared" si="88"/>
        <v>R_ES-APP-CW</v>
      </c>
      <c r="AW308" s="108" t="str">
        <f t="shared" si="88"/>
        <v>WH0_1</v>
      </c>
      <c r="AX308" s="108">
        <f t="shared" si="80"/>
        <v>0.0251920133192881</v>
      </c>
      <c r="AY308" s="108" t="s">
        <v>18</v>
      </c>
      <c r="AZ308" s="108" t="s">
        <v>193</v>
      </c>
      <c r="BD308" s="108" t="s">
        <v>327</v>
      </c>
      <c r="BE308" s="108" t="str">
        <f t="shared" si="89"/>
        <v>R_ES-APP-CW</v>
      </c>
      <c r="BF308" s="108" t="str">
        <f t="shared" si="89"/>
        <v>WH0_1</v>
      </c>
      <c r="BG308" s="108">
        <f t="shared" si="85"/>
        <v>0.0260079601453114</v>
      </c>
      <c r="BH308" s="108" t="s">
        <v>18</v>
      </c>
      <c r="BI308" s="108" t="s">
        <v>195</v>
      </c>
      <c r="BM308" s="108" t="s">
        <v>327</v>
      </c>
      <c r="BN308" s="108" t="str">
        <f t="shared" si="90"/>
        <v>R_ES-APP-CW</v>
      </c>
      <c r="BO308" s="108" t="str">
        <f t="shared" si="90"/>
        <v>WH0_1</v>
      </c>
      <c r="BP308" s="108">
        <f t="shared" si="83"/>
        <v>0.0251920133192881</v>
      </c>
      <c r="BQ308" s="108" t="s">
        <v>18</v>
      </c>
      <c r="BR308" s="108" t="s">
        <v>192</v>
      </c>
    </row>
    <row r="309" spans="11:70">
      <c r="K309" s="108" t="s">
        <v>327</v>
      </c>
      <c r="L309" s="108" t="str">
        <f t="shared" si="84"/>
        <v>R_ES-APP-CW</v>
      </c>
      <c r="M309" s="108" t="str">
        <f t="shared" si="71"/>
        <v>WH2_3</v>
      </c>
      <c r="N309" s="108">
        <f t="shared" si="72"/>
        <v>0.0229492798370929</v>
      </c>
      <c r="O309" s="108" t="s">
        <v>18</v>
      </c>
      <c r="P309" s="108" t="s">
        <v>196</v>
      </c>
      <c r="T309" s="108" t="s">
        <v>327</v>
      </c>
      <c r="U309" s="108" t="str">
        <f t="shared" si="91"/>
        <v>R_ES-APP-CW</v>
      </c>
      <c r="V309" s="108" t="str">
        <f t="shared" si="91"/>
        <v>WH2_3</v>
      </c>
      <c r="W309" s="108">
        <f t="shared" si="74"/>
        <v>0.025013577036883</v>
      </c>
      <c r="X309" s="108" t="s">
        <v>18</v>
      </c>
      <c r="Y309" s="108" t="s">
        <v>191</v>
      </c>
      <c r="AC309" s="108" t="s">
        <v>327</v>
      </c>
      <c r="AD309" s="108" t="str">
        <f t="shared" si="86"/>
        <v>R_ES-APP-CW</v>
      </c>
      <c r="AE309" s="108" t="str">
        <f t="shared" si="86"/>
        <v>WH2_3</v>
      </c>
      <c r="AF309" s="108">
        <f t="shared" si="76"/>
        <v>0.026652958693426</v>
      </c>
      <c r="AG309" s="108" t="s">
        <v>18</v>
      </c>
      <c r="AH309" s="108" t="s">
        <v>197</v>
      </c>
      <c r="AL309" s="108" t="s">
        <v>327</v>
      </c>
      <c r="AM309" s="108" t="str">
        <f t="shared" si="87"/>
        <v>R_ES-APP-CW</v>
      </c>
      <c r="AN309" s="108" t="str">
        <f t="shared" si="87"/>
        <v>WH2_3</v>
      </c>
      <c r="AO309" s="108">
        <f t="shared" si="78"/>
        <v>0.0252822319214758</v>
      </c>
      <c r="AP309" s="108" t="s">
        <v>18</v>
      </c>
      <c r="AQ309" s="108" t="s">
        <v>194</v>
      </c>
      <c r="AU309" s="108" t="s">
        <v>327</v>
      </c>
      <c r="AV309" s="108" t="str">
        <f t="shared" si="88"/>
        <v>R_ES-APP-CW</v>
      </c>
      <c r="AW309" s="108" t="str">
        <f t="shared" si="88"/>
        <v>WH2_3</v>
      </c>
      <c r="AX309" s="108">
        <f t="shared" si="80"/>
        <v>0.0240114562974125</v>
      </c>
      <c r="AY309" s="108" t="s">
        <v>18</v>
      </c>
      <c r="AZ309" s="108" t="s">
        <v>193</v>
      </c>
      <c r="BD309" s="108" t="s">
        <v>327</v>
      </c>
      <c r="BE309" s="108" t="str">
        <f t="shared" si="89"/>
        <v>R_ES-APP-CW</v>
      </c>
      <c r="BF309" s="108" t="str">
        <f t="shared" si="89"/>
        <v>WH2_3</v>
      </c>
      <c r="BG309" s="108">
        <f t="shared" si="85"/>
        <v>0.0252822319214758</v>
      </c>
      <c r="BH309" s="108" t="s">
        <v>18</v>
      </c>
      <c r="BI309" s="108" t="s">
        <v>195</v>
      </c>
      <c r="BM309" s="108" t="s">
        <v>327</v>
      </c>
      <c r="BN309" s="108" t="str">
        <f t="shared" si="90"/>
        <v>R_ES-APP-CW</v>
      </c>
      <c r="BO309" s="108" t="str">
        <f t="shared" si="90"/>
        <v>WH2_3</v>
      </c>
      <c r="BP309" s="108">
        <f t="shared" si="83"/>
        <v>0.0240114562974125</v>
      </c>
      <c r="BQ309" s="108" t="s">
        <v>18</v>
      </c>
      <c r="BR309" s="108" t="s">
        <v>192</v>
      </c>
    </row>
    <row r="310" spans="11:70">
      <c r="K310" s="108" t="s">
        <v>327</v>
      </c>
      <c r="L310" s="108" t="str">
        <f t="shared" si="84"/>
        <v>R_ES-APP-CW</v>
      </c>
      <c r="M310" s="108" t="str">
        <f t="shared" si="71"/>
        <v>WH4_5</v>
      </c>
      <c r="N310" s="108">
        <f t="shared" si="72"/>
        <v>0.0222223809455457</v>
      </c>
      <c r="O310" s="108" t="s">
        <v>18</v>
      </c>
      <c r="P310" s="108" t="s">
        <v>196</v>
      </c>
      <c r="T310" s="108" t="s">
        <v>327</v>
      </c>
      <c r="U310" s="108" t="str">
        <f t="shared" si="91"/>
        <v>R_ES-APP-CW</v>
      </c>
      <c r="V310" s="108" t="str">
        <f t="shared" si="91"/>
        <v>WH4_5</v>
      </c>
      <c r="W310" s="108">
        <f t="shared" si="74"/>
        <v>0.023696203770169</v>
      </c>
      <c r="X310" s="108" t="s">
        <v>18</v>
      </c>
      <c r="Y310" s="108" t="s">
        <v>191</v>
      </c>
      <c r="AC310" s="108" t="s">
        <v>327</v>
      </c>
      <c r="AD310" s="108" t="str">
        <f t="shared" si="86"/>
        <v>R_ES-APP-CW</v>
      </c>
      <c r="AE310" s="108" t="str">
        <f t="shared" si="86"/>
        <v>WH4_5</v>
      </c>
      <c r="AF310" s="108">
        <f t="shared" si="76"/>
        <v>0.0249170715686325</v>
      </c>
      <c r="AG310" s="108" t="s">
        <v>18</v>
      </c>
      <c r="AH310" s="108" t="s">
        <v>197</v>
      </c>
      <c r="AL310" s="108" t="s">
        <v>327</v>
      </c>
      <c r="AM310" s="108" t="str">
        <f t="shared" si="87"/>
        <v>R_ES-APP-CW</v>
      </c>
      <c r="AN310" s="108" t="str">
        <f t="shared" si="87"/>
        <v>WH4_5</v>
      </c>
      <c r="AO310" s="108">
        <f t="shared" si="78"/>
        <v>0.0239165993198236</v>
      </c>
      <c r="AP310" s="108" t="s">
        <v>18</v>
      </c>
      <c r="AQ310" s="108" t="s">
        <v>194</v>
      </c>
      <c r="AU310" s="108" t="s">
        <v>327</v>
      </c>
      <c r="AV310" s="108" t="str">
        <f t="shared" si="88"/>
        <v>R_ES-APP-CW</v>
      </c>
      <c r="AW310" s="108" t="str">
        <f t="shared" si="88"/>
        <v>WH4_5</v>
      </c>
      <c r="AX310" s="108">
        <f t="shared" si="80"/>
        <v>0.021583935635486</v>
      </c>
      <c r="AY310" s="108" t="s">
        <v>18</v>
      </c>
      <c r="AZ310" s="108" t="s">
        <v>193</v>
      </c>
      <c r="BD310" s="108" t="s">
        <v>327</v>
      </c>
      <c r="BE310" s="108" t="str">
        <f t="shared" si="89"/>
        <v>R_ES-APP-CW</v>
      </c>
      <c r="BF310" s="108" t="str">
        <f t="shared" si="89"/>
        <v>WH4_5</v>
      </c>
      <c r="BG310" s="108">
        <f t="shared" si="85"/>
        <v>0.0239165993198236</v>
      </c>
      <c r="BH310" s="108" t="s">
        <v>18</v>
      </c>
      <c r="BI310" s="108" t="s">
        <v>195</v>
      </c>
      <c r="BM310" s="108" t="s">
        <v>327</v>
      </c>
      <c r="BN310" s="108" t="str">
        <f t="shared" si="90"/>
        <v>R_ES-APP-CW</v>
      </c>
      <c r="BO310" s="108" t="str">
        <f t="shared" si="90"/>
        <v>WH4_5</v>
      </c>
      <c r="BP310" s="108">
        <f t="shared" si="83"/>
        <v>0.021583935635486</v>
      </c>
      <c r="BQ310" s="108" t="s">
        <v>18</v>
      </c>
      <c r="BR310" s="108" t="s">
        <v>192</v>
      </c>
    </row>
    <row r="311" spans="11:70">
      <c r="K311" s="175" t="s">
        <v>327</v>
      </c>
      <c r="L311" s="108" t="str">
        <f t="shared" si="84"/>
        <v>R_ES-APP-CW</v>
      </c>
      <c r="M311" s="108" t="str">
        <f t="shared" si="71"/>
        <v>WH6_7</v>
      </c>
      <c r="N311" s="108">
        <f t="shared" si="72"/>
        <v>0.0212585220509218</v>
      </c>
      <c r="O311" s="108" t="s">
        <v>18</v>
      </c>
      <c r="P311" s="108" t="s">
        <v>196</v>
      </c>
      <c r="T311" s="108" t="s">
        <v>327</v>
      </c>
      <c r="U311" s="108" t="str">
        <f t="shared" si="91"/>
        <v>R_ES-APP-CW</v>
      </c>
      <c r="V311" s="108" t="str">
        <f t="shared" si="91"/>
        <v>WH6_7</v>
      </c>
      <c r="W311" s="108">
        <f t="shared" si="74"/>
        <v>0.0235544674010497</v>
      </c>
      <c r="X311" s="108" t="s">
        <v>18</v>
      </c>
      <c r="Y311" s="108" t="s">
        <v>191</v>
      </c>
      <c r="AC311" s="108" t="s">
        <v>327</v>
      </c>
      <c r="AD311" s="108" t="str">
        <f t="shared" si="86"/>
        <v>R_ES-APP-CW</v>
      </c>
      <c r="AE311" s="108" t="str">
        <f t="shared" si="86"/>
        <v>WH6_7</v>
      </c>
      <c r="AF311" s="108">
        <f t="shared" si="76"/>
        <v>0.0223149487779418</v>
      </c>
      <c r="AG311" s="108" t="s">
        <v>18</v>
      </c>
      <c r="AH311" s="108" t="s">
        <v>197</v>
      </c>
      <c r="AL311" s="108" t="s">
        <v>327</v>
      </c>
      <c r="AM311" s="108" t="str">
        <f t="shared" si="87"/>
        <v>R_ES-APP-CW</v>
      </c>
      <c r="AN311" s="108" t="str">
        <f t="shared" si="87"/>
        <v>WH6_7</v>
      </c>
      <c r="AO311" s="108">
        <f t="shared" si="78"/>
        <v>0.0226308904433103</v>
      </c>
      <c r="AP311" s="108" t="s">
        <v>18</v>
      </c>
      <c r="AQ311" s="108" t="s">
        <v>194</v>
      </c>
      <c r="AU311" s="108" t="s">
        <v>327</v>
      </c>
      <c r="AV311" s="108" t="str">
        <f t="shared" si="88"/>
        <v>R_ES-APP-CW</v>
      </c>
      <c r="AW311" s="108" t="str">
        <f t="shared" si="88"/>
        <v>WH6_7</v>
      </c>
      <c r="AX311" s="108">
        <f t="shared" si="80"/>
        <v>0.0195664574996017</v>
      </c>
      <c r="AY311" s="108" t="s">
        <v>18</v>
      </c>
      <c r="AZ311" s="108" t="s">
        <v>193</v>
      </c>
      <c r="BD311" s="108" t="s">
        <v>327</v>
      </c>
      <c r="BE311" s="108" t="str">
        <f t="shared" si="89"/>
        <v>R_ES-APP-CW</v>
      </c>
      <c r="BF311" s="108" t="str">
        <f t="shared" si="89"/>
        <v>WH6_7</v>
      </c>
      <c r="BG311" s="108">
        <f t="shared" si="85"/>
        <v>0.0226308904433103</v>
      </c>
      <c r="BH311" s="108" t="s">
        <v>18</v>
      </c>
      <c r="BI311" s="108" t="s">
        <v>195</v>
      </c>
      <c r="BM311" s="108" t="s">
        <v>327</v>
      </c>
      <c r="BN311" s="108" t="str">
        <f t="shared" si="90"/>
        <v>R_ES-APP-CW</v>
      </c>
      <c r="BO311" s="108" t="str">
        <f t="shared" si="90"/>
        <v>WH6_7</v>
      </c>
      <c r="BP311" s="108">
        <f t="shared" si="83"/>
        <v>0.0195664574996017</v>
      </c>
      <c r="BQ311" s="108" t="s">
        <v>18</v>
      </c>
      <c r="BR311" s="108" t="s">
        <v>192</v>
      </c>
    </row>
    <row r="312" spans="11:70">
      <c r="K312" s="108" t="s">
        <v>327</v>
      </c>
      <c r="L312" s="108" t="str">
        <f t="shared" si="84"/>
        <v>R_ES-APP-CW</v>
      </c>
      <c r="M312" s="108" t="str">
        <f t="shared" si="71"/>
        <v>WH8_9</v>
      </c>
      <c r="N312" s="108">
        <f t="shared" si="72"/>
        <v>0.0207811308875425</v>
      </c>
      <c r="O312" s="108" t="s">
        <v>18</v>
      </c>
      <c r="P312" s="108" t="s">
        <v>196</v>
      </c>
      <c r="T312" s="108" t="s">
        <v>327</v>
      </c>
      <c r="U312" s="108" t="str">
        <f t="shared" si="91"/>
        <v>R_ES-APP-CW</v>
      </c>
      <c r="V312" s="108" t="str">
        <f t="shared" si="91"/>
        <v>WH8_9</v>
      </c>
      <c r="W312" s="108">
        <f t="shared" si="74"/>
        <v>0.0243002057667018</v>
      </c>
      <c r="X312" s="108" t="s">
        <v>18</v>
      </c>
      <c r="Y312" s="108" t="s">
        <v>191</v>
      </c>
      <c r="AC312" s="108" t="s">
        <v>327</v>
      </c>
      <c r="AD312" s="108" t="str">
        <f t="shared" si="86"/>
        <v>R_ES-APP-CW</v>
      </c>
      <c r="AE312" s="108" t="str">
        <f t="shared" si="86"/>
        <v>WH8_9</v>
      </c>
      <c r="AF312" s="108">
        <f t="shared" si="76"/>
        <v>0.0206945793819697</v>
      </c>
      <c r="AG312" s="108" t="s">
        <v>18</v>
      </c>
      <c r="AH312" s="108" t="s">
        <v>197</v>
      </c>
      <c r="AL312" s="108" t="s">
        <v>327</v>
      </c>
      <c r="AM312" s="108" t="str">
        <f t="shared" si="87"/>
        <v>R_ES-APP-CW</v>
      </c>
      <c r="AN312" s="108" t="str">
        <f t="shared" si="87"/>
        <v>WH8_9</v>
      </c>
      <c r="AO312" s="108">
        <f t="shared" si="78"/>
        <v>0.0221985165054664</v>
      </c>
      <c r="AP312" s="108" t="s">
        <v>18</v>
      </c>
      <c r="AQ312" s="108" t="s">
        <v>194</v>
      </c>
      <c r="AU312" s="108" t="s">
        <v>327</v>
      </c>
      <c r="AV312" s="108" t="str">
        <f t="shared" si="88"/>
        <v>R_ES-APP-CW</v>
      </c>
      <c r="AW312" s="108" t="str">
        <f t="shared" si="88"/>
        <v>WH8_9</v>
      </c>
      <c r="AX312" s="108">
        <f t="shared" si="80"/>
        <v>0.0189268898351184</v>
      </c>
      <c r="AY312" s="108" t="s">
        <v>18</v>
      </c>
      <c r="AZ312" s="108" t="s">
        <v>193</v>
      </c>
      <c r="BD312" s="108" t="s">
        <v>327</v>
      </c>
      <c r="BE312" s="108" t="str">
        <f t="shared" si="89"/>
        <v>R_ES-APP-CW</v>
      </c>
      <c r="BF312" s="108" t="str">
        <f t="shared" si="89"/>
        <v>WH8_9</v>
      </c>
      <c r="BG312" s="108">
        <f t="shared" si="85"/>
        <v>0.0221985165054664</v>
      </c>
      <c r="BH312" s="108" t="s">
        <v>18</v>
      </c>
      <c r="BI312" s="108" t="s">
        <v>195</v>
      </c>
      <c r="BM312" s="108" t="s">
        <v>327</v>
      </c>
      <c r="BN312" s="108" t="str">
        <f t="shared" si="90"/>
        <v>R_ES-APP-CW</v>
      </c>
      <c r="BO312" s="108" t="str">
        <f t="shared" si="90"/>
        <v>WH8_9</v>
      </c>
      <c r="BP312" s="108">
        <f t="shared" si="83"/>
        <v>0.0189268898351184</v>
      </c>
      <c r="BQ312" s="108" t="s">
        <v>18</v>
      </c>
      <c r="BR312" s="108" t="s">
        <v>192</v>
      </c>
    </row>
    <row r="313" spans="11:70">
      <c r="K313" s="108" t="s">
        <v>327</v>
      </c>
      <c r="L313" s="108" t="str">
        <f t="shared" si="84"/>
        <v>R_ES-APP-CW</v>
      </c>
      <c r="M313" s="108" t="str">
        <f t="shared" si="71"/>
        <v>WH10_11</v>
      </c>
      <c r="N313" s="108">
        <f t="shared" si="72"/>
        <v>0.0207247431264493</v>
      </c>
      <c r="O313" s="108" t="s">
        <v>18</v>
      </c>
      <c r="P313" s="108" t="s">
        <v>196</v>
      </c>
      <c r="T313" s="108" t="s">
        <v>327</v>
      </c>
      <c r="U313" s="108" t="str">
        <f t="shared" si="91"/>
        <v>R_ES-APP-CW</v>
      </c>
      <c r="V313" s="108" t="str">
        <f t="shared" si="91"/>
        <v>WH10_11</v>
      </c>
      <c r="W313" s="108">
        <f t="shared" si="74"/>
        <v>0.0269606064596627</v>
      </c>
      <c r="X313" s="108" t="s">
        <v>18</v>
      </c>
      <c r="Y313" s="108" t="s">
        <v>191</v>
      </c>
      <c r="AC313" s="108" t="s">
        <v>327</v>
      </c>
      <c r="AD313" s="108" t="str">
        <f t="shared" si="86"/>
        <v>R_ES-APP-CW</v>
      </c>
      <c r="AE313" s="108" t="str">
        <f t="shared" si="86"/>
        <v>WH10_11</v>
      </c>
      <c r="AF313" s="108">
        <f t="shared" si="76"/>
        <v>0.0203373562220637</v>
      </c>
      <c r="AG313" s="108" t="s">
        <v>18</v>
      </c>
      <c r="AH313" s="108" t="s">
        <v>197</v>
      </c>
      <c r="AL313" s="108" t="s">
        <v>327</v>
      </c>
      <c r="AM313" s="108" t="str">
        <f t="shared" si="87"/>
        <v>R_ES-APP-CW</v>
      </c>
      <c r="AN313" s="108" t="str">
        <f t="shared" si="87"/>
        <v>WH10_11</v>
      </c>
      <c r="AO313" s="108">
        <f t="shared" si="78"/>
        <v>0.0228944317474162</v>
      </c>
      <c r="AP313" s="108" t="s">
        <v>18</v>
      </c>
      <c r="AQ313" s="108" t="s">
        <v>194</v>
      </c>
      <c r="AU313" s="108" t="s">
        <v>327</v>
      </c>
      <c r="AV313" s="108" t="str">
        <f t="shared" si="88"/>
        <v>R_ES-APP-CW</v>
      </c>
      <c r="AW313" s="108" t="str">
        <f t="shared" si="88"/>
        <v>WH10_11</v>
      </c>
      <c r="AX313" s="108">
        <f t="shared" si="80"/>
        <v>0.0193167729407143</v>
      </c>
      <c r="AY313" s="108" t="s">
        <v>18</v>
      </c>
      <c r="AZ313" s="108" t="s">
        <v>193</v>
      </c>
      <c r="BD313" s="108" t="s">
        <v>327</v>
      </c>
      <c r="BE313" s="108" t="str">
        <f t="shared" si="89"/>
        <v>R_ES-APP-CW</v>
      </c>
      <c r="BF313" s="108" t="str">
        <f t="shared" si="89"/>
        <v>WH10_11</v>
      </c>
      <c r="BG313" s="108">
        <f t="shared" si="85"/>
        <v>0.0228944317474162</v>
      </c>
      <c r="BH313" s="108" t="s">
        <v>18</v>
      </c>
      <c r="BI313" s="108" t="s">
        <v>195</v>
      </c>
      <c r="BM313" s="108" t="s">
        <v>327</v>
      </c>
      <c r="BN313" s="108" t="str">
        <f t="shared" si="90"/>
        <v>R_ES-APP-CW</v>
      </c>
      <c r="BO313" s="108" t="str">
        <f t="shared" si="90"/>
        <v>WH10_11</v>
      </c>
      <c r="BP313" s="108">
        <f t="shared" si="83"/>
        <v>0.0193167729407143</v>
      </c>
      <c r="BQ313" s="108" t="s">
        <v>18</v>
      </c>
      <c r="BR313" s="108" t="s">
        <v>192</v>
      </c>
    </row>
    <row r="314" spans="11:70">
      <c r="K314" s="108" t="s">
        <v>327</v>
      </c>
      <c r="L314" s="108" t="str">
        <f t="shared" si="84"/>
        <v>R_ES-APP-CW</v>
      </c>
      <c r="M314" s="108" t="str">
        <f t="shared" si="71"/>
        <v>WH12_13</v>
      </c>
      <c r="N314" s="108">
        <f t="shared" si="72"/>
        <v>0.0213134263086159</v>
      </c>
      <c r="O314" s="108" t="s">
        <v>18</v>
      </c>
      <c r="P314" s="108" t="s">
        <v>196</v>
      </c>
      <c r="T314" s="108" t="s">
        <v>327</v>
      </c>
      <c r="U314" s="108" t="str">
        <f t="shared" si="91"/>
        <v>R_ES-APP-CW</v>
      </c>
      <c r="V314" s="108" t="str">
        <f t="shared" si="91"/>
        <v>WH12_13</v>
      </c>
      <c r="W314" s="108">
        <f t="shared" si="74"/>
        <v>0.0281941532212526</v>
      </c>
      <c r="X314" s="108" t="s">
        <v>18</v>
      </c>
      <c r="Y314" s="108" t="s">
        <v>191</v>
      </c>
      <c r="AC314" s="108" t="s">
        <v>327</v>
      </c>
      <c r="AD314" s="108" t="str">
        <f t="shared" si="86"/>
        <v>R_ES-APP-CW</v>
      </c>
      <c r="AE314" s="108" t="str">
        <f t="shared" si="86"/>
        <v>WH12_13</v>
      </c>
      <c r="AF314" s="108">
        <f t="shared" si="76"/>
        <v>0.0215779233299048</v>
      </c>
      <c r="AG314" s="108" t="s">
        <v>18</v>
      </c>
      <c r="AH314" s="108" t="s">
        <v>197</v>
      </c>
      <c r="AL314" s="108" t="s">
        <v>327</v>
      </c>
      <c r="AM314" s="108" t="str">
        <f t="shared" si="87"/>
        <v>R_ES-APP-CW</v>
      </c>
      <c r="AN314" s="108" t="str">
        <f t="shared" si="87"/>
        <v>WH12_13</v>
      </c>
      <c r="AO314" s="108">
        <f t="shared" si="78"/>
        <v>0.0243699220566265</v>
      </c>
      <c r="AP314" s="108" t="s">
        <v>18</v>
      </c>
      <c r="AQ314" s="108" t="s">
        <v>194</v>
      </c>
      <c r="AU314" s="108" t="s">
        <v>327</v>
      </c>
      <c r="AV314" s="108" t="str">
        <f t="shared" si="88"/>
        <v>R_ES-APP-CW</v>
      </c>
      <c r="AW314" s="108" t="str">
        <f t="shared" si="88"/>
        <v>WH12_13</v>
      </c>
      <c r="AX314" s="108">
        <f t="shared" si="80"/>
        <v>0.0217136791659968</v>
      </c>
      <c r="AY314" s="108" t="s">
        <v>18</v>
      </c>
      <c r="AZ314" s="108" t="s">
        <v>193</v>
      </c>
      <c r="BD314" s="108" t="s">
        <v>327</v>
      </c>
      <c r="BE314" s="108" t="str">
        <f t="shared" si="89"/>
        <v>R_ES-APP-CW</v>
      </c>
      <c r="BF314" s="108" t="str">
        <f t="shared" si="89"/>
        <v>WH12_13</v>
      </c>
      <c r="BG314" s="108">
        <f t="shared" si="85"/>
        <v>0.0243699220566265</v>
      </c>
      <c r="BH314" s="108" t="s">
        <v>18</v>
      </c>
      <c r="BI314" s="108" t="s">
        <v>195</v>
      </c>
      <c r="BM314" s="108" t="s">
        <v>327</v>
      </c>
      <c r="BN314" s="108" t="str">
        <f t="shared" si="90"/>
        <v>R_ES-APP-CW</v>
      </c>
      <c r="BO314" s="108" t="str">
        <f t="shared" si="90"/>
        <v>WH12_13</v>
      </c>
      <c r="BP314" s="108">
        <f t="shared" si="83"/>
        <v>0.0217136791659968</v>
      </c>
      <c r="BQ314" s="108" t="s">
        <v>18</v>
      </c>
      <c r="BR314" s="108" t="s">
        <v>192</v>
      </c>
    </row>
    <row r="315" spans="11:70">
      <c r="K315" s="175" t="s">
        <v>327</v>
      </c>
      <c r="L315" s="108" t="str">
        <f t="shared" si="84"/>
        <v>R_ES-APP-CW</v>
      </c>
      <c r="M315" s="108" t="str">
        <f t="shared" si="71"/>
        <v>WH14_15</v>
      </c>
      <c r="N315" s="108">
        <f t="shared" si="72"/>
        <v>0.0224691056303517</v>
      </c>
      <c r="O315" s="108" t="s">
        <v>18</v>
      </c>
      <c r="P315" s="108" t="s">
        <v>196</v>
      </c>
      <c r="T315" s="108" t="s">
        <v>327</v>
      </c>
      <c r="U315" s="108" t="str">
        <f t="shared" si="91"/>
        <v>R_ES-APP-CW</v>
      </c>
      <c r="V315" s="108" t="str">
        <f t="shared" si="91"/>
        <v>WH14_15</v>
      </c>
      <c r="W315" s="108">
        <f t="shared" si="74"/>
        <v>0.0277591077183275</v>
      </c>
      <c r="X315" s="108" t="s">
        <v>18</v>
      </c>
      <c r="Y315" s="108" t="s">
        <v>191</v>
      </c>
      <c r="AC315" s="108" t="s">
        <v>327</v>
      </c>
      <c r="AD315" s="108" t="str">
        <f t="shared" si="86"/>
        <v>R_ES-APP-CW</v>
      </c>
      <c r="AE315" s="108" t="str">
        <f t="shared" si="86"/>
        <v>WH14_15</v>
      </c>
      <c r="AF315" s="108">
        <f t="shared" si="76"/>
        <v>0.0244372230846757</v>
      </c>
      <c r="AG315" s="108" t="s">
        <v>18</v>
      </c>
      <c r="AH315" s="108" t="s">
        <v>197</v>
      </c>
      <c r="AL315" s="108" t="s">
        <v>327</v>
      </c>
      <c r="AM315" s="108" t="str">
        <f t="shared" si="87"/>
        <v>R_ES-APP-CW</v>
      </c>
      <c r="AN315" s="108" t="str">
        <f t="shared" si="87"/>
        <v>WH14_15</v>
      </c>
      <c r="AO315" s="108">
        <f t="shared" si="78"/>
        <v>0.0252966565536165</v>
      </c>
      <c r="AP315" s="108" t="s">
        <v>18</v>
      </c>
      <c r="AQ315" s="108" t="s">
        <v>194</v>
      </c>
      <c r="AU315" s="108" t="s">
        <v>327</v>
      </c>
      <c r="AV315" s="108" t="str">
        <f t="shared" si="88"/>
        <v>R_ES-APP-CW</v>
      </c>
      <c r="AW315" s="108" t="str">
        <f t="shared" si="88"/>
        <v>WH14_15</v>
      </c>
      <c r="AX315" s="108">
        <f t="shared" si="80"/>
        <v>0.0231546162990083</v>
      </c>
      <c r="AY315" s="108" t="s">
        <v>18</v>
      </c>
      <c r="AZ315" s="108" t="s">
        <v>193</v>
      </c>
      <c r="BD315" s="108" t="s">
        <v>327</v>
      </c>
      <c r="BE315" s="108" t="str">
        <f t="shared" si="89"/>
        <v>R_ES-APP-CW</v>
      </c>
      <c r="BF315" s="108" t="str">
        <f t="shared" si="89"/>
        <v>WH14_15</v>
      </c>
      <c r="BG315" s="108">
        <f t="shared" si="85"/>
        <v>0.0252966565536165</v>
      </c>
      <c r="BH315" s="108" t="s">
        <v>18</v>
      </c>
      <c r="BI315" s="108" t="s">
        <v>195</v>
      </c>
      <c r="BM315" s="108" t="s">
        <v>327</v>
      </c>
      <c r="BN315" s="108" t="str">
        <f t="shared" si="90"/>
        <v>R_ES-APP-CW</v>
      </c>
      <c r="BO315" s="108" t="str">
        <f t="shared" si="90"/>
        <v>WH14_15</v>
      </c>
      <c r="BP315" s="108">
        <f t="shared" si="83"/>
        <v>0.0231546162990083</v>
      </c>
      <c r="BQ315" s="108" t="s">
        <v>18</v>
      </c>
      <c r="BR315" s="108" t="s">
        <v>192</v>
      </c>
    </row>
    <row r="316" spans="11:70">
      <c r="K316" s="108" t="s">
        <v>327</v>
      </c>
      <c r="L316" s="108" t="str">
        <f t="shared" si="84"/>
        <v>R_ES-APP-CW</v>
      </c>
      <c r="M316" s="108" t="str">
        <f t="shared" si="71"/>
        <v>WH16_17</v>
      </c>
      <c r="N316" s="108">
        <f t="shared" si="72"/>
        <v>0.0228058793544892</v>
      </c>
      <c r="O316" s="108" t="s">
        <v>18</v>
      </c>
      <c r="P316" s="108" t="s">
        <v>196</v>
      </c>
      <c r="T316" s="108" t="s">
        <v>327</v>
      </c>
      <c r="U316" s="108" t="str">
        <f t="shared" si="91"/>
        <v>R_ES-APP-CW</v>
      </c>
      <c r="V316" s="108" t="str">
        <f t="shared" si="91"/>
        <v>WH16_17</v>
      </c>
      <c r="W316" s="108">
        <f t="shared" si="74"/>
        <v>0.0270225001421144</v>
      </c>
      <c r="X316" s="108" t="s">
        <v>18</v>
      </c>
      <c r="Y316" s="108" t="s">
        <v>191</v>
      </c>
      <c r="AC316" s="108" t="s">
        <v>327</v>
      </c>
      <c r="AD316" s="108" t="str">
        <f t="shared" si="86"/>
        <v>R_ES-APP-CW</v>
      </c>
      <c r="AE316" s="108" t="str">
        <f t="shared" si="86"/>
        <v>WH16_17</v>
      </c>
      <c r="AF316" s="108">
        <f t="shared" si="76"/>
        <v>0.0257055276901567</v>
      </c>
      <c r="AG316" s="108" t="s">
        <v>18</v>
      </c>
      <c r="AH316" s="108" t="s">
        <v>197</v>
      </c>
      <c r="AL316" s="108" t="s">
        <v>327</v>
      </c>
      <c r="AM316" s="108" t="str">
        <f t="shared" si="87"/>
        <v>R_ES-APP-CW</v>
      </c>
      <c r="AN316" s="108" t="str">
        <f t="shared" si="87"/>
        <v>WH16_17</v>
      </c>
      <c r="AO316" s="108">
        <f t="shared" si="78"/>
        <v>0.0253035348263485</v>
      </c>
      <c r="AP316" s="108" t="s">
        <v>18</v>
      </c>
      <c r="AQ316" s="108" t="s">
        <v>194</v>
      </c>
      <c r="AU316" s="108" t="s">
        <v>327</v>
      </c>
      <c r="AV316" s="108" t="str">
        <f t="shared" si="88"/>
        <v>R_ES-APP-CW</v>
      </c>
      <c r="AW316" s="108" t="str">
        <f t="shared" si="88"/>
        <v>WH16_17</v>
      </c>
      <c r="AX316" s="108">
        <f t="shared" si="80"/>
        <v>0.0233585702637121</v>
      </c>
      <c r="AY316" s="108" t="s">
        <v>18</v>
      </c>
      <c r="AZ316" s="108" t="s">
        <v>193</v>
      </c>
      <c r="BD316" s="108" t="s">
        <v>327</v>
      </c>
      <c r="BE316" s="108" t="str">
        <f t="shared" si="89"/>
        <v>R_ES-APP-CW</v>
      </c>
      <c r="BF316" s="108" t="str">
        <f t="shared" si="89"/>
        <v>WH16_17</v>
      </c>
      <c r="BG316" s="108">
        <f t="shared" si="85"/>
        <v>0.0253035348263485</v>
      </c>
      <c r="BH316" s="108" t="s">
        <v>18</v>
      </c>
      <c r="BI316" s="108" t="s">
        <v>195</v>
      </c>
      <c r="BM316" s="108" t="s">
        <v>327</v>
      </c>
      <c r="BN316" s="108" t="str">
        <f t="shared" si="90"/>
        <v>R_ES-APP-CW</v>
      </c>
      <c r="BO316" s="108" t="str">
        <f t="shared" si="90"/>
        <v>WH16_17</v>
      </c>
      <c r="BP316" s="108">
        <f t="shared" si="83"/>
        <v>0.0233585702637121</v>
      </c>
      <c r="BQ316" s="108" t="s">
        <v>18</v>
      </c>
      <c r="BR316" s="108" t="s">
        <v>192</v>
      </c>
    </row>
    <row r="317" spans="11:70">
      <c r="K317" s="108" t="s">
        <v>327</v>
      </c>
      <c r="L317" s="108" t="str">
        <f t="shared" si="84"/>
        <v>R_ES-APP-CW</v>
      </c>
      <c r="M317" s="108" t="str">
        <f t="shared" si="71"/>
        <v>WH18_19</v>
      </c>
      <c r="N317" s="108">
        <f t="shared" si="72"/>
        <v>0.0228335510535675</v>
      </c>
      <c r="O317" s="108" t="s">
        <v>18</v>
      </c>
      <c r="P317" s="108" t="s">
        <v>196</v>
      </c>
      <c r="T317" s="108" t="s">
        <v>327</v>
      </c>
      <c r="U317" s="108" t="str">
        <f t="shared" si="91"/>
        <v>R_ES-APP-CW</v>
      </c>
      <c r="V317" s="108" t="str">
        <f t="shared" si="91"/>
        <v>WH18_19</v>
      </c>
      <c r="W317" s="108">
        <f t="shared" si="74"/>
        <v>0.0267517944660614</v>
      </c>
      <c r="X317" s="108" t="s">
        <v>18</v>
      </c>
      <c r="Y317" s="108" t="s">
        <v>191</v>
      </c>
      <c r="AC317" s="108" t="s">
        <v>327</v>
      </c>
      <c r="AD317" s="108" t="str">
        <f t="shared" si="86"/>
        <v>R_ES-APP-CW</v>
      </c>
      <c r="AE317" s="108" t="str">
        <f t="shared" si="86"/>
        <v>WH18_19</v>
      </c>
      <c r="AF317" s="108">
        <f t="shared" si="76"/>
        <v>0.0255927943653416</v>
      </c>
      <c r="AG317" s="108" t="s">
        <v>18</v>
      </c>
      <c r="AH317" s="108" t="s">
        <v>197</v>
      </c>
      <c r="AL317" s="108" t="s">
        <v>327</v>
      </c>
      <c r="AM317" s="108" t="str">
        <f t="shared" si="87"/>
        <v>R_ES-APP-CW</v>
      </c>
      <c r="AN317" s="108" t="str">
        <f t="shared" si="87"/>
        <v>WH18_19</v>
      </c>
      <c r="AO317" s="108">
        <f t="shared" si="78"/>
        <v>0.0249695860312862</v>
      </c>
      <c r="AP317" s="108" t="s">
        <v>18</v>
      </c>
      <c r="AQ317" s="108" t="s">
        <v>194</v>
      </c>
      <c r="AU317" s="108" t="s">
        <v>327</v>
      </c>
      <c r="AV317" s="108" t="str">
        <f t="shared" si="88"/>
        <v>R_ES-APP-CW</v>
      </c>
      <c r="AW317" s="108" t="str">
        <f t="shared" si="88"/>
        <v>WH18_19</v>
      </c>
      <c r="AX317" s="108">
        <f t="shared" si="80"/>
        <v>0.023127630615324</v>
      </c>
      <c r="AY317" s="108" t="s">
        <v>18</v>
      </c>
      <c r="AZ317" s="108" t="s">
        <v>193</v>
      </c>
      <c r="BD317" s="108" t="s">
        <v>327</v>
      </c>
      <c r="BE317" s="108" t="str">
        <f t="shared" si="89"/>
        <v>R_ES-APP-CW</v>
      </c>
      <c r="BF317" s="108" t="str">
        <f t="shared" si="89"/>
        <v>WH18_19</v>
      </c>
      <c r="BG317" s="108">
        <f t="shared" si="85"/>
        <v>0.0249695860312862</v>
      </c>
      <c r="BH317" s="108" t="s">
        <v>18</v>
      </c>
      <c r="BI317" s="108" t="s">
        <v>195</v>
      </c>
      <c r="BM317" s="108" t="s">
        <v>327</v>
      </c>
      <c r="BN317" s="108" t="str">
        <f t="shared" si="90"/>
        <v>R_ES-APP-CW</v>
      </c>
      <c r="BO317" s="108" t="str">
        <f t="shared" si="90"/>
        <v>WH18_19</v>
      </c>
      <c r="BP317" s="108">
        <f t="shared" si="83"/>
        <v>0.023127630615324</v>
      </c>
      <c r="BQ317" s="108" t="s">
        <v>18</v>
      </c>
      <c r="BR317" s="108" t="s">
        <v>192</v>
      </c>
    </row>
    <row r="318" spans="11:70">
      <c r="K318" s="108" t="s">
        <v>327</v>
      </c>
      <c r="L318" s="108" t="str">
        <f t="shared" si="84"/>
        <v>R_ES-APP-CW</v>
      </c>
      <c r="M318" s="108" t="str">
        <f t="shared" si="71"/>
        <v>WH20_21</v>
      </c>
      <c r="N318" s="108">
        <f t="shared" si="72"/>
        <v>0.0227154557821904</v>
      </c>
      <c r="O318" s="108" t="s">
        <v>18</v>
      </c>
      <c r="P318" s="108" t="s">
        <v>196</v>
      </c>
      <c r="T318" s="108" t="s">
        <v>327</v>
      </c>
      <c r="U318" s="108" t="str">
        <f t="shared" si="91"/>
        <v>R_ES-APP-CW</v>
      </c>
      <c r="V318" s="108" t="str">
        <f t="shared" si="91"/>
        <v>WH20_21</v>
      </c>
      <c r="W318" s="108">
        <f t="shared" si="74"/>
        <v>0.0283933513791526</v>
      </c>
      <c r="X318" s="108" t="s">
        <v>18</v>
      </c>
      <c r="Y318" s="108" t="s">
        <v>191</v>
      </c>
      <c r="AC318" s="108" t="s">
        <v>327</v>
      </c>
      <c r="AD318" s="108" t="str">
        <f t="shared" si="86"/>
        <v>R_ES-APP-CW</v>
      </c>
      <c r="AE318" s="108" t="str">
        <f t="shared" si="86"/>
        <v>WH20_21</v>
      </c>
      <c r="AF318" s="108">
        <f t="shared" si="76"/>
        <v>0.0251280963570105</v>
      </c>
      <c r="AG318" s="108" t="s">
        <v>18</v>
      </c>
      <c r="AH318" s="108" t="s">
        <v>197</v>
      </c>
      <c r="AL318" s="108" t="s">
        <v>327</v>
      </c>
      <c r="AM318" s="108" t="str">
        <f t="shared" si="87"/>
        <v>R_ES-APP-CW</v>
      </c>
      <c r="AN318" s="108" t="str">
        <f t="shared" si="87"/>
        <v>WH20_21</v>
      </c>
      <c r="AO318" s="108">
        <f t="shared" si="78"/>
        <v>0.0251936667769471</v>
      </c>
      <c r="AP318" s="108" t="s">
        <v>18</v>
      </c>
      <c r="AQ318" s="108" t="s">
        <v>194</v>
      </c>
      <c r="AU318" s="108" t="s">
        <v>327</v>
      </c>
      <c r="AV318" s="108" t="str">
        <f t="shared" si="88"/>
        <v>R_ES-APP-CW</v>
      </c>
      <c r="AW318" s="108" t="str">
        <f t="shared" si="88"/>
        <v>WH20_21</v>
      </c>
      <c r="AX318" s="108">
        <f t="shared" si="80"/>
        <v>0.0230669226777415</v>
      </c>
      <c r="AY318" s="108" t="s">
        <v>18</v>
      </c>
      <c r="AZ318" s="108" t="s">
        <v>193</v>
      </c>
      <c r="BD318" s="108" t="s">
        <v>327</v>
      </c>
      <c r="BE318" s="108" t="str">
        <f t="shared" si="89"/>
        <v>R_ES-APP-CW</v>
      </c>
      <c r="BF318" s="108" t="str">
        <f t="shared" si="89"/>
        <v>WH20_21</v>
      </c>
      <c r="BG318" s="108">
        <f t="shared" si="85"/>
        <v>0.0251936667769471</v>
      </c>
      <c r="BH318" s="108" t="s">
        <v>18</v>
      </c>
      <c r="BI318" s="108" t="s">
        <v>195</v>
      </c>
      <c r="BM318" s="108" t="s">
        <v>327</v>
      </c>
      <c r="BN318" s="108" t="str">
        <f t="shared" si="90"/>
        <v>R_ES-APP-CW</v>
      </c>
      <c r="BO318" s="108" t="str">
        <f t="shared" si="90"/>
        <v>WH20_21</v>
      </c>
      <c r="BP318" s="108">
        <f t="shared" si="83"/>
        <v>0.0230669226777415</v>
      </c>
      <c r="BQ318" s="108" t="s">
        <v>18</v>
      </c>
      <c r="BR318" s="108" t="s">
        <v>192</v>
      </c>
    </row>
    <row r="319" spans="11:70">
      <c r="K319" s="175" t="s">
        <v>327</v>
      </c>
      <c r="L319" s="108" t="str">
        <f t="shared" si="84"/>
        <v>R_ES-APP-CW</v>
      </c>
      <c r="M319" s="108" t="str">
        <f t="shared" si="71"/>
        <v>WH22_23</v>
      </c>
      <c r="N319" s="108">
        <f t="shared" si="72"/>
        <v>0.0228898262899369</v>
      </c>
      <c r="O319" s="108" t="s">
        <v>18</v>
      </c>
      <c r="P319" s="108" t="s">
        <v>196</v>
      </c>
      <c r="T319" s="108" t="s">
        <v>327</v>
      </c>
      <c r="U319" s="108" t="str">
        <f t="shared" si="91"/>
        <v>R_ES-APP-CW</v>
      </c>
      <c r="V319" s="108" t="str">
        <f t="shared" si="91"/>
        <v>WH22_23</v>
      </c>
      <c r="W319" s="108">
        <f t="shared" si="74"/>
        <v>0.0283097816617008</v>
      </c>
      <c r="X319" s="108" t="s">
        <v>18</v>
      </c>
      <c r="Y319" s="108" t="s">
        <v>191</v>
      </c>
      <c r="AC319" s="108" t="s">
        <v>327</v>
      </c>
      <c r="AD319" s="108" t="str">
        <f t="shared" si="86"/>
        <v>R_ES-APP-CW</v>
      </c>
      <c r="AE319" s="108" t="str">
        <f t="shared" si="86"/>
        <v>WH22_23</v>
      </c>
      <c r="AF319" s="108">
        <f t="shared" si="76"/>
        <v>0.0254920738775338</v>
      </c>
      <c r="AG319" s="108" t="s">
        <v>18</v>
      </c>
      <c r="AH319" s="108" t="s">
        <v>197</v>
      </c>
      <c r="AL319" s="108" t="s">
        <v>327</v>
      </c>
      <c r="AM319" s="108" t="str">
        <f t="shared" si="87"/>
        <v>R_ES-APP-CW</v>
      </c>
      <c r="AN319" s="108" t="str">
        <f t="shared" si="87"/>
        <v>WH22_23</v>
      </c>
      <c r="AO319" s="108">
        <f t="shared" si="78"/>
        <v>0.025793097568826</v>
      </c>
      <c r="AP319" s="108" t="s">
        <v>18</v>
      </c>
      <c r="AQ319" s="108" t="s">
        <v>194</v>
      </c>
      <c r="AU319" s="108" t="s">
        <v>327</v>
      </c>
      <c r="AV319" s="108" t="str">
        <f t="shared" si="88"/>
        <v>R_ES-APP-CW</v>
      </c>
      <c r="AW319" s="108" t="str">
        <f t="shared" si="88"/>
        <v>WH22_23</v>
      </c>
      <c r="AX319" s="108">
        <f t="shared" si="80"/>
        <v>0.0246581494217923</v>
      </c>
      <c r="AY319" s="108" t="s">
        <v>18</v>
      </c>
      <c r="AZ319" s="108" t="s">
        <v>193</v>
      </c>
      <c r="BD319" s="108" t="s">
        <v>327</v>
      </c>
      <c r="BE319" s="108" t="str">
        <f t="shared" si="89"/>
        <v>R_ES-APP-CW</v>
      </c>
      <c r="BF319" s="108" t="str">
        <f t="shared" si="89"/>
        <v>WH22_23</v>
      </c>
      <c r="BG319" s="108">
        <f t="shared" si="85"/>
        <v>0.025793097568826</v>
      </c>
      <c r="BH319" s="108" t="s">
        <v>18</v>
      </c>
      <c r="BI319" s="108" t="s">
        <v>195</v>
      </c>
      <c r="BM319" s="108" t="s">
        <v>327</v>
      </c>
      <c r="BN319" s="108" t="str">
        <f t="shared" si="90"/>
        <v>R_ES-APP-CW</v>
      </c>
      <c r="BO319" s="108" t="str">
        <f t="shared" si="90"/>
        <v>WH22_23</v>
      </c>
      <c r="BP319" s="108">
        <f t="shared" si="83"/>
        <v>0.0246581494217923</v>
      </c>
      <c r="BQ319" s="108" t="s">
        <v>18</v>
      </c>
      <c r="BR319" s="108" t="s">
        <v>192</v>
      </c>
    </row>
    <row r="320" spans="11:70">
      <c r="K320" s="108" t="s">
        <v>327</v>
      </c>
      <c r="L320" s="108" t="str">
        <f>C15</f>
        <v>R_ES-APP-CD</v>
      </c>
      <c r="M320" s="108" t="str">
        <f t="shared" ref="M320:M383" si="92">M272</f>
        <v>RH0_1</v>
      </c>
      <c r="N320" s="108">
        <f t="shared" si="72"/>
        <v>0.0207246590371655</v>
      </c>
      <c r="O320" s="108" t="s">
        <v>18</v>
      </c>
      <c r="P320" s="108" t="s">
        <v>196</v>
      </c>
      <c r="T320" s="108" t="s">
        <v>327</v>
      </c>
      <c r="U320" s="108" t="str">
        <f t="shared" si="91"/>
        <v>R_ES-APP-CD</v>
      </c>
      <c r="V320" s="108" t="str">
        <f t="shared" si="91"/>
        <v>RH0_1</v>
      </c>
      <c r="W320" s="108">
        <f t="shared" si="74"/>
        <v>0.0211149417251545</v>
      </c>
      <c r="X320" s="108" t="s">
        <v>18</v>
      </c>
      <c r="Y320" s="108" t="s">
        <v>191</v>
      </c>
      <c r="AC320" s="108" t="s">
        <v>327</v>
      </c>
      <c r="AD320" s="108" t="str">
        <f t="shared" ref="AD320:AE367" si="93">U320</f>
        <v>R_ES-APP-CD</v>
      </c>
      <c r="AE320" s="108" t="str">
        <f t="shared" si="93"/>
        <v>RH0_1</v>
      </c>
      <c r="AF320" s="108">
        <f t="shared" si="76"/>
        <v>0.0215588607712188</v>
      </c>
      <c r="AG320" s="108" t="s">
        <v>18</v>
      </c>
      <c r="AH320" s="108" t="s">
        <v>197</v>
      </c>
      <c r="AL320" s="108" t="s">
        <v>327</v>
      </c>
      <c r="AM320" s="108" t="str">
        <f t="shared" ref="AM320:AN367" si="94">AD320</f>
        <v>R_ES-APP-CD</v>
      </c>
      <c r="AN320" s="108" t="str">
        <f t="shared" si="94"/>
        <v>RH0_1</v>
      </c>
      <c r="AO320" s="108">
        <f t="shared" si="78"/>
        <v>0.0211002816156798</v>
      </c>
      <c r="AP320" s="108" t="s">
        <v>18</v>
      </c>
      <c r="AQ320" s="108" t="s">
        <v>194</v>
      </c>
      <c r="AU320" s="108" t="s">
        <v>327</v>
      </c>
      <c r="AV320" s="108" t="str">
        <f t="shared" ref="AV320:AW367" si="95">AM320</f>
        <v>R_ES-APP-CD</v>
      </c>
      <c r="AW320" s="108" t="str">
        <f t="shared" si="95"/>
        <v>RH0_1</v>
      </c>
      <c r="AX320" s="108">
        <f t="shared" si="80"/>
        <v>0.0216553453978117</v>
      </c>
      <c r="AY320" s="108" t="s">
        <v>18</v>
      </c>
      <c r="AZ320" s="108" t="s">
        <v>193</v>
      </c>
      <c r="BD320" s="108" t="s">
        <v>327</v>
      </c>
      <c r="BE320" s="108" t="str">
        <f t="shared" ref="BE320:BF367" si="96">AV320</f>
        <v>R_ES-APP-CD</v>
      </c>
      <c r="BF320" s="108" t="str">
        <f t="shared" si="96"/>
        <v>RH0_1</v>
      </c>
      <c r="BG320" s="108">
        <f t="shared" si="85"/>
        <v>0.0211002816156798</v>
      </c>
      <c r="BH320" s="108" t="s">
        <v>18</v>
      </c>
      <c r="BI320" s="108" t="s">
        <v>195</v>
      </c>
      <c r="BM320" s="108" t="s">
        <v>327</v>
      </c>
      <c r="BN320" s="108" t="str">
        <f t="shared" ref="BN320:BO367" si="97">BE320</f>
        <v>R_ES-APP-CD</v>
      </c>
      <c r="BO320" s="108" t="str">
        <f t="shared" si="97"/>
        <v>RH0_1</v>
      </c>
      <c r="BP320" s="108">
        <f t="shared" si="83"/>
        <v>0.0216553453978117</v>
      </c>
      <c r="BQ320" s="108" t="s">
        <v>18</v>
      </c>
      <c r="BR320" s="108" t="s">
        <v>192</v>
      </c>
    </row>
    <row r="321" spans="11:70">
      <c r="K321" s="108" t="s">
        <v>327</v>
      </c>
      <c r="L321" s="108" t="str">
        <f t="shared" ref="L321:L367" si="98">L320</f>
        <v>R_ES-APP-CD</v>
      </c>
      <c r="M321" s="108" t="str">
        <f t="shared" si="92"/>
        <v>RH2_3</v>
      </c>
      <c r="N321" s="108">
        <f t="shared" si="72"/>
        <v>0.0206069139508455</v>
      </c>
      <c r="O321" s="108" t="s">
        <v>18</v>
      </c>
      <c r="P321" s="108" t="s">
        <v>196</v>
      </c>
      <c r="T321" s="108" t="s">
        <v>327</v>
      </c>
      <c r="U321" s="108" t="str">
        <f t="shared" ref="U321:V367" si="99">L321</f>
        <v>R_ES-APP-CD</v>
      </c>
      <c r="V321" s="108" t="str">
        <f t="shared" si="99"/>
        <v>RH2_3</v>
      </c>
      <c r="W321" s="108">
        <f t="shared" si="74"/>
        <v>0.019269377650939</v>
      </c>
      <c r="X321" s="108" t="s">
        <v>18</v>
      </c>
      <c r="Y321" s="108" t="s">
        <v>191</v>
      </c>
      <c r="AC321" s="108" t="s">
        <v>327</v>
      </c>
      <c r="AD321" s="108" t="str">
        <f t="shared" si="93"/>
        <v>R_ES-APP-CD</v>
      </c>
      <c r="AE321" s="108" t="str">
        <f t="shared" si="93"/>
        <v>RH2_3</v>
      </c>
      <c r="AF321" s="108">
        <f t="shared" si="76"/>
        <v>0.021716461727875</v>
      </c>
      <c r="AG321" s="108" t="s">
        <v>18</v>
      </c>
      <c r="AH321" s="108" t="s">
        <v>197</v>
      </c>
      <c r="AL321" s="108" t="s">
        <v>327</v>
      </c>
      <c r="AM321" s="108" t="str">
        <f t="shared" si="94"/>
        <v>R_ES-APP-CD</v>
      </c>
      <c r="AN321" s="108" t="str">
        <f t="shared" si="94"/>
        <v>RH2_3</v>
      </c>
      <c r="AO321" s="108">
        <f t="shared" si="78"/>
        <v>0.0202044634746338</v>
      </c>
      <c r="AP321" s="108" t="s">
        <v>18</v>
      </c>
      <c r="AQ321" s="108" t="s">
        <v>194</v>
      </c>
      <c r="AU321" s="108" t="s">
        <v>327</v>
      </c>
      <c r="AV321" s="108" t="str">
        <f t="shared" si="95"/>
        <v>R_ES-APP-CD</v>
      </c>
      <c r="AW321" s="108" t="str">
        <f t="shared" si="95"/>
        <v>RH2_3</v>
      </c>
      <c r="AX321" s="108">
        <f t="shared" si="80"/>
        <v>0.0197617928172299</v>
      </c>
      <c r="AY321" s="108" t="s">
        <v>18</v>
      </c>
      <c r="AZ321" s="108" t="s">
        <v>193</v>
      </c>
      <c r="BD321" s="108" t="s">
        <v>327</v>
      </c>
      <c r="BE321" s="108" t="str">
        <f t="shared" si="96"/>
        <v>R_ES-APP-CD</v>
      </c>
      <c r="BF321" s="108" t="str">
        <f t="shared" si="96"/>
        <v>RH2_3</v>
      </c>
      <c r="BG321" s="108">
        <f t="shared" si="85"/>
        <v>0.0202044634746338</v>
      </c>
      <c r="BH321" s="108" t="s">
        <v>18</v>
      </c>
      <c r="BI321" s="108" t="s">
        <v>195</v>
      </c>
      <c r="BM321" s="108" t="s">
        <v>327</v>
      </c>
      <c r="BN321" s="108" t="str">
        <f t="shared" si="97"/>
        <v>R_ES-APP-CD</v>
      </c>
      <c r="BO321" s="108" t="str">
        <f t="shared" si="97"/>
        <v>RH2_3</v>
      </c>
      <c r="BP321" s="108">
        <f t="shared" si="83"/>
        <v>0.0197617928172299</v>
      </c>
      <c r="BQ321" s="108" t="s">
        <v>18</v>
      </c>
      <c r="BR321" s="108" t="s">
        <v>192</v>
      </c>
    </row>
    <row r="322" spans="11:70">
      <c r="K322" s="108" t="s">
        <v>327</v>
      </c>
      <c r="L322" s="108" t="str">
        <f t="shared" si="98"/>
        <v>R_ES-APP-CD</v>
      </c>
      <c r="M322" s="108" t="str">
        <f t="shared" si="92"/>
        <v>RH4_5</v>
      </c>
      <c r="N322" s="108">
        <f t="shared" si="72"/>
        <v>0.0199087438710615</v>
      </c>
      <c r="O322" s="108" t="s">
        <v>18</v>
      </c>
      <c r="P322" s="108" t="s">
        <v>196</v>
      </c>
      <c r="T322" s="108" t="s">
        <v>327</v>
      </c>
      <c r="U322" s="108" t="str">
        <f t="shared" si="99"/>
        <v>R_ES-APP-CD</v>
      </c>
      <c r="V322" s="108" t="str">
        <f t="shared" si="99"/>
        <v>RH4_5</v>
      </c>
      <c r="W322" s="108">
        <f t="shared" si="74"/>
        <v>0.0185538915735157</v>
      </c>
      <c r="X322" s="108" t="s">
        <v>18</v>
      </c>
      <c r="Y322" s="108" t="s">
        <v>191</v>
      </c>
      <c r="AC322" s="108" t="s">
        <v>327</v>
      </c>
      <c r="AD322" s="108" t="str">
        <f t="shared" si="93"/>
        <v>R_ES-APP-CD</v>
      </c>
      <c r="AE322" s="108" t="str">
        <f t="shared" si="93"/>
        <v>RH4_5</v>
      </c>
      <c r="AF322" s="108">
        <f t="shared" si="76"/>
        <v>0.0210410330240004</v>
      </c>
      <c r="AG322" s="108" t="s">
        <v>18</v>
      </c>
      <c r="AH322" s="108" t="s">
        <v>197</v>
      </c>
      <c r="AL322" s="108" t="s">
        <v>327</v>
      </c>
      <c r="AM322" s="108" t="str">
        <f t="shared" si="94"/>
        <v>R_ES-APP-CD</v>
      </c>
      <c r="AN322" s="108" t="str">
        <f t="shared" si="94"/>
        <v>RH4_5</v>
      </c>
      <c r="AO322" s="108">
        <f t="shared" si="78"/>
        <v>0.0191598666763358</v>
      </c>
      <c r="AP322" s="108" t="s">
        <v>18</v>
      </c>
      <c r="AQ322" s="108" t="s">
        <v>194</v>
      </c>
      <c r="AU322" s="108" t="s">
        <v>327</v>
      </c>
      <c r="AV322" s="108" t="str">
        <f t="shared" si="95"/>
        <v>R_ES-APP-CD</v>
      </c>
      <c r="AW322" s="108" t="str">
        <f t="shared" si="95"/>
        <v>RH4_5</v>
      </c>
      <c r="AX322" s="108">
        <f t="shared" si="80"/>
        <v>0.0176014946901204</v>
      </c>
      <c r="AY322" s="108" t="s">
        <v>18</v>
      </c>
      <c r="AZ322" s="108" t="s">
        <v>193</v>
      </c>
      <c r="BD322" s="108" t="s">
        <v>327</v>
      </c>
      <c r="BE322" s="108" t="str">
        <f t="shared" si="96"/>
        <v>R_ES-APP-CD</v>
      </c>
      <c r="BF322" s="108" t="str">
        <f t="shared" si="96"/>
        <v>RH4_5</v>
      </c>
      <c r="BG322" s="108">
        <f t="shared" si="85"/>
        <v>0.0191598666763358</v>
      </c>
      <c r="BH322" s="108" t="s">
        <v>18</v>
      </c>
      <c r="BI322" s="108" t="s">
        <v>195</v>
      </c>
      <c r="BM322" s="108" t="s">
        <v>327</v>
      </c>
      <c r="BN322" s="108" t="str">
        <f t="shared" si="97"/>
        <v>R_ES-APP-CD</v>
      </c>
      <c r="BO322" s="108" t="str">
        <f t="shared" si="97"/>
        <v>RH4_5</v>
      </c>
      <c r="BP322" s="108">
        <f t="shared" si="83"/>
        <v>0.0176014946901204</v>
      </c>
      <c r="BQ322" s="108" t="s">
        <v>18</v>
      </c>
      <c r="BR322" s="108" t="s">
        <v>192</v>
      </c>
    </row>
    <row r="323" spans="11:70">
      <c r="K323" s="175" t="s">
        <v>327</v>
      </c>
      <c r="L323" s="108" t="str">
        <f t="shared" si="98"/>
        <v>R_ES-APP-CD</v>
      </c>
      <c r="M323" s="108" t="str">
        <f t="shared" si="92"/>
        <v>RH6_7</v>
      </c>
      <c r="N323" s="108">
        <f t="shared" si="72"/>
        <v>0.019131142691048</v>
      </c>
      <c r="O323" s="108" t="s">
        <v>18</v>
      </c>
      <c r="P323" s="108" t="s">
        <v>196</v>
      </c>
      <c r="T323" s="108" t="s">
        <v>327</v>
      </c>
      <c r="U323" s="108" t="str">
        <f t="shared" si="99"/>
        <v>R_ES-APP-CD</v>
      </c>
      <c r="V323" s="108" t="str">
        <f t="shared" si="99"/>
        <v>RH6_7</v>
      </c>
      <c r="W323" s="108">
        <f t="shared" si="74"/>
        <v>0.0188033521186996</v>
      </c>
      <c r="X323" s="108" t="s">
        <v>18</v>
      </c>
      <c r="Y323" s="108" t="s">
        <v>191</v>
      </c>
      <c r="AC323" s="108" t="s">
        <v>327</v>
      </c>
      <c r="AD323" s="108" t="str">
        <f t="shared" si="93"/>
        <v>R_ES-APP-CD</v>
      </c>
      <c r="AE323" s="108" t="str">
        <f t="shared" si="93"/>
        <v>RH6_7</v>
      </c>
      <c r="AF323" s="108">
        <f t="shared" si="76"/>
        <v>0.0186236423856643</v>
      </c>
      <c r="AG323" s="108" t="s">
        <v>18</v>
      </c>
      <c r="AH323" s="108" t="s">
        <v>197</v>
      </c>
      <c r="AL323" s="108" t="s">
        <v>327</v>
      </c>
      <c r="AM323" s="108" t="str">
        <f t="shared" si="94"/>
        <v>R_ES-APP-CD</v>
      </c>
      <c r="AN323" s="108" t="str">
        <f t="shared" si="94"/>
        <v>RH6_7</v>
      </c>
      <c r="AO323" s="108">
        <f t="shared" si="78"/>
        <v>0.0183190275812949</v>
      </c>
      <c r="AP323" s="108" t="s">
        <v>18</v>
      </c>
      <c r="AQ323" s="108" t="s">
        <v>194</v>
      </c>
      <c r="AU323" s="108" t="s">
        <v>327</v>
      </c>
      <c r="AV323" s="108" t="str">
        <f t="shared" si="95"/>
        <v>R_ES-APP-CD</v>
      </c>
      <c r="AW323" s="108" t="str">
        <f t="shared" si="95"/>
        <v>RH6_7</v>
      </c>
      <c r="AX323" s="108">
        <f t="shared" si="80"/>
        <v>0.0167442934477807</v>
      </c>
      <c r="AY323" s="108" t="s">
        <v>18</v>
      </c>
      <c r="AZ323" s="108" t="s">
        <v>193</v>
      </c>
      <c r="BD323" s="108" t="s">
        <v>327</v>
      </c>
      <c r="BE323" s="108" t="str">
        <f t="shared" si="96"/>
        <v>R_ES-APP-CD</v>
      </c>
      <c r="BF323" s="108" t="str">
        <f t="shared" si="96"/>
        <v>RH6_7</v>
      </c>
      <c r="BG323" s="108">
        <f t="shared" si="85"/>
        <v>0.0183190275812949</v>
      </c>
      <c r="BH323" s="108" t="s">
        <v>18</v>
      </c>
      <c r="BI323" s="108" t="s">
        <v>195</v>
      </c>
      <c r="BM323" s="108" t="s">
        <v>327</v>
      </c>
      <c r="BN323" s="108" t="str">
        <f t="shared" si="97"/>
        <v>R_ES-APP-CD</v>
      </c>
      <c r="BO323" s="108" t="str">
        <f t="shared" si="97"/>
        <v>RH6_7</v>
      </c>
      <c r="BP323" s="108">
        <f t="shared" si="83"/>
        <v>0.0167442934477807</v>
      </c>
      <c r="BQ323" s="108" t="s">
        <v>18</v>
      </c>
      <c r="BR323" s="108" t="s">
        <v>192</v>
      </c>
    </row>
    <row r="324" spans="11:70">
      <c r="K324" s="108" t="s">
        <v>327</v>
      </c>
      <c r="L324" s="108" t="str">
        <f t="shared" si="98"/>
        <v>R_ES-APP-CD</v>
      </c>
      <c r="M324" s="108" t="str">
        <f t="shared" si="92"/>
        <v>RH8_9</v>
      </c>
      <c r="N324" s="108">
        <f t="shared" si="72"/>
        <v>0.0188308994526831</v>
      </c>
      <c r="O324" s="108" t="s">
        <v>18</v>
      </c>
      <c r="P324" s="108" t="s">
        <v>196</v>
      </c>
      <c r="T324" s="108" t="s">
        <v>327</v>
      </c>
      <c r="U324" s="108" t="str">
        <f t="shared" si="99"/>
        <v>R_ES-APP-CD</v>
      </c>
      <c r="V324" s="108" t="str">
        <f t="shared" si="99"/>
        <v>RH8_9</v>
      </c>
      <c r="W324" s="108">
        <f t="shared" si="74"/>
        <v>0.0202757842956449</v>
      </c>
      <c r="X324" s="108" t="s">
        <v>18</v>
      </c>
      <c r="Y324" s="108" t="s">
        <v>191</v>
      </c>
      <c r="AC324" s="108" t="s">
        <v>327</v>
      </c>
      <c r="AD324" s="108" t="str">
        <f t="shared" si="93"/>
        <v>R_ES-APP-CD</v>
      </c>
      <c r="AE324" s="108" t="str">
        <f t="shared" si="93"/>
        <v>RH8_9</v>
      </c>
      <c r="AF324" s="108">
        <f t="shared" si="76"/>
        <v>0.0171569347582401</v>
      </c>
      <c r="AG324" s="108" t="s">
        <v>18</v>
      </c>
      <c r="AH324" s="108" t="s">
        <v>197</v>
      </c>
      <c r="AL324" s="108" t="s">
        <v>327</v>
      </c>
      <c r="AM324" s="108" t="str">
        <f t="shared" si="94"/>
        <v>R_ES-APP-CD</v>
      </c>
      <c r="AN324" s="108" t="str">
        <f t="shared" si="94"/>
        <v>RH8_9</v>
      </c>
      <c r="AO324" s="108">
        <f t="shared" si="78"/>
        <v>0.0183672329720752</v>
      </c>
      <c r="AP324" s="108" t="s">
        <v>18</v>
      </c>
      <c r="AQ324" s="108" t="s">
        <v>194</v>
      </c>
      <c r="AU324" s="108" t="s">
        <v>327</v>
      </c>
      <c r="AV324" s="108" t="str">
        <f t="shared" si="95"/>
        <v>R_ES-APP-CD</v>
      </c>
      <c r="AW324" s="108" t="str">
        <f t="shared" si="95"/>
        <v>RH8_9</v>
      </c>
      <c r="AX324" s="108">
        <f t="shared" si="80"/>
        <v>0.0168878417223846</v>
      </c>
      <c r="AY324" s="108" t="s">
        <v>18</v>
      </c>
      <c r="AZ324" s="108" t="s">
        <v>193</v>
      </c>
      <c r="BD324" s="108" t="s">
        <v>327</v>
      </c>
      <c r="BE324" s="108" t="str">
        <f t="shared" si="96"/>
        <v>R_ES-APP-CD</v>
      </c>
      <c r="BF324" s="108" t="str">
        <f t="shared" si="96"/>
        <v>RH8_9</v>
      </c>
      <c r="BG324" s="108">
        <f t="shared" si="85"/>
        <v>0.0183672329720752</v>
      </c>
      <c r="BH324" s="108" t="s">
        <v>18</v>
      </c>
      <c r="BI324" s="108" t="s">
        <v>195</v>
      </c>
      <c r="BM324" s="108" t="s">
        <v>327</v>
      </c>
      <c r="BN324" s="108" t="str">
        <f t="shared" si="97"/>
        <v>R_ES-APP-CD</v>
      </c>
      <c r="BO324" s="108" t="str">
        <f t="shared" si="97"/>
        <v>RH8_9</v>
      </c>
      <c r="BP324" s="108">
        <f t="shared" si="83"/>
        <v>0.0168878417223846</v>
      </c>
      <c r="BQ324" s="108" t="s">
        <v>18</v>
      </c>
      <c r="BR324" s="108" t="s">
        <v>192</v>
      </c>
    </row>
    <row r="325" spans="11:70">
      <c r="K325" s="108" t="s">
        <v>327</v>
      </c>
      <c r="L325" s="108" t="str">
        <f t="shared" si="98"/>
        <v>R_ES-APP-CD</v>
      </c>
      <c r="M325" s="108" t="str">
        <f t="shared" si="92"/>
        <v>RH10_11</v>
      </c>
      <c r="N325" s="108">
        <f t="shared" si="72"/>
        <v>0.0188922096207154</v>
      </c>
      <c r="O325" s="108" t="s">
        <v>18</v>
      </c>
      <c r="P325" s="108" t="s">
        <v>196</v>
      </c>
      <c r="T325" s="108" t="s">
        <v>327</v>
      </c>
      <c r="U325" s="108" t="str">
        <f t="shared" si="99"/>
        <v>R_ES-APP-CD</v>
      </c>
      <c r="V325" s="108" t="str">
        <f t="shared" si="99"/>
        <v>RH10_11</v>
      </c>
      <c r="W325" s="108">
        <f t="shared" si="74"/>
        <v>0.0226727094068072</v>
      </c>
      <c r="X325" s="108" t="s">
        <v>18</v>
      </c>
      <c r="Y325" s="108" t="s">
        <v>191</v>
      </c>
      <c r="AC325" s="108" t="s">
        <v>327</v>
      </c>
      <c r="AD325" s="108" t="str">
        <f t="shared" si="93"/>
        <v>R_ES-APP-CD</v>
      </c>
      <c r="AE325" s="108" t="str">
        <f t="shared" si="93"/>
        <v>RH10_11</v>
      </c>
      <c r="AF325" s="108">
        <f t="shared" si="76"/>
        <v>0.016996069788382</v>
      </c>
      <c r="AG325" s="108" t="s">
        <v>18</v>
      </c>
      <c r="AH325" s="108" t="s">
        <v>197</v>
      </c>
      <c r="AL325" s="108" t="s">
        <v>327</v>
      </c>
      <c r="AM325" s="108" t="str">
        <f t="shared" si="94"/>
        <v>R_ES-APP-CD</v>
      </c>
      <c r="AN325" s="108" t="str">
        <f t="shared" si="94"/>
        <v>RH10_11</v>
      </c>
      <c r="AO325" s="108">
        <f t="shared" si="78"/>
        <v>0.0195161233742294</v>
      </c>
      <c r="AP325" s="108" t="s">
        <v>18</v>
      </c>
      <c r="AQ325" s="108" t="s">
        <v>194</v>
      </c>
      <c r="AU325" s="108" t="s">
        <v>327</v>
      </c>
      <c r="AV325" s="108" t="str">
        <f t="shared" si="95"/>
        <v>R_ES-APP-CD</v>
      </c>
      <c r="AW325" s="108" t="str">
        <f t="shared" si="95"/>
        <v>RH10_11</v>
      </c>
      <c r="AX325" s="108">
        <f t="shared" si="80"/>
        <v>0.0187422674180833</v>
      </c>
      <c r="AY325" s="108" t="s">
        <v>18</v>
      </c>
      <c r="AZ325" s="108" t="s">
        <v>193</v>
      </c>
      <c r="BD325" s="108" t="s">
        <v>327</v>
      </c>
      <c r="BE325" s="108" t="str">
        <f t="shared" si="96"/>
        <v>R_ES-APP-CD</v>
      </c>
      <c r="BF325" s="108" t="str">
        <f t="shared" si="96"/>
        <v>RH10_11</v>
      </c>
      <c r="BG325" s="108">
        <f t="shared" si="85"/>
        <v>0.0195161233742294</v>
      </c>
      <c r="BH325" s="108" t="s">
        <v>18</v>
      </c>
      <c r="BI325" s="108" t="s">
        <v>195</v>
      </c>
      <c r="BM325" s="108" t="s">
        <v>327</v>
      </c>
      <c r="BN325" s="108" t="str">
        <f t="shared" si="97"/>
        <v>R_ES-APP-CD</v>
      </c>
      <c r="BO325" s="108" t="str">
        <f t="shared" si="97"/>
        <v>RH10_11</v>
      </c>
      <c r="BP325" s="108">
        <f t="shared" si="83"/>
        <v>0.0187422674180833</v>
      </c>
      <c r="BQ325" s="108" t="s">
        <v>18</v>
      </c>
      <c r="BR325" s="108" t="s">
        <v>192</v>
      </c>
    </row>
    <row r="326" spans="11:70">
      <c r="K326" s="108" t="s">
        <v>327</v>
      </c>
      <c r="L326" s="108" t="str">
        <f t="shared" si="98"/>
        <v>R_ES-APP-CD</v>
      </c>
      <c r="M326" s="108" t="str">
        <f t="shared" si="92"/>
        <v>RH12_13</v>
      </c>
      <c r="N326" s="108">
        <f t="shared" si="72"/>
        <v>0.0197356728752531</v>
      </c>
      <c r="O326" s="108" t="s">
        <v>18</v>
      </c>
      <c r="P326" s="108" t="s">
        <v>196</v>
      </c>
      <c r="T326" s="108" t="s">
        <v>327</v>
      </c>
      <c r="U326" s="108" t="str">
        <f t="shared" si="99"/>
        <v>R_ES-APP-CD</v>
      </c>
      <c r="V326" s="108" t="str">
        <f t="shared" si="99"/>
        <v>RH12_13</v>
      </c>
      <c r="W326" s="108">
        <f t="shared" si="74"/>
        <v>0.0227084613240583</v>
      </c>
      <c r="X326" s="108" t="s">
        <v>18</v>
      </c>
      <c r="Y326" s="108" t="s">
        <v>191</v>
      </c>
      <c r="AC326" s="108" t="s">
        <v>327</v>
      </c>
      <c r="AD326" s="108" t="str">
        <f t="shared" si="93"/>
        <v>R_ES-APP-CD</v>
      </c>
      <c r="AE326" s="108" t="str">
        <f t="shared" si="93"/>
        <v>RH12_13</v>
      </c>
      <c r="AF326" s="108">
        <f t="shared" si="76"/>
        <v>0.0181900219421491</v>
      </c>
      <c r="AG326" s="108" t="s">
        <v>18</v>
      </c>
      <c r="AH326" s="108" t="s">
        <v>197</v>
      </c>
      <c r="AL326" s="108" t="s">
        <v>327</v>
      </c>
      <c r="AM326" s="108" t="str">
        <f t="shared" si="94"/>
        <v>R_ES-APP-CD</v>
      </c>
      <c r="AN326" s="108" t="str">
        <f t="shared" si="94"/>
        <v>RH12_13</v>
      </c>
      <c r="AO326" s="108">
        <f t="shared" si="78"/>
        <v>0.0203929774116346</v>
      </c>
      <c r="AP326" s="108" t="s">
        <v>18</v>
      </c>
      <c r="AQ326" s="108" t="s">
        <v>194</v>
      </c>
      <c r="AU326" s="108" t="s">
        <v>327</v>
      </c>
      <c r="AV326" s="108" t="str">
        <f t="shared" si="95"/>
        <v>R_ES-APP-CD</v>
      </c>
      <c r="AW326" s="108" t="str">
        <f t="shared" si="95"/>
        <v>RH12_13</v>
      </c>
      <c r="AX326" s="108">
        <f t="shared" si="80"/>
        <v>0.0203766512243404</v>
      </c>
      <c r="AY326" s="108" t="s">
        <v>18</v>
      </c>
      <c r="AZ326" s="108" t="s">
        <v>193</v>
      </c>
      <c r="BD326" s="108" t="s">
        <v>327</v>
      </c>
      <c r="BE326" s="108" t="str">
        <f t="shared" si="96"/>
        <v>R_ES-APP-CD</v>
      </c>
      <c r="BF326" s="108" t="str">
        <f t="shared" si="96"/>
        <v>RH12_13</v>
      </c>
      <c r="BG326" s="108">
        <f t="shared" si="85"/>
        <v>0.0203929774116346</v>
      </c>
      <c r="BH326" s="108" t="s">
        <v>18</v>
      </c>
      <c r="BI326" s="108" t="s">
        <v>195</v>
      </c>
      <c r="BM326" s="108" t="s">
        <v>327</v>
      </c>
      <c r="BN326" s="108" t="str">
        <f t="shared" si="97"/>
        <v>R_ES-APP-CD</v>
      </c>
      <c r="BO326" s="108" t="str">
        <f t="shared" si="97"/>
        <v>RH12_13</v>
      </c>
      <c r="BP326" s="108">
        <f t="shared" si="83"/>
        <v>0.0203766512243404</v>
      </c>
      <c r="BQ326" s="108" t="s">
        <v>18</v>
      </c>
      <c r="BR326" s="108" t="s">
        <v>192</v>
      </c>
    </row>
    <row r="327" spans="11:70">
      <c r="K327" s="175" t="s">
        <v>327</v>
      </c>
      <c r="L327" s="108" t="str">
        <f t="shared" si="98"/>
        <v>R_ES-APP-CD</v>
      </c>
      <c r="M327" s="108" t="str">
        <f t="shared" si="92"/>
        <v>RH14_15</v>
      </c>
      <c r="N327" s="108">
        <f t="shared" si="72"/>
        <v>0.0205351902664844</v>
      </c>
      <c r="O327" s="108" t="s">
        <v>18</v>
      </c>
      <c r="P327" s="108" t="s">
        <v>196</v>
      </c>
      <c r="T327" s="108" t="s">
        <v>327</v>
      </c>
      <c r="U327" s="108" t="str">
        <f t="shared" si="99"/>
        <v>R_ES-APP-CD</v>
      </c>
      <c r="V327" s="108" t="str">
        <f t="shared" si="99"/>
        <v>RH14_15</v>
      </c>
      <c r="W327" s="108">
        <f t="shared" si="74"/>
        <v>0.0220528299189836</v>
      </c>
      <c r="X327" s="108" t="s">
        <v>18</v>
      </c>
      <c r="Y327" s="108" t="s">
        <v>191</v>
      </c>
      <c r="AC327" s="108" t="s">
        <v>327</v>
      </c>
      <c r="AD327" s="108" t="str">
        <f t="shared" si="93"/>
        <v>R_ES-APP-CD</v>
      </c>
      <c r="AE327" s="108" t="str">
        <f t="shared" si="93"/>
        <v>RH14_15</v>
      </c>
      <c r="AF327" s="108">
        <f t="shared" si="76"/>
        <v>0.0209674919745702</v>
      </c>
      <c r="AG327" s="108" t="s">
        <v>18</v>
      </c>
      <c r="AH327" s="108" t="s">
        <v>197</v>
      </c>
      <c r="AL327" s="108" t="s">
        <v>327</v>
      </c>
      <c r="AM327" s="108" t="str">
        <f t="shared" si="94"/>
        <v>R_ES-APP-CD</v>
      </c>
      <c r="AN327" s="108" t="str">
        <f t="shared" si="94"/>
        <v>RH14_15</v>
      </c>
      <c r="AO327" s="108">
        <f t="shared" si="78"/>
        <v>0.0210417023326588</v>
      </c>
      <c r="AP327" s="108" t="s">
        <v>18</v>
      </c>
      <c r="AQ327" s="108" t="s">
        <v>194</v>
      </c>
      <c r="AU327" s="108" t="s">
        <v>327</v>
      </c>
      <c r="AV327" s="108" t="str">
        <f t="shared" si="95"/>
        <v>R_ES-APP-CD</v>
      </c>
      <c r="AW327" s="108" t="str">
        <f t="shared" si="95"/>
        <v>RH14_15</v>
      </c>
      <c r="AX327" s="108">
        <f t="shared" si="80"/>
        <v>0.0207782387307691</v>
      </c>
      <c r="AY327" s="108" t="s">
        <v>18</v>
      </c>
      <c r="AZ327" s="108" t="s">
        <v>193</v>
      </c>
      <c r="BD327" s="108" t="s">
        <v>327</v>
      </c>
      <c r="BE327" s="108" t="str">
        <f t="shared" si="96"/>
        <v>R_ES-APP-CD</v>
      </c>
      <c r="BF327" s="108" t="str">
        <f t="shared" si="96"/>
        <v>RH14_15</v>
      </c>
      <c r="BG327" s="108">
        <f t="shared" si="85"/>
        <v>0.0210417023326588</v>
      </c>
      <c r="BH327" s="108" t="s">
        <v>18</v>
      </c>
      <c r="BI327" s="108" t="s">
        <v>195</v>
      </c>
      <c r="BM327" s="108" t="s">
        <v>327</v>
      </c>
      <c r="BN327" s="108" t="str">
        <f t="shared" si="97"/>
        <v>R_ES-APP-CD</v>
      </c>
      <c r="BO327" s="108" t="str">
        <f t="shared" si="97"/>
        <v>RH14_15</v>
      </c>
      <c r="BP327" s="108">
        <f t="shared" si="83"/>
        <v>0.0207782387307691</v>
      </c>
      <c r="BQ327" s="108" t="s">
        <v>18</v>
      </c>
      <c r="BR327" s="108" t="s">
        <v>192</v>
      </c>
    </row>
    <row r="328" spans="11:70">
      <c r="K328" s="108" t="s">
        <v>327</v>
      </c>
      <c r="L328" s="108" t="str">
        <f t="shared" si="98"/>
        <v>R_ES-APP-CD</v>
      </c>
      <c r="M328" s="108" t="str">
        <f t="shared" si="92"/>
        <v>RH16_17</v>
      </c>
      <c r="N328" s="108">
        <f t="shared" si="72"/>
        <v>0.0208967198623784</v>
      </c>
      <c r="O328" s="108" t="s">
        <v>18</v>
      </c>
      <c r="P328" s="108" t="s">
        <v>196</v>
      </c>
      <c r="T328" s="108" t="s">
        <v>327</v>
      </c>
      <c r="U328" s="108" t="str">
        <f t="shared" si="99"/>
        <v>R_ES-APP-CD</v>
      </c>
      <c r="V328" s="108" t="str">
        <f t="shared" si="99"/>
        <v>RH16_17</v>
      </c>
      <c r="W328" s="108">
        <f t="shared" si="74"/>
        <v>0.0211925188192021</v>
      </c>
      <c r="X328" s="108" t="s">
        <v>18</v>
      </c>
      <c r="Y328" s="108" t="s">
        <v>191</v>
      </c>
      <c r="AC328" s="108" t="s">
        <v>327</v>
      </c>
      <c r="AD328" s="108" t="str">
        <f t="shared" si="93"/>
        <v>R_ES-APP-CD</v>
      </c>
      <c r="AE328" s="108" t="str">
        <f t="shared" si="93"/>
        <v>RH16_17</v>
      </c>
      <c r="AF328" s="108">
        <f t="shared" si="76"/>
        <v>0.0218963821038514</v>
      </c>
      <c r="AG328" s="108" t="s">
        <v>18</v>
      </c>
      <c r="AH328" s="108" t="s">
        <v>197</v>
      </c>
      <c r="AL328" s="108" t="s">
        <v>327</v>
      </c>
      <c r="AM328" s="108" t="str">
        <f t="shared" si="94"/>
        <v>R_ES-APP-CD</v>
      </c>
      <c r="AN328" s="108" t="str">
        <f t="shared" si="94"/>
        <v>RH16_17</v>
      </c>
      <c r="AO328" s="108">
        <f t="shared" si="78"/>
        <v>0.0210314702528813</v>
      </c>
      <c r="AP328" s="108" t="s">
        <v>18</v>
      </c>
      <c r="AQ328" s="108" t="s">
        <v>194</v>
      </c>
      <c r="AU328" s="108" t="s">
        <v>327</v>
      </c>
      <c r="AV328" s="108" t="str">
        <f t="shared" si="95"/>
        <v>R_ES-APP-CD</v>
      </c>
      <c r="AW328" s="108" t="str">
        <f t="shared" si="95"/>
        <v>RH16_17</v>
      </c>
      <c r="AX328" s="108">
        <f t="shared" si="80"/>
        <v>0.0206919007593365</v>
      </c>
      <c r="AY328" s="108" t="s">
        <v>18</v>
      </c>
      <c r="AZ328" s="108" t="s">
        <v>193</v>
      </c>
      <c r="BD328" s="108" t="s">
        <v>327</v>
      </c>
      <c r="BE328" s="108" t="str">
        <f t="shared" si="96"/>
        <v>R_ES-APP-CD</v>
      </c>
      <c r="BF328" s="108" t="str">
        <f t="shared" si="96"/>
        <v>RH16_17</v>
      </c>
      <c r="BG328" s="108">
        <f t="shared" si="85"/>
        <v>0.0210314702528813</v>
      </c>
      <c r="BH328" s="108" t="s">
        <v>18</v>
      </c>
      <c r="BI328" s="108" t="s">
        <v>195</v>
      </c>
      <c r="BM328" s="108" t="s">
        <v>327</v>
      </c>
      <c r="BN328" s="108" t="str">
        <f t="shared" si="97"/>
        <v>R_ES-APP-CD</v>
      </c>
      <c r="BO328" s="108" t="str">
        <f t="shared" si="97"/>
        <v>RH16_17</v>
      </c>
      <c r="BP328" s="108">
        <f t="shared" si="83"/>
        <v>0.0206919007593365</v>
      </c>
      <c r="BQ328" s="108" t="s">
        <v>18</v>
      </c>
      <c r="BR328" s="108" t="s">
        <v>192</v>
      </c>
    </row>
    <row r="329" spans="11:70">
      <c r="K329" s="108" t="s">
        <v>327</v>
      </c>
      <c r="L329" s="108" t="str">
        <f t="shared" si="98"/>
        <v>R_ES-APP-CD</v>
      </c>
      <c r="M329" s="108" t="str">
        <f t="shared" si="92"/>
        <v>RH18_19</v>
      </c>
      <c r="N329" s="108">
        <f t="shared" si="72"/>
        <v>0.0208657701701157</v>
      </c>
      <c r="O329" s="108" t="s">
        <v>18</v>
      </c>
      <c r="P329" s="108" t="s">
        <v>196</v>
      </c>
      <c r="T329" s="108" t="s">
        <v>327</v>
      </c>
      <c r="U329" s="108" t="str">
        <f t="shared" si="99"/>
        <v>R_ES-APP-CD</v>
      </c>
      <c r="V329" s="108" t="str">
        <f t="shared" si="99"/>
        <v>RH18_19</v>
      </c>
      <c r="W329" s="108">
        <f t="shared" si="74"/>
        <v>0.0211344683567324</v>
      </c>
      <c r="X329" s="108" t="s">
        <v>18</v>
      </c>
      <c r="Y329" s="108" t="s">
        <v>191</v>
      </c>
      <c r="AC329" s="108" t="s">
        <v>327</v>
      </c>
      <c r="AD329" s="108" t="str">
        <f t="shared" si="93"/>
        <v>R_ES-APP-CD</v>
      </c>
      <c r="AE329" s="108" t="str">
        <f t="shared" si="93"/>
        <v>RH18_19</v>
      </c>
      <c r="AF329" s="108">
        <f t="shared" si="76"/>
        <v>0.0217155355129377</v>
      </c>
      <c r="AG329" s="108" t="s">
        <v>18</v>
      </c>
      <c r="AH329" s="108" t="s">
        <v>197</v>
      </c>
      <c r="AL329" s="108" t="s">
        <v>327</v>
      </c>
      <c r="AM329" s="108" t="str">
        <f t="shared" si="94"/>
        <v>R_ES-APP-CD</v>
      </c>
      <c r="AN329" s="108" t="str">
        <f t="shared" si="94"/>
        <v>RH18_19</v>
      </c>
      <c r="AO329" s="108">
        <f t="shared" si="78"/>
        <v>0.0207724666848622</v>
      </c>
      <c r="AP329" s="108" t="s">
        <v>18</v>
      </c>
      <c r="AQ329" s="108" t="s">
        <v>194</v>
      </c>
      <c r="AU329" s="108" t="s">
        <v>327</v>
      </c>
      <c r="AV329" s="108" t="str">
        <f t="shared" si="95"/>
        <v>R_ES-APP-CD</v>
      </c>
      <c r="AW329" s="108" t="str">
        <f t="shared" si="95"/>
        <v>RH18_19</v>
      </c>
      <c r="AX329" s="108">
        <f t="shared" si="80"/>
        <v>0.0204346889564006</v>
      </c>
      <c r="AY329" s="108" t="s">
        <v>18</v>
      </c>
      <c r="AZ329" s="108" t="s">
        <v>193</v>
      </c>
      <c r="BD329" s="108" t="s">
        <v>327</v>
      </c>
      <c r="BE329" s="108" t="str">
        <f t="shared" si="96"/>
        <v>R_ES-APP-CD</v>
      </c>
      <c r="BF329" s="108" t="str">
        <f t="shared" si="96"/>
        <v>RH18_19</v>
      </c>
      <c r="BG329" s="108">
        <f t="shared" si="85"/>
        <v>0.0207724666848622</v>
      </c>
      <c r="BH329" s="108" t="s">
        <v>18</v>
      </c>
      <c r="BI329" s="108" t="s">
        <v>195</v>
      </c>
      <c r="BM329" s="108" t="s">
        <v>327</v>
      </c>
      <c r="BN329" s="108" t="str">
        <f t="shared" si="97"/>
        <v>R_ES-APP-CD</v>
      </c>
      <c r="BO329" s="108" t="str">
        <f t="shared" si="97"/>
        <v>RH18_19</v>
      </c>
      <c r="BP329" s="108">
        <f t="shared" si="83"/>
        <v>0.0204346889564006</v>
      </c>
      <c r="BQ329" s="108" t="s">
        <v>18</v>
      </c>
      <c r="BR329" s="108" t="s">
        <v>192</v>
      </c>
    </row>
    <row r="330" spans="11:70">
      <c r="K330" s="108" t="s">
        <v>327</v>
      </c>
      <c r="L330" s="108" t="str">
        <f t="shared" si="98"/>
        <v>R_ES-APP-CD</v>
      </c>
      <c r="M330" s="108" t="str">
        <f t="shared" si="92"/>
        <v>RH20_21</v>
      </c>
      <c r="N330" s="108">
        <f t="shared" si="72"/>
        <v>0.0208182800695852</v>
      </c>
      <c r="O330" s="108" t="s">
        <v>18</v>
      </c>
      <c r="P330" s="108" t="s">
        <v>196</v>
      </c>
      <c r="T330" s="108" t="s">
        <v>327</v>
      </c>
      <c r="U330" s="108" t="str">
        <f t="shared" si="99"/>
        <v>R_ES-APP-CD</v>
      </c>
      <c r="V330" s="108" t="str">
        <f t="shared" si="99"/>
        <v>RH20_21</v>
      </c>
      <c r="W330" s="108">
        <f t="shared" si="74"/>
        <v>0.0216015909557287</v>
      </c>
      <c r="X330" s="108" t="s">
        <v>18</v>
      </c>
      <c r="Y330" s="108" t="s">
        <v>191</v>
      </c>
      <c r="AC330" s="108" t="s">
        <v>327</v>
      </c>
      <c r="AD330" s="108" t="str">
        <f t="shared" si="93"/>
        <v>R_ES-APP-CD</v>
      </c>
      <c r="AE330" s="108" t="str">
        <f t="shared" si="93"/>
        <v>RH20_21</v>
      </c>
      <c r="AF330" s="108">
        <f t="shared" si="76"/>
        <v>0.0212535167287306</v>
      </c>
      <c r="AG330" s="108" t="s">
        <v>18</v>
      </c>
      <c r="AH330" s="108" t="s">
        <v>197</v>
      </c>
      <c r="AL330" s="108" t="s">
        <v>327</v>
      </c>
      <c r="AM330" s="108" t="str">
        <f t="shared" si="94"/>
        <v>R_ES-APP-CD</v>
      </c>
      <c r="AN330" s="108" t="str">
        <f t="shared" si="94"/>
        <v>RH20_21</v>
      </c>
      <c r="AO330" s="108">
        <f t="shared" si="78"/>
        <v>0.0208717090489964</v>
      </c>
      <c r="AP330" s="108" t="s">
        <v>18</v>
      </c>
      <c r="AQ330" s="108" t="s">
        <v>194</v>
      </c>
      <c r="AU330" s="108" t="s">
        <v>327</v>
      </c>
      <c r="AV330" s="108" t="str">
        <f t="shared" si="95"/>
        <v>R_ES-APP-CD</v>
      </c>
      <c r="AW330" s="108" t="str">
        <f t="shared" si="95"/>
        <v>RH20_21</v>
      </c>
      <c r="AX330" s="108">
        <f t="shared" si="80"/>
        <v>0.0208022312711157</v>
      </c>
      <c r="AY330" s="108" t="s">
        <v>18</v>
      </c>
      <c r="AZ330" s="108" t="s">
        <v>193</v>
      </c>
      <c r="BD330" s="108" t="s">
        <v>327</v>
      </c>
      <c r="BE330" s="108" t="str">
        <f t="shared" si="96"/>
        <v>R_ES-APP-CD</v>
      </c>
      <c r="BF330" s="108" t="str">
        <f t="shared" si="96"/>
        <v>RH20_21</v>
      </c>
      <c r="BG330" s="108">
        <f t="shared" si="85"/>
        <v>0.0208717090489964</v>
      </c>
      <c r="BH330" s="108" t="s">
        <v>18</v>
      </c>
      <c r="BI330" s="108" t="s">
        <v>195</v>
      </c>
      <c r="BM330" s="108" t="s">
        <v>327</v>
      </c>
      <c r="BN330" s="108" t="str">
        <f t="shared" si="97"/>
        <v>R_ES-APP-CD</v>
      </c>
      <c r="BO330" s="108" t="str">
        <f t="shared" si="97"/>
        <v>RH20_21</v>
      </c>
      <c r="BP330" s="108">
        <f t="shared" si="83"/>
        <v>0.0208022312711157</v>
      </c>
      <c r="BQ330" s="108" t="s">
        <v>18</v>
      </c>
      <c r="BR330" s="108" t="s">
        <v>192</v>
      </c>
    </row>
    <row r="331" spans="11:70">
      <c r="K331" s="175" t="s">
        <v>327</v>
      </c>
      <c r="L331" s="108" t="str">
        <f t="shared" si="98"/>
        <v>R_ES-APP-CD</v>
      </c>
      <c r="M331" s="108" t="str">
        <f t="shared" si="92"/>
        <v>RH22_23</v>
      </c>
      <c r="N331" s="108">
        <f t="shared" si="72"/>
        <v>0.0209309345114678</v>
      </c>
      <c r="O331" s="108" t="s">
        <v>18</v>
      </c>
      <c r="P331" s="108" t="s">
        <v>196</v>
      </c>
      <c r="T331" s="108" t="s">
        <v>327</v>
      </c>
      <c r="U331" s="108" t="str">
        <f t="shared" si="99"/>
        <v>R_ES-APP-CD</v>
      </c>
      <c r="V331" s="108" t="str">
        <f t="shared" si="99"/>
        <v>RH22_23</v>
      </c>
      <c r="W331" s="108">
        <f t="shared" si="74"/>
        <v>0.0217726786365968</v>
      </c>
      <c r="X331" s="108" t="s">
        <v>18</v>
      </c>
      <c r="Y331" s="108" t="s">
        <v>191</v>
      </c>
      <c r="AC331" s="108" t="s">
        <v>327</v>
      </c>
      <c r="AD331" s="108" t="str">
        <f t="shared" si="93"/>
        <v>R_ES-APP-CD</v>
      </c>
      <c r="AE331" s="108" t="str">
        <f t="shared" si="93"/>
        <v>RH22_23</v>
      </c>
      <c r="AF331" s="108">
        <f t="shared" si="76"/>
        <v>0.0210192787763135</v>
      </c>
      <c r="AG331" s="108" t="s">
        <v>18</v>
      </c>
      <c r="AH331" s="108" t="s">
        <v>197</v>
      </c>
      <c r="AL331" s="108" t="s">
        <v>327</v>
      </c>
      <c r="AM331" s="108" t="str">
        <f t="shared" si="94"/>
        <v>R_ES-APP-CD</v>
      </c>
      <c r="AN331" s="108" t="str">
        <f t="shared" si="94"/>
        <v>RH22_23</v>
      </c>
      <c r="AO331" s="108">
        <f t="shared" si="78"/>
        <v>0.0210488298607682</v>
      </c>
      <c r="AP331" s="108" t="s">
        <v>18</v>
      </c>
      <c r="AQ331" s="108" t="s">
        <v>194</v>
      </c>
      <c r="AU331" s="108" t="s">
        <v>327</v>
      </c>
      <c r="AV331" s="108" t="str">
        <f t="shared" si="95"/>
        <v>R_ES-APP-CD</v>
      </c>
      <c r="AW331" s="108" t="str">
        <f t="shared" si="95"/>
        <v>RH22_23</v>
      </c>
      <c r="AX331" s="108">
        <f t="shared" si="80"/>
        <v>0.0211656433177729</v>
      </c>
      <c r="AY331" s="108" t="s">
        <v>18</v>
      </c>
      <c r="AZ331" s="108" t="s">
        <v>193</v>
      </c>
      <c r="BD331" s="108" t="s">
        <v>327</v>
      </c>
      <c r="BE331" s="108" t="str">
        <f t="shared" si="96"/>
        <v>R_ES-APP-CD</v>
      </c>
      <c r="BF331" s="108" t="str">
        <f t="shared" si="96"/>
        <v>RH22_23</v>
      </c>
      <c r="BG331" s="108">
        <f t="shared" si="85"/>
        <v>0.0210488298607682</v>
      </c>
      <c r="BH331" s="108" t="s">
        <v>18</v>
      </c>
      <c r="BI331" s="108" t="s">
        <v>195</v>
      </c>
      <c r="BM331" s="108" t="s">
        <v>327</v>
      </c>
      <c r="BN331" s="108" t="str">
        <f t="shared" si="97"/>
        <v>R_ES-APP-CD</v>
      </c>
      <c r="BO331" s="108" t="str">
        <f t="shared" si="97"/>
        <v>RH22_23</v>
      </c>
      <c r="BP331" s="108">
        <f t="shared" si="83"/>
        <v>0.0211656433177729</v>
      </c>
      <c r="BQ331" s="108" t="s">
        <v>18</v>
      </c>
      <c r="BR331" s="108" t="s">
        <v>192</v>
      </c>
    </row>
    <row r="332" spans="11:70">
      <c r="K332" s="108" t="s">
        <v>327</v>
      </c>
      <c r="L332" s="108" t="str">
        <f t="shared" si="98"/>
        <v>R_ES-APP-CD</v>
      </c>
      <c r="M332" s="108" t="str">
        <f t="shared" si="92"/>
        <v>SH0_1</v>
      </c>
      <c r="N332" s="108">
        <f t="shared" si="72"/>
        <v>0.0216934658061337</v>
      </c>
      <c r="O332" s="108" t="s">
        <v>18</v>
      </c>
      <c r="P332" s="108" t="s">
        <v>196</v>
      </c>
      <c r="T332" s="108" t="s">
        <v>327</v>
      </c>
      <c r="U332" s="108" t="str">
        <f t="shared" si="99"/>
        <v>R_ES-APP-CD</v>
      </c>
      <c r="V332" s="108" t="str">
        <f t="shared" si="99"/>
        <v>SH0_1</v>
      </c>
      <c r="W332" s="108">
        <f t="shared" si="74"/>
        <v>0.0174477618854123</v>
      </c>
      <c r="X332" s="108" t="s">
        <v>18</v>
      </c>
      <c r="Y332" s="108" t="s">
        <v>191</v>
      </c>
      <c r="AC332" s="108" t="s">
        <v>327</v>
      </c>
      <c r="AD332" s="108" t="str">
        <f t="shared" si="93"/>
        <v>R_ES-APP-CD</v>
      </c>
      <c r="AE332" s="108" t="str">
        <f t="shared" si="93"/>
        <v>SH0_1</v>
      </c>
      <c r="AF332" s="108">
        <f t="shared" si="76"/>
        <v>0.020811553801597</v>
      </c>
      <c r="AG332" s="108" t="s">
        <v>18</v>
      </c>
      <c r="AH332" s="108" t="s">
        <v>197</v>
      </c>
      <c r="AL332" s="108" t="s">
        <v>327</v>
      </c>
      <c r="AM332" s="108" t="str">
        <f t="shared" si="94"/>
        <v>R_ES-APP-CD</v>
      </c>
      <c r="AN332" s="108" t="str">
        <f t="shared" si="94"/>
        <v>SH0_1</v>
      </c>
      <c r="AO332" s="108">
        <f t="shared" si="78"/>
        <v>0.0202895899307037</v>
      </c>
      <c r="AP332" s="108" t="s">
        <v>18</v>
      </c>
      <c r="AQ332" s="108" t="s">
        <v>194</v>
      </c>
      <c r="AU332" s="108" t="s">
        <v>327</v>
      </c>
      <c r="AV332" s="108" t="str">
        <f t="shared" si="95"/>
        <v>R_ES-APP-CD</v>
      </c>
      <c r="AW332" s="108" t="str">
        <f t="shared" si="95"/>
        <v>SH0_1</v>
      </c>
      <c r="AX332" s="108">
        <f t="shared" si="80"/>
        <v>0.0235399975380162</v>
      </c>
      <c r="AY332" s="108" t="s">
        <v>18</v>
      </c>
      <c r="AZ332" s="108" t="s">
        <v>193</v>
      </c>
      <c r="BD332" s="108" t="s">
        <v>327</v>
      </c>
      <c r="BE332" s="108" t="str">
        <f t="shared" si="96"/>
        <v>R_ES-APP-CD</v>
      </c>
      <c r="BF332" s="108" t="str">
        <f t="shared" si="96"/>
        <v>SH0_1</v>
      </c>
      <c r="BG332" s="108">
        <f t="shared" si="85"/>
        <v>0.0202895899307037</v>
      </c>
      <c r="BH332" s="108" t="s">
        <v>18</v>
      </c>
      <c r="BI332" s="108" t="s">
        <v>195</v>
      </c>
      <c r="BM332" s="108" t="s">
        <v>327</v>
      </c>
      <c r="BN332" s="108" t="str">
        <f t="shared" si="97"/>
        <v>R_ES-APP-CD</v>
      </c>
      <c r="BO332" s="108" t="str">
        <f t="shared" si="97"/>
        <v>SH0_1</v>
      </c>
      <c r="BP332" s="108">
        <f t="shared" si="83"/>
        <v>0.0235399975380162</v>
      </c>
      <c r="BQ332" s="108" t="s">
        <v>18</v>
      </c>
      <c r="BR332" s="108" t="s">
        <v>192</v>
      </c>
    </row>
    <row r="333" spans="11:70">
      <c r="K333" s="108" t="s">
        <v>327</v>
      </c>
      <c r="L333" s="108" t="str">
        <f t="shared" si="98"/>
        <v>R_ES-APP-CD</v>
      </c>
      <c r="M333" s="108" t="str">
        <f t="shared" si="92"/>
        <v>SH2_3</v>
      </c>
      <c r="N333" s="108">
        <f t="shared" si="72"/>
        <v>0.0210916294485409</v>
      </c>
      <c r="O333" s="108" t="s">
        <v>18</v>
      </c>
      <c r="P333" s="108" t="s">
        <v>196</v>
      </c>
      <c r="T333" s="108" t="s">
        <v>327</v>
      </c>
      <c r="U333" s="108" t="str">
        <f t="shared" si="99"/>
        <v>R_ES-APP-CD</v>
      </c>
      <c r="V333" s="108" t="str">
        <f t="shared" si="99"/>
        <v>SH2_3</v>
      </c>
      <c r="W333" s="108">
        <f t="shared" si="74"/>
        <v>0.0152457918759897</v>
      </c>
      <c r="X333" s="108" t="s">
        <v>18</v>
      </c>
      <c r="Y333" s="108" t="s">
        <v>191</v>
      </c>
      <c r="AC333" s="108" t="s">
        <v>327</v>
      </c>
      <c r="AD333" s="108" t="str">
        <f t="shared" si="93"/>
        <v>R_ES-APP-CD</v>
      </c>
      <c r="AE333" s="108" t="str">
        <f t="shared" si="93"/>
        <v>SH2_3</v>
      </c>
      <c r="AF333" s="108">
        <f t="shared" si="76"/>
        <v>0.0201796299239725</v>
      </c>
      <c r="AG333" s="108" t="s">
        <v>18</v>
      </c>
      <c r="AH333" s="108" t="s">
        <v>197</v>
      </c>
      <c r="AL333" s="108" t="s">
        <v>327</v>
      </c>
      <c r="AM333" s="108" t="str">
        <f t="shared" si="94"/>
        <v>R_ES-APP-CD</v>
      </c>
      <c r="AN333" s="108" t="str">
        <f t="shared" si="94"/>
        <v>SH2_3</v>
      </c>
      <c r="AO333" s="108">
        <f t="shared" si="78"/>
        <v>0.0188706568826577</v>
      </c>
      <c r="AP333" s="108" t="s">
        <v>18</v>
      </c>
      <c r="AQ333" s="108" t="s">
        <v>194</v>
      </c>
      <c r="AU333" s="108" t="s">
        <v>327</v>
      </c>
      <c r="AV333" s="108" t="str">
        <f t="shared" si="95"/>
        <v>R_ES-APP-CD</v>
      </c>
      <c r="AW333" s="108" t="str">
        <f t="shared" si="95"/>
        <v>SH2_3</v>
      </c>
      <c r="AX333" s="108">
        <f t="shared" si="80"/>
        <v>0.0213085433268016</v>
      </c>
      <c r="AY333" s="108" t="s">
        <v>18</v>
      </c>
      <c r="AZ333" s="108" t="s">
        <v>193</v>
      </c>
      <c r="BD333" s="108" t="s">
        <v>327</v>
      </c>
      <c r="BE333" s="108" t="str">
        <f t="shared" si="96"/>
        <v>R_ES-APP-CD</v>
      </c>
      <c r="BF333" s="108" t="str">
        <f t="shared" si="96"/>
        <v>SH2_3</v>
      </c>
      <c r="BG333" s="108">
        <f t="shared" si="85"/>
        <v>0.0188706568826577</v>
      </c>
      <c r="BH333" s="108" t="s">
        <v>18</v>
      </c>
      <c r="BI333" s="108" t="s">
        <v>195</v>
      </c>
      <c r="BM333" s="108" t="s">
        <v>327</v>
      </c>
      <c r="BN333" s="108" t="str">
        <f t="shared" si="97"/>
        <v>R_ES-APP-CD</v>
      </c>
      <c r="BO333" s="108" t="str">
        <f t="shared" si="97"/>
        <v>SH2_3</v>
      </c>
      <c r="BP333" s="108">
        <f t="shared" si="83"/>
        <v>0.0213085433268016</v>
      </c>
      <c r="BQ333" s="108" t="s">
        <v>18</v>
      </c>
      <c r="BR333" s="108" t="s">
        <v>192</v>
      </c>
    </row>
    <row r="334" spans="11:70">
      <c r="K334" s="108" t="s">
        <v>327</v>
      </c>
      <c r="L334" s="108" t="str">
        <f t="shared" si="98"/>
        <v>R_ES-APP-CD</v>
      </c>
      <c r="M334" s="108" t="str">
        <f t="shared" si="92"/>
        <v>SH4_5</v>
      </c>
      <c r="N334" s="108">
        <f t="shared" si="72"/>
        <v>0.0202885549117574</v>
      </c>
      <c r="O334" s="108" t="s">
        <v>18</v>
      </c>
      <c r="P334" s="108" t="s">
        <v>196</v>
      </c>
      <c r="T334" s="108" t="s">
        <v>327</v>
      </c>
      <c r="U334" s="108" t="str">
        <f t="shared" si="99"/>
        <v>R_ES-APP-CD</v>
      </c>
      <c r="V334" s="108" t="str">
        <f t="shared" si="99"/>
        <v>SH4_5</v>
      </c>
      <c r="W334" s="108">
        <f t="shared" si="74"/>
        <v>0.0140147850596432</v>
      </c>
      <c r="X334" s="108" t="s">
        <v>18</v>
      </c>
      <c r="Y334" s="108" t="s">
        <v>191</v>
      </c>
      <c r="AC334" s="108" t="s">
        <v>327</v>
      </c>
      <c r="AD334" s="108" t="str">
        <f t="shared" si="93"/>
        <v>R_ES-APP-CD</v>
      </c>
      <c r="AE334" s="108" t="str">
        <f t="shared" si="93"/>
        <v>SH4_5</v>
      </c>
      <c r="AF334" s="108">
        <f t="shared" si="76"/>
        <v>0.0196148395220663</v>
      </c>
      <c r="AG334" s="108" t="s">
        <v>18</v>
      </c>
      <c r="AH334" s="108" t="s">
        <v>197</v>
      </c>
      <c r="AL334" s="108" t="s">
        <v>327</v>
      </c>
      <c r="AM334" s="108" t="str">
        <f t="shared" si="94"/>
        <v>R_ES-APP-CD</v>
      </c>
      <c r="AN334" s="108" t="str">
        <f t="shared" si="94"/>
        <v>SH4_5</v>
      </c>
      <c r="AO334" s="108">
        <f t="shared" si="78"/>
        <v>0.017500502969476</v>
      </c>
      <c r="AP334" s="108" t="s">
        <v>18</v>
      </c>
      <c r="AQ334" s="108" t="s">
        <v>194</v>
      </c>
      <c r="AU334" s="108" t="s">
        <v>327</v>
      </c>
      <c r="AV334" s="108" t="str">
        <f t="shared" si="95"/>
        <v>R_ES-APP-CD</v>
      </c>
      <c r="AW334" s="108" t="str">
        <f t="shared" si="95"/>
        <v>SH4_5</v>
      </c>
      <c r="AX334" s="108">
        <f t="shared" si="80"/>
        <v>0.0184793639312763</v>
      </c>
      <c r="AY334" s="108" t="s">
        <v>18</v>
      </c>
      <c r="AZ334" s="108" t="s">
        <v>193</v>
      </c>
      <c r="BD334" s="108" t="s">
        <v>327</v>
      </c>
      <c r="BE334" s="108" t="str">
        <f t="shared" si="96"/>
        <v>R_ES-APP-CD</v>
      </c>
      <c r="BF334" s="108" t="str">
        <f t="shared" si="96"/>
        <v>SH4_5</v>
      </c>
      <c r="BG334" s="108">
        <f t="shared" si="85"/>
        <v>0.017500502969476</v>
      </c>
      <c r="BH334" s="108" t="s">
        <v>18</v>
      </c>
      <c r="BI334" s="108" t="s">
        <v>195</v>
      </c>
      <c r="BM334" s="108" t="s">
        <v>327</v>
      </c>
      <c r="BN334" s="108" t="str">
        <f t="shared" si="97"/>
        <v>R_ES-APP-CD</v>
      </c>
      <c r="BO334" s="108" t="str">
        <f t="shared" si="97"/>
        <v>SH4_5</v>
      </c>
      <c r="BP334" s="108">
        <f t="shared" si="83"/>
        <v>0.0184793639312763</v>
      </c>
      <c r="BQ334" s="108" t="s">
        <v>18</v>
      </c>
      <c r="BR334" s="108" t="s">
        <v>192</v>
      </c>
    </row>
    <row r="335" spans="11:70">
      <c r="K335" s="175" t="s">
        <v>327</v>
      </c>
      <c r="L335" s="108" t="str">
        <f t="shared" si="98"/>
        <v>R_ES-APP-CD</v>
      </c>
      <c r="M335" s="108" t="str">
        <f t="shared" si="92"/>
        <v>SH6_7</v>
      </c>
      <c r="N335" s="108">
        <f t="shared" si="72"/>
        <v>0.0192322364169783</v>
      </c>
      <c r="O335" s="108" t="s">
        <v>18</v>
      </c>
      <c r="P335" s="108" t="s">
        <v>196</v>
      </c>
      <c r="T335" s="108" t="s">
        <v>327</v>
      </c>
      <c r="U335" s="108" t="str">
        <f t="shared" si="99"/>
        <v>R_ES-APP-CD</v>
      </c>
      <c r="V335" s="108" t="str">
        <f t="shared" si="99"/>
        <v>SH6_7</v>
      </c>
      <c r="W335" s="108">
        <f t="shared" si="74"/>
        <v>0.0138604432096002</v>
      </c>
      <c r="X335" s="108" t="s">
        <v>18</v>
      </c>
      <c r="Y335" s="108" t="s">
        <v>191</v>
      </c>
      <c r="AC335" s="108" t="s">
        <v>327</v>
      </c>
      <c r="AD335" s="108" t="str">
        <f t="shared" si="93"/>
        <v>R_ES-APP-CD</v>
      </c>
      <c r="AE335" s="108" t="str">
        <f t="shared" si="93"/>
        <v>SH6_7</v>
      </c>
      <c r="AF335" s="108">
        <f t="shared" si="76"/>
        <v>0.0172789981084644</v>
      </c>
      <c r="AG335" s="108" t="s">
        <v>18</v>
      </c>
      <c r="AH335" s="108" t="s">
        <v>197</v>
      </c>
      <c r="AL335" s="108" t="s">
        <v>327</v>
      </c>
      <c r="AM335" s="108" t="str">
        <f t="shared" si="94"/>
        <v>R_ES-APP-CD</v>
      </c>
      <c r="AN335" s="108" t="str">
        <f t="shared" si="94"/>
        <v>SH6_7</v>
      </c>
      <c r="AO335" s="108">
        <f t="shared" si="78"/>
        <v>0.016421193779789</v>
      </c>
      <c r="AP335" s="108" t="s">
        <v>18</v>
      </c>
      <c r="AQ335" s="108" t="s">
        <v>194</v>
      </c>
      <c r="AU335" s="108" t="s">
        <v>327</v>
      </c>
      <c r="AV335" s="108" t="str">
        <f t="shared" si="95"/>
        <v>R_ES-APP-CD</v>
      </c>
      <c r="AW335" s="108" t="str">
        <f t="shared" si="95"/>
        <v>SH6_7</v>
      </c>
      <c r="AX335" s="108">
        <f t="shared" si="80"/>
        <v>0.0171996217128879</v>
      </c>
      <c r="AY335" s="108" t="s">
        <v>18</v>
      </c>
      <c r="AZ335" s="108" t="s">
        <v>193</v>
      </c>
      <c r="BD335" s="108" t="s">
        <v>327</v>
      </c>
      <c r="BE335" s="108" t="str">
        <f t="shared" si="96"/>
        <v>R_ES-APP-CD</v>
      </c>
      <c r="BF335" s="108" t="str">
        <f t="shared" si="96"/>
        <v>SH6_7</v>
      </c>
      <c r="BG335" s="108">
        <f t="shared" si="85"/>
        <v>0.016421193779789</v>
      </c>
      <c r="BH335" s="108" t="s">
        <v>18</v>
      </c>
      <c r="BI335" s="108" t="s">
        <v>195</v>
      </c>
      <c r="BM335" s="108" t="s">
        <v>327</v>
      </c>
      <c r="BN335" s="108" t="str">
        <f t="shared" si="97"/>
        <v>R_ES-APP-CD</v>
      </c>
      <c r="BO335" s="108" t="str">
        <f t="shared" si="97"/>
        <v>SH6_7</v>
      </c>
      <c r="BP335" s="108">
        <f t="shared" si="83"/>
        <v>0.0171996217128879</v>
      </c>
      <c r="BQ335" s="108" t="s">
        <v>18</v>
      </c>
      <c r="BR335" s="108" t="s">
        <v>192</v>
      </c>
    </row>
    <row r="336" spans="11:70">
      <c r="K336" s="108" t="s">
        <v>327</v>
      </c>
      <c r="L336" s="108" t="str">
        <f t="shared" si="98"/>
        <v>R_ES-APP-CD</v>
      </c>
      <c r="M336" s="108" t="str">
        <f t="shared" si="92"/>
        <v>SH8_9</v>
      </c>
      <c r="N336" s="108">
        <f t="shared" ref="N336:N399" si="100">N288</f>
        <v>0.0187485070114251</v>
      </c>
      <c r="O336" s="108" t="s">
        <v>18</v>
      </c>
      <c r="P336" s="108" t="s">
        <v>196</v>
      </c>
      <c r="T336" s="108" t="s">
        <v>327</v>
      </c>
      <c r="U336" s="108" t="str">
        <f t="shared" si="99"/>
        <v>R_ES-APP-CD</v>
      </c>
      <c r="V336" s="108" t="str">
        <f t="shared" si="99"/>
        <v>SH8_9</v>
      </c>
      <c r="W336" s="108">
        <f t="shared" ref="W336:W399" si="101">W288</f>
        <v>0.0147551071793505</v>
      </c>
      <c r="X336" s="108" t="s">
        <v>18</v>
      </c>
      <c r="Y336" s="108" t="s">
        <v>191</v>
      </c>
      <c r="AC336" s="108" t="s">
        <v>327</v>
      </c>
      <c r="AD336" s="108" t="str">
        <f t="shared" si="93"/>
        <v>R_ES-APP-CD</v>
      </c>
      <c r="AE336" s="108" t="str">
        <f t="shared" si="93"/>
        <v>SH8_9</v>
      </c>
      <c r="AF336" s="108">
        <f t="shared" ref="AF336:AF399" si="102">AF288</f>
        <v>0.0155886992614423</v>
      </c>
      <c r="AG336" s="108" t="s">
        <v>18</v>
      </c>
      <c r="AH336" s="108" t="s">
        <v>197</v>
      </c>
      <c r="AL336" s="108" t="s">
        <v>327</v>
      </c>
      <c r="AM336" s="108" t="str">
        <f t="shared" si="94"/>
        <v>R_ES-APP-CD</v>
      </c>
      <c r="AN336" s="108" t="str">
        <f t="shared" si="94"/>
        <v>SH8_9</v>
      </c>
      <c r="AO336" s="108">
        <f t="shared" ref="AO336:AO399" si="103">AO288</f>
        <v>0.0161398429577345</v>
      </c>
      <c r="AP336" s="108" t="s">
        <v>18</v>
      </c>
      <c r="AQ336" s="108" t="s">
        <v>194</v>
      </c>
      <c r="AU336" s="108" t="s">
        <v>327</v>
      </c>
      <c r="AV336" s="108" t="str">
        <f t="shared" si="95"/>
        <v>R_ES-APP-CD</v>
      </c>
      <c r="AW336" s="108" t="str">
        <f t="shared" si="95"/>
        <v>SH8_9</v>
      </c>
      <c r="AX336" s="108">
        <f t="shared" ref="AX336:AX399" si="104">AX288</f>
        <v>0.017030245273227</v>
      </c>
      <c r="AY336" s="108" t="s">
        <v>18</v>
      </c>
      <c r="AZ336" s="108" t="s">
        <v>193</v>
      </c>
      <c r="BD336" s="108" t="s">
        <v>327</v>
      </c>
      <c r="BE336" s="108" t="str">
        <f t="shared" si="96"/>
        <v>R_ES-APP-CD</v>
      </c>
      <c r="BF336" s="108" t="str">
        <f t="shared" si="96"/>
        <v>SH8_9</v>
      </c>
      <c r="BG336" s="108">
        <f t="shared" si="85"/>
        <v>0.0161398429577345</v>
      </c>
      <c r="BH336" s="108" t="s">
        <v>18</v>
      </c>
      <c r="BI336" s="108" t="s">
        <v>195</v>
      </c>
      <c r="BM336" s="108" t="s">
        <v>327</v>
      </c>
      <c r="BN336" s="108" t="str">
        <f t="shared" si="97"/>
        <v>R_ES-APP-CD</v>
      </c>
      <c r="BO336" s="108" t="str">
        <f t="shared" si="97"/>
        <v>SH8_9</v>
      </c>
      <c r="BP336" s="108">
        <f t="shared" ref="BP336:BP399" si="105">AX336</f>
        <v>0.017030245273227</v>
      </c>
      <c r="BQ336" s="108" t="s">
        <v>18</v>
      </c>
      <c r="BR336" s="108" t="s">
        <v>192</v>
      </c>
    </row>
    <row r="337" spans="11:70">
      <c r="K337" s="108" t="s">
        <v>327</v>
      </c>
      <c r="L337" s="108" t="str">
        <f t="shared" si="98"/>
        <v>R_ES-APP-CD</v>
      </c>
      <c r="M337" s="108" t="str">
        <f t="shared" si="92"/>
        <v>SH10_11</v>
      </c>
      <c r="N337" s="108">
        <f t="shared" si="100"/>
        <v>0.0186780472400084</v>
      </c>
      <c r="O337" s="108" t="s">
        <v>18</v>
      </c>
      <c r="P337" s="108" t="s">
        <v>196</v>
      </c>
      <c r="T337" s="108" t="s">
        <v>327</v>
      </c>
      <c r="U337" s="108" t="str">
        <f t="shared" si="99"/>
        <v>R_ES-APP-CD</v>
      </c>
      <c r="V337" s="108" t="str">
        <f t="shared" si="99"/>
        <v>SH10_11</v>
      </c>
      <c r="W337" s="108">
        <f t="shared" si="101"/>
        <v>0.0171866616430302</v>
      </c>
      <c r="X337" s="108" t="s">
        <v>18</v>
      </c>
      <c r="Y337" s="108" t="s">
        <v>191</v>
      </c>
      <c r="AC337" s="108" t="s">
        <v>327</v>
      </c>
      <c r="AD337" s="108" t="str">
        <f t="shared" si="93"/>
        <v>R_ES-APP-CD</v>
      </c>
      <c r="AE337" s="108" t="str">
        <f t="shared" si="93"/>
        <v>SH10_11</v>
      </c>
      <c r="AF337" s="108">
        <f t="shared" si="102"/>
        <v>0.0150973156957682</v>
      </c>
      <c r="AG337" s="108" t="s">
        <v>18</v>
      </c>
      <c r="AH337" s="108" t="s">
        <v>197</v>
      </c>
      <c r="AL337" s="108" t="s">
        <v>327</v>
      </c>
      <c r="AM337" s="108" t="str">
        <f t="shared" si="94"/>
        <v>R_ES-APP-CD</v>
      </c>
      <c r="AN337" s="108" t="str">
        <f t="shared" si="94"/>
        <v>SH10_11</v>
      </c>
      <c r="AO337" s="108">
        <f t="shared" si="103"/>
        <v>0.0171295457469424</v>
      </c>
      <c r="AP337" s="108" t="s">
        <v>18</v>
      </c>
      <c r="AQ337" s="108" t="s">
        <v>194</v>
      </c>
      <c r="AU337" s="108" t="s">
        <v>327</v>
      </c>
      <c r="AV337" s="108" t="str">
        <f t="shared" si="95"/>
        <v>R_ES-APP-CD</v>
      </c>
      <c r="AW337" s="108" t="str">
        <f t="shared" si="95"/>
        <v>SH10_11</v>
      </c>
      <c r="AX337" s="108">
        <f t="shared" si="104"/>
        <v>0.0187148851387562</v>
      </c>
      <c r="AY337" s="108" t="s">
        <v>18</v>
      </c>
      <c r="AZ337" s="108" t="s">
        <v>193</v>
      </c>
      <c r="BD337" s="108" t="s">
        <v>327</v>
      </c>
      <c r="BE337" s="108" t="str">
        <f t="shared" si="96"/>
        <v>R_ES-APP-CD</v>
      </c>
      <c r="BF337" s="108" t="str">
        <f t="shared" si="96"/>
        <v>SH10_11</v>
      </c>
      <c r="BG337" s="108">
        <f t="shared" si="85"/>
        <v>0.0171295457469424</v>
      </c>
      <c r="BH337" s="108" t="s">
        <v>18</v>
      </c>
      <c r="BI337" s="108" t="s">
        <v>195</v>
      </c>
      <c r="BM337" s="108" t="s">
        <v>327</v>
      </c>
      <c r="BN337" s="108" t="str">
        <f t="shared" si="97"/>
        <v>R_ES-APP-CD</v>
      </c>
      <c r="BO337" s="108" t="str">
        <f t="shared" si="97"/>
        <v>SH10_11</v>
      </c>
      <c r="BP337" s="108">
        <f t="shared" si="105"/>
        <v>0.0187148851387562</v>
      </c>
      <c r="BQ337" s="108" t="s">
        <v>18</v>
      </c>
      <c r="BR337" s="108" t="s">
        <v>192</v>
      </c>
    </row>
    <row r="338" spans="11:70">
      <c r="K338" s="108" t="s">
        <v>327</v>
      </c>
      <c r="L338" s="108" t="str">
        <f t="shared" si="98"/>
        <v>R_ES-APP-CD</v>
      </c>
      <c r="M338" s="108" t="str">
        <f t="shared" si="92"/>
        <v>SH12_13</v>
      </c>
      <c r="N338" s="108">
        <f t="shared" si="100"/>
        <v>0.0193543241840057</v>
      </c>
      <c r="O338" s="108" t="s">
        <v>18</v>
      </c>
      <c r="P338" s="108" t="s">
        <v>196</v>
      </c>
      <c r="T338" s="108" t="s">
        <v>327</v>
      </c>
      <c r="U338" s="108" t="str">
        <f t="shared" si="99"/>
        <v>R_ES-APP-CD</v>
      </c>
      <c r="V338" s="108" t="str">
        <f t="shared" si="99"/>
        <v>SH12_13</v>
      </c>
      <c r="W338" s="108">
        <f t="shared" si="101"/>
        <v>0.0185329663536096</v>
      </c>
      <c r="X338" s="108" t="s">
        <v>18</v>
      </c>
      <c r="Y338" s="108" t="s">
        <v>191</v>
      </c>
      <c r="AC338" s="108" t="s">
        <v>327</v>
      </c>
      <c r="AD338" s="108" t="str">
        <f t="shared" si="93"/>
        <v>R_ES-APP-CD</v>
      </c>
      <c r="AE338" s="108" t="str">
        <f t="shared" si="93"/>
        <v>SH12_13</v>
      </c>
      <c r="AF338" s="108">
        <f t="shared" si="102"/>
        <v>0.0157162719062912</v>
      </c>
      <c r="AG338" s="108" t="s">
        <v>18</v>
      </c>
      <c r="AH338" s="108" t="s">
        <v>197</v>
      </c>
      <c r="AL338" s="108" t="s">
        <v>327</v>
      </c>
      <c r="AM338" s="108" t="str">
        <f t="shared" si="94"/>
        <v>R_ES-APP-CD</v>
      </c>
      <c r="AN338" s="108" t="str">
        <f t="shared" si="94"/>
        <v>SH12_13</v>
      </c>
      <c r="AO338" s="108">
        <f t="shared" si="103"/>
        <v>0.0184909585816698</v>
      </c>
      <c r="AP338" s="108" t="s">
        <v>18</v>
      </c>
      <c r="AQ338" s="108" t="s">
        <v>194</v>
      </c>
      <c r="AU338" s="108" t="s">
        <v>327</v>
      </c>
      <c r="AV338" s="108" t="str">
        <f t="shared" si="95"/>
        <v>R_ES-APP-CD</v>
      </c>
      <c r="AW338" s="108" t="str">
        <f t="shared" si="95"/>
        <v>SH12_13</v>
      </c>
      <c r="AX338" s="108">
        <f t="shared" si="104"/>
        <v>0.0213435574080405</v>
      </c>
      <c r="AY338" s="108" t="s">
        <v>18</v>
      </c>
      <c r="AZ338" s="108" t="s">
        <v>193</v>
      </c>
      <c r="BD338" s="108" t="s">
        <v>327</v>
      </c>
      <c r="BE338" s="108" t="str">
        <f t="shared" si="96"/>
        <v>R_ES-APP-CD</v>
      </c>
      <c r="BF338" s="108" t="str">
        <f t="shared" si="96"/>
        <v>SH12_13</v>
      </c>
      <c r="BG338" s="108">
        <f t="shared" si="85"/>
        <v>0.0184909585816698</v>
      </c>
      <c r="BH338" s="108" t="s">
        <v>18</v>
      </c>
      <c r="BI338" s="108" t="s">
        <v>195</v>
      </c>
      <c r="BM338" s="108" t="s">
        <v>327</v>
      </c>
      <c r="BN338" s="108" t="str">
        <f t="shared" si="97"/>
        <v>R_ES-APP-CD</v>
      </c>
      <c r="BO338" s="108" t="str">
        <f t="shared" si="97"/>
        <v>SH12_13</v>
      </c>
      <c r="BP338" s="108">
        <f t="shared" si="105"/>
        <v>0.0213435574080405</v>
      </c>
      <c r="BQ338" s="108" t="s">
        <v>18</v>
      </c>
      <c r="BR338" s="108" t="s">
        <v>192</v>
      </c>
    </row>
    <row r="339" spans="11:70">
      <c r="K339" s="175" t="s">
        <v>327</v>
      </c>
      <c r="L339" s="108" t="str">
        <f t="shared" si="98"/>
        <v>R_ES-APP-CD</v>
      </c>
      <c r="M339" s="108" t="str">
        <f t="shared" si="92"/>
        <v>SH14_15</v>
      </c>
      <c r="N339" s="108">
        <f t="shared" si="100"/>
        <v>0.0204723701496402</v>
      </c>
      <c r="O339" s="108" t="s">
        <v>18</v>
      </c>
      <c r="P339" s="108" t="s">
        <v>196</v>
      </c>
      <c r="T339" s="108" t="s">
        <v>327</v>
      </c>
      <c r="U339" s="108" t="str">
        <f t="shared" si="99"/>
        <v>R_ES-APP-CD</v>
      </c>
      <c r="V339" s="108" t="str">
        <f t="shared" si="99"/>
        <v>SH14_15</v>
      </c>
      <c r="W339" s="108">
        <f t="shared" si="101"/>
        <v>0.0189446065338263</v>
      </c>
      <c r="X339" s="108" t="s">
        <v>18</v>
      </c>
      <c r="Y339" s="108" t="s">
        <v>191</v>
      </c>
      <c r="AC339" s="108" t="s">
        <v>327</v>
      </c>
      <c r="AD339" s="108" t="str">
        <f t="shared" si="93"/>
        <v>R_ES-APP-CD</v>
      </c>
      <c r="AE339" s="108" t="str">
        <f t="shared" si="93"/>
        <v>SH14_15</v>
      </c>
      <c r="AF339" s="108">
        <f t="shared" si="102"/>
        <v>0.0181694864820914</v>
      </c>
      <c r="AG339" s="108" t="s">
        <v>18</v>
      </c>
      <c r="AH339" s="108" t="s">
        <v>197</v>
      </c>
      <c r="AL339" s="108" t="s">
        <v>327</v>
      </c>
      <c r="AM339" s="108" t="str">
        <f t="shared" si="94"/>
        <v>R_ES-APP-CD</v>
      </c>
      <c r="AN339" s="108" t="str">
        <f t="shared" si="94"/>
        <v>SH14_15</v>
      </c>
      <c r="AO339" s="108">
        <f t="shared" si="103"/>
        <v>0.019740368004096</v>
      </c>
      <c r="AP339" s="108" t="s">
        <v>18</v>
      </c>
      <c r="AQ339" s="108" t="s">
        <v>194</v>
      </c>
      <c r="AU339" s="108" t="s">
        <v>327</v>
      </c>
      <c r="AV339" s="108" t="str">
        <f t="shared" si="95"/>
        <v>R_ES-APP-CD</v>
      </c>
      <c r="AW339" s="108" t="str">
        <f t="shared" si="95"/>
        <v>SH14_15</v>
      </c>
      <c r="AX339" s="108">
        <f t="shared" si="104"/>
        <v>0.022952067498314</v>
      </c>
      <c r="AY339" s="108" t="s">
        <v>18</v>
      </c>
      <c r="AZ339" s="108" t="s">
        <v>193</v>
      </c>
      <c r="BD339" s="108" t="s">
        <v>327</v>
      </c>
      <c r="BE339" s="108" t="str">
        <f t="shared" si="96"/>
        <v>R_ES-APP-CD</v>
      </c>
      <c r="BF339" s="108" t="str">
        <f t="shared" si="96"/>
        <v>SH14_15</v>
      </c>
      <c r="BG339" s="108">
        <f t="shared" si="85"/>
        <v>0.019740368004096</v>
      </c>
      <c r="BH339" s="108" t="s">
        <v>18</v>
      </c>
      <c r="BI339" s="108" t="s">
        <v>195</v>
      </c>
      <c r="BM339" s="108" t="s">
        <v>327</v>
      </c>
      <c r="BN339" s="108" t="str">
        <f t="shared" si="97"/>
        <v>R_ES-APP-CD</v>
      </c>
      <c r="BO339" s="108" t="str">
        <f t="shared" si="97"/>
        <v>SH14_15</v>
      </c>
      <c r="BP339" s="108">
        <f t="shared" si="105"/>
        <v>0.022952067498314</v>
      </c>
      <c r="BQ339" s="108" t="s">
        <v>18</v>
      </c>
      <c r="BR339" s="108" t="s">
        <v>192</v>
      </c>
    </row>
    <row r="340" spans="11:70">
      <c r="K340" s="108" t="s">
        <v>327</v>
      </c>
      <c r="L340" s="108" t="str">
        <f t="shared" si="98"/>
        <v>R_ES-APP-CD</v>
      </c>
      <c r="M340" s="108" t="str">
        <f t="shared" si="92"/>
        <v>SH16_17</v>
      </c>
      <c r="N340" s="108">
        <f t="shared" si="100"/>
        <v>0.021278922422278</v>
      </c>
      <c r="O340" s="108" t="s">
        <v>18</v>
      </c>
      <c r="P340" s="108" t="s">
        <v>196</v>
      </c>
      <c r="T340" s="108" t="s">
        <v>327</v>
      </c>
      <c r="U340" s="108" t="str">
        <f t="shared" si="99"/>
        <v>R_ES-APP-CD</v>
      </c>
      <c r="V340" s="108" t="str">
        <f t="shared" si="99"/>
        <v>SH16_17</v>
      </c>
      <c r="W340" s="108">
        <f t="shared" si="101"/>
        <v>0.0187938640201366</v>
      </c>
      <c r="X340" s="108" t="s">
        <v>18</v>
      </c>
      <c r="Y340" s="108" t="s">
        <v>191</v>
      </c>
      <c r="AC340" s="108" t="s">
        <v>327</v>
      </c>
      <c r="AD340" s="108" t="str">
        <f t="shared" si="93"/>
        <v>R_ES-APP-CD</v>
      </c>
      <c r="AE340" s="108" t="str">
        <f t="shared" si="93"/>
        <v>SH16_17</v>
      </c>
      <c r="AF340" s="108">
        <f t="shared" si="102"/>
        <v>0.0199388030090388</v>
      </c>
      <c r="AG340" s="108" t="s">
        <v>18</v>
      </c>
      <c r="AH340" s="108" t="s">
        <v>197</v>
      </c>
      <c r="AL340" s="108" t="s">
        <v>327</v>
      </c>
      <c r="AM340" s="108" t="str">
        <f t="shared" si="94"/>
        <v>R_ES-APP-CD</v>
      </c>
      <c r="AN340" s="108" t="str">
        <f t="shared" si="94"/>
        <v>SH16_17</v>
      </c>
      <c r="AO340" s="108">
        <f t="shared" si="103"/>
        <v>0.0204205397465977</v>
      </c>
      <c r="AP340" s="108" t="s">
        <v>18</v>
      </c>
      <c r="AQ340" s="108" t="s">
        <v>194</v>
      </c>
      <c r="AU340" s="108" t="s">
        <v>327</v>
      </c>
      <c r="AV340" s="108" t="str">
        <f t="shared" si="95"/>
        <v>R_ES-APP-CD</v>
      </c>
      <c r="AW340" s="108" t="str">
        <f t="shared" si="95"/>
        <v>SH16_17</v>
      </c>
      <c r="AX340" s="108">
        <f t="shared" si="104"/>
        <v>0.0237104459107458</v>
      </c>
      <c r="AY340" s="108" t="s">
        <v>18</v>
      </c>
      <c r="AZ340" s="108" t="s">
        <v>193</v>
      </c>
      <c r="BD340" s="108" t="s">
        <v>327</v>
      </c>
      <c r="BE340" s="108" t="str">
        <f t="shared" si="96"/>
        <v>R_ES-APP-CD</v>
      </c>
      <c r="BF340" s="108" t="str">
        <f t="shared" si="96"/>
        <v>SH16_17</v>
      </c>
      <c r="BG340" s="108">
        <f t="shared" si="85"/>
        <v>0.0204205397465977</v>
      </c>
      <c r="BH340" s="108" t="s">
        <v>18</v>
      </c>
      <c r="BI340" s="108" t="s">
        <v>195</v>
      </c>
      <c r="BM340" s="108" t="s">
        <v>327</v>
      </c>
      <c r="BN340" s="108" t="str">
        <f t="shared" si="97"/>
        <v>R_ES-APP-CD</v>
      </c>
      <c r="BO340" s="108" t="str">
        <f t="shared" si="97"/>
        <v>SH16_17</v>
      </c>
      <c r="BP340" s="108">
        <f t="shared" si="105"/>
        <v>0.0237104459107458</v>
      </c>
      <c r="BQ340" s="108" t="s">
        <v>18</v>
      </c>
      <c r="BR340" s="108" t="s">
        <v>192</v>
      </c>
    </row>
    <row r="341" spans="11:70">
      <c r="K341" s="108" t="s">
        <v>327</v>
      </c>
      <c r="L341" s="108" t="str">
        <f t="shared" si="98"/>
        <v>R_ES-APP-CD</v>
      </c>
      <c r="M341" s="108" t="str">
        <f t="shared" si="92"/>
        <v>SH18_19</v>
      </c>
      <c r="N341" s="108">
        <f t="shared" si="100"/>
        <v>0.0217388347288327</v>
      </c>
      <c r="O341" s="108" t="s">
        <v>18</v>
      </c>
      <c r="P341" s="108" t="s">
        <v>196</v>
      </c>
      <c r="T341" s="108" t="s">
        <v>327</v>
      </c>
      <c r="U341" s="108" t="str">
        <f t="shared" si="99"/>
        <v>R_ES-APP-CD</v>
      </c>
      <c r="V341" s="108" t="str">
        <f t="shared" si="99"/>
        <v>SH18_19</v>
      </c>
      <c r="W341" s="108">
        <f t="shared" si="101"/>
        <v>0.0189293212414044</v>
      </c>
      <c r="X341" s="108" t="s">
        <v>18</v>
      </c>
      <c r="Y341" s="108" t="s">
        <v>191</v>
      </c>
      <c r="AC341" s="108" t="s">
        <v>327</v>
      </c>
      <c r="AD341" s="108" t="str">
        <f t="shared" si="93"/>
        <v>R_ES-APP-CD</v>
      </c>
      <c r="AE341" s="108" t="str">
        <f t="shared" si="93"/>
        <v>SH18_19</v>
      </c>
      <c r="AF341" s="108">
        <f t="shared" si="102"/>
        <v>0.0205951831792654</v>
      </c>
      <c r="AG341" s="108" t="s">
        <v>18</v>
      </c>
      <c r="AH341" s="108" t="s">
        <v>197</v>
      </c>
      <c r="AL341" s="108" t="s">
        <v>327</v>
      </c>
      <c r="AM341" s="108" t="str">
        <f t="shared" si="94"/>
        <v>R_ES-APP-CD</v>
      </c>
      <c r="AN341" s="108" t="str">
        <f t="shared" si="94"/>
        <v>SH18_19</v>
      </c>
      <c r="AO341" s="108">
        <f t="shared" si="103"/>
        <v>0.0206910653610991</v>
      </c>
      <c r="AP341" s="108" t="s">
        <v>18</v>
      </c>
      <c r="AQ341" s="108" t="s">
        <v>194</v>
      </c>
      <c r="AU341" s="108" t="s">
        <v>327</v>
      </c>
      <c r="AV341" s="108" t="str">
        <f t="shared" si="95"/>
        <v>R_ES-APP-CD</v>
      </c>
      <c r="AW341" s="108" t="str">
        <f t="shared" si="95"/>
        <v>SH18_19</v>
      </c>
      <c r="AX341" s="108">
        <f t="shared" si="104"/>
        <v>0.0239937611707896</v>
      </c>
      <c r="AY341" s="108" t="s">
        <v>18</v>
      </c>
      <c r="AZ341" s="108" t="s">
        <v>193</v>
      </c>
      <c r="BD341" s="108" t="s">
        <v>327</v>
      </c>
      <c r="BE341" s="108" t="str">
        <f t="shared" si="96"/>
        <v>R_ES-APP-CD</v>
      </c>
      <c r="BF341" s="108" t="str">
        <f t="shared" si="96"/>
        <v>SH18_19</v>
      </c>
      <c r="BG341" s="108">
        <f t="shared" si="85"/>
        <v>0.0206910653610991</v>
      </c>
      <c r="BH341" s="108" t="s">
        <v>18</v>
      </c>
      <c r="BI341" s="108" t="s">
        <v>195</v>
      </c>
      <c r="BM341" s="108" t="s">
        <v>327</v>
      </c>
      <c r="BN341" s="108" t="str">
        <f t="shared" si="97"/>
        <v>R_ES-APP-CD</v>
      </c>
      <c r="BO341" s="108" t="str">
        <f t="shared" si="97"/>
        <v>SH18_19</v>
      </c>
      <c r="BP341" s="108">
        <f t="shared" si="105"/>
        <v>0.0239937611707896</v>
      </c>
      <c r="BQ341" s="108" t="s">
        <v>18</v>
      </c>
      <c r="BR341" s="108" t="s">
        <v>192</v>
      </c>
    </row>
    <row r="342" spans="11:70">
      <c r="K342" s="108" t="s">
        <v>327</v>
      </c>
      <c r="L342" s="108" t="str">
        <f t="shared" si="98"/>
        <v>R_ES-APP-CD</v>
      </c>
      <c r="M342" s="108" t="str">
        <f t="shared" si="92"/>
        <v>SH20_21</v>
      </c>
      <c r="N342" s="108">
        <f t="shared" si="100"/>
        <v>0.0219554256218374</v>
      </c>
      <c r="O342" s="108" t="s">
        <v>18</v>
      </c>
      <c r="P342" s="108" t="s">
        <v>196</v>
      </c>
      <c r="T342" s="108" t="s">
        <v>327</v>
      </c>
      <c r="U342" s="108" t="str">
        <f t="shared" si="99"/>
        <v>R_ES-APP-CD</v>
      </c>
      <c r="V342" s="108" t="str">
        <f t="shared" si="99"/>
        <v>SH20_21</v>
      </c>
      <c r="W342" s="108">
        <f t="shared" si="101"/>
        <v>0.0190946892738074</v>
      </c>
      <c r="X342" s="108" t="s">
        <v>18</v>
      </c>
      <c r="Y342" s="108" t="s">
        <v>191</v>
      </c>
      <c r="AC342" s="108" t="s">
        <v>327</v>
      </c>
      <c r="AD342" s="108" t="str">
        <f t="shared" si="93"/>
        <v>R_ES-APP-CD</v>
      </c>
      <c r="AE342" s="108" t="str">
        <f t="shared" si="93"/>
        <v>SH20_21</v>
      </c>
      <c r="AF342" s="108">
        <f t="shared" si="102"/>
        <v>0.0207273778877354</v>
      </c>
      <c r="AG342" s="108" t="s">
        <v>18</v>
      </c>
      <c r="AH342" s="108" t="s">
        <v>197</v>
      </c>
      <c r="AL342" s="108" t="s">
        <v>327</v>
      </c>
      <c r="AM342" s="108" t="str">
        <f t="shared" si="94"/>
        <v>R_ES-APP-CD</v>
      </c>
      <c r="AN342" s="108" t="str">
        <f t="shared" si="94"/>
        <v>SH20_21</v>
      </c>
      <c r="AO342" s="108">
        <f t="shared" si="103"/>
        <v>0.0209631637065674</v>
      </c>
      <c r="AP342" s="108" t="s">
        <v>18</v>
      </c>
      <c r="AQ342" s="108" t="s">
        <v>194</v>
      </c>
      <c r="AU342" s="108" t="s">
        <v>327</v>
      </c>
      <c r="AV342" s="108" t="str">
        <f t="shared" si="95"/>
        <v>R_ES-APP-CD</v>
      </c>
      <c r="AW342" s="108" t="str">
        <f t="shared" si="95"/>
        <v>SH20_21</v>
      </c>
      <c r="AX342" s="108">
        <f t="shared" si="104"/>
        <v>0.0244748252753431</v>
      </c>
      <c r="AY342" s="108" t="s">
        <v>18</v>
      </c>
      <c r="AZ342" s="108" t="s">
        <v>193</v>
      </c>
      <c r="BD342" s="108" t="s">
        <v>327</v>
      </c>
      <c r="BE342" s="108" t="str">
        <f t="shared" si="96"/>
        <v>R_ES-APP-CD</v>
      </c>
      <c r="BF342" s="108" t="str">
        <f t="shared" si="96"/>
        <v>SH20_21</v>
      </c>
      <c r="BG342" s="108">
        <f t="shared" si="85"/>
        <v>0.0209631637065674</v>
      </c>
      <c r="BH342" s="108" t="s">
        <v>18</v>
      </c>
      <c r="BI342" s="108" t="s">
        <v>195</v>
      </c>
      <c r="BM342" s="108" t="s">
        <v>327</v>
      </c>
      <c r="BN342" s="108" t="str">
        <f t="shared" si="97"/>
        <v>R_ES-APP-CD</v>
      </c>
      <c r="BO342" s="108" t="str">
        <f t="shared" si="97"/>
        <v>SH20_21</v>
      </c>
      <c r="BP342" s="108">
        <f t="shared" si="105"/>
        <v>0.0244748252753431</v>
      </c>
      <c r="BQ342" s="108" t="s">
        <v>18</v>
      </c>
      <c r="BR342" s="108" t="s">
        <v>192</v>
      </c>
    </row>
    <row r="343" spans="11:70">
      <c r="K343" s="175" t="s">
        <v>327</v>
      </c>
      <c r="L343" s="108" t="str">
        <f t="shared" si="98"/>
        <v>R_ES-APP-CD</v>
      </c>
      <c r="M343" s="108" t="str">
        <f t="shared" si="92"/>
        <v>SH22_23</v>
      </c>
      <c r="N343" s="108">
        <f t="shared" si="100"/>
        <v>0.0221215642248193</v>
      </c>
      <c r="O343" s="108" t="s">
        <v>18</v>
      </c>
      <c r="P343" s="108" t="s">
        <v>196</v>
      </c>
      <c r="T343" s="108" t="s">
        <v>327</v>
      </c>
      <c r="U343" s="108" t="str">
        <f t="shared" si="99"/>
        <v>R_ES-APP-CD</v>
      </c>
      <c r="V343" s="108" t="str">
        <f t="shared" si="99"/>
        <v>SH22_23</v>
      </c>
      <c r="W343" s="108">
        <f t="shared" si="101"/>
        <v>0.0183466180817403</v>
      </c>
      <c r="X343" s="108" t="s">
        <v>18</v>
      </c>
      <c r="Y343" s="108" t="s">
        <v>191</v>
      </c>
      <c r="AC343" s="108" t="s">
        <v>327</v>
      </c>
      <c r="AD343" s="108" t="str">
        <f t="shared" si="93"/>
        <v>R_ES-APP-CD</v>
      </c>
      <c r="AE343" s="108" t="str">
        <f t="shared" si="93"/>
        <v>SH22_23</v>
      </c>
      <c r="AF343" s="108">
        <f t="shared" si="102"/>
        <v>0.0207157550987243</v>
      </c>
      <c r="AG343" s="108" t="s">
        <v>18</v>
      </c>
      <c r="AH343" s="108" t="s">
        <v>197</v>
      </c>
      <c r="AL343" s="108" t="s">
        <v>327</v>
      </c>
      <c r="AM343" s="108" t="str">
        <f t="shared" si="94"/>
        <v>R_ES-APP-CD</v>
      </c>
      <c r="AN343" s="108" t="str">
        <f t="shared" si="94"/>
        <v>SH22_23</v>
      </c>
      <c r="AO343" s="108">
        <f t="shared" si="103"/>
        <v>0.02077782488644</v>
      </c>
      <c r="AP343" s="108" t="s">
        <v>18</v>
      </c>
      <c r="AQ343" s="108" t="s">
        <v>194</v>
      </c>
      <c r="AU343" s="108" t="s">
        <v>327</v>
      </c>
      <c r="AV343" s="108" t="str">
        <f t="shared" si="95"/>
        <v>R_ES-APP-CD</v>
      </c>
      <c r="AW343" s="108" t="str">
        <f t="shared" si="95"/>
        <v>SH22_23</v>
      </c>
      <c r="AX343" s="108">
        <f t="shared" si="104"/>
        <v>0.0241373966840562</v>
      </c>
      <c r="AY343" s="108" t="s">
        <v>18</v>
      </c>
      <c r="AZ343" s="108" t="s">
        <v>193</v>
      </c>
      <c r="BD343" s="108" t="s">
        <v>327</v>
      </c>
      <c r="BE343" s="108" t="str">
        <f t="shared" si="96"/>
        <v>R_ES-APP-CD</v>
      </c>
      <c r="BF343" s="108" t="str">
        <f t="shared" si="96"/>
        <v>SH22_23</v>
      </c>
      <c r="BG343" s="108">
        <f t="shared" si="85"/>
        <v>0.02077782488644</v>
      </c>
      <c r="BH343" s="108" t="s">
        <v>18</v>
      </c>
      <c r="BI343" s="108" t="s">
        <v>195</v>
      </c>
      <c r="BM343" s="108" t="s">
        <v>327</v>
      </c>
      <c r="BN343" s="108" t="str">
        <f t="shared" si="97"/>
        <v>R_ES-APP-CD</v>
      </c>
      <c r="BO343" s="108" t="str">
        <f t="shared" si="97"/>
        <v>SH22_23</v>
      </c>
      <c r="BP343" s="108">
        <f t="shared" si="105"/>
        <v>0.0241373966840562</v>
      </c>
      <c r="BQ343" s="108" t="s">
        <v>18</v>
      </c>
      <c r="BR343" s="108" t="s">
        <v>192</v>
      </c>
    </row>
    <row r="344" spans="11:70">
      <c r="K344" s="108" t="s">
        <v>327</v>
      </c>
      <c r="L344" s="108" t="str">
        <f t="shared" si="98"/>
        <v>R_ES-APP-CD</v>
      </c>
      <c r="M344" s="108" t="str">
        <f t="shared" si="92"/>
        <v>FH0_1</v>
      </c>
      <c r="N344" s="108">
        <f t="shared" si="100"/>
        <v>0.0213934931755858</v>
      </c>
      <c r="O344" s="108" t="s">
        <v>18</v>
      </c>
      <c r="P344" s="108" t="s">
        <v>196</v>
      </c>
      <c r="T344" s="108" t="s">
        <v>327</v>
      </c>
      <c r="U344" s="108" t="str">
        <f t="shared" si="99"/>
        <v>R_ES-APP-CD</v>
      </c>
      <c r="V344" s="108" t="str">
        <f t="shared" si="99"/>
        <v>FH0_1</v>
      </c>
      <c r="W344" s="108">
        <f t="shared" si="101"/>
        <v>0.0189900151087194</v>
      </c>
      <c r="X344" s="108" t="s">
        <v>18</v>
      </c>
      <c r="Y344" s="108" t="s">
        <v>191</v>
      </c>
      <c r="AC344" s="108" t="s">
        <v>327</v>
      </c>
      <c r="AD344" s="108" t="str">
        <f t="shared" si="93"/>
        <v>R_ES-APP-CD</v>
      </c>
      <c r="AE344" s="108" t="str">
        <f t="shared" si="93"/>
        <v>FH0_1</v>
      </c>
      <c r="AF344" s="108">
        <f t="shared" si="102"/>
        <v>0.0225377088372482</v>
      </c>
      <c r="AG344" s="108" t="s">
        <v>18</v>
      </c>
      <c r="AH344" s="108" t="s">
        <v>197</v>
      </c>
      <c r="AL344" s="108" t="s">
        <v>327</v>
      </c>
      <c r="AM344" s="108" t="str">
        <f t="shared" si="94"/>
        <v>R_ES-APP-CD</v>
      </c>
      <c r="AN344" s="108" t="str">
        <f t="shared" si="94"/>
        <v>FH0_1</v>
      </c>
      <c r="AO344" s="108">
        <f t="shared" si="103"/>
        <v>0.02082812933826</v>
      </c>
      <c r="AP344" s="108" t="s">
        <v>18</v>
      </c>
      <c r="AQ344" s="108" t="s">
        <v>194</v>
      </c>
      <c r="AU344" s="108" t="s">
        <v>327</v>
      </c>
      <c r="AV344" s="108" t="str">
        <f t="shared" si="95"/>
        <v>R_ES-APP-CD</v>
      </c>
      <c r="AW344" s="108" t="str">
        <f t="shared" si="95"/>
        <v>FH0_1</v>
      </c>
      <c r="AX344" s="108">
        <f t="shared" si="104"/>
        <v>0.0222158485714042</v>
      </c>
      <c r="AY344" s="108" t="s">
        <v>18</v>
      </c>
      <c r="AZ344" s="108" t="s">
        <v>193</v>
      </c>
      <c r="BD344" s="108" t="s">
        <v>327</v>
      </c>
      <c r="BE344" s="108" t="str">
        <f t="shared" si="96"/>
        <v>R_ES-APP-CD</v>
      </c>
      <c r="BF344" s="108" t="str">
        <f t="shared" si="96"/>
        <v>FH0_1</v>
      </c>
      <c r="BG344" s="108">
        <f t="shared" si="85"/>
        <v>0.02082812933826</v>
      </c>
      <c r="BH344" s="108" t="s">
        <v>18</v>
      </c>
      <c r="BI344" s="108" t="s">
        <v>195</v>
      </c>
      <c r="BM344" s="108" t="s">
        <v>327</v>
      </c>
      <c r="BN344" s="108" t="str">
        <f t="shared" si="97"/>
        <v>R_ES-APP-CD</v>
      </c>
      <c r="BO344" s="108" t="str">
        <f t="shared" si="97"/>
        <v>FH0_1</v>
      </c>
      <c r="BP344" s="108">
        <f t="shared" si="105"/>
        <v>0.0222158485714042</v>
      </c>
      <c r="BQ344" s="108" t="s">
        <v>18</v>
      </c>
      <c r="BR344" s="108" t="s">
        <v>192</v>
      </c>
    </row>
    <row r="345" spans="11:70">
      <c r="K345" s="108" t="s">
        <v>327</v>
      </c>
      <c r="L345" s="108" t="str">
        <f t="shared" si="98"/>
        <v>R_ES-APP-CD</v>
      </c>
      <c r="M345" s="108" t="str">
        <f t="shared" si="92"/>
        <v>FH2_3</v>
      </c>
      <c r="N345" s="108">
        <f t="shared" si="100"/>
        <v>0.02102967448633</v>
      </c>
      <c r="O345" s="108" t="s">
        <v>18</v>
      </c>
      <c r="P345" s="108" t="s">
        <v>196</v>
      </c>
      <c r="T345" s="108" t="s">
        <v>327</v>
      </c>
      <c r="U345" s="108" t="str">
        <f t="shared" si="99"/>
        <v>R_ES-APP-CD</v>
      </c>
      <c r="V345" s="108" t="str">
        <f t="shared" si="99"/>
        <v>FH2_3</v>
      </c>
      <c r="W345" s="108">
        <f t="shared" si="101"/>
        <v>0.0166572327084534</v>
      </c>
      <c r="X345" s="108" t="s">
        <v>18</v>
      </c>
      <c r="Y345" s="108" t="s">
        <v>191</v>
      </c>
      <c r="AC345" s="108" t="s">
        <v>327</v>
      </c>
      <c r="AD345" s="108" t="str">
        <f t="shared" si="93"/>
        <v>R_ES-APP-CD</v>
      </c>
      <c r="AE345" s="108" t="str">
        <f t="shared" si="93"/>
        <v>FH2_3</v>
      </c>
      <c r="AF345" s="108">
        <f t="shared" si="102"/>
        <v>0.022471121655479</v>
      </c>
      <c r="AG345" s="108" t="s">
        <v>18</v>
      </c>
      <c r="AH345" s="108" t="s">
        <v>197</v>
      </c>
      <c r="AL345" s="108" t="s">
        <v>327</v>
      </c>
      <c r="AM345" s="108" t="str">
        <f t="shared" si="94"/>
        <v>R_ES-APP-CD</v>
      </c>
      <c r="AN345" s="108" t="str">
        <f t="shared" si="94"/>
        <v>FH2_3</v>
      </c>
      <c r="AO345" s="108">
        <f t="shared" si="103"/>
        <v>0.0196922594663782</v>
      </c>
      <c r="AP345" s="108" t="s">
        <v>18</v>
      </c>
      <c r="AQ345" s="108" t="s">
        <v>194</v>
      </c>
      <c r="AU345" s="108" t="s">
        <v>327</v>
      </c>
      <c r="AV345" s="108" t="str">
        <f t="shared" si="95"/>
        <v>R_ES-APP-CD</v>
      </c>
      <c r="AW345" s="108" t="str">
        <f t="shared" si="95"/>
        <v>FH2_3</v>
      </c>
      <c r="AX345" s="108">
        <f t="shared" si="104"/>
        <v>0.0200672016482474</v>
      </c>
      <c r="AY345" s="108" t="s">
        <v>18</v>
      </c>
      <c r="AZ345" s="108" t="s">
        <v>193</v>
      </c>
      <c r="BD345" s="108" t="s">
        <v>327</v>
      </c>
      <c r="BE345" s="108" t="str">
        <f t="shared" si="96"/>
        <v>R_ES-APP-CD</v>
      </c>
      <c r="BF345" s="108" t="str">
        <f t="shared" si="96"/>
        <v>FH2_3</v>
      </c>
      <c r="BG345" s="108">
        <f t="shared" si="85"/>
        <v>0.0196922594663782</v>
      </c>
      <c r="BH345" s="108" t="s">
        <v>18</v>
      </c>
      <c r="BI345" s="108" t="s">
        <v>195</v>
      </c>
      <c r="BM345" s="108" t="s">
        <v>327</v>
      </c>
      <c r="BN345" s="108" t="str">
        <f t="shared" si="97"/>
        <v>R_ES-APP-CD</v>
      </c>
      <c r="BO345" s="108" t="str">
        <f t="shared" si="97"/>
        <v>FH2_3</v>
      </c>
      <c r="BP345" s="108">
        <f t="shared" si="105"/>
        <v>0.0200672016482474</v>
      </c>
      <c r="BQ345" s="108" t="s">
        <v>18</v>
      </c>
      <c r="BR345" s="108" t="s">
        <v>192</v>
      </c>
    </row>
    <row r="346" spans="11:70">
      <c r="K346" s="108" t="s">
        <v>327</v>
      </c>
      <c r="L346" s="108" t="str">
        <f t="shared" si="98"/>
        <v>R_ES-APP-CD</v>
      </c>
      <c r="M346" s="108" t="str">
        <f t="shared" si="92"/>
        <v>FH4_5</v>
      </c>
      <c r="N346" s="108">
        <f t="shared" si="100"/>
        <v>0.0201116701113584</v>
      </c>
      <c r="O346" s="108" t="s">
        <v>18</v>
      </c>
      <c r="P346" s="108" t="s">
        <v>196</v>
      </c>
      <c r="T346" s="108" t="s">
        <v>327</v>
      </c>
      <c r="U346" s="108" t="str">
        <f t="shared" si="99"/>
        <v>R_ES-APP-CD</v>
      </c>
      <c r="V346" s="108" t="str">
        <f t="shared" si="99"/>
        <v>FH4_5</v>
      </c>
      <c r="W346" s="108">
        <f t="shared" si="101"/>
        <v>0.0158290452354489</v>
      </c>
      <c r="X346" s="108" t="s">
        <v>18</v>
      </c>
      <c r="Y346" s="108" t="s">
        <v>191</v>
      </c>
      <c r="AC346" s="108" t="s">
        <v>327</v>
      </c>
      <c r="AD346" s="108" t="str">
        <f t="shared" si="93"/>
        <v>R_ES-APP-CD</v>
      </c>
      <c r="AE346" s="108" t="str">
        <f t="shared" si="93"/>
        <v>FH4_5</v>
      </c>
      <c r="AF346" s="108">
        <f t="shared" si="102"/>
        <v>0.0209246883499341</v>
      </c>
      <c r="AG346" s="108" t="s">
        <v>18</v>
      </c>
      <c r="AH346" s="108" t="s">
        <v>197</v>
      </c>
      <c r="AL346" s="108" t="s">
        <v>327</v>
      </c>
      <c r="AM346" s="108" t="str">
        <f t="shared" si="94"/>
        <v>R_ES-APP-CD</v>
      </c>
      <c r="AN346" s="108" t="str">
        <f t="shared" si="94"/>
        <v>FH4_5</v>
      </c>
      <c r="AO346" s="108">
        <f t="shared" si="103"/>
        <v>0.0185404013701219</v>
      </c>
      <c r="AP346" s="108" t="s">
        <v>18</v>
      </c>
      <c r="AQ346" s="108" t="s">
        <v>194</v>
      </c>
      <c r="AU346" s="108" t="s">
        <v>327</v>
      </c>
      <c r="AV346" s="108" t="str">
        <f t="shared" si="95"/>
        <v>R_ES-APP-CD</v>
      </c>
      <c r="AW346" s="108" t="str">
        <f t="shared" si="95"/>
        <v>FH4_5</v>
      </c>
      <c r="AX346" s="108">
        <f t="shared" si="104"/>
        <v>0.0177877243294525</v>
      </c>
      <c r="AY346" s="108" t="s">
        <v>18</v>
      </c>
      <c r="AZ346" s="108" t="s">
        <v>193</v>
      </c>
      <c r="BD346" s="108" t="s">
        <v>327</v>
      </c>
      <c r="BE346" s="108" t="str">
        <f t="shared" si="96"/>
        <v>R_ES-APP-CD</v>
      </c>
      <c r="BF346" s="108" t="str">
        <f t="shared" si="96"/>
        <v>FH4_5</v>
      </c>
      <c r="BG346" s="108">
        <f t="shared" si="85"/>
        <v>0.0185404013701219</v>
      </c>
      <c r="BH346" s="108" t="s">
        <v>18</v>
      </c>
      <c r="BI346" s="108" t="s">
        <v>195</v>
      </c>
      <c r="BM346" s="108" t="s">
        <v>327</v>
      </c>
      <c r="BN346" s="108" t="str">
        <f t="shared" si="97"/>
        <v>R_ES-APP-CD</v>
      </c>
      <c r="BO346" s="108" t="str">
        <f t="shared" si="97"/>
        <v>FH4_5</v>
      </c>
      <c r="BP346" s="108">
        <f t="shared" si="105"/>
        <v>0.0177877243294525</v>
      </c>
      <c r="BQ346" s="108" t="s">
        <v>18</v>
      </c>
      <c r="BR346" s="108" t="s">
        <v>192</v>
      </c>
    </row>
    <row r="347" spans="11:70">
      <c r="K347" s="175" t="s">
        <v>327</v>
      </c>
      <c r="L347" s="108" t="str">
        <f t="shared" si="98"/>
        <v>R_ES-APP-CD</v>
      </c>
      <c r="M347" s="108" t="str">
        <f t="shared" si="92"/>
        <v>FH6_7</v>
      </c>
      <c r="N347" s="108">
        <f t="shared" si="100"/>
        <v>0.0192099222047578</v>
      </c>
      <c r="O347" s="108" t="s">
        <v>18</v>
      </c>
      <c r="P347" s="108" t="s">
        <v>196</v>
      </c>
      <c r="T347" s="108" t="s">
        <v>327</v>
      </c>
      <c r="U347" s="108" t="str">
        <f t="shared" si="99"/>
        <v>R_ES-APP-CD</v>
      </c>
      <c r="V347" s="108" t="str">
        <f t="shared" si="99"/>
        <v>FH6_7</v>
      </c>
      <c r="W347" s="108">
        <f t="shared" si="101"/>
        <v>0.0159024621248745</v>
      </c>
      <c r="X347" s="108" t="s">
        <v>18</v>
      </c>
      <c r="Y347" s="108" t="s">
        <v>191</v>
      </c>
      <c r="AC347" s="108" t="s">
        <v>327</v>
      </c>
      <c r="AD347" s="108" t="str">
        <f t="shared" si="93"/>
        <v>R_ES-APP-CD</v>
      </c>
      <c r="AE347" s="108" t="str">
        <f t="shared" si="93"/>
        <v>FH6_7</v>
      </c>
      <c r="AF347" s="108">
        <f t="shared" si="102"/>
        <v>0.0184080758697192</v>
      </c>
      <c r="AG347" s="108" t="s">
        <v>18</v>
      </c>
      <c r="AH347" s="108" t="s">
        <v>197</v>
      </c>
      <c r="AL347" s="108" t="s">
        <v>327</v>
      </c>
      <c r="AM347" s="108" t="str">
        <f t="shared" si="94"/>
        <v>R_ES-APP-CD</v>
      </c>
      <c r="AN347" s="108" t="str">
        <f t="shared" si="94"/>
        <v>FH6_7</v>
      </c>
      <c r="AO347" s="108">
        <f t="shared" si="103"/>
        <v>0.0175903530927638</v>
      </c>
      <c r="AP347" s="108" t="s">
        <v>18</v>
      </c>
      <c r="AQ347" s="108" t="s">
        <v>194</v>
      </c>
      <c r="AU347" s="108" t="s">
        <v>327</v>
      </c>
      <c r="AV347" s="108" t="str">
        <f t="shared" si="95"/>
        <v>R_ES-APP-CD</v>
      </c>
      <c r="AW347" s="108" t="str">
        <f t="shared" si="95"/>
        <v>FH6_7</v>
      </c>
      <c r="AX347" s="108">
        <f t="shared" si="104"/>
        <v>0.0165945078402487</v>
      </c>
      <c r="AY347" s="108" t="s">
        <v>18</v>
      </c>
      <c r="AZ347" s="108" t="s">
        <v>193</v>
      </c>
      <c r="BD347" s="108" t="s">
        <v>327</v>
      </c>
      <c r="BE347" s="108" t="str">
        <f t="shared" si="96"/>
        <v>R_ES-APP-CD</v>
      </c>
      <c r="BF347" s="108" t="str">
        <f t="shared" si="96"/>
        <v>FH6_7</v>
      </c>
      <c r="BG347" s="108">
        <f t="shared" si="85"/>
        <v>0.0175903530927638</v>
      </c>
      <c r="BH347" s="108" t="s">
        <v>18</v>
      </c>
      <c r="BI347" s="108" t="s">
        <v>195</v>
      </c>
      <c r="BM347" s="108" t="s">
        <v>327</v>
      </c>
      <c r="BN347" s="108" t="str">
        <f t="shared" si="97"/>
        <v>R_ES-APP-CD</v>
      </c>
      <c r="BO347" s="108" t="str">
        <f t="shared" si="97"/>
        <v>FH6_7</v>
      </c>
      <c r="BP347" s="108">
        <f t="shared" si="105"/>
        <v>0.0165945078402487</v>
      </c>
      <c r="BQ347" s="108" t="s">
        <v>18</v>
      </c>
      <c r="BR347" s="108" t="s">
        <v>192</v>
      </c>
    </row>
    <row r="348" spans="11:70">
      <c r="K348" s="108" t="s">
        <v>327</v>
      </c>
      <c r="L348" s="108" t="str">
        <f t="shared" si="98"/>
        <v>R_ES-APP-CD</v>
      </c>
      <c r="M348" s="108" t="str">
        <f t="shared" si="92"/>
        <v>FH8_9</v>
      </c>
      <c r="N348" s="108">
        <f t="shared" si="100"/>
        <v>0.018841834190357</v>
      </c>
      <c r="O348" s="108" t="s">
        <v>18</v>
      </c>
      <c r="P348" s="108" t="s">
        <v>196</v>
      </c>
      <c r="T348" s="108" t="s">
        <v>327</v>
      </c>
      <c r="U348" s="108" t="str">
        <f t="shared" si="99"/>
        <v>R_ES-APP-CD</v>
      </c>
      <c r="V348" s="108" t="str">
        <f t="shared" si="99"/>
        <v>FH8_9</v>
      </c>
      <c r="W348" s="108">
        <f t="shared" si="101"/>
        <v>0.0171052366659126</v>
      </c>
      <c r="X348" s="108" t="s">
        <v>18</v>
      </c>
      <c r="Y348" s="108" t="s">
        <v>191</v>
      </c>
      <c r="AC348" s="108" t="s">
        <v>327</v>
      </c>
      <c r="AD348" s="108" t="str">
        <f t="shared" si="93"/>
        <v>R_ES-APP-CD</v>
      </c>
      <c r="AE348" s="108" t="str">
        <f t="shared" si="93"/>
        <v>FH8_9</v>
      </c>
      <c r="AF348" s="108">
        <f t="shared" si="102"/>
        <v>0.0169703204195258</v>
      </c>
      <c r="AG348" s="108" t="s">
        <v>18</v>
      </c>
      <c r="AH348" s="108" t="s">
        <v>197</v>
      </c>
      <c r="AL348" s="108" t="s">
        <v>327</v>
      </c>
      <c r="AM348" s="108" t="str">
        <f t="shared" si="94"/>
        <v>R_ES-APP-CD</v>
      </c>
      <c r="AN348" s="108" t="str">
        <f t="shared" si="94"/>
        <v>FH8_9</v>
      </c>
      <c r="AO348" s="108">
        <f t="shared" si="103"/>
        <v>0.0174698671638847</v>
      </c>
      <c r="AP348" s="108" t="s">
        <v>18</v>
      </c>
      <c r="AQ348" s="108" t="s">
        <v>194</v>
      </c>
      <c r="AU348" s="108" t="s">
        <v>327</v>
      </c>
      <c r="AV348" s="108" t="str">
        <f t="shared" si="95"/>
        <v>R_ES-APP-CD</v>
      </c>
      <c r="AW348" s="108" t="str">
        <f t="shared" si="95"/>
        <v>FH8_9</v>
      </c>
      <c r="AX348" s="108">
        <f t="shared" si="104"/>
        <v>0.0165122579121173</v>
      </c>
      <c r="AY348" s="108" t="s">
        <v>18</v>
      </c>
      <c r="AZ348" s="108" t="s">
        <v>193</v>
      </c>
      <c r="BD348" s="108" t="s">
        <v>327</v>
      </c>
      <c r="BE348" s="108" t="str">
        <f t="shared" si="96"/>
        <v>R_ES-APP-CD</v>
      </c>
      <c r="BF348" s="108" t="str">
        <f t="shared" si="96"/>
        <v>FH8_9</v>
      </c>
      <c r="BG348" s="108">
        <f t="shared" si="85"/>
        <v>0.0174698671638847</v>
      </c>
      <c r="BH348" s="108" t="s">
        <v>18</v>
      </c>
      <c r="BI348" s="108" t="s">
        <v>195</v>
      </c>
      <c r="BM348" s="108" t="s">
        <v>327</v>
      </c>
      <c r="BN348" s="108" t="str">
        <f t="shared" si="97"/>
        <v>R_ES-APP-CD</v>
      </c>
      <c r="BO348" s="108" t="str">
        <f t="shared" si="97"/>
        <v>FH8_9</v>
      </c>
      <c r="BP348" s="108">
        <f t="shared" si="105"/>
        <v>0.0165122579121173</v>
      </c>
      <c r="BQ348" s="108" t="s">
        <v>18</v>
      </c>
      <c r="BR348" s="108" t="s">
        <v>192</v>
      </c>
    </row>
    <row r="349" spans="11:70">
      <c r="K349" s="108" t="s">
        <v>327</v>
      </c>
      <c r="L349" s="108" t="str">
        <f t="shared" si="98"/>
        <v>R_ES-APP-CD</v>
      </c>
      <c r="M349" s="108" t="str">
        <f t="shared" si="92"/>
        <v>FH10_11</v>
      </c>
      <c r="N349" s="108">
        <f t="shared" si="100"/>
        <v>0.0189356699331529</v>
      </c>
      <c r="O349" s="108" t="s">
        <v>18</v>
      </c>
      <c r="P349" s="108" t="s">
        <v>196</v>
      </c>
      <c r="T349" s="108" t="s">
        <v>327</v>
      </c>
      <c r="U349" s="108" t="str">
        <f t="shared" si="99"/>
        <v>R_ES-APP-CD</v>
      </c>
      <c r="V349" s="108" t="str">
        <f t="shared" si="99"/>
        <v>FH10_11</v>
      </c>
      <c r="W349" s="108">
        <f t="shared" si="101"/>
        <v>0.0198225161188549</v>
      </c>
      <c r="X349" s="108" t="s">
        <v>18</v>
      </c>
      <c r="Y349" s="108" t="s">
        <v>191</v>
      </c>
      <c r="AC349" s="108" t="s">
        <v>327</v>
      </c>
      <c r="AD349" s="108" t="str">
        <f t="shared" si="93"/>
        <v>R_ES-APP-CD</v>
      </c>
      <c r="AE349" s="108" t="str">
        <f t="shared" si="93"/>
        <v>FH10_11</v>
      </c>
      <c r="AF349" s="108">
        <f t="shared" si="102"/>
        <v>0.0166723480117681</v>
      </c>
      <c r="AG349" s="108" t="s">
        <v>18</v>
      </c>
      <c r="AH349" s="108" t="s">
        <v>197</v>
      </c>
      <c r="AL349" s="108" t="s">
        <v>327</v>
      </c>
      <c r="AM349" s="108" t="str">
        <f t="shared" si="94"/>
        <v>R_ES-APP-CD</v>
      </c>
      <c r="AN349" s="108" t="str">
        <f t="shared" si="94"/>
        <v>FH10_11</v>
      </c>
      <c r="AO349" s="108">
        <f t="shared" si="103"/>
        <v>0.0185481158114173</v>
      </c>
      <c r="AP349" s="108" t="s">
        <v>18</v>
      </c>
      <c r="AQ349" s="108" t="s">
        <v>194</v>
      </c>
      <c r="AU349" s="108" t="s">
        <v>327</v>
      </c>
      <c r="AV349" s="108" t="str">
        <f t="shared" si="95"/>
        <v>R_ES-APP-CD</v>
      </c>
      <c r="AW349" s="108" t="str">
        <f t="shared" si="95"/>
        <v>FH10_11</v>
      </c>
      <c r="AX349" s="108">
        <f t="shared" si="104"/>
        <v>0.0182536626877173</v>
      </c>
      <c r="AY349" s="108" t="s">
        <v>18</v>
      </c>
      <c r="AZ349" s="108" t="s">
        <v>193</v>
      </c>
      <c r="BD349" s="108" t="s">
        <v>327</v>
      </c>
      <c r="BE349" s="108" t="str">
        <f t="shared" si="96"/>
        <v>R_ES-APP-CD</v>
      </c>
      <c r="BF349" s="108" t="str">
        <f t="shared" si="96"/>
        <v>FH10_11</v>
      </c>
      <c r="BG349" s="108">
        <f t="shared" si="85"/>
        <v>0.0185481158114173</v>
      </c>
      <c r="BH349" s="108" t="s">
        <v>18</v>
      </c>
      <c r="BI349" s="108" t="s">
        <v>195</v>
      </c>
      <c r="BM349" s="108" t="s">
        <v>327</v>
      </c>
      <c r="BN349" s="108" t="str">
        <f t="shared" si="97"/>
        <v>R_ES-APP-CD</v>
      </c>
      <c r="BO349" s="108" t="str">
        <f t="shared" si="97"/>
        <v>FH10_11</v>
      </c>
      <c r="BP349" s="108">
        <f t="shared" si="105"/>
        <v>0.0182536626877173</v>
      </c>
      <c r="BQ349" s="108" t="s">
        <v>18</v>
      </c>
      <c r="BR349" s="108" t="s">
        <v>192</v>
      </c>
    </row>
    <row r="350" spans="11:70">
      <c r="K350" s="108" t="s">
        <v>327</v>
      </c>
      <c r="L350" s="108" t="str">
        <f t="shared" si="98"/>
        <v>R_ES-APP-CD</v>
      </c>
      <c r="M350" s="108" t="str">
        <f t="shared" si="92"/>
        <v>FH12_13</v>
      </c>
      <c r="N350" s="108">
        <f t="shared" si="100"/>
        <v>0.0198847069007047</v>
      </c>
      <c r="O350" s="108" t="s">
        <v>18</v>
      </c>
      <c r="P350" s="108" t="s">
        <v>196</v>
      </c>
      <c r="T350" s="108" t="s">
        <v>327</v>
      </c>
      <c r="U350" s="108" t="str">
        <f t="shared" si="99"/>
        <v>R_ES-APP-CD</v>
      </c>
      <c r="V350" s="108" t="str">
        <f t="shared" si="99"/>
        <v>FH12_13</v>
      </c>
      <c r="W350" s="108">
        <f t="shared" si="101"/>
        <v>0.0205767152130325</v>
      </c>
      <c r="X350" s="108" t="s">
        <v>18</v>
      </c>
      <c r="Y350" s="108" t="s">
        <v>191</v>
      </c>
      <c r="AC350" s="108" t="s">
        <v>327</v>
      </c>
      <c r="AD350" s="108" t="str">
        <f t="shared" si="93"/>
        <v>R_ES-APP-CD</v>
      </c>
      <c r="AE350" s="108" t="str">
        <f t="shared" si="93"/>
        <v>FH12_13</v>
      </c>
      <c r="AF350" s="108">
        <f t="shared" si="102"/>
        <v>0.0178993947669431</v>
      </c>
      <c r="AG350" s="108" t="s">
        <v>18</v>
      </c>
      <c r="AH350" s="108" t="s">
        <v>197</v>
      </c>
      <c r="AL350" s="108" t="s">
        <v>327</v>
      </c>
      <c r="AM350" s="108" t="str">
        <f t="shared" si="94"/>
        <v>R_ES-APP-CD</v>
      </c>
      <c r="AN350" s="108" t="str">
        <f t="shared" si="94"/>
        <v>FH12_13</v>
      </c>
      <c r="AO350" s="108">
        <f t="shared" si="103"/>
        <v>0.0197346377775574</v>
      </c>
      <c r="AP350" s="108" t="s">
        <v>18</v>
      </c>
      <c r="AQ350" s="108" t="s">
        <v>194</v>
      </c>
      <c r="AU350" s="108" t="s">
        <v>327</v>
      </c>
      <c r="AV350" s="108" t="str">
        <f t="shared" si="95"/>
        <v>R_ES-APP-CD</v>
      </c>
      <c r="AW350" s="108" t="str">
        <f t="shared" si="95"/>
        <v>FH12_13</v>
      </c>
      <c r="AX350" s="108">
        <f t="shared" si="104"/>
        <v>0.0202626994046479</v>
      </c>
      <c r="AY350" s="108" t="s">
        <v>18</v>
      </c>
      <c r="AZ350" s="108" t="s">
        <v>193</v>
      </c>
      <c r="BD350" s="108" t="s">
        <v>327</v>
      </c>
      <c r="BE350" s="108" t="str">
        <f t="shared" si="96"/>
        <v>R_ES-APP-CD</v>
      </c>
      <c r="BF350" s="108" t="str">
        <f t="shared" si="96"/>
        <v>FH12_13</v>
      </c>
      <c r="BG350" s="108">
        <f t="shared" si="85"/>
        <v>0.0197346377775574</v>
      </c>
      <c r="BH350" s="108" t="s">
        <v>18</v>
      </c>
      <c r="BI350" s="108" t="s">
        <v>195</v>
      </c>
      <c r="BM350" s="108" t="s">
        <v>327</v>
      </c>
      <c r="BN350" s="108" t="str">
        <f t="shared" si="97"/>
        <v>R_ES-APP-CD</v>
      </c>
      <c r="BO350" s="108" t="str">
        <f t="shared" si="97"/>
        <v>FH12_13</v>
      </c>
      <c r="BP350" s="108">
        <f t="shared" si="105"/>
        <v>0.0202626994046479</v>
      </c>
      <c r="BQ350" s="108" t="s">
        <v>18</v>
      </c>
      <c r="BR350" s="108" t="s">
        <v>192</v>
      </c>
    </row>
    <row r="351" spans="11:70">
      <c r="K351" s="175" t="s">
        <v>327</v>
      </c>
      <c r="L351" s="108" t="str">
        <f t="shared" si="98"/>
        <v>R_ES-APP-CD</v>
      </c>
      <c r="M351" s="108" t="str">
        <f t="shared" si="92"/>
        <v>FH14_15</v>
      </c>
      <c r="N351" s="108">
        <f t="shared" si="100"/>
        <v>0.0208389906197208</v>
      </c>
      <c r="O351" s="108" t="s">
        <v>18</v>
      </c>
      <c r="P351" s="108" t="s">
        <v>196</v>
      </c>
      <c r="T351" s="108" t="s">
        <v>327</v>
      </c>
      <c r="U351" s="108" t="str">
        <f t="shared" si="99"/>
        <v>R_ES-APP-CD</v>
      </c>
      <c r="V351" s="108" t="str">
        <f t="shared" si="99"/>
        <v>FH14_15</v>
      </c>
      <c r="W351" s="108">
        <f t="shared" si="101"/>
        <v>0.0201344120759709</v>
      </c>
      <c r="X351" s="108" t="s">
        <v>18</v>
      </c>
      <c r="Y351" s="108" t="s">
        <v>191</v>
      </c>
      <c r="AC351" s="108" t="s">
        <v>327</v>
      </c>
      <c r="AD351" s="108" t="str">
        <f t="shared" si="93"/>
        <v>R_ES-APP-CD</v>
      </c>
      <c r="AE351" s="108" t="str">
        <f t="shared" si="93"/>
        <v>FH14_15</v>
      </c>
      <c r="AF351" s="108">
        <f t="shared" si="102"/>
        <v>0.0207530234250215</v>
      </c>
      <c r="AG351" s="108" t="s">
        <v>18</v>
      </c>
      <c r="AH351" s="108" t="s">
        <v>197</v>
      </c>
      <c r="AL351" s="108" t="s">
        <v>327</v>
      </c>
      <c r="AM351" s="108" t="str">
        <f t="shared" si="94"/>
        <v>R_ES-APP-CD</v>
      </c>
      <c r="AN351" s="108" t="str">
        <f t="shared" si="94"/>
        <v>FH14_15</v>
      </c>
      <c r="AO351" s="108">
        <f t="shared" si="103"/>
        <v>0.0206212544677413</v>
      </c>
      <c r="AP351" s="108" t="s">
        <v>18</v>
      </c>
      <c r="AQ351" s="108" t="s">
        <v>194</v>
      </c>
      <c r="AU351" s="108" t="s">
        <v>327</v>
      </c>
      <c r="AV351" s="108" t="str">
        <f t="shared" si="95"/>
        <v>R_ES-APP-CD</v>
      </c>
      <c r="AW351" s="108" t="str">
        <f t="shared" si="95"/>
        <v>FH14_15</v>
      </c>
      <c r="AX351" s="108">
        <f t="shared" si="104"/>
        <v>0.0211728179792687</v>
      </c>
      <c r="AY351" s="108" t="s">
        <v>18</v>
      </c>
      <c r="AZ351" s="108" t="s">
        <v>193</v>
      </c>
      <c r="BD351" s="108" t="s">
        <v>327</v>
      </c>
      <c r="BE351" s="108" t="str">
        <f t="shared" si="96"/>
        <v>R_ES-APP-CD</v>
      </c>
      <c r="BF351" s="108" t="str">
        <f t="shared" si="96"/>
        <v>FH14_15</v>
      </c>
      <c r="BG351" s="108">
        <f t="shared" si="85"/>
        <v>0.0206212544677413</v>
      </c>
      <c r="BH351" s="108" t="s">
        <v>18</v>
      </c>
      <c r="BI351" s="108" t="s">
        <v>195</v>
      </c>
      <c r="BM351" s="108" t="s">
        <v>327</v>
      </c>
      <c r="BN351" s="108" t="str">
        <f t="shared" si="97"/>
        <v>R_ES-APP-CD</v>
      </c>
      <c r="BO351" s="108" t="str">
        <f t="shared" si="97"/>
        <v>FH14_15</v>
      </c>
      <c r="BP351" s="108">
        <f t="shared" si="105"/>
        <v>0.0211728179792687</v>
      </c>
      <c r="BQ351" s="108" t="s">
        <v>18</v>
      </c>
      <c r="BR351" s="108" t="s">
        <v>192</v>
      </c>
    </row>
    <row r="352" spans="11:70">
      <c r="K352" s="108" t="s">
        <v>327</v>
      </c>
      <c r="L352" s="108" t="str">
        <f t="shared" si="98"/>
        <v>R_ES-APP-CD</v>
      </c>
      <c r="M352" s="108" t="str">
        <f t="shared" si="92"/>
        <v>FH16_17</v>
      </c>
      <c r="N352" s="108">
        <f t="shared" si="100"/>
        <v>0.0211595818818846</v>
      </c>
      <c r="O352" s="108" t="s">
        <v>18</v>
      </c>
      <c r="P352" s="108" t="s">
        <v>196</v>
      </c>
      <c r="T352" s="108" t="s">
        <v>327</v>
      </c>
      <c r="U352" s="108" t="str">
        <f t="shared" si="99"/>
        <v>R_ES-APP-CD</v>
      </c>
      <c r="V352" s="108" t="str">
        <f t="shared" si="99"/>
        <v>FH16_17</v>
      </c>
      <c r="W352" s="108">
        <f t="shared" si="101"/>
        <v>0.019900470527556</v>
      </c>
      <c r="X352" s="108" t="s">
        <v>18</v>
      </c>
      <c r="Y352" s="108" t="s">
        <v>191</v>
      </c>
      <c r="AC352" s="108" t="s">
        <v>327</v>
      </c>
      <c r="AD352" s="108" t="str">
        <f t="shared" si="93"/>
        <v>R_ES-APP-CD</v>
      </c>
      <c r="AE352" s="108" t="str">
        <f t="shared" si="93"/>
        <v>FH16_17</v>
      </c>
      <c r="AF352" s="108">
        <f t="shared" si="102"/>
        <v>0.021834856434323</v>
      </c>
      <c r="AG352" s="108" t="s">
        <v>18</v>
      </c>
      <c r="AH352" s="108" t="s">
        <v>197</v>
      </c>
      <c r="AL352" s="108" t="s">
        <v>327</v>
      </c>
      <c r="AM352" s="108" t="str">
        <f t="shared" si="94"/>
        <v>R_ES-APP-CD</v>
      </c>
      <c r="AN352" s="108" t="str">
        <f t="shared" si="94"/>
        <v>FH16_17</v>
      </c>
      <c r="AO352" s="108">
        <f t="shared" si="103"/>
        <v>0.0208617629033817</v>
      </c>
      <c r="AP352" s="108" t="s">
        <v>18</v>
      </c>
      <c r="AQ352" s="108" t="s">
        <v>194</v>
      </c>
      <c r="AU352" s="108" t="s">
        <v>327</v>
      </c>
      <c r="AV352" s="108" t="str">
        <f t="shared" si="95"/>
        <v>R_ES-APP-CD</v>
      </c>
      <c r="AW352" s="108" t="str">
        <f t="shared" si="95"/>
        <v>FH16_17</v>
      </c>
      <c r="AX352" s="108">
        <f t="shared" si="104"/>
        <v>0.0213427940914599</v>
      </c>
      <c r="AY352" s="108" t="s">
        <v>18</v>
      </c>
      <c r="AZ352" s="108" t="s">
        <v>193</v>
      </c>
      <c r="BD352" s="108" t="s">
        <v>327</v>
      </c>
      <c r="BE352" s="108" t="str">
        <f t="shared" si="96"/>
        <v>R_ES-APP-CD</v>
      </c>
      <c r="BF352" s="108" t="str">
        <f t="shared" si="96"/>
        <v>FH16_17</v>
      </c>
      <c r="BG352" s="108">
        <f t="shared" si="85"/>
        <v>0.0208617629033817</v>
      </c>
      <c r="BH352" s="108" t="s">
        <v>18</v>
      </c>
      <c r="BI352" s="108" t="s">
        <v>195</v>
      </c>
      <c r="BM352" s="108" t="s">
        <v>327</v>
      </c>
      <c r="BN352" s="108" t="str">
        <f t="shared" si="97"/>
        <v>R_ES-APP-CD</v>
      </c>
      <c r="BO352" s="108" t="str">
        <f t="shared" si="97"/>
        <v>FH16_17</v>
      </c>
      <c r="BP352" s="108">
        <f t="shared" si="105"/>
        <v>0.0213427940914599</v>
      </c>
      <c r="BQ352" s="108" t="s">
        <v>18</v>
      </c>
      <c r="BR352" s="108" t="s">
        <v>192</v>
      </c>
    </row>
    <row r="353" spans="11:70">
      <c r="K353" s="108" t="s">
        <v>327</v>
      </c>
      <c r="L353" s="108" t="str">
        <f t="shared" si="98"/>
        <v>R_ES-APP-CD</v>
      </c>
      <c r="M353" s="108" t="str">
        <f t="shared" si="92"/>
        <v>FH18_19</v>
      </c>
      <c r="N353" s="108">
        <f t="shared" si="100"/>
        <v>0.0212246785407572</v>
      </c>
      <c r="O353" s="108" t="s">
        <v>18</v>
      </c>
      <c r="P353" s="108" t="s">
        <v>196</v>
      </c>
      <c r="T353" s="108" t="s">
        <v>327</v>
      </c>
      <c r="U353" s="108" t="str">
        <f t="shared" si="99"/>
        <v>R_ES-APP-CD</v>
      </c>
      <c r="V353" s="108" t="str">
        <f t="shared" si="99"/>
        <v>FH18_19</v>
      </c>
      <c r="W353" s="108">
        <f t="shared" si="101"/>
        <v>0.02010785636109</v>
      </c>
      <c r="X353" s="108" t="s">
        <v>18</v>
      </c>
      <c r="Y353" s="108" t="s">
        <v>191</v>
      </c>
      <c r="AC353" s="108" t="s">
        <v>327</v>
      </c>
      <c r="AD353" s="108" t="str">
        <f t="shared" si="93"/>
        <v>R_ES-APP-CD</v>
      </c>
      <c r="AE353" s="108" t="str">
        <f t="shared" si="93"/>
        <v>FH18_19</v>
      </c>
      <c r="AF353" s="108">
        <f t="shared" si="102"/>
        <v>0.0218516633411387</v>
      </c>
      <c r="AG353" s="108" t="s">
        <v>18</v>
      </c>
      <c r="AH353" s="108" t="s">
        <v>197</v>
      </c>
      <c r="AL353" s="108" t="s">
        <v>327</v>
      </c>
      <c r="AM353" s="108" t="str">
        <f t="shared" si="94"/>
        <v>R_ES-APP-CD</v>
      </c>
      <c r="AN353" s="108" t="str">
        <f t="shared" si="94"/>
        <v>FH18_19</v>
      </c>
      <c r="AO353" s="108">
        <f t="shared" si="103"/>
        <v>0.0207872227642541</v>
      </c>
      <c r="AP353" s="108" t="s">
        <v>18</v>
      </c>
      <c r="AQ353" s="108" t="s">
        <v>194</v>
      </c>
      <c r="AU353" s="108" t="s">
        <v>327</v>
      </c>
      <c r="AV353" s="108" t="str">
        <f t="shared" si="95"/>
        <v>R_ES-APP-CD</v>
      </c>
      <c r="AW353" s="108" t="str">
        <f t="shared" si="95"/>
        <v>FH18_19</v>
      </c>
      <c r="AX353" s="108">
        <f t="shared" si="104"/>
        <v>0.021302546509601</v>
      </c>
      <c r="AY353" s="108" t="s">
        <v>18</v>
      </c>
      <c r="AZ353" s="108" t="s">
        <v>193</v>
      </c>
      <c r="BD353" s="108" t="s">
        <v>327</v>
      </c>
      <c r="BE353" s="108" t="str">
        <f t="shared" si="96"/>
        <v>R_ES-APP-CD</v>
      </c>
      <c r="BF353" s="108" t="str">
        <f t="shared" si="96"/>
        <v>FH18_19</v>
      </c>
      <c r="BG353" s="108">
        <f t="shared" ref="BG353:BG416" si="106">AO353</f>
        <v>0.0207872227642541</v>
      </c>
      <c r="BH353" s="108" t="s">
        <v>18</v>
      </c>
      <c r="BI353" s="108" t="s">
        <v>195</v>
      </c>
      <c r="BM353" s="108" t="s">
        <v>327</v>
      </c>
      <c r="BN353" s="108" t="str">
        <f t="shared" si="97"/>
        <v>R_ES-APP-CD</v>
      </c>
      <c r="BO353" s="108" t="str">
        <f t="shared" si="97"/>
        <v>FH18_19</v>
      </c>
      <c r="BP353" s="108">
        <f t="shared" si="105"/>
        <v>0.021302546509601</v>
      </c>
      <c r="BQ353" s="108" t="s">
        <v>18</v>
      </c>
      <c r="BR353" s="108" t="s">
        <v>192</v>
      </c>
    </row>
    <row r="354" spans="11:70">
      <c r="K354" s="108" t="s">
        <v>327</v>
      </c>
      <c r="L354" s="108" t="str">
        <f t="shared" si="98"/>
        <v>R_ES-APP-CD</v>
      </c>
      <c r="M354" s="108" t="str">
        <f t="shared" si="92"/>
        <v>FH20_21</v>
      </c>
      <c r="N354" s="108">
        <f t="shared" si="100"/>
        <v>0.021196759693815</v>
      </c>
      <c r="O354" s="108" t="s">
        <v>18</v>
      </c>
      <c r="P354" s="108" t="s">
        <v>196</v>
      </c>
      <c r="T354" s="108" t="s">
        <v>327</v>
      </c>
      <c r="U354" s="108" t="str">
        <f t="shared" si="99"/>
        <v>R_ES-APP-CD</v>
      </c>
      <c r="V354" s="108" t="str">
        <f t="shared" si="99"/>
        <v>FH20_21</v>
      </c>
      <c r="W354" s="108">
        <f t="shared" si="101"/>
        <v>0.0209690367288275</v>
      </c>
      <c r="X354" s="108" t="s">
        <v>18</v>
      </c>
      <c r="Y354" s="108" t="s">
        <v>191</v>
      </c>
      <c r="AC354" s="108" t="s">
        <v>327</v>
      </c>
      <c r="AD354" s="108" t="str">
        <f t="shared" si="93"/>
        <v>R_ES-APP-CD</v>
      </c>
      <c r="AE354" s="108" t="str">
        <f t="shared" si="93"/>
        <v>FH20_21</v>
      </c>
      <c r="AF354" s="108">
        <f t="shared" si="102"/>
        <v>0.0215704297529681</v>
      </c>
      <c r="AG354" s="108" t="s">
        <v>18</v>
      </c>
      <c r="AH354" s="108" t="s">
        <v>197</v>
      </c>
      <c r="AL354" s="108" t="s">
        <v>327</v>
      </c>
      <c r="AM354" s="108" t="str">
        <f t="shared" si="94"/>
        <v>R_ES-APP-CD</v>
      </c>
      <c r="AN354" s="108" t="str">
        <f t="shared" si="94"/>
        <v>FH20_21</v>
      </c>
      <c r="AO354" s="108">
        <f t="shared" si="103"/>
        <v>0.0209999265660562</v>
      </c>
      <c r="AP354" s="108" t="s">
        <v>18</v>
      </c>
      <c r="AQ354" s="108" t="s">
        <v>194</v>
      </c>
      <c r="AU354" s="108" t="s">
        <v>327</v>
      </c>
      <c r="AV354" s="108" t="str">
        <f t="shared" si="95"/>
        <v>R_ES-APP-CD</v>
      </c>
      <c r="AW354" s="108" t="str">
        <f t="shared" si="95"/>
        <v>FH20_21</v>
      </c>
      <c r="AX354" s="108">
        <f t="shared" si="104"/>
        <v>0.0217291485724036</v>
      </c>
      <c r="AY354" s="108" t="s">
        <v>18</v>
      </c>
      <c r="AZ354" s="108" t="s">
        <v>193</v>
      </c>
      <c r="BD354" s="108" t="s">
        <v>327</v>
      </c>
      <c r="BE354" s="108" t="str">
        <f t="shared" si="96"/>
        <v>R_ES-APP-CD</v>
      </c>
      <c r="BF354" s="108" t="str">
        <f t="shared" si="96"/>
        <v>FH20_21</v>
      </c>
      <c r="BG354" s="108">
        <f t="shared" si="106"/>
        <v>0.0209999265660562</v>
      </c>
      <c r="BH354" s="108" t="s">
        <v>18</v>
      </c>
      <c r="BI354" s="108" t="s">
        <v>195</v>
      </c>
      <c r="BM354" s="108" t="s">
        <v>327</v>
      </c>
      <c r="BN354" s="108" t="str">
        <f t="shared" si="97"/>
        <v>R_ES-APP-CD</v>
      </c>
      <c r="BO354" s="108" t="str">
        <f t="shared" si="97"/>
        <v>FH20_21</v>
      </c>
      <c r="BP354" s="108">
        <f t="shared" si="105"/>
        <v>0.0217291485724036</v>
      </c>
      <c r="BQ354" s="108" t="s">
        <v>18</v>
      </c>
      <c r="BR354" s="108" t="s">
        <v>192</v>
      </c>
    </row>
    <row r="355" spans="11:70">
      <c r="K355" s="175" t="s">
        <v>327</v>
      </c>
      <c r="L355" s="108" t="str">
        <f t="shared" si="98"/>
        <v>R_ES-APP-CD</v>
      </c>
      <c r="M355" s="108" t="str">
        <f t="shared" si="92"/>
        <v>FH22_23</v>
      </c>
      <c r="N355" s="108">
        <f t="shared" si="100"/>
        <v>0.0213786036359911</v>
      </c>
      <c r="O355" s="108" t="s">
        <v>18</v>
      </c>
      <c r="P355" s="108" t="s">
        <v>196</v>
      </c>
      <c r="T355" s="108" t="s">
        <v>327</v>
      </c>
      <c r="U355" s="108" t="str">
        <f t="shared" si="99"/>
        <v>R_ES-APP-CD</v>
      </c>
      <c r="V355" s="108" t="str">
        <f t="shared" si="99"/>
        <v>FH22_23</v>
      </c>
      <c r="W355" s="108">
        <f t="shared" si="101"/>
        <v>0.0206911985722815</v>
      </c>
      <c r="X355" s="108" t="s">
        <v>18</v>
      </c>
      <c r="Y355" s="108" t="s">
        <v>191</v>
      </c>
      <c r="AC355" s="108" t="s">
        <v>327</v>
      </c>
      <c r="AD355" s="108" t="str">
        <f t="shared" si="93"/>
        <v>R_ES-APP-CD</v>
      </c>
      <c r="AE355" s="108" t="str">
        <f t="shared" si="93"/>
        <v>FH22_23</v>
      </c>
      <c r="AF355" s="108">
        <f t="shared" si="102"/>
        <v>0.0217091411685177</v>
      </c>
      <c r="AG355" s="108" t="s">
        <v>18</v>
      </c>
      <c r="AH355" s="108" t="s">
        <v>197</v>
      </c>
      <c r="AL355" s="108" t="s">
        <v>327</v>
      </c>
      <c r="AM355" s="108" t="str">
        <f t="shared" si="94"/>
        <v>R_ES-APP-CD</v>
      </c>
      <c r="AN355" s="108" t="str">
        <f t="shared" si="94"/>
        <v>FH22_23</v>
      </c>
      <c r="AO355" s="108">
        <f t="shared" si="103"/>
        <v>0.0212075715419054</v>
      </c>
      <c r="AP355" s="108" t="s">
        <v>18</v>
      </c>
      <c r="AQ355" s="108" t="s">
        <v>194</v>
      </c>
      <c r="AU355" s="108" t="s">
        <v>327</v>
      </c>
      <c r="AV355" s="108" t="str">
        <f t="shared" si="95"/>
        <v>R_ES-APP-CD</v>
      </c>
      <c r="AW355" s="108" t="str">
        <f t="shared" si="95"/>
        <v>FH22_23</v>
      </c>
      <c r="AX355" s="108">
        <f t="shared" si="104"/>
        <v>0.0225545958608362</v>
      </c>
      <c r="AY355" s="108" t="s">
        <v>18</v>
      </c>
      <c r="AZ355" s="108" t="s">
        <v>193</v>
      </c>
      <c r="BD355" s="108" t="s">
        <v>327</v>
      </c>
      <c r="BE355" s="108" t="str">
        <f t="shared" si="96"/>
        <v>R_ES-APP-CD</v>
      </c>
      <c r="BF355" s="108" t="str">
        <f t="shared" si="96"/>
        <v>FH22_23</v>
      </c>
      <c r="BG355" s="108">
        <f t="shared" si="106"/>
        <v>0.0212075715419054</v>
      </c>
      <c r="BH355" s="108" t="s">
        <v>18</v>
      </c>
      <c r="BI355" s="108" t="s">
        <v>195</v>
      </c>
      <c r="BM355" s="108" t="s">
        <v>327</v>
      </c>
      <c r="BN355" s="108" t="str">
        <f t="shared" si="97"/>
        <v>R_ES-APP-CD</v>
      </c>
      <c r="BO355" s="108" t="str">
        <f t="shared" si="97"/>
        <v>FH22_23</v>
      </c>
      <c r="BP355" s="108">
        <f t="shared" si="105"/>
        <v>0.0225545958608362</v>
      </c>
      <c r="BQ355" s="108" t="s">
        <v>18</v>
      </c>
      <c r="BR355" s="108" t="s">
        <v>192</v>
      </c>
    </row>
    <row r="356" spans="11:70">
      <c r="K356" s="108" t="s">
        <v>327</v>
      </c>
      <c r="L356" s="108" t="str">
        <f t="shared" si="98"/>
        <v>R_ES-APP-CD</v>
      </c>
      <c r="M356" s="108" t="str">
        <f t="shared" si="92"/>
        <v>WH0_1</v>
      </c>
      <c r="N356" s="108">
        <f t="shared" si="100"/>
        <v>0.0233000948138204</v>
      </c>
      <c r="O356" s="108" t="s">
        <v>18</v>
      </c>
      <c r="P356" s="108" t="s">
        <v>196</v>
      </c>
      <c r="T356" s="108" t="s">
        <v>327</v>
      </c>
      <c r="U356" s="108" t="str">
        <f t="shared" si="99"/>
        <v>R_ES-APP-CD</v>
      </c>
      <c r="V356" s="108" t="str">
        <f t="shared" si="99"/>
        <v>WH0_1</v>
      </c>
      <c r="W356" s="108">
        <f t="shared" si="101"/>
        <v>0.027052832396289</v>
      </c>
      <c r="X356" s="108" t="s">
        <v>18</v>
      </c>
      <c r="Y356" s="108" t="s">
        <v>191</v>
      </c>
      <c r="AC356" s="108" t="s">
        <v>327</v>
      </c>
      <c r="AD356" s="108" t="str">
        <f t="shared" si="93"/>
        <v>R_ES-APP-CD</v>
      </c>
      <c r="AE356" s="108" t="str">
        <f t="shared" si="93"/>
        <v>WH0_1</v>
      </c>
      <c r="AF356" s="108">
        <f t="shared" si="102"/>
        <v>0.0269775312483662</v>
      </c>
      <c r="AG356" s="108" t="s">
        <v>18</v>
      </c>
      <c r="AH356" s="108" t="s">
        <v>197</v>
      </c>
      <c r="AL356" s="108" t="s">
        <v>327</v>
      </c>
      <c r="AM356" s="108" t="str">
        <f t="shared" si="94"/>
        <v>R_ES-APP-CD</v>
      </c>
      <c r="AN356" s="108" t="str">
        <f t="shared" si="94"/>
        <v>WH0_1</v>
      </c>
      <c r="AO356" s="108">
        <f t="shared" si="103"/>
        <v>0.0260079601453114</v>
      </c>
      <c r="AP356" s="108" t="s">
        <v>18</v>
      </c>
      <c r="AQ356" s="108" t="s">
        <v>194</v>
      </c>
      <c r="AU356" s="108" t="s">
        <v>327</v>
      </c>
      <c r="AV356" s="108" t="str">
        <f t="shared" si="95"/>
        <v>R_ES-APP-CD</v>
      </c>
      <c r="AW356" s="108" t="str">
        <f t="shared" si="95"/>
        <v>WH0_1</v>
      </c>
      <c r="AX356" s="108">
        <f t="shared" si="104"/>
        <v>0.0251920133192881</v>
      </c>
      <c r="AY356" s="108" t="s">
        <v>18</v>
      </c>
      <c r="AZ356" s="108" t="s">
        <v>193</v>
      </c>
      <c r="BD356" s="108" t="s">
        <v>327</v>
      </c>
      <c r="BE356" s="108" t="str">
        <f t="shared" si="96"/>
        <v>R_ES-APP-CD</v>
      </c>
      <c r="BF356" s="108" t="str">
        <f t="shared" si="96"/>
        <v>WH0_1</v>
      </c>
      <c r="BG356" s="108">
        <f t="shared" si="106"/>
        <v>0.0260079601453114</v>
      </c>
      <c r="BH356" s="108" t="s">
        <v>18</v>
      </c>
      <c r="BI356" s="108" t="s">
        <v>195</v>
      </c>
      <c r="BM356" s="108" t="s">
        <v>327</v>
      </c>
      <c r="BN356" s="108" t="str">
        <f t="shared" si="97"/>
        <v>R_ES-APP-CD</v>
      </c>
      <c r="BO356" s="108" t="str">
        <f t="shared" si="97"/>
        <v>WH0_1</v>
      </c>
      <c r="BP356" s="108">
        <f t="shared" si="105"/>
        <v>0.0251920133192881</v>
      </c>
      <c r="BQ356" s="108" t="s">
        <v>18</v>
      </c>
      <c r="BR356" s="108" t="s">
        <v>192</v>
      </c>
    </row>
    <row r="357" spans="11:70">
      <c r="K357" s="108" t="s">
        <v>327</v>
      </c>
      <c r="L357" s="108" t="str">
        <f t="shared" si="98"/>
        <v>R_ES-APP-CD</v>
      </c>
      <c r="M357" s="108" t="str">
        <f t="shared" si="92"/>
        <v>WH2_3</v>
      </c>
      <c r="N357" s="108">
        <f t="shared" si="100"/>
        <v>0.0229492798370929</v>
      </c>
      <c r="O357" s="108" t="s">
        <v>18</v>
      </c>
      <c r="P357" s="108" t="s">
        <v>196</v>
      </c>
      <c r="T357" s="108" t="s">
        <v>327</v>
      </c>
      <c r="U357" s="108" t="str">
        <f t="shared" si="99"/>
        <v>R_ES-APP-CD</v>
      </c>
      <c r="V357" s="108" t="str">
        <f t="shared" si="99"/>
        <v>WH2_3</v>
      </c>
      <c r="W357" s="108">
        <f t="shared" si="101"/>
        <v>0.025013577036883</v>
      </c>
      <c r="X357" s="108" t="s">
        <v>18</v>
      </c>
      <c r="Y357" s="108" t="s">
        <v>191</v>
      </c>
      <c r="AC357" s="108" t="s">
        <v>327</v>
      </c>
      <c r="AD357" s="108" t="str">
        <f t="shared" si="93"/>
        <v>R_ES-APP-CD</v>
      </c>
      <c r="AE357" s="108" t="str">
        <f t="shared" si="93"/>
        <v>WH2_3</v>
      </c>
      <c r="AF357" s="108">
        <f t="shared" si="102"/>
        <v>0.026652958693426</v>
      </c>
      <c r="AG357" s="108" t="s">
        <v>18</v>
      </c>
      <c r="AH357" s="108" t="s">
        <v>197</v>
      </c>
      <c r="AL357" s="108" t="s">
        <v>327</v>
      </c>
      <c r="AM357" s="108" t="str">
        <f t="shared" si="94"/>
        <v>R_ES-APP-CD</v>
      </c>
      <c r="AN357" s="108" t="str">
        <f t="shared" si="94"/>
        <v>WH2_3</v>
      </c>
      <c r="AO357" s="108">
        <f t="shared" si="103"/>
        <v>0.0252822319214758</v>
      </c>
      <c r="AP357" s="108" t="s">
        <v>18</v>
      </c>
      <c r="AQ357" s="108" t="s">
        <v>194</v>
      </c>
      <c r="AU357" s="108" t="s">
        <v>327</v>
      </c>
      <c r="AV357" s="108" t="str">
        <f t="shared" si="95"/>
        <v>R_ES-APP-CD</v>
      </c>
      <c r="AW357" s="108" t="str">
        <f t="shared" si="95"/>
        <v>WH2_3</v>
      </c>
      <c r="AX357" s="108">
        <f t="shared" si="104"/>
        <v>0.0240114562974125</v>
      </c>
      <c r="AY357" s="108" t="s">
        <v>18</v>
      </c>
      <c r="AZ357" s="108" t="s">
        <v>193</v>
      </c>
      <c r="BD357" s="108" t="s">
        <v>327</v>
      </c>
      <c r="BE357" s="108" t="str">
        <f t="shared" si="96"/>
        <v>R_ES-APP-CD</v>
      </c>
      <c r="BF357" s="108" t="str">
        <f t="shared" si="96"/>
        <v>WH2_3</v>
      </c>
      <c r="BG357" s="108">
        <f t="shared" si="106"/>
        <v>0.0252822319214758</v>
      </c>
      <c r="BH357" s="108" t="s">
        <v>18</v>
      </c>
      <c r="BI357" s="108" t="s">
        <v>195</v>
      </c>
      <c r="BM357" s="108" t="s">
        <v>327</v>
      </c>
      <c r="BN357" s="108" t="str">
        <f t="shared" si="97"/>
        <v>R_ES-APP-CD</v>
      </c>
      <c r="BO357" s="108" t="str">
        <f t="shared" si="97"/>
        <v>WH2_3</v>
      </c>
      <c r="BP357" s="108">
        <f t="shared" si="105"/>
        <v>0.0240114562974125</v>
      </c>
      <c r="BQ357" s="108" t="s">
        <v>18</v>
      </c>
      <c r="BR357" s="108" t="s">
        <v>192</v>
      </c>
    </row>
    <row r="358" spans="11:70">
      <c r="K358" s="108" t="s">
        <v>327</v>
      </c>
      <c r="L358" s="108" t="str">
        <f t="shared" si="98"/>
        <v>R_ES-APP-CD</v>
      </c>
      <c r="M358" s="108" t="str">
        <f t="shared" si="92"/>
        <v>WH4_5</v>
      </c>
      <c r="N358" s="108">
        <f t="shared" si="100"/>
        <v>0.0222223809455457</v>
      </c>
      <c r="O358" s="108" t="s">
        <v>18</v>
      </c>
      <c r="P358" s="108" t="s">
        <v>196</v>
      </c>
      <c r="T358" s="108" t="s">
        <v>327</v>
      </c>
      <c r="U358" s="108" t="str">
        <f t="shared" si="99"/>
        <v>R_ES-APP-CD</v>
      </c>
      <c r="V358" s="108" t="str">
        <f t="shared" si="99"/>
        <v>WH4_5</v>
      </c>
      <c r="W358" s="108">
        <f t="shared" si="101"/>
        <v>0.023696203770169</v>
      </c>
      <c r="X358" s="108" t="s">
        <v>18</v>
      </c>
      <c r="Y358" s="108" t="s">
        <v>191</v>
      </c>
      <c r="AC358" s="108" t="s">
        <v>327</v>
      </c>
      <c r="AD358" s="108" t="str">
        <f t="shared" si="93"/>
        <v>R_ES-APP-CD</v>
      </c>
      <c r="AE358" s="108" t="str">
        <f t="shared" si="93"/>
        <v>WH4_5</v>
      </c>
      <c r="AF358" s="108">
        <f t="shared" si="102"/>
        <v>0.0249170715686325</v>
      </c>
      <c r="AG358" s="108" t="s">
        <v>18</v>
      </c>
      <c r="AH358" s="108" t="s">
        <v>197</v>
      </c>
      <c r="AL358" s="108" t="s">
        <v>327</v>
      </c>
      <c r="AM358" s="108" t="str">
        <f t="shared" si="94"/>
        <v>R_ES-APP-CD</v>
      </c>
      <c r="AN358" s="108" t="str">
        <f t="shared" si="94"/>
        <v>WH4_5</v>
      </c>
      <c r="AO358" s="108">
        <f t="shared" si="103"/>
        <v>0.0239165993198236</v>
      </c>
      <c r="AP358" s="108" t="s">
        <v>18</v>
      </c>
      <c r="AQ358" s="108" t="s">
        <v>194</v>
      </c>
      <c r="AU358" s="108" t="s">
        <v>327</v>
      </c>
      <c r="AV358" s="108" t="str">
        <f t="shared" si="95"/>
        <v>R_ES-APP-CD</v>
      </c>
      <c r="AW358" s="108" t="str">
        <f t="shared" si="95"/>
        <v>WH4_5</v>
      </c>
      <c r="AX358" s="108">
        <f t="shared" si="104"/>
        <v>0.021583935635486</v>
      </c>
      <c r="AY358" s="108" t="s">
        <v>18</v>
      </c>
      <c r="AZ358" s="108" t="s">
        <v>193</v>
      </c>
      <c r="BD358" s="108" t="s">
        <v>327</v>
      </c>
      <c r="BE358" s="108" t="str">
        <f t="shared" si="96"/>
        <v>R_ES-APP-CD</v>
      </c>
      <c r="BF358" s="108" t="str">
        <f t="shared" si="96"/>
        <v>WH4_5</v>
      </c>
      <c r="BG358" s="108">
        <f t="shared" si="106"/>
        <v>0.0239165993198236</v>
      </c>
      <c r="BH358" s="108" t="s">
        <v>18</v>
      </c>
      <c r="BI358" s="108" t="s">
        <v>195</v>
      </c>
      <c r="BM358" s="108" t="s">
        <v>327</v>
      </c>
      <c r="BN358" s="108" t="str">
        <f t="shared" si="97"/>
        <v>R_ES-APP-CD</v>
      </c>
      <c r="BO358" s="108" t="str">
        <f t="shared" si="97"/>
        <v>WH4_5</v>
      </c>
      <c r="BP358" s="108">
        <f t="shared" si="105"/>
        <v>0.021583935635486</v>
      </c>
      <c r="BQ358" s="108" t="s">
        <v>18</v>
      </c>
      <c r="BR358" s="108" t="s">
        <v>192</v>
      </c>
    </row>
    <row r="359" spans="11:70">
      <c r="K359" s="175" t="s">
        <v>327</v>
      </c>
      <c r="L359" s="108" t="str">
        <f t="shared" si="98"/>
        <v>R_ES-APP-CD</v>
      </c>
      <c r="M359" s="108" t="str">
        <f t="shared" si="92"/>
        <v>WH6_7</v>
      </c>
      <c r="N359" s="108">
        <f t="shared" si="100"/>
        <v>0.0212585220509218</v>
      </c>
      <c r="O359" s="108" t="s">
        <v>18</v>
      </c>
      <c r="P359" s="108" t="s">
        <v>196</v>
      </c>
      <c r="T359" s="108" t="s">
        <v>327</v>
      </c>
      <c r="U359" s="108" t="str">
        <f t="shared" si="99"/>
        <v>R_ES-APP-CD</v>
      </c>
      <c r="V359" s="108" t="str">
        <f t="shared" si="99"/>
        <v>WH6_7</v>
      </c>
      <c r="W359" s="108">
        <f t="shared" si="101"/>
        <v>0.0235544674010497</v>
      </c>
      <c r="X359" s="108" t="s">
        <v>18</v>
      </c>
      <c r="Y359" s="108" t="s">
        <v>191</v>
      </c>
      <c r="AC359" s="108" t="s">
        <v>327</v>
      </c>
      <c r="AD359" s="108" t="str">
        <f t="shared" si="93"/>
        <v>R_ES-APP-CD</v>
      </c>
      <c r="AE359" s="108" t="str">
        <f t="shared" si="93"/>
        <v>WH6_7</v>
      </c>
      <c r="AF359" s="108">
        <f t="shared" si="102"/>
        <v>0.0223149487779418</v>
      </c>
      <c r="AG359" s="108" t="s">
        <v>18</v>
      </c>
      <c r="AH359" s="108" t="s">
        <v>197</v>
      </c>
      <c r="AL359" s="108" t="s">
        <v>327</v>
      </c>
      <c r="AM359" s="108" t="str">
        <f t="shared" si="94"/>
        <v>R_ES-APP-CD</v>
      </c>
      <c r="AN359" s="108" t="str">
        <f t="shared" si="94"/>
        <v>WH6_7</v>
      </c>
      <c r="AO359" s="108">
        <f t="shared" si="103"/>
        <v>0.0226308904433103</v>
      </c>
      <c r="AP359" s="108" t="s">
        <v>18</v>
      </c>
      <c r="AQ359" s="108" t="s">
        <v>194</v>
      </c>
      <c r="AU359" s="108" t="s">
        <v>327</v>
      </c>
      <c r="AV359" s="108" t="str">
        <f t="shared" si="95"/>
        <v>R_ES-APP-CD</v>
      </c>
      <c r="AW359" s="108" t="str">
        <f t="shared" si="95"/>
        <v>WH6_7</v>
      </c>
      <c r="AX359" s="108">
        <f t="shared" si="104"/>
        <v>0.0195664574996017</v>
      </c>
      <c r="AY359" s="108" t="s">
        <v>18</v>
      </c>
      <c r="AZ359" s="108" t="s">
        <v>193</v>
      </c>
      <c r="BD359" s="108" t="s">
        <v>327</v>
      </c>
      <c r="BE359" s="108" t="str">
        <f t="shared" si="96"/>
        <v>R_ES-APP-CD</v>
      </c>
      <c r="BF359" s="108" t="str">
        <f t="shared" si="96"/>
        <v>WH6_7</v>
      </c>
      <c r="BG359" s="108">
        <f t="shared" si="106"/>
        <v>0.0226308904433103</v>
      </c>
      <c r="BH359" s="108" t="s">
        <v>18</v>
      </c>
      <c r="BI359" s="108" t="s">
        <v>195</v>
      </c>
      <c r="BM359" s="108" t="s">
        <v>327</v>
      </c>
      <c r="BN359" s="108" t="str">
        <f t="shared" si="97"/>
        <v>R_ES-APP-CD</v>
      </c>
      <c r="BO359" s="108" t="str">
        <f t="shared" si="97"/>
        <v>WH6_7</v>
      </c>
      <c r="BP359" s="108">
        <f t="shared" si="105"/>
        <v>0.0195664574996017</v>
      </c>
      <c r="BQ359" s="108" t="s">
        <v>18</v>
      </c>
      <c r="BR359" s="108" t="s">
        <v>192</v>
      </c>
    </row>
    <row r="360" spans="11:70">
      <c r="K360" s="108" t="s">
        <v>327</v>
      </c>
      <c r="L360" s="108" t="str">
        <f t="shared" si="98"/>
        <v>R_ES-APP-CD</v>
      </c>
      <c r="M360" s="108" t="str">
        <f t="shared" si="92"/>
        <v>WH8_9</v>
      </c>
      <c r="N360" s="108">
        <f t="shared" si="100"/>
        <v>0.0207811308875425</v>
      </c>
      <c r="O360" s="108" t="s">
        <v>18</v>
      </c>
      <c r="P360" s="108" t="s">
        <v>196</v>
      </c>
      <c r="T360" s="108" t="s">
        <v>327</v>
      </c>
      <c r="U360" s="108" t="str">
        <f t="shared" si="99"/>
        <v>R_ES-APP-CD</v>
      </c>
      <c r="V360" s="108" t="str">
        <f t="shared" si="99"/>
        <v>WH8_9</v>
      </c>
      <c r="W360" s="108">
        <f t="shared" si="101"/>
        <v>0.0243002057667018</v>
      </c>
      <c r="X360" s="108" t="s">
        <v>18</v>
      </c>
      <c r="Y360" s="108" t="s">
        <v>191</v>
      </c>
      <c r="AC360" s="108" t="s">
        <v>327</v>
      </c>
      <c r="AD360" s="108" t="str">
        <f t="shared" si="93"/>
        <v>R_ES-APP-CD</v>
      </c>
      <c r="AE360" s="108" t="str">
        <f t="shared" si="93"/>
        <v>WH8_9</v>
      </c>
      <c r="AF360" s="108">
        <f t="shared" si="102"/>
        <v>0.0206945793819697</v>
      </c>
      <c r="AG360" s="108" t="s">
        <v>18</v>
      </c>
      <c r="AH360" s="108" t="s">
        <v>197</v>
      </c>
      <c r="AL360" s="108" t="s">
        <v>327</v>
      </c>
      <c r="AM360" s="108" t="str">
        <f t="shared" si="94"/>
        <v>R_ES-APP-CD</v>
      </c>
      <c r="AN360" s="108" t="str">
        <f t="shared" si="94"/>
        <v>WH8_9</v>
      </c>
      <c r="AO360" s="108">
        <f t="shared" si="103"/>
        <v>0.0221985165054664</v>
      </c>
      <c r="AP360" s="108" t="s">
        <v>18</v>
      </c>
      <c r="AQ360" s="108" t="s">
        <v>194</v>
      </c>
      <c r="AU360" s="108" t="s">
        <v>327</v>
      </c>
      <c r="AV360" s="108" t="str">
        <f t="shared" si="95"/>
        <v>R_ES-APP-CD</v>
      </c>
      <c r="AW360" s="108" t="str">
        <f t="shared" si="95"/>
        <v>WH8_9</v>
      </c>
      <c r="AX360" s="108">
        <f t="shared" si="104"/>
        <v>0.0189268898351184</v>
      </c>
      <c r="AY360" s="108" t="s">
        <v>18</v>
      </c>
      <c r="AZ360" s="108" t="s">
        <v>193</v>
      </c>
      <c r="BD360" s="108" t="s">
        <v>327</v>
      </c>
      <c r="BE360" s="108" t="str">
        <f t="shared" si="96"/>
        <v>R_ES-APP-CD</v>
      </c>
      <c r="BF360" s="108" t="str">
        <f t="shared" si="96"/>
        <v>WH8_9</v>
      </c>
      <c r="BG360" s="108">
        <f t="shared" si="106"/>
        <v>0.0221985165054664</v>
      </c>
      <c r="BH360" s="108" t="s">
        <v>18</v>
      </c>
      <c r="BI360" s="108" t="s">
        <v>195</v>
      </c>
      <c r="BM360" s="108" t="s">
        <v>327</v>
      </c>
      <c r="BN360" s="108" t="str">
        <f t="shared" si="97"/>
        <v>R_ES-APP-CD</v>
      </c>
      <c r="BO360" s="108" t="str">
        <f t="shared" si="97"/>
        <v>WH8_9</v>
      </c>
      <c r="BP360" s="108">
        <f t="shared" si="105"/>
        <v>0.0189268898351184</v>
      </c>
      <c r="BQ360" s="108" t="s">
        <v>18</v>
      </c>
      <c r="BR360" s="108" t="s">
        <v>192</v>
      </c>
    </row>
    <row r="361" spans="11:70">
      <c r="K361" s="108" t="s">
        <v>327</v>
      </c>
      <c r="L361" s="108" t="str">
        <f t="shared" si="98"/>
        <v>R_ES-APP-CD</v>
      </c>
      <c r="M361" s="108" t="str">
        <f t="shared" si="92"/>
        <v>WH10_11</v>
      </c>
      <c r="N361" s="108">
        <f t="shared" si="100"/>
        <v>0.0207247431264493</v>
      </c>
      <c r="O361" s="108" t="s">
        <v>18</v>
      </c>
      <c r="P361" s="108" t="s">
        <v>196</v>
      </c>
      <c r="T361" s="108" t="s">
        <v>327</v>
      </c>
      <c r="U361" s="108" t="str">
        <f t="shared" si="99"/>
        <v>R_ES-APP-CD</v>
      </c>
      <c r="V361" s="108" t="str">
        <f t="shared" si="99"/>
        <v>WH10_11</v>
      </c>
      <c r="W361" s="108">
        <f t="shared" si="101"/>
        <v>0.0269606064596627</v>
      </c>
      <c r="X361" s="108" t="s">
        <v>18</v>
      </c>
      <c r="Y361" s="108" t="s">
        <v>191</v>
      </c>
      <c r="AC361" s="108" t="s">
        <v>327</v>
      </c>
      <c r="AD361" s="108" t="str">
        <f t="shared" si="93"/>
        <v>R_ES-APP-CD</v>
      </c>
      <c r="AE361" s="108" t="str">
        <f t="shared" si="93"/>
        <v>WH10_11</v>
      </c>
      <c r="AF361" s="108">
        <f t="shared" si="102"/>
        <v>0.0203373562220637</v>
      </c>
      <c r="AG361" s="108" t="s">
        <v>18</v>
      </c>
      <c r="AH361" s="108" t="s">
        <v>197</v>
      </c>
      <c r="AL361" s="108" t="s">
        <v>327</v>
      </c>
      <c r="AM361" s="108" t="str">
        <f t="shared" si="94"/>
        <v>R_ES-APP-CD</v>
      </c>
      <c r="AN361" s="108" t="str">
        <f t="shared" si="94"/>
        <v>WH10_11</v>
      </c>
      <c r="AO361" s="108">
        <f t="shared" si="103"/>
        <v>0.0228944317474162</v>
      </c>
      <c r="AP361" s="108" t="s">
        <v>18</v>
      </c>
      <c r="AQ361" s="108" t="s">
        <v>194</v>
      </c>
      <c r="AU361" s="108" t="s">
        <v>327</v>
      </c>
      <c r="AV361" s="108" t="str">
        <f t="shared" si="95"/>
        <v>R_ES-APP-CD</v>
      </c>
      <c r="AW361" s="108" t="str">
        <f t="shared" si="95"/>
        <v>WH10_11</v>
      </c>
      <c r="AX361" s="108">
        <f t="shared" si="104"/>
        <v>0.0193167729407143</v>
      </c>
      <c r="AY361" s="108" t="s">
        <v>18</v>
      </c>
      <c r="AZ361" s="108" t="s">
        <v>193</v>
      </c>
      <c r="BD361" s="108" t="s">
        <v>327</v>
      </c>
      <c r="BE361" s="108" t="str">
        <f t="shared" si="96"/>
        <v>R_ES-APP-CD</v>
      </c>
      <c r="BF361" s="108" t="str">
        <f t="shared" si="96"/>
        <v>WH10_11</v>
      </c>
      <c r="BG361" s="108">
        <f t="shared" si="106"/>
        <v>0.0228944317474162</v>
      </c>
      <c r="BH361" s="108" t="s">
        <v>18</v>
      </c>
      <c r="BI361" s="108" t="s">
        <v>195</v>
      </c>
      <c r="BM361" s="108" t="s">
        <v>327</v>
      </c>
      <c r="BN361" s="108" t="str">
        <f t="shared" si="97"/>
        <v>R_ES-APP-CD</v>
      </c>
      <c r="BO361" s="108" t="str">
        <f t="shared" si="97"/>
        <v>WH10_11</v>
      </c>
      <c r="BP361" s="108">
        <f t="shared" si="105"/>
        <v>0.0193167729407143</v>
      </c>
      <c r="BQ361" s="108" t="s">
        <v>18</v>
      </c>
      <c r="BR361" s="108" t="s">
        <v>192</v>
      </c>
    </row>
    <row r="362" spans="11:70">
      <c r="K362" s="108" t="s">
        <v>327</v>
      </c>
      <c r="L362" s="108" t="str">
        <f t="shared" si="98"/>
        <v>R_ES-APP-CD</v>
      </c>
      <c r="M362" s="108" t="str">
        <f t="shared" si="92"/>
        <v>WH12_13</v>
      </c>
      <c r="N362" s="108">
        <f t="shared" si="100"/>
        <v>0.0213134263086159</v>
      </c>
      <c r="O362" s="108" t="s">
        <v>18</v>
      </c>
      <c r="P362" s="108" t="s">
        <v>196</v>
      </c>
      <c r="T362" s="108" t="s">
        <v>327</v>
      </c>
      <c r="U362" s="108" t="str">
        <f t="shared" si="99"/>
        <v>R_ES-APP-CD</v>
      </c>
      <c r="V362" s="108" t="str">
        <f t="shared" si="99"/>
        <v>WH12_13</v>
      </c>
      <c r="W362" s="108">
        <f t="shared" si="101"/>
        <v>0.0281941532212526</v>
      </c>
      <c r="X362" s="108" t="s">
        <v>18</v>
      </c>
      <c r="Y362" s="108" t="s">
        <v>191</v>
      </c>
      <c r="AC362" s="108" t="s">
        <v>327</v>
      </c>
      <c r="AD362" s="108" t="str">
        <f t="shared" si="93"/>
        <v>R_ES-APP-CD</v>
      </c>
      <c r="AE362" s="108" t="str">
        <f t="shared" si="93"/>
        <v>WH12_13</v>
      </c>
      <c r="AF362" s="108">
        <f t="shared" si="102"/>
        <v>0.0215779233299048</v>
      </c>
      <c r="AG362" s="108" t="s">
        <v>18</v>
      </c>
      <c r="AH362" s="108" t="s">
        <v>197</v>
      </c>
      <c r="AL362" s="108" t="s">
        <v>327</v>
      </c>
      <c r="AM362" s="108" t="str">
        <f t="shared" si="94"/>
        <v>R_ES-APP-CD</v>
      </c>
      <c r="AN362" s="108" t="str">
        <f t="shared" si="94"/>
        <v>WH12_13</v>
      </c>
      <c r="AO362" s="108">
        <f t="shared" si="103"/>
        <v>0.0243699220566265</v>
      </c>
      <c r="AP362" s="108" t="s">
        <v>18</v>
      </c>
      <c r="AQ362" s="108" t="s">
        <v>194</v>
      </c>
      <c r="AU362" s="108" t="s">
        <v>327</v>
      </c>
      <c r="AV362" s="108" t="str">
        <f t="shared" si="95"/>
        <v>R_ES-APP-CD</v>
      </c>
      <c r="AW362" s="108" t="str">
        <f t="shared" si="95"/>
        <v>WH12_13</v>
      </c>
      <c r="AX362" s="108">
        <f t="shared" si="104"/>
        <v>0.0217136791659968</v>
      </c>
      <c r="AY362" s="108" t="s">
        <v>18</v>
      </c>
      <c r="AZ362" s="108" t="s">
        <v>193</v>
      </c>
      <c r="BD362" s="108" t="s">
        <v>327</v>
      </c>
      <c r="BE362" s="108" t="str">
        <f t="shared" si="96"/>
        <v>R_ES-APP-CD</v>
      </c>
      <c r="BF362" s="108" t="str">
        <f t="shared" si="96"/>
        <v>WH12_13</v>
      </c>
      <c r="BG362" s="108">
        <f t="shared" si="106"/>
        <v>0.0243699220566265</v>
      </c>
      <c r="BH362" s="108" t="s">
        <v>18</v>
      </c>
      <c r="BI362" s="108" t="s">
        <v>195</v>
      </c>
      <c r="BM362" s="108" t="s">
        <v>327</v>
      </c>
      <c r="BN362" s="108" t="str">
        <f t="shared" si="97"/>
        <v>R_ES-APP-CD</v>
      </c>
      <c r="BO362" s="108" t="str">
        <f t="shared" si="97"/>
        <v>WH12_13</v>
      </c>
      <c r="BP362" s="108">
        <f t="shared" si="105"/>
        <v>0.0217136791659968</v>
      </c>
      <c r="BQ362" s="108" t="s">
        <v>18</v>
      </c>
      <c r="BR362" s="108" t="s">
        <v>192</v>
      </c>
    </row>
    <row r="363" spans="11:70">
      <c r="K363" s="175" t="s">
        <v>327</v>
      </c>
      <c r="L363" s="108" t="str">
        <f t="shared" si="98"/>
        <v>R_ES-APP-CD</v>
      </c>
      <c r="M363" s="108" t="str">
        <f t="shared" si="92"/>
        <v>WH14_15</v>
      </c>
      <c r="N363" s="108">
        <f t="shared" si="100"/>
        <v>0.0224691056303517</v>
      </c>
      <c r="O363" s="108" t="s">
        <v>18</v>
      </c>
      <c r="P363" s="108" t="s">
        <v>196</v>
      </c>
      <c r="T363" s="108" t="s">
        <v>327</v>
      </c>
      <c r="U363" s="108" t="str">
        <f t="shared" si="99"/>
        <v>R_ES-APP-CD</v>
      </c>
      <c r="V363" s="108" t="str">
        <f t="shared" si="99"/>
        <v>WH14_15</v>
      </c>
      <c r="W363" s="108">
        <f t="shared" si="101"/>
        <v>0.0277591077183275</v>
      </c>
      <c r="X363" s="108" t="s">
        <v>18</v>
      </c>
      <c r="Y363" s="108" t="s">
        <v>191</v>
      </c>
      <c r="AC363" s="108" t="s">
        <v>327</v>
      </c>
      <c r="AD363" s="108" t="str">
        <f t="shared" si="93"/>
        <v>R_ES-APP-CD</v>
      </c>
      <c r="AE363" s="108" t="str">
        <f t="shared" si="93"/>
        <v>WH14_15</v>
      </c>
      <c r="AF363" s="108">
        <f t="shared" si="102"/>
        <v>0.0244372230846757</v>
      </c>
      <c r="AG363" s="108" t="s">
        <v>18</v>
      </c>
      <c r="AH363" s="108" t="s">
        <v>197</v>
      </c>
      <c r="AL363" s="108" t="s">
        <v>327</v>
      </c>
      <c r="AM363" s="108" t="str">
        <f t="shared" si="94"/>
        <v>R_ES-APP-CD</v>
      </c>
      <c r="AN363" s="108" t="str">
        <f t="shared" si="94"/>
        <v>WH14_15</v>
      </c>
      <c r="AO363" s="108">
        <f t="shared" si="103"/>
        <v>0.0252966565536165</v>
      </c>
      <c r="AP363" s="108" t="s">
        <v>18</v>
      </c>
      <c r="AQ363" s="108" t="s">
        <v>194</v>
      </c>
      <c r="AU363" s="108" t="s">
        <v>327</v>
      </c>
      <c r="AV363" s="108" t="str">
        <f t="shared" si="95"/>
        <v>R_ES-APP-CD</v>
      </c>
      <c r="AW363" s="108" t="str">
        <f t="shared" si="95"/>
        <v>WH14_15</v>
      </c>
      <c r="AX363" s="108">
        <f t="shared" si="104"/>
        <v>0.0231546162990083</v>
      </c>
      <c r="AY363" s="108" t="s">
        <v>18</v>
      </c>
      <c r="AZ363" s="108" t="s">
        <v>193</v>
      </c>
      <c r="BD363" s="108" t="s">
        <v>327</v>
      </c>
      <c r="BE363" s="108" t="str">
        <f t="shared" si="96"/>
        <v>R_ES-APP-CD</v>
      </c>
      <c r="BF363" s="108" t="str">
        <f t="shared" si="96"/>
        <v>WH14_15</v>
      </c>
      <c r="BG363" s="108">
        <f t="shared" si="106"/>
        <v>0.0252966565536165</v>
      </c>
      <c r="BH363" s="108" t="s">
        <v>18</v>
      </c>
      <c r="BI363" s="108" t="s">
        <v>195</v>
      </c>
      <c r="BM363" s="108" t="s">
        <v>327</v>
      </c>
      <c r="BN363" s="108" t="str">
        <f t="shared" si="97"/>
        <v>R_ES-APP-CD</v>
      </c>
      <c r="BO363" s="108" t="str">
        <f t="shared" si="97"/>
        <v>WH14_15</v>
      </c>
      <c r="BP363" s="108">
        <f t="shared" si="105"/>
        <v>0.0231546162990083</v>
      </c>
      <c r="BQ363" s="108" t="s">
        <v>18</v>
      </c>
      <c r="BR363" s="108" t="s">
        <v>192</v>
      </c>
    </row>
    <row r="364" spans="11:70">
      <c r="K364" s="108" t="s">
        <v>327</v>
      </c>
      <c r="L364" s="108" t="str">
        <f t="shared" si="98"/>
        <v>R_ES-APP-CD</v>
      </c>
      <c r="M364" s="108" t="str">
        <f t="shared" si="92"/>
        <v>WH16_17</v>
      </c>
      <c r="N364" s="108">
        <f t="shared" si="100"/>
        <v>0.0228058793544892</v>
      </c>
      <c r="O364" s="108" t="s">
        <v>18</v>
      </c>
      <c r="P364" s="108" t="s">
        <v>196</v>
      </c>
      <c r="T364" s="108" t="s">
        <v>327</v>
      </c>
      <c r="U364" s="108" t="str">
        <f t="shared" si="99"/>
        <v>R_ES-APP-CD</v>
      </c>
      <c r="V364" s="108" t="str">
        <f t="shared" si="99"/>
        <v>WH16_17</v>
      </c>
      <c r="W364" s="108">
        <f t="shared" si="101"/>
        <v>0.0270225001421144</v>
      </c>
      <c r="X364" s="108" t="s">
        <v>18</v>
      </c>
      <c r="Y364" s="108" t="s">
        <v>191</v>
      </c>
      <c r="AC364" s="108" t="s">
        <v>327</v>
      </c>
      <c r="AD364" s="108" t="str">
        <f t="shared" si="93"/>
        <v>R_ES-APP-CD</v>
      </c>
      <c r="AE364" s="108" t="str">
        <f t="shared" si="93"/>
        <v>WH16_17</v>
      </c>
      <c r="AF364" s="108">
        <f t="shared" si="102"/>
        <v>0.0257055276901567</v>
      </c>
      <c r="AG364" s="108" t="s">
        <v>18</v>
      </c>
      <c r="AH364" s="108" t="s">
        <v>197</v>
      </c>
      <c r="AL364" s="108" t="s">
        <v>327</v>
      </c>
      <c r="AM364" s="108" t="str">
        <f t="shared" si="94"/>
        <v>R_ES-APP-CD</v>
      </c>
      <c r="AN364" s="108" t="str">
        <f t="shared" si="94"/>
        <v>WH16_17</v>
      </c>
      <c r="AO364" s="108">
        <f t="shared" si="103"/>
        <v>0.0253035348263485</v>
      </c>
      <c r="AP364" s="108" t="s">
        <v>18</v>
      </c>
      <c r="AQ364" s="108" t="s">
        <v>194</v>
      </c>
      <c r="AU364" s="108" t="s">
        <v>327</v>
      </c>
      <c r="AV364" s="108" t="str">
        <f t="shared" si="95"/>
        <v>R_ES-APP-CD</v>
      </c>
      <c r="AW364" s="108" t="str">
        <f t="shared" si="95"/>
        <v>WH16_17</v>
      </c>
      <c r="AX364" s="108">
        <f t="shared" si="104"/>
        <v>0.0233585702637121</v>
      </c>
      <c r="AY364" s="108" t="s">
        <v>18</v>
      </c>
      <c r="AZ364" s="108" t="s">
        <v>193</v>
      </c>
      <c r="BD364" s="108" t="s">
        <v>327</v>
      </c>
      <c r="BE364" s="108" t="str">
        <f t="shared" si="96"/>
        <v>R_ES-APP-CD</v>
      </c>
      <c r="BF364" s="108" t="str">
        <f t="shared" si="96"/>
        <v>WH16_17</v>
      </c>
      <c r="BG364" s="108">
        <f t="shared" si="106"/>
        <v>0.0253035348263485</v>
      </c>
      <c r="BH364" s="108" t="s">
        <v>18</v>
      </c>
      <c r="BI364" s="108" t="s">
        <v>195</v>
      </c>
      <c r="BM364" s="108" t="s">
        <v>327</v>
      </c>
      <c r="BN364" s="108" t="str">
        <f t="shared" si="97"/>
        <v>R_ES-APP-CD</v>
      </c>
      <c r="BO364" s="108" t="str">
        <f t="shared" si="97"/>
        <v>WH16_17</v>
      </c>
      <c r="BP364" s="108">
        <f t="shared" si="105"/>
        <v>0.0233585702637121</v>
      </c>
      <c r="BQ364" s="108" t="s">
        <v>18</v>
      </c>
      <c r="BR364" s="108" t="s">
        <v>192</v>
      </c>
    </row>
    <row r="365" spans="11:70">
      <c r="K365" s="108" t="s">
        <v>327</v>
      </c>
      <c r="L365" s="108" t="str">
        <f t="shared" si="98"/>
        <v>R_ES-APP-CD</v>
      </c>
      <c r="M365" s="108" t="str">
        <f t="shared" si="92"/>
        <v>WH18_19</v>
      </c>
      <c r="N365" s="108">
        <f t="shared" si="100"/>
        <v>0.0228335510535675</v>
      </c>
      <c r="O365" s="108" t="s">
        <v>18</v>
      </c>
      <c r="P365" s="108" t="s">
        <v>196</v>
      </c>
      <c r="T365" s="108" t="s">
        <v>327</v>
      </c>
      <c r="U365" s="108" t="str">
        <f t="shared" si="99"/>
        <v>R_ES-APP-CD</v>
      </c>
      <c r="V365" s="108" t="str">
        <f t="shared" si="99"/>
        <v>WH18_19</v>
      </c>
      <c r="W365" s="108">
        <f t="shared" si="101"/>
        <v>0.0267517944660614</v>
      </c>
      <c r="X365" s="108" t="s">
        <v>18</v>
      </c>
      <c r="Y365" s="108" t="s">
        <v>191</v>
      </c>
      <c r="AC365" s="108" t="s">
        <v>327</v>
      </c>
      <c r="AD365" s="108" t="str">
        <f t="shared" si="93"/>
        <v>R_ES-APP-CD</v>
      </c>
      <c r="AE365" s="108" t="str">
        <f t="shared" si="93"/>
        <v>WH18_19</v>
      </c>
      <c r="AF365" s="108">
        <f t="shared" si="102"/>
        <v>0.0255927943653416</v>
      </c>
      <c r="AG365" s="108" t="s">
        <v>18</v>
      </c>
      <c r="AH365" s="108" t="s">
        <v>197</v>
      </c>
      <c r="AL365" s="108" t="s">
        <v>327</v>
      </c>
      <c r="AM365" s="108" t="str">
        <f t="shared" si="94"/>
        <v>R_ES-APP-CD</v>
      </c>
      <c r="AN365" s="108" t="str">
        <f t="shared" si="94"/>
        <v>WH18_19</v>
      </c>
      <c r="AO365" s="108">
        <f t="shared" si="103"/>
        <v>0.0249695860312862</v>
      </c>
      <c r="AP365" s="108" t="s">
        <v>18</v>
      </c>
      <c r="AQ365" s="108" t="s">
        <v>194</v>
      </c>
      <c r="AU365" s="108" t="s">
        <v>327</v>
      </c>
      <c r="AV365" s="108" t="str">
        <f t="shared" si="95"/>
        <v>R_ES-APP-CD</v>
      </c>
      <c r="AW365" s="108" t="str">
        <f t="shared" si="95"/>
        <v>WH18_19</v>
      </c>
      <c r="AX365" s="108">
        <f t="shared" si="104"/>
        <v>0.023127630615324</v>
      </c>
      <c r="AY365" s="108" t="s">
        <v>18</v>
      </c>
      <c r="AZ365" s="108" t="s">
        <v>193</v>
      </c>
      <c r="BD365" s="108" t="s">
        <v>327</v>
      </c>
      <c r="BE365" s="108" t="str">
        <f t="shared" si="96"/>
        <v>R_ES-APP-CD</v>
      </c>
      <c r="BF365" s="108" t="str">
        <f t="shared" si="96"/>
        <v>WH18_19</v>
      </c>
      <c r="BG365" s="108">
        <f t="shared" si="106"/>
        <v>0.0249695860312862</v>
      </c>
      <c r="BH365" s="108" t="s">
        <v>18</v>
      </c>
      <c r="BI365" s="108" t="s">
        <v>195</v>
      </c>
      <c r="BM365" s="108" t="s">
        <v>327</v>
      </c>
      <c r="BN365" s="108" t="str">
        <f t="shared" si="97"/>
        <v>R_ES-APP-CD</v>
      </c>
      <c r="BO365" s="108" t="str">
        <f t="shared" si="97"/>
        <v>WH18_19</v>
      </c>
      <c r="BP365" s="108">
        <f t="shared" si="105"/>
        <v>0.023127630615324</v>
      </c>
      <c r="BQ365" s="108" t="s">
        <v>18</v>
      </c>
      <c r="BR365" s="108" t="s">
        <v>192</v>
      </c>
    </row>
    <row r="366" spans="11:70">
      <c r="K366" s="108" t="s">
        <v>327</v>
      </c>
      <c r="L366" s="108" t="str">
        <f t="shared" si="98"/>
        <v>R_ES-APP-CD</v>
      </c>
      <c r="M366" s="108" t="str">
        <f t="shared" si="92"/>
        <v>WH20_21</v>
      </c>
      <c r="N366" s="108">
        <f t="shared" si="100"/>
        <v>0.0227154557821904</v>
      </c>
      <c r="O366" s="108" t="s">
        <v>18</v>
      </c>
      <c r="P366" s="108" t="s">
        <v>196</v>
      </c>
      <c r="T366" s="108" t="s">
        <v>327</v>
      </c>
      <c r="U366" s="108" t="str">
        <f t="shared" si="99"/>
        <v>R_ES-APP-CD</v>
      </c>
      <c r="V366" s="108" t="str">
        <f t="shared" si="99"/>
        <v>WH20_21</v>
      </c>
      <c r="W366" s="108">
        <f t="shared" si="101"/>
        <v>0.0283933513791526</v>
      </c>
      <c r="X366" s="108" t="s">
        <v>18</v>
      </c>
      <c r="Y366" s="108" t="s">
        <v>191</v>
      </c>
      <c r="AC366" s="108" t="s">
        <v>327</v>
      </c>
      <c r="AD366" s="108" t="str">
        <f t="shared" si="93"/>
        <v>R_ES-APP-CD</v>
      </c>
      <c r="AE366" s="108" t="str">
        <f t="shared" si="93"/>
        <v>WH20_21</v>
      </c>
      <c r="AF366" s="108">
        <f t="shared" si="102"/>
        <v>0.0251280963570105</v>
      </c>
      <c r="AG366" s="108" t="s">
        <v>18</v>
      </c>
      <c r="AH366" s="108" t="s">
        <v>197</v>
      </c>
      <c r="AL366" s="108" t="s">
        <v>327</v>
      </c>
      <c r="AM366" s="108" t="str">
        <f t="shared" si="94"/>
        <v>R_ES-APP-CD</v>
      </c>
      <c r="AN366" s="108" t="str">
        <f t="shared" si="94"/>
        <v>WH20_21</v>
      </c>
      <c r="AO366" s="108">
        <f t="shared" si="103"/>
        <v>0.0251936667769471</v>
      </c>
      <c r="AP366" s="108" t="s">
        <v>18</v>
      </c>
      <c r="AQ366" s="108" t="s">
        <v>194</v>
      </c>
      <c r="AU366" s="108" t="s">
        <v>327</v>
      </c>
      <c r="AV366" s="108" t="str">
        <f t="shared" si="95"/>
        <v>R_ES-APP-CD</v>
      </c>
      <c r="AW366" s="108" t="str">
        <f t="shared" si="95"/>
        <v>WH20_21</v>
      </c>
      <c r="AX366" s="108">
        <f t="shared" si="104"/>
        <v>0.0230669226777415</v>
      </c>
      <c r="AY366" s="108" t="s">
        <v>18</v>
      </c>
      <c r="AZ366" s="108" t="s">
        <v>193</v>
      </c>
      <c r="BD366" s="108" t="s">
        <v>327</v>
      </c>
      <c r="BE366" s="108" t="str">
        <f t="shared" si="96"/>
        <v>R_ES-APP-CD</v>
      </c>
      <c r="BF366" s="108" t="str">
        <f t="shared" si="96"/>
        <v>WH20_21</v>
      </c>
      <c r="BG366" s="108">
        <f t="shared" si="106"/>
        <v>0.0251936667769471</v>
      </c>
      <c r="BH366" s="108" t="s">
        <v>18</v>
      </c>
      <c r="BI366" s="108" t="s">
        <v>195</v>
      </c>
      <c r="BM366" s="108" t="s">
        <v>327</v>
      </c>
      <c r="BN366" s="108" t="str">
        <f t="shared" si="97"/>
        <v>R_ES-APP-CD</v>
      </c>
      <c r="BO366" s="108" t="str">
        <f t="shared" si="97"/>
        <v>WH20_21</v>
      </c>
      <c r="BP366" s="108">
        <f t="shared" si="105"/>
        <v>0.0230669226777415</v>
      </c>
      <c r="BQ366" s="108" t="s">
        <v>18</v>
      </c>
      <c r="BR366" s="108" t="s">
        <v>192</v>
      </c>
    </row>
    <row r="367" spans="11:70">
      <c r="K367" s="175" t="s">
        <v>327</v>
      </c>
      <c r="L367" s="108" t="str">
        <f t="shared" si="98"/>
        <v>R_ES-APP-CD</v>
      </c>
      <c r="M367" s="108" t="str">
        <f t="shared" si="92"/>
        <v>WH22_23</v>
      </c>
      <c r="N367" s="108">
        <f t="shared" si="100"/>
        <v>0.0228898262899369</v>
      </c>
      <c r="O367" s="108" t="s">
        <v>18</v>
      </c>
      <c r="P367" s="108" t="s">
        <v>196</v>
      </c>
      <c r="T367" s="108" t="s">
        <v>327</v>
      </c>
      <c r="U367" s="108" t="str">
        <f t="shared" si="99"/>
        <v>R_ES-APP-CD</v>
      </c>
      <c r="V367" s="108" t="str">
        <f t="shared" si="99"/>
        <v>WH22_23</v>
      </c>
      <c r="W367" s="108">
        <f t="shared" si="101"/>
        <v>0.0283097816617008</v>
      </c>
      <c r="X367" s="108" t="s">
        <v>18</v>
      </c>
      <c r="Y367" s="108" t="s">
        <v>191</v>
      </c>
      <c r="AC367" s="108" t="s">
        <v>327</v>
      </c>
      <c r="AD367" s="108" t="str">
        <f t="shared" si="93"/>
        <v>R_ES-APP-CD</v>
      </c>
      <c r="AE367" s="108" t="str">
        <f t="shared" si="93"/>
        <v>WH22_23</v>
      </c>
      <c r="AF367" s="108">
        <f t="shared" si="102"/>
        <v>0.0254920738775338</v>
      </c>
      <c r="AG367" s="108" t="s">
        <v>18</v>
      </c>
      <c r="AH367" s="108" t="s">
        <v>197</v>
      </c>
      <c r="AL367" s="108" t="s">
        <v>327</v>
      </c>
      <c r="AM367" s="108" t="str">
        <f t="shared" si="94"/>
        <v>R_ES-APP-CD</v>
      </c>
      <c r="AN367" s="108" t="str">
        <f t="shared" si="94"/>
        <v>WH22_23</v>
      </c>
      <c r="AO367" s="108">
        <f t="shared" si="103"/>
        <v>0.025793097568826</v>
      </c>
      <c r="AP367" s="108" t="s">
        <v>18</v>
      </c>
      <c r="AQ367" s="108" t="s">
        <v>194</v>
      </c>
      <c r="AU367" s="108" t="s">
        <v>327</v>
      </c>
      <c r="AV367" s="108" t="str">
        <f t="shared" si="95"/>
        <v>R_ES-APP-CD</v>
      </c>
      <c r="AW367" s="108" t="str">
        <f t="shared" si="95"/>
        <v>WH22_23</v>
      </c>
      <c r="AX367" s="108">
        <f t="shared" si="104"/>
        <v>0.0246581494217923</v>
      </c>
      <c r="AY367" s="108" t="s">
        <v>18</v>
      </c>
      <c r="AZ367" s="108" t="s">
        <v>193</v>
      </c>
      <c r="BD367" s="108" t="s">
        <v>327</v>
      </c>
      <c r="BE367" s="108" t="str">
        <f t="shared" si="96"/>
        <v>R_ES-APP-CD</v>
      </c>
      <c r="BF367" s="108" t="str">
        <f t="shared" si="96"/>
        <v>WH22_23</v>
      </c>
      <c r="BG367" s="108">
        <f t="shared" si="106"/>
        <v>0.025793097568826</v>
      </c>
      <c r="BH367" s="108" t="s">
        <v>18</v>
      </c>
      <c r="BI367" s="108" t="s">
        <v>195</v>
      </c>
      <c r="BM367" s="108" t="s">
        <v>327</v>
      </c>
      <c r="BN367" s="108" t="str">
        <f t="shared" si="97"/>
        <v>R_ES-APP-CD</v>
      </c>
      <c r="BO367" s="108" t="str">
        <f t="shared" si="97"/>
        <v>WH22_23</v>
      </c>
      <c r="BP367" s="108">
        <f t="shared" si="105"/>
        <v>0.0246581494217923</v>
      </c>
      <c r="BQ367" s="108" t="s">
        <v>18</v>
      </c>
      <c r="BR367" s="108" t="s">
        <v>192</v>
      </c>
    </row>
    <row r="368" spans="11:70">
      <c r="K368" s="108" t="s">
        <v>327</v>
      </c>
      <c r="L368" s="108" t="str">
        <f>C16</f>
        <v>R_ES-APP-RA</v>
      </c>
      <c r="M368" s="108" t="str">
        <f t="shared" si="92"/>
        <v>RH0_1</v>
      </c>
      <c r="N368" s="108">
        <f t="shared" si="100"/>
        <v>0.0207246590371655</v>
      </c>
      <c r="O368" s="108" t="s">
        <v>18</v>
      </c>
      <c r="P368" s="108" t="s">
        <v>196</v>
      </c>
      <c r="T368" s="108" t="s">
        <v>327</v>
      </c>
      <c r="U368" s="108" t="str">
        <f t="shared" ref="U368:V400" si="107">L368</f>
        <v>R_ES-APP-RA</v>
      </c>
      <c r="V368" s="108" t="str">
        <f t="shared" si="107"/>
        <v>RH0_1</v>
      </c>
      <c r="W368" s="108">
        <f t="shared" si="101"/>
        <v>0.0211149417251545</v>
      </c>
      <c r="X368" s="108" t="s">
        <v>18</v>
      </c>
      <c r="Y368" s="108" t="s">
        <v>191</v>
      </c>
      <c r="AC368" s="108" t="s">
        <v>327</v>
      </c>
      <c r="AD368" s="108" t="str">
        <f t="shared" ref="AD368:AE399" si="108">U368</f>
        <v>R_ES-APP-RA</v>
      </c>
      <c r="AE368" s="108" t="str">
        <f t="shared" si="108"/>
        <v>RH0_1</v>
      </c>
      <c r="AF368" s="108">
        <f t="shared" si="102"/>
        <v>0.0215588607712188</v>
      </c>
      <c r="AG368" s="108" t="s">
        <v>18</v>
      </c>
      <c r="AH368" s="108" t="s">
        <v>197</v>
      </c>
      <c r="AL368" s="108" t="s">
        <v>327</v>
      </c>
      <c r="AM368" s="108" t="str">
        <f t="shared" ref="AM368:AN399" si="109">AD368</f>
        <v>R_ES-APP-RA</v>
      </c>
      <c r="AN368" s="108" t="str">
        <f t="shared" si="109"/>
        <v>RH0_1</v>
      </c>
      <c r="AO368" s="108">
        <f t="shared" si="103"/>
        <v>0.0211002816156798</v>
      </c>
      <c r="AP368" s="108" t="s">
        <v>18</v>
      </c>
      <c r="AQ368" s="108" t="s">
        <v>194</v>
      </c>
      <c r="AU368" s="108" t="s">
        <v>327</v>
      </c>
      <c r="AV368" s="108" t="str">
        <f t="shared" ref="AV368:AW399" si="110">AM368</f>
        <v>R_ES-APP-RA</v>
      </c>
      <c r="AW368" s="108" t="str">
        <f t="shared" si="110"/>
        <v>RH0_1</v>
      </c>
      <c r="AX368" s="108">
        <f t="shared" si="104"/>
        <v>0.0216553453978117</v>
      </c>
      <c r="AY368" s="108" t="s">
        <v>18</v>
      </c>
      <c r="AZ368" s="108" t="s">
        <v>193</v>
      </c>
      <c r="BD368" s="108" t="s">
        <v>327</v>
      </c>
      <c r="BE368" s="108" t="str">
        <f t="shared" ref="BE368:BF399" si="111">AV368</f>
        <v>R_ES-APP-RA</v>
      </c>
      <c r="BF368" s="108" t="str">
        <f t="shared" si="111"/>
        <v>RH0_1</v>
      </c>
      <c r="BG368" s="108">
        <f t="shared" si="106"/>
        <v>0.0211002816156798</v>
      </c>
      <c r="BH368" s="108" t="s">
        <v>18</v>
      </c>
      <c r="BI368" s="108" t="s">
        <v>195</v>
      </c>
      <c r="BM368" s="108" t="s">
        <v>327</v>
      </c>
      <c r="BN368" s="108" t="str">
        <f t="shared" ref="BN368:BO399" si="112">BE368</f>
        <v>R_ES-APP-RA</v>
      </c>
      <c r="BO368" s="108" t="str">
        <f t="shared" si="112"/>
        <v>RH0_1</v>
      </c>
      <c r="BP368" s="108">
        <f t="shared" si="105"/>
        <v>0.0216553453978117</v>
      </c>
      <c r="BQ368" s="108" t="s">
        <v>18</v>
      </c>
      <c r="BR368" s="108" t="s">
        <v>192</v>
      </c>
    </row>
    <row r="369" spans="11:70">
      <c r="K369" s="108" t="s">
        <v>327</v>
      </c>
      <c r="L369" s="108" t="str">
        <f t="shared" ref="L369:L415" si="113">L368</f>
        <v>R_ES-APP-RA</v>
      </c>
      <c r="M369" s="108" t="str">
        <f t="shared" si="92"/>
        <v>RH2_3</v>
      </c>
      <c r="N369" s="108">
        <f t="shared" si="100"/>
        <v>0.0206069139508455</v>
      </c>
      <c r="O369" s="108" t="s">
        <v>18</v>
      </c>
      <c r="P369" s="108" t="s">
        <v>196</v>
      </c>
      <c r="T369" s="108" t="s">
        <v>327</v>
      </c>
      <c r="U369" s="108" t="str">
        <f t="shared" si="107"/>
        <v>R_ES-APP-RA</v>
      </c>
      <c r="V369" s="108" t="str">
        <f t="shared" si="107"/>
        <v>RH2_3</v>
      </c>
      <c r="W369" s="108">
        <f t="shared" si="101"/>
        <v>0.019269377650939</v>
      </c>
      <c r="X369" s="108" t="s">
        <v>18</v>
      </c>
      <c r="Y369" s="108" t="s">
        <v>191</v>
      </c>
      <c r="AC369" s="108" t="s">
        <v>327</v>
      </c>
      <c r="AD369" s="108" t="str">
        <f t="shared" si="108"/>
        <v>R_ES-APP-RA</v>
      </c>
      <c r="AE369" s="108" t="str">
        <f t="shared" si="108"/>
        <v>RH2_3</v>
      </c>
      <c r="AF369" s="108">
        <f t="shared" si="102"/>
        <v>0.021716461727875</v>
      </c>
      <c r="AG369" s="108" t="s">
        <v>18</v>
      </c>
      <c r="AH369" s="108" t="s">
        <v>197</v>
      </c>
      <c r="AL369" s="108" t="s">
        <v>327</v>
      </c>
      <c r="AM369" s="108" t="str">
        <f t="shared" si="109"/>
        <v>R_ES-APP-RA</v>
      </c>
      <c r="AN369" s="108" t="str">
        <f t="shared" si="109"/>
        <v>RH2_3</v>
      </c>
      <c r="AO369" s="108">
        <f t="shared" si="103"/>
        <v>0.0202044634746338</v>
      </c>
      <c r="AP369" s="108" t="s">
        <v>18</v>
      </c>
      <c r="AQ369" s="108" t="s">
        <v>194</v>
      </c>
      <c r="AU369" s="108" t="s">
        <v>327</v>
      </c>
      <c r="AV369" s="108" t="str">
        <f t="shared" si="110"/>
        <v>R_ES-APP-RA</v>
      </c>
      <c r="AW369" s="108" t="str">
        <f t="shared" si="110"/>
        <v>RH2_3</v>
      </c>
      <c r="AX369" s="108">
        <f t="shared" si="104"/>
        <v>0.0197617928172299</v>
      </c>
      <c r="AY369" s="108" t="s">
        <v>18</v>
      </c>
      <c r="AZ369" s="108" t="s">
        <v>193</v>
      </c>
      <c r="BD369" s="108" t="s">
        <v>327</v>
      </c>
      <c r="BE369" s="108" t="str">
        <f t="shared" si="111"/>
        <v>R_ES-APP-RA</v>
      </c>
      <c r="BF369" s="108" t="str">
        <f t="shared" si="111"/>
        <v>RH2_3</v>
      </c>
      <c r="BG369" s="108">
        <f t="shared" si="106"/>
        <v>0.0202044634746338</v>
      </c>
      <c r="BH369" s="108" t="s">
        <v>18</v>
      </c>
      <c r="BI369" s="108" t="s">
        <v>195</v>
      </c>
      <c r="BM369" s="108" t="s">
        <v>327</v>
      </c>
      <c r="BN369" s="108" t="str">
        <f t="shared" si="112"/>
        <v>R_ES-APP-RA</v>
      </c>
      <c r="BO369" s="108" t="str">
        <f t="shared" si="112"/>
        <v>RH2_3</v>
      </c>
      <c r="BP369" s="108">
        <f t="shared" si="105"/>
        <v>0.0197617928172299</v>
      </c>
      <c r="BQ369" s="108" t="s">
        <v>18</v>
      </c>
      <c r="BR369" s="108" t="s">
        <v>192</v>
      </c>
    </row>
    <row r="370" spans="11:70">
      <c r="K370" s="108" t="s">
        <v>327</v>
      </c>
      <c r="L370" s="108" t="str">
        <f t="shared" si="113"/>
        <v>R_ES-APP-RA</v>
      </c>
      <c r="M370" s="108" t="str">
        <f t="shared" si="92"/>
        <v>RH4_5</v>
      </c>
      <c r="N370" s="108">
        <f t="shared" si="100"/>
        <v>0.0199087438710615</v>
      </c>
      <c r="O370" s="108" t="s">
        <v>18</v>
      </c>
      <c r="P370" s="108" t="s">
        <v>196</v>
      </c>
      <c r="T370" s="108" t="s">
        <v>327</v>
      </c>
      <c r="U370" s="108" t="str">
        <f t="shared" si="107"/>
        <v>R_ES-APP-RA</v>
      </c>
      <c r="V370" s="108" t="str">
        <f t="shared" si="107"/>
        <v>RH4_5</v>
      </c>
      <c r="W370" s="108">
        <f t="shared" si="101"/>
        <v>0.0185538915735157</v>
      </c>
      <c r="X370" s="108" t="s">
        <v>18</v>
      </c>
      <c r="Y370" s="108" t="s">
        <v>191</v>
      </c>
      <c r="AC370" s="108" t="s">
        <v>327</v>
      </c>
      <c r="AD370" s="108" t="str">
        <f t="shared" si="108"/>
        <v>R_ES-APP-RA</v>
      </c>
      <c r="AE370" s="108" t="str">
        <f t="shared" si="108"/>
        <v>RH4_5</v>
      </c>
      <c r="AF370" s="108">
        <f t="shared" si="102"/>
        <v>0.0210410330240004</v>
      </c>
      <c r="AG370" s="108" t="s">
        <v>18</v>
      </c>
      <c r="AH370" s="108" t="s">
        <v>197</v>
      </c>
      <c r="AL370" s="108" t="s">
        <v>327</v>
      </c>
      <c r="AM370" s="108" t="str">
        <f t="shared" si="109"/>
        <v>R_ES-APP-RA</v>
      </c>
      <c r="AN370" s="108" t="str">
        <f t="shared" si="109"/>
        <v>RH4_5</v>
      </c>
      <c r="AO370" s="108">
        <f t="shared" si="103"/>
        <v>0.0191598666763358</v>
      </c>
      <c r="AP370" s="108" t="s">
        <v>18</v>
      </c>
      <c r="AQ370" s="108" t="s">
        <v>194</v>
      </c>
      <c r="AU370" s="108" t="s">
        <v>327</v>
      </c>
      <c r="AV370" s="108" t="str">
        <f t="shared" si="110"/>
        <v>R_ES-APP-RA</v>
      </c>
      <c r="AW370" s="108" t="str">
        <f t="shared" si="110"/>
        <v>RH4_5</v>
      </c>
      <c r="AX370" s="108">
        <f t="shared" si="104"/>
        <v>0.0176014946901204</v>
      </c>
      <c r="AY370" s="108" t="s">
        <v>18</v>
      </c>
      <c r="AZ370" s="108" t="s">
        <v>193</v>
      </c>
      <c r="BD370" s="108" t="s">
        <v>327</v>
      </c>
      <c r="BE370" s="108" t="str">
        <f t="shared" si="111"/>
        <v>R_ES-APP-RA</v>
      </c>
      <c r="BF370" s="108" t="str">
        <f t="shared" si="111"/>
        <v>RH4_5</v>
      </c>
      <c r="BG370" s="108">
        <f t="shared" si="106"/>
        <v>0.0191598666763358</v>
      </c>
      <c r="BH370" s="108" t="s">
        <v>18</v>
      </c>
      <c r="BI370" s="108" t="s">
        <v>195</v>
      </c>
      <c r="BM370" s="108" t="s">
        <v>327</v>
      </c>
      <c r="BN370" s="108" t="str">
        <f t="shared" si="112"/>
        <v>R_ES-APP-RA</v>
      </c>
      <c r="BO370" s="108" t="str">
        <f t="shared" si="112"/>
        <v>RH4_5</v>
      </c>
      <c r="BP370" s="108">
        <f t="shared" si="105"/>
        <v>0.0176014946901204</v>
      </c>
      <c r="BQ370" s="108" t="s">
        <v>18</v>
      </c>
      <c r="BR370" s="108" t="s">
        <v>192</v>
      </c>
    </row>
    <row r="371" spans="11:70">
      <c r="K371" s="175" t="s">
        <v>327</v>
      </c>
      <c r="L371" s="108" t="str">
        <f t="shared" si="113"/>
        <v>R_ES-APP-RA</v>
      </c>
      <c r="M371" s="108" t="str">
        <f t="shared" si="92"/>
        <v>RH6_7</v>
      </c>
      <c r="N371" s="108">
        <f t="shared" si="100"/>
        <v>0.019131142691048</v>
      </c>
      <c r="O371" s="108" t="s">
        <v>18</v>
      </c>
      <c r="P371" s="108" t="s">
        <v>196</v>
      </c>
      <c r="T371" s="108" t="s">
        <v>327</v>
      </c>
      <c r="U371" s="108" t="str">
        <f t="shared" si="107"/>
        <v>R_ES-APP-RA</v>
      </c>
      <c r="V371" s="108" t="str">
        <f t="shared" si="107"/>
        <v>RH6_7</v>
      </c>
      <c r="W371" s="108">
        <f t="shared" si="101"/>
        <v>0.0188033521186996</v>
      </c>
      <c r="X371" s="108" t="s">
        <v>18</v>
      </c>
      <c r="Y371" s="108" t="s">
        <v>191</v>
      </c>
      <c r="AC371" s="108" t="s">
        <v>327</v>
      </c>
      <c r="AD371" s="108" t="str">
        <f t="shared" si="108"/>
        <v>R_ES-APP-RA</v>
      </c>
      <c r="AE371" s="108" t="str">
        <f t="shared" si="108"/>
        <v>RH6_7</v>
      </c>
      <c r="AF371" s="108">
        <f t="shared" si="102"/>
        <v>0.0186236423856643</v>
      </c>
      <c r="AG371" s="108" t="s">
        <v>18</v>
      </c>
      <c r="AH371" s="108" t="s">
        <v>197</v>
      </c>
      <c r="AL371" s="108" t="s">
        <v>327</v>
      </c>
      <c r="AM371" s="108" t="str">
        <f t="shared" si="109"/>
        <v>R_ES-APP-RA</v>
      </c>
      <c r="AN371" s="108" t="str">
        <f t="shared" si="109"/>
        <v>RH6_7</v>
      </c>
      <c r="AO371" s="108">
        <f t="shared" si="103"/>
        <v>0.0183190275812949</v>
      </c>
      <c r="AP371" s="108" t="s">
        <v>18</v>
      </c>
      <c r="AQ371" s="108" t="s">
        <v>194</v>
      </c>
      <c r="AU371" s="108" t="s">
        <v>327</v>
      </c>
      <c r="AV371" s="108" t="str">
        <f t="shared" si="110"/>
        <v>R_ES-APP-RA</v>
      </c>
      <c r="AW371" s="108" t="str">
        <f t="shared" si="110"/>
        <v>RH6_7</v>
      </c>
      <c r="AX371" s="108">
        <f t="shared" si="104"/>
        <v>0.0167442934477807</v>
      </c>
      <c r="AY371" s="108" t="s">
        <v>18</v>
      </c>
      <c r="AZ371" s="108" t="s">
        <v>193</v>
      </c>
      <c r="BD371" s="108" t="s">
        <v>327</v>
      </c>
      <c r="BE371" s="108" t="str">
        <f t="shared" si="111"/>
        <v>R_ES-APP-RA</v>
      </c>
      <c r="BF371" s="108" t="str">
        <f t="shared" si="111"/>
        <v>RH6_7</v>
      </c>
      <c r="BG371" s="108">
        <f t="shared" si="106"/>
        <v>0.0183190275812949</v>
      </c>
      <c r="BH371" s="108" t="s">
        <v>18</v>
      </c>
      <c r="BI371" s="108" t="s">
        <v>195</v>
      </c>
      <c r="BM371" s="108" t="s">
        <v>327</v>
      </c>
      <c r="BN371" s="108" t="str">
        <f t="shared" si="112"/>
        <v>R_ES-APP-RA</v>
      </c>
      <c r="BO371" s="108" t="str">
        <f t="shared" si="112"/>
        <v>RH6_7</v>
      </c>
      <c r="BP371" s="108">
        <f t="shared" si="105"/>
        <v>0.0167442934477807</v>
      </c>
      <c r="BQ371" s="108" t="s">
        <v>18</v>
      </c>
      <c r="BR371" s="108" t="s">
        <v>192</v>
      </c>
    </row>
    <row r="372" spans="11:70">
      <c r="K372" s="108" t="s">
        <v>327</v>
      </c>
      <c r="L372" s="108" t="str">
        <f t="shared" si="113"/>
        <v>R_ES-APP-RA</v>
      </c>
      <c r="M372" s="108" t="str">
        <f t="shared" si="92"/>
        <v>RH8_9</v>
      </c>
      <c r="N372" s="108">
        <f t="shared" si="100"/>
        <v>0.0188308994526831</v>
      </c>
      <c r="O372" s="108" t="s">
        <v>18</v>
      </c>
      <c r="P372" s="108" t="s">
        <v>196</v>
      </c>
      <c r="T372" s="108" t="s">
        <v>327</v>
      </c>
      <c r="U372" s="108" t="str">
        <f t="shared" si="107"/>
        <v>R_ES-APP-RA</v>
      </c>
      <c r="V372" s="108" t="str">
        <f t="shared" si="107"/>
        <v>RH8_9</v>
      </c>
      <c r="W372" s="108">
        <f t="shared" si="101"/>
        <v>0.0202757842956449</v>
      </c>
      <c r="X372" s="108" t="s">
        <v>18</v>
      </c>
      <c r="Y372" s="108" t="s">
        <v>191</v>
      </c>
      <c r="AC372" s="108" t="s">
        <v>327</v>
      </c>
      <c r="AD372" s="108" t="str">
        <f t="shared" si="108"/>
        <v>R_ES-APP-RA</v>
      </c>
      <c r="AE372" s="108" t="str">
        <f t="shared" si="108"/>
        <v>RH8_9</v>
      </c>
      <c r="AF372" s="108">
        <f t="shared" si="102"/>
        <v>0.0171569347582401</v>
      </c>
      <c r="AG372" s="108" t="s">
        <v>18</v>
      </c>
      <c r="AH372" s="108" t="s">
        <v>197</v>
      </c>
      <c r="AL372" s="108" t="s">
        <v>327</v>
      </c>
      <c r="AM372" s="108" t="str">
        <f t="shared" si="109"/>
        <v>R_ES-APP-RA</v>
      </c>
      <c r="AN372" s="108" t="str">
        <f t="shared" si="109"/>
        <v>RH8_9</v>
      </c>
      <c r="AO372" s="108">
        <f t="shared" si="103"/>
        <v>0.0183672329720752</v>
      </c>
      <c r="AP372" s="108" t="s">
        <v>18</v>
      </c>
      <c r="AQ372" s="108" t="s">
        <v>194</v>
      </c>
      <c r="AU372" s="108" t="s">
        <v>327</v>
      </c>
      <c r="AV372" s="108" t="str">
        <f t="shared" si="110"/>
        <v>R_ES-APP-RA</v>
      </c>
      <c r="AW372" s="108" t="str">
        <f t="shared" si="110"/>
        <v>RH8_9</v>
      </c>
      <c r="AX372" s="108">
        <f t="shared" si="104"/>
        <v>0.0168878417223846</v>
      </c>
      <c r="AY372" s="108" t="s">
        <v>18</v>
      </c>
      <c r="AZ372" s="108" t="s">
        <v>193</v>
      </c>
      <c r="BD372" s="108" t="s">
        <v>327</v>
      </c>
      <c r="BE372" s="108" t="str">
        <f t="shared" si="111"/>
        <v>R_ES-APP-RA</v>
      </c>
      <c r="BF372" s="108" t="str">
        <f t="shared" si="111"/>
        <v>RH8_9</v>
      </c>
      <c r="BG372" s="108">
        <f t="shared" si="106"/>
        <v>0.0183672329720752</v>
      </c>
      <c r="BH372" s="108" t="s">
        <v>18</v>
      </c>
      <c r="BI372" s="108" t="s">
        <v>195</v>
      </c>
      <c r="BM372" s="108" t="s">
        <v>327</v>
      </c>
      <c r="BN372" s="108" t="str">
        <f t="shared" si="112"/>
        <v>R_ES-APP-RA</v>
      </c>
      <c r="BO372" s="108" t="str">
        <f t="shared" si="112"/>
        <v>RH8_9</v>
      </c>
      <c r="BP372" s="108">
        <f t="shared" si="105"/>
        <v>0.0168878417223846</v>
      </c>
      <c r="BQ372" s="108" t="s">
        <v>18</v>
      </c>
      <c r="BR372" s="108" t="s">
        <v>192</v>
      </c>
    </row>
    <row r="373" spans="11:70">
      <c r="K373" s="108" t="s">
        <v>327</v>
      </c>
      <c r="L373" s="108" t="str">
        <f t="shared" si="113"/>
        <v>R_ES-APP-RA</v>
      </c>
      <c r="M373" s="108" t="str">
        <f t="shared" si="92"/>
        <v>RH10_11</v>
      </c>
      <c r="N373" s="108">
        <f t="shared" si="100"/>
        <v>0.0188922096207154</v>
      </c>
      <c r="O373" s="108" t="s">
        <v>18</v>
      </c>
      <c r="P373" s="108" t="s">
        <v>196</v>
      </c>
      <c r="T373" s="108" t="s">
        <v>327</v>
      </c>
      <c r="U373" s="108" t="str">
        <f t="shared" si="107"/>
        <v>R_ES-APP-RA</v>
      </c>
      <c r="V373" s="108" t="str">
        <f t="shared" si="107"/>
        <v>RH10_11</v>
      </c>
      <c r="W373" s="108">
        <f t="shared" si="101"/>
        <v>0.0226727094068072</v>
      </c>
      <c r="X373" s="108" t="s">
        <v>18</v>
      </c>
      <c r="Y373" s="108" t="s">
        <v>191</v>
      </c>
      <c r="AC373" s="108" t="s">
        <v>327</v>
      </c>
      <c r="AD373" s="108" t="str">
        <f t="shared" si="108"/>
        <v>R_ES-APP-RA</v>
      </c>
      <c r="AE373" s="108" t="str">
        <f t="shared" si="108"/>
        <v>RH10_11</v>
      </c>
      <c r="AF373" s="108">
        <f t="shared" si="102"/>
        <v>0.016996069788382</v>
      </c>
      <c r="AG373" s="108" t="s">
        <v>18</v>
      </c>
      <c r="AH373" s="108" t="s">
        <v>197</v>
      </c>
      <c r="AL373" s="108" t="s">
        <v>327</v>
      </c>
      <c r="AM373" s="108" t="str">
        <f t="shared" si="109"/>
        <v>R_ES-APP-RA</v>
      </c>
      <c r="AN373" s="108" t="str">
        <f t="shared" si="109"/>
        <v>RH10_11</v>
      </c>
      <c r="AO373" s="108">
        <f t="shared" si="103"/>
        <v>0.0195161233742294</v>
      </c>
      <c r="AP373" s="108" t="s">
        <v>18</v>
      </c>
      <c r="AQ373" s="108" t="s">
        <v>194</v>
      </c>
      <c r="AU373" s="108" t="s">
        <v>327</v>
      </c>
      <c r="AV373" s="108" t="str">
        <f t="shared" si="110"/>
        <v>R_ES-APP-RA</v>
      </c>
      <c r="AW373" s="108" t="str">
        <f t="shared" si="110"/>
        <v>RH10_11</v>
      </c>
      <c r="AX373" s="108">
        <f t="shared" si="104"/>
        <v>0.0187422674180833</v>
      </c>
      <c r="AY373" s="108" t="s">
        <v>18</v>
      </c>
      <c r="AZ373" s="108" t="s">
        <v>193</v>
      </c>
      <c r="BD373" s="108" t="s">
        <v>327</v>
      </c>
      <c r="BE373" s="108" t="str">
        <f t="shared" si="111"/>
        <v>R_ES-APP-RA</v>
      </c>
      <c r="BF373" s="108" t="str">
        <f t="shared" si="111"/>
        <v>RH10_11</v>
      </c>
      <c r="BG373" s="108">
        <f t="shared" si="106"/>
        <v>0.0195161233742294</v>
      </c>
      <c r="BH373" s="108" t="s">
        <v>18</v>
      </c>
      <c r="BI373" s="108" t="s">
        <v>195</v>
      </c>
      <c r="BM373" s="108" t="s">
        <v>327</v>
      </c>
      <c r="BN373" s="108" t="str">
        <f t="shared" si="112"/>
        <v>R_ES-APP-RA</v>
      </c>
      <c r="BO373" s="108" t="str">
        <f t="shared" si="112"/>
        <v>RH10_11</v>
      </c>
      <c r="BP373" s="108">
        <f t="shared" si="105"/>
        <v>0.0187422674180833</v>
      </c>
      <c r="BQ373" s="108" t="s">
        <v>18</v>
      </c>
      <c r="BR373" s="108" t="s">
        <v>192</v>
      </c>
    </row>
    <row r="374" spans="11:70">
      <c r="K374" s="108" t="s">
        <v>327</v>
      </c>
      <c r="L374" s="108" t="str">
        <f t="shared" si="113"/>
        <v>R_ES-APP-RA</v>
      </c>
      <c r="M374" s="108" t="str">
        <f t="shared" si="92"/>
        <v>RH12_13</v>
      </c>
      <c r="N374" s="108">
        <f t="shared" si="100"/>
        <v>0.0197356728752531</v>
      </c>
      <c r="O374" s="108" t="s">
        <v>18</v>
      </c>
      <c r="P374" s="108" t="s">
        <v>196</v>
      </c>
      <c r="T374" s="108" t="s">
        <v>327</v>
      </c>
      <c r="U374" s="108" t="str">
        <f t="shared" si="107"/>
        <v>R_ES-APP-RA</v>
      </c>
      <c r="V374" s="108" t="str">
        <f t="shared" si="107"/>
        <v>RH12_13</v>
      </c>
      <c r="W374" s="108">
        <f t="shared" si="101"/>
        <v>0.0227084613240583</v>
      </c>
      <c r="X374" s="108" t="s">
        <v>18</v>
      </c>
      <c r="Y374" s="108" t="s">
        <v>191</v>
      </c>
      <c r="AC374" s="108" t="s">
        <v>327</v>
      </c>
      <c r="AD374" s="108" t="str">
        <f t="shared" si="108"/>
        <v>R_ES-APP-RA</v>
      </c>
      <c r="AE374" s="108" t="str">
        <f t="shared" si="108"/>
        <v>RH12_13</v>
      </c>
      <c r="AF374" s="108">
        <f t="shared" si="102"/>
        <v>0.0181900219421491</v>
      </c>
      <c r="AG374" s="108" t="s">
        <v>18</v>
      </c>
      <c r="AH374" s="108" t="s">
        <v>197</v>
      </c>
      <c r="AL374" s="108" t="s">
        <v>327</v>
      </c>
      <c r="AM374" s="108" t="str">
        <f t="shared" si="109"/>
        <v>R_ES-APP-RA</v>
      </c>
      <c r="AN374" s="108" t="str">
        <f t="shared" si="109"/>
        <v>RH12_13</v>
      </c>
      <c r="AO374" s="108">
        <f t="shared" si="103"/>
        <v>0.0203929774116346</v>
      </c>
      <c r="AP374" s="108" t="s">
        <v>18</v>
      </c>
      <c r="AQ374" s="108" t="s">
        <v>194</v>
      </c>
      <c r="AU374" s="108" t="s">
        <v>327</v>
      </c>
      <c r="AV374" s="108" t="str">
        <f t="shared" si="110"/>
        <v>R_ES-APP-RA</v>
      </c>
      <c r="AW374" s="108" t="str">
        <f t="shared" si="110"/>
        <v>RH12_13</v>
      </c>
      <c r="AX374" s="108">
        <f t="shared" si="104"/>
        <v>0.0203766512243404</v>
      </c>
      <c r="AY374" s="108" t="s">
        <v>18</v>
      </c>
      <c r="AZ374" s="108" t="s">
        <v>193</v>
      </c>
      <c r="BD374" s="108" t="s">
        <v>327</v>
      </c>
      <c r="BE374" s="108" t="str">
        <f t="shared" si="111"/>
        <v>R_ES-APP-RA</v>
      </c>
      <c r="BF374" s="108" t="str">
        <f t="shared" si="111"/>
        <v>RH12_13</v>
      </c>
      <c r="BG374" s="108">
        <f t="shared" si="106"/>
        <v>0.0203929774116346</v>
      </c>
      <c r="BH374" s="108" t="s">
        <v>18</v>
      </c>
      <c r="BI374" s="108" t="s">
        <v>195</v>
      </c>
      <c r="BM374" s="108" t="s">
        <v>327</v>
      </c>
      <c r="BN374" s="108" t="str">
        <f t="shared" si="112"/>
        <v>R_ES-APP-RA</v>
      </c>
      <c r="BO374" s="108" t="str">
        <f t="shared" si="112"/>
        <v>RH12_13</v>
      </c>
      <c r="BP374" s="108">
        <f t="shared" si="105"/>
        <v>0.0203766512243404</v>
      </c>
      <c r="BQ374" s="108" t="s">
        <v>18</v>
      </c>
      <c r="BR374" s="108" t="s">
        <v>192</v>
      </c>
    </row>
    <row r="375" spans="11:70">
      <c r="K375" s="175" t="s">
        <v>327</v>
      </c>
      <c r="L375" s="108" t="str">
        <f t="shared" si="113"/>
        <v>R_ES-APP-RA</v>
      </c>
      <c r="M375" s="108" t="str">
        <f t="shared" si="92"/>
        <v>RH14_15</v>
      </c>
      <c r="N375" s="108">
        <f t="shared" si="100"/>
        <v>0.0205351902664844</v>
      </c>
      <c r="O375" s="108" t="s">
        <v>18</v>
      </c>
      <c r="P375" s="108" t="s">
        <v>196</v>
      </c>
      <c r="T375" s="108" t="s">
        <v>327</v>
      </c>
      <c r="U375" s="108" t="str">
        <f t="shared" si="107"/>
        <v>R_ES-APP-RA</v>
      </c>
      <c r="V375" s="108" t="str">
        <f t="shared" si="107"/>
        <v>RH14_15</v>
      </c>
      <c r="W375" s="108">
        <f t="shared" si="101"/>
        <v>0.0220528299189836</v>
      </c>
      <c r="X375" s="108" t="s">
        <v>18</v>
      </c>
      <c r="Y375" s="108" t="s">
        <v>191</v>
      </c>
      <c r="AC375" s="108" t="s">
        <v>327</v>
      </c>
      <c r="AD375" s="108" t="str">
        <f t="shared" si="108"/>
        <v>R_ES-APP-RA</v>
      </c>
      <c r="AE375" s="108" t="str">
        <f t="shared" si="108"/>
        <v>RH14_15</v>
      </c>
      <c r="AF375" s="108">
        <f t="shared" si="102"/>
        <v>0.0209674919745702</v>
      </c>
      <c r="AG375" s="108" t="s">
        <v>18</v>
      </c>
      <c r="AH375" s="108" t="s">
        <v>197</v>
      </c>
      <c r="AL375" s="108" t="s">
        <v>327</v>
      </c>
      <c r="AM375" s="108" t="str">
        <f t="shared" si="109"/>
        <v>R_ES-APP-RA</v>
      </c>
      <c r="AN375" s="108" t="str">
        <f t="shared" si="109"/>
        <v>RH14_15</v>
      </c>
      <c r="AO375" s="108">
        <f t="shared" si="103"/>
        <v>0.0210417023326588</v>
      </c>
      <c r="AP375" s="108" t="s">
        <v>18</v>
      </c>
      <c r="AQ375" s="108" t="s">
        <v>194</v>
      </c>
      <c r="AU375" s="108" t="s">
        <v>327</v>
      </c>
      <c r="AV375" s="108" t="str">
        <f t="shared" si="110"/>
        <v>R_ES-APP-RA</v>
      </c>
      <c r="AW375" s="108" t="str">
        <f t="shared" si="110"/>
        <v>RH14_15</v>
      </c>
      <c r="AX375" s="108">
        <f t="shared" si="104"/>
        <v>0.0207782387307691</v>
      </c>
      <c r="AY375" s="108" t="s">
        <v>18</v>
      </c>
      <c r="AZ375" s="108" t="s">
        <v>193</v>
      </c>
      <c r="BD375" s="108" t="s">
        <v>327</v>
      </c>
      <c r="BE375" s="108" t="str">
        <f t="shared" si="111"/>
        <v>R_ES-APP-RA</v>
      </c>
      <c r="BF375" s="108" t="str">
        <f t="shared" si="111"/>
        <v>RH14_15</v>
      </c>
      <c r="BG375" s="108">
        <f t="shared" si="106"/>
        <v>0.0210417023326588</v>
      </c>
      <c r="BH375" s="108" t="s">
        <v>18</v>
      </c>
      <c r="BI375" s="108" t="s">
        <v>195</v>
      </c>
      <c r="BM375" s="108" t="s">
        <v>327</v>
      </c>
      <c r="BN375" s="108" t="str">
        <f t="shared" si="112"/>
        <v>R_ES-APP-RA</v>
      </c>
      <c r="BO375" s="108" t="str">
        <f t="shared" si="112"/>
        <v>RH14_15</v>
      </c>
      <c r="BP375" s="108">
        <f t="shared" si="105"/>
        <v>0.0207782387307691</v>
      </c>
      <c r="BQ375" s="108" t="s">
        <v>18</v>
      </c>
      <c r="BR375" s="108" t="s">
        <v>192</v>
      </c>
    </row>
    <row r="376" spans="11:70">
      <c r="K376" s="108" t="s">
        <v>327</v>
      </c>
      <c r="L376" s="108" t="str">
        <f t="shared" si="113"/>
        <v>R_ES-APP-RA</v>
      </c>
      <c r="M376" s="108" t="str">
        <f t="shared" si="92"/>
        <v>RH16_17</v>
      </c>
      <c r="N376" s="108">
        <f t="shared" si="100"/>
        <v>0.0208967198623784</v>
      </c>
      <c r="O376" s="108" t="s">
        <v>18</v>
      </c>
      <c r="P376" s="108" t="s">
        <v>196</v>
      </c>
      <c r="T376" s="108" t="s">
        <v>327</v>
      </c>
      <c r="U376" s="108" t="str">
        <f t="shared" si="107"/>
        <v>R_ES-APP-RA</v>
      </c>
      <c r="V376" s="108" t="str">
        <f t="shared" si="107"/>
        <v>RH16_17</v>
      </c>
      <c r="W376" s="108">
        <f t="shared" si="101"/>
        <v>0.0211925188192021</v>
      </c>
      <c r="X376" s="108" t="s">
        <v>18</v>
      </c>
      <c r="Y376" s="108" t="s">
        <v>191</v>
      </c>
      <c r="AC376" s="108" t="s">
        <v>327</v>
      </c>
      <c r="AD376" s="108" t="str">
        <f t="shared" si="108"/>
        <v>R_ES-APP-RA</v>
      </c>
      <c r="AE376" s="108" t="str">
        <f t="shared" si="108"/>
        <v>RH16_17</v>
      </c>
      <c r="AF376" s="108">
        <f t="shared" si="102"/>
        <v>0.0218963821038514</v>
      </c>
      <c r="AG376" s="108" t="s">
        <v>18</v>
      </c>
      <c r="AH376" s="108" t="s">
        <v>197</v>
      </c>
      <c r="AL376" s="108" t="s">
        <v>327</v>
      </c>
      <c r="AM376" s="108" t="str">
        <f t="shared" si="109"/>
        <v>R_ES-APP-RA</v>
      </c>
      <c r="AN376" s="108" t="str">
        <f t="shared" si="109"/>
        <v>RH16_17</v>
      </c>
      <c r="AO376" s="108">
        <f t="shared" si="103"/>
        <v>0.0210314702528813</v>
      </c>
      <c r="AP376" s="108" t="s">
        <v>18</v>
      </c>
      <c r="AQ376" s="108" t="s">
        <v>194</v>
      </c>
      <c r="AU376" s="108" t="s">
        <v>327</v>
      </c>
      <c r="AV376" s="108" t="str">
        <f t="shared" si="110"/>
        <v>R_ES-APP-RA</v>
      </c>
      <c r="AW376" s="108" t="str">
        <f t="shared" si="110"/>
        <v>RH16_17</v>
      </c>
      <c r="AX376" s="108">
        <f t="shared" si="104"/>
        <v>0.0206919007593365</v>
      </c>
      <c r="AY376" s="108" t="s">
        <v>18</v>
      </c>
      <c r="AZ376" s="108" t="s">
        <v>193</v>
      </c>
      <c r="BD376" s="108" t="s">
        <v>327</v>
      </c>
      <c r="BE376" s="108" t="str">
        <f t="shared" si="111"/>
        <v>R_ES-APP-RA</v>
      </c>
      <c r="BF376" s="108" t="str">
        <f t="shared" si="111"/>
        <v>RH16_17</v>
      </c>
      <c r="BG376" s="108">
        <f t="shared" si="106"/>
        <v>0.0210314702528813</v>
      </c>
      <c r="BH376" s="108" t="s">
        <v>18</v>
      </c>
      <c r="BI376" s="108" t="s">
        <v>195</v>
      </c>
      <c r="BM376" s="108" t="s">
        <v>327</v>
      </c>
      <c r="BN376" s="108" t="str">
        <f t="shared" si="112"/>
        <v>R_ES-APP-RA</v>
      </c>
      <c r="BO376" s="108" t="str">
        <f t="shared" si="112"/>
        <v>RH16_17</v>
      </c>
      <c r="BP376" s="108">
        <f t="shared" si="105"/>
        <v>0.0206919007593365</v>
      </c>
      <c r="BQ376" s="108" t="s">
        <v>18</v>
      </c>
      <c r="BR376" s="108" t="s">
        <v>192</v>
      </c>
    </row>
    <row r="377" spans="11:70">
      <c r="K377" s="108" t="s">
        <v>327</v>
      </c>
      <c r="L377" s="108" t="str">
        <f t="shared" si="113"/>
        <v>R_ES-APP-RA</v>
      </c>
      <c r="M377" s="108" t="str">
        <f t="shared" si="92"/>
        <v>RH18_19</v>
      </c>
      <c r="N377" s="108">
        <f t="shared" si="100"/>
        <v>0.0208657701701157</v>
      </c>
      <c r="O377" s="108" t="s">
        <v>18</v>
      </c>
      <c r="P377" s="108" t="s">
        <v>196</v>
      </c>
      <c r="T377" s="108" t="s">
        <v>327</v>
      </c>
      <c r="U377" s="108" t="str">
        <f t="shared" si="107"/>
        <v>R_ES-APP-RA</v>
      </c>
      <c r="V377" s="108" t="str">
        <f t="shared" si="107"/>
        <v>RH18_19</v>
      </c>
      <c r="W377" s="108">
        <f t="shared" si="101"/>
        <v>0.0211344683567324</v>
      </c>
      <c r="X377" s="108" t="s">
        <v>18</v>
      </c>
      <c r="Y377" s="108" t="s">
        <v>191</v>
      </c>
      <c r="AC377" s="108" t="s">
        <v>327</v>
      </c>
      <c r="AD377" s="108" t="str">
        <f t="shared" si="108"/>
        <v>R_ES-APP-RA</v>
      </c>
      <c r="AE377" s="108" t="str">
        <f t="shared" si="108"/>
        <v>RH18_19</v>
      </c>
      <c r="AF377" s="108">
        <f t="shared" si="102"/>
        <v>0.0217155355129377</v>
      </c>
      <c r="AG377" s="108" t="s">
        <v>18</v>
      </c>
      <c r="AH377" s="108" t="s">
        <v>197</v>
      </c>
      <c r="AL377" s="108" t="s">
        <v>327</v>
      </c>
      <c r="AM377" s="108" t="str">
        <f t="shared" si="109"/>
        <v>R_ES-APP-RA</v>
      </c>
      <c r="AN377" s="108" t="str">
        <f t="shared" si="109"/>
        <v>RH18_19</v>
      </c>
      <c r="AO377" s="108">
        <f t="shared" si="103"/>
        <v>0.0207724666848622</v>
      </c>
      <c r="AP377" s="108" t="s">
        <v>18</v>
      </c>
      <c r="AQ377" s="108" t="s">
        <v>194</v>
      </c>
      <c r="AU377" s="108" t="s">
        <v>327</v>
      </c>
      <c r="AV377" s="108" t="str">
        <f t="shared" si="110"/>
        <v>R_ES-APP-RA</v>
      </c>
      <c r="AW377" s="108" t="str">
        <f t="shared" si="110"/>
        <v>RH18_19</v>
      </c>
      <c r="AX377" s="108">
        <f t="shared" si="104"/>
        <v>0.0204346889564006</v>
      </c>
      <c r="AY377" s="108" t="s">
        <v>18</v>
      </c>
      <c r="AZ377" s="108" t="s">
        <v>193</v>
      </c>
      <c r="BD377" s="108" t="s">
        <v>327</v>
      </c>
      <c r="BE377" s="108" t="str">
        <f t="shared" si="111"/>
        <v>R_ES-APP-RA</v>
      </c>
      <c r="BF377" s="108" t="str">
        <f t="shared" si="111"/>
        <v>RH18_19</v>
      </c>
      <c r="BG377" s="108">
        <f t="shared" si="106"/>
        <v>0.0207724666848622</v>
      </c>
      <c r="BH377" s="108" t="s">
        <v>18</v>
      </c>
      <c r="BI377" s="108" t="s">
        <v>195</v>
      </c>
      <c r="BM377" s="108" t="s">
        <v>327</v>
      </c>
      <c r="BN377" s="108" t="str">
        <f t="shared" si="112"/>
        <v>R_ES-APP-RA</v>
      </c>
      <c r="BO377" s="108" t="str">
        <f t="shared" si="112"/>
        <v>RH18_19</v>
      </c>
      <c r="BP377" s="108">
        <f t="shared" si="105"/>
        <v>0.0204346889564006</v>
      </c>
      <c r="BQ377" s="108" t="s">
        <v>18</v>
      </c>
      <c r="BR377" s="108" t="s">
        <v>192</v>
      </c>
    </row>
    <row r="378" spans="11:70">
      <c r="K378" s="108" t="s">
        <v>327</v>
      </c>
      <c r="L378" s="108" t="str">
        <f t="shared" si="113"/>
        <v>R_ES-APP-RA</v>
      </c>
      <c r="M378" s="108" t="str">
        <f t="shared" si="92"/>
        <v>RH20_21</v>
      </c>
      <c r="N378" s="108">
        <f t="shared" si="100"/>
        <v>0.0208182800695852</v>
      </c>
      <c r="O378" s="108" t="s">
        <v>18</v>
      </c>
      <c r="P378" s="108" t="s">
        <v>196</v>
      </c>
      <c r="T378" s="108" t="s">
        <v>327</v>
      </c>
      <c r="U378" s="108" t="str">
        <f t="shared" si="107"/>
        <v>R_ES-APP-RA</v>
      </c>
      <c r="V378" s="108" t="str">
        <f t="shared" si="107"/>
        <v>RH20_21</v>
      </c>
      <c r="W378" s="108">
        <f t="shared" si="101"/>
        <v>0.0216015909557287</v>
      </c>
      <c r="X378" s="108" t="s">
        <v>18</v>
      </c>
      <c r="Y378" s="108" t="s">
        <v>191</v>
      </c>
      <c r="AC378" s="108" t="s">
        <v>327</v>
      </c>
      <c r="AD378" s="108" t="str">
        <f t="shared" si="108"/>
        <v>R_ES-APP-RA</v>
      </c>
      <c r="AE378" s="108" t="str">
        <f t="shared" si="108"/>
        <v>RH20_21</v>
      </c>
      <c r="AF378" s="108">
        <f t="shared" si="102"/>
        <v>0.0212535167287306</v>
      </c>
      <c r="AG378" s="108" t="s">
        <v>18</v>
      </c>
      <c r="AH378" s="108" t="s">
        <v>197</v>
      </c>
      <c r="AL378" s="108" t="s">
        <v>327</v>
      </c>
      <c r="AM378" s="108" t="str">
        <f t="shared" si="109"/>
        <v>R_ES-APP-RA</v>
      </c>
      <c r="AN378" s="108" t="str">
        <f t="shared" si="109"/>
        <v>RH20_21</v>
      </c>
      <c r="AO378" s="108">
        <f t="shared" si="103"/>
        <v>0.0208717090489964</v>
      </c>
      <c r="AP378" s="108" t="s">
        <v>18</v>
      </c>
      <c r="AQ378" s="108" t="s">
        <v>194</v>
      </c>
      <c r="AU378" s="108" t="s">
        <v>327</v>
      </c>
      <c r="AV378" s="108" t="str">
        <f t="shared" si="110"/>
        <v>R_ES-APP-RA</v>
      </c>
      <c r="AW378" s="108" t="str">
        <f t="shared" si="110"/>
        <v>RH20_21</v>
      </c>
      <c r="AX378" s="108">
        <f t="shared" si="104"/>
        <v>0.0208022312711157</v>
      </c>
      <c r="AY378" s="108" t="s">
        <v>18</v>
      </c>
      <c r="AZ378" s="108" t="s">
        <v>193</v>
      </c>
      <c r="BD378" s="108" t="s">
        <v>327</v>
      </c>
      <c r="BE378" s="108" t="str">
        <f t="shared" si="111"/>
        <v>R_ES-APP-RA</v>
      </c>
      <c r="BF378" s="108" t="str">
        <f t="shared" si="111"/>
        <v>RH20_21</v>
      </c>
      <c r="BG378" s="108">
        <f t="shared" si="106"/>
        <v>0.0208717090489964</v>
      </c>
      <c r="BH378" s="108" t="s">
        <v>18</v>
      </c>
      <c r="BI378" s="108" t="s">
        <v>195</v>
      </c>
      <c r="BM378" s="108" t="s">
        <v>327</v>
      </c>
      <c r="BN378" s="108" t="str">
        <f t="shared" si="112"/>
        <v>R_ES-APP-RA</v>
      </c>
      <c r="BO378" s="108" t="str">
        <f t="shared" si="112"/>
        <v>RH20_21</v>
      </c>
      <c r="BP378" s="108">
        <f t="shared" si="105"/>
        <v>0.0208022312711157</v>
      </c>
      <c r="BQ378" s="108" t="s">
        <v>18</v>
      </c>
      <c r="BR378" s="108" t="s">
        <v>192</v>
      </c>
    </row>
    <row r="379" spans="11:70">
      <c r="K379" s="175" t="s">
        <v>327</v>
      </c>
      <c r="L379" s="108" t="str">
        <f t="shared" si="113"/>
        <v>R_ES-APP-RA</v>
      </c>
      <c r="M379" s="108" t="str">
        <f t="shared" si="92"/>
        <v>RH22_23</v>
      </c>
      <c r="N379" s="108">
        <f t="shared" si="100"/>
        <v>0.0209309345114678</v>
      </c>
      <c r="O379" s="108" t="s">
        <v>18</v>
      </c>
      <c r="P379" s="108" t="s">
        <v>196</v>
      </c>
      <c r="T379" s="108" t="s">
        <v>327</v>
      </c>
      <c r="U379" s="108" t="str">
        <f t="shared" si="107"/>
        <v>R_ES-APP-RA</v>
      </c>
      <c r="V379" s="108" t="str">
        <f t="shared" si="107"/>
        <v>RH22_23</v>
      </c>
      <c r="W379" s="108">
        <f t="shared" si="101"/>
        <v>0.0217726786365968</v>
      </c>
      <c r="X379" s="108" t="s">
        <v>18</v>
      </c>
      <c r="Y379" s="108" t="s">
        <v>191</v>
      </c>
      <c r="AC379" s="108" t="s">
        <v>327</v>
      </c>
      <c r="AD379" s="108" t="str">
        <f t="shared" si="108"/>
        <v>R_ES-APP-RA</v>
      </c>
      <c r="AE379" s="108" t="str">
        <f t="shared" si="108"/>
        <v>RH22_23</v>
      </c>
      <c r="AF379" s="108">
        <f t="shared" si="102"/>
        <v>0.0210192787763135</v>
      </c>
      <c r="AG379" s="108" t="s">
        <v>18</v>
      </c>
      <c r="AH379" s="108" t="s">
        <v>197</v>
      </c>
      <c r="AL379" s="108" t="s">
        <v>327</v>
      </c>
      <c r="AM379" s="108" t="str">
        <f t="shared" si="109"/>
        <v>R_ES-APP-RA</v>
      </c>
      <c r="AN379" s="108" t="str">
        <f t="shared" si="109"/>
        <v>RH22_23</v>
      </c>
      <c r="AO379" s="108">
        <f t="shared" si="103"/>
        <v>0.0210488298607682</v>
      </c>
      <c r="AP379" s="108" t="s">
        <v>18</v>
      </c>
      <c r="AQ379" s="108" t="s">
        <v>194</v>
      </c>
      <c r="AU379" s="108" t="s">
        <v>327</v>
      </c>
      <c r="AV379" s="108" t="str">
        <f t="shared" si="110"/>
        <v>R_ES-APP-RA</v>
      </c>
      <c r="AW379" s="108" t="str">
        <f t="shared" si="110"/>
        <v>RH22_23</v>
      </c>
      <c r="AX379" s="108">
        <f t="shared" si="104"/>
        <v>0.0211656433177729</v>
      </c>
      <c r="AY379" s="108" t="s">
        <v>18</v>
      </c>
      <c r="AZ379" s="108" t="s">
        <v>193</v>
      </c>
      <c r="BD379" s="108" t="s">
        <v>327</v>
      </c>
      <c r="BE379" s="108" t="str">
        <f t="shared" si="111"/>
        <v>R_ES-APP-RA</v>
      </c>
      <c r="BF379" s="108" t="str">
        <f t="shared" si="111"/>
        <v>RH22_23</v>
      </c>
      <c r="BG379" s="108">
        <f t="shared" si="106"/>
        <v>0.0210488298607682</v>
      </c>
      <c r="BH379" s="108" t="s">
        <v>18</v>
      </c>
      <c r="BI379" s="108" t="s">
        <v>195</v>
      </c>
      <c r="BM379" s="108" t="s">
        <v>327</v>
      </c>
      <c r="BN379" s="108" t="str">
        <f t="shared" si="112"/>
        <v>R_ES-APP-RA</v>
      </c>
      <c r="BO379" s="108" t="str">
        <f t="shared" si="112"/>
        <v>RH22_23</v>
      </c>
      <c r="BP379" s="108">
        <f t="shared" si="105"/>
        <v>0.0211656433177729</v>
      </c>
      <c r="BQ379" s="108" t="s">
        <v>18</v>
      </c>
      <c r="BR379" s="108" t="s">
        <v>192</v>
      </c>
    </row>
    <row r="380" spans="11:70">
      <c r="K380" s="108" t="s">
        <v>327</v>
      </c>
      <c r="L380" s="108" t="str">
        <f t="shared" si="113"/>
        <v>R_ES-APP-RA</v>
      </c>
      <c r="M380" s="108" t="str">
        <f t="shared" si="92"/>
        <v>SH0_1</v>
      </c>
      <c r="N380" s="108">
        <f t="shared" si="100"/>
        <v>0.0216934658061337</v>
      </c>
      <c r="O380" s="108" t="s">
        <v>18</v>
      </c>
      <c r="P380" s="108" t="s">
        <v>196</v>
      </c>
      <c r="T380" s="108" t="s">
        <v>327</v>
      </c>
      <c r="U380" s="108" t="str">
        <f t="shared" si="107"/>
        <v>R_ES-APP-RA</v>
      </c>
      <c r="V380" s="108" t="str">
        <f t="shared" si="107"/>
        <v>SH0_1</v>
      </c>
      <c r="W380" s="108">
        <f t="shared" si="101"/>
        <v>0.0174477618854123</v>
      </c>
      <c r="X380" s="108" t="s">
        <v>18</v>
      </c>
      <c r="Y380" s="108" t="s">
        <v>191</v>
      </c>
      <c r="AC380" s="108" t="s">
        <v>327</v>
      </c>
      <c r="AD380" s="108" t="str">
        <f t="shared" si="108"/>
        <v>R_ES-APP-RA</v>
      </c>
      <c r="AE380" s="108" t="str">
        <f t="shared" si="108"/>
        <v>SH0_1</v>
      </c>
      <c r="AF380" s="108">
        <f t="shared" si="102"/>
        <v>0.020811553801597</v>
      </c>
      <c r="AG380" s="108" t="s">
        <v>18</v>
      </c>
      <c r="AH380" s="108" t="s">
        <v>197</v>
      </c>
      <c r="AL380" s="108" t="s">
        <v>327</v>
      </c>
      <c r="AM380" s="108" t="str">
        <f t="shared" si="109"/>
        <v>R_ES-APP-RA</v>
      </c>
      <c r="AN380" s="108" t="str">
        <f t="shared" si="109"/>
        <v>SH0_1</v>
      </c>
      <c r="AO380" s="108">
        <f t="shared" si="103"/>
        <v>0.0202895899307037</v>
      </c>
      <c r="AP380" s="108" t="s">
        <v>18</v>
      </c>
      <c r="AQ380" s="108" t="s">
        <v>194</v>
      </c>
      <c r="AU380" s="108" t="s">
        <v>327</v>
      </c>
      <c r="AV380" s="108" t="str">
        <f t="shared" si="110"/>
        <v>R_ES-APP-RA</v>
      </c>
      <c r="AW380" s="108" t="str">
        <f t="shared" si="110"/>
        <v>SH0_1</v>
      </c>
      <c r="AX380" s="108">
        <f t="shared" si="104"/>
        <v>0.0235399975380162</v>
      </c>
      <c r="AY380" s="108" t="s">
        <v>18</v>
      </c>
      <c r="AZ380" s="108" t="s">
        <v>193</v>
      </c>
      <c r="BD380" s="108" t="s">
        <v>327</v>
      </c>
      <c r="BE380" s="108" t="str">
        <f t="shared" si="111"/>
        <v>R_ES-APP-RA</v>
      </c>
      <c r="BF380" s="108" t="str">
        <f t="shared" si="111"/>
        <v>SH0_1</v>
      </c>
      <c r="BG380" s="108">
        <f t="shared" si="106"/>
        <v>0.0202895899307037</v>
      </c>
      <c r="BH380" s="108" t="s">
        <v>18</v>
      </c>
      <c r="BI380" s="108" t="s">
        <v>195</v>
      </c>
      <c r="BM380" s="108" t="s">
        <v>327</v>
      </c>
      <c r="BN380" s="108" t="str">
        <f t="shared" si="112"/>
        <v>R_ES-APP-RA</v>
      </c>
      <c r="BO380" s="108" t="str">
        <f t="shared" si="112"/>
        <v>SH0_1</v>
      </c>
      <c r="BP380" s="108">
        <f t="shared" si="105"/>
        <v>0.0235399975380162</v>
      </c>
      <c r="BQ380" s="108" t="s">
        <v>18</v>
      </c>
      <c r="BR380" s="108" t="s">
        <v>192</v>
      </c>
    </row>
    <row r="381" spans="11:70">
      <c r="K381" s="108" t="s">
        <v>327</v>
      </c>
      <c r="L381" s="108" t="str">
        <f t="shared" si="113"/>
        <v>R_ES-APP-RA</v>
      </c>
      <c r="M381" s="108" t="str">
        <f t="shared" si="92"/>
        <v>SH2_3</v>
      </c>
      <c r="N381" s="108">
        <f t="shared" si="100"/>
        <v>0.0210916294485409</v>
      </c>
      <c r="O381" s="108" t="s">
        <v>18</v>
      </c>
      <c r="P381" s="108" t="s">
        <v>196</v>
      </c>
      <c r="T381" s="108" t="s">
        <v>327</v>
      </c>
      <c r="U381" s="108" t="str">
        <f t="shared" si="107"/>
        <v>R_ES-APP-RA</v>
      </c>
      <c r="V381" s="108" t="str">
        <f t="shared" si="107"/>
        <v>SH2_3</v>
      </c>
      <c r="W381" s="108">
        <f t="shared" si="101"/>
        <v>0.0152457918759897</v>
      </c>
      <c r="X381" s="108" t="s">
        <v>18</v>
      </c>
      <c r="Y381" s="108" t="s">
        <v>191</v>
      </c>
      <c r="AC381" s="108" t="s">
        <v>327</v>
      </c>
      <c r="AD381" s="108" t="str">
        <f t="shared" si="108"/>
        <v>R_ES-APP-RA</v>
      </c>
      <c r="AE381" s="108" t="str">
        <f t="shared" si="108"/>
        <v>SH2_3</v>
      </c>
      <c r="AF381" s="108">
        <f t="shared" si="102"/>
        <v>0.0201796299239725</v>
      </c>
      <c r="AG381" s="108" t="s">
        <v>18</v>
      </c>
      <c r="AH381" s="108" t="s">
        <v>197</v>
      </c>
      <c r="AL381" s="108" t="s">
        <v>327</v>
      </c>
      <c r="AM381" s="108" t="str">
        <f t="shared" si="109"/>
        <v>R_ES-APP-RA</v>
      </c>
      <c r="AN381" s="108" t="str">
        <f t="shared" si="109"/>
        <v>SH2_3</v>
      </c>
      <c r="AO381" s="108">
        <f t="shared" si="103"/>
        <v>0.0188706568826577</v>
      </c>
      <c r="AP381" s="108" t="s">
        <v>18</v>
      </c>
      <c r="AQ381" s="108" t="s">
        <v>194</v>
      </c>
      <c r="AU381" s="108" t="s">
        <v>327</v>
      </c>
      <c r="AV381" s="108" t="str">
        <f t="shared" si="110"/>
        <v>R_ES-APP-RA</v>
      </c>
      <c r="AW381" s="108" t="str">
        <f t="shared" si="110"/>
        <v>SH2_3</v>
      </c>
      <c r="AX381" s="108">
        <f t="shared" si="104"/>
        <v>0.0213085433268016</v>
      </c>
      <c r="AY381" s="108" t="s">
        <v>18</v>
      </c>
      <c r="AZ381" s="108" t="s">
        <v>193</v>
      </c>
      <c r="BD381" s="108" t="s">
        <v>327</v>
      </c>
      <c r="BE381" s="108" t="str">
        <f t="shared" si="111"/>
        <v>R_ES-APP-RA</v>
      </c>
      <c r="BF381" s="108" t="str">
        <f t="shared" si="111"/>
        <v>SH2_3</v>
      </c>
      <c r="BG381" s="108">
        <f t="shared" si="106"/>
        <v>0.0188706568826577</v>
      </c>
      <c r="BH381" s="108" t="s">
        <v>18</v>
      </c>
      <c r="BI381" s="108" t="s">
        <v>195</v>
      </c>
      <c r="BM381" s="108" t="s">
        <v>327</v>
      </c>
      <c r="BN381" s="108" t="str">
        <f t="shared" si="112"/>
        <v>R_ES-APP-RA</v>
      </c>
      <c r="BO381" s="108" t="str">
        <f t="shared" si="112"/>
        <v>SH2_3</v>
      </c>
      <c r="BP381" s="108">
        <f t="shared" si="105"/>
        <v>0.0213085433268016</v>
      </c>
      <c r="BQ381" s="108" t="s">
        <v>18</v>
      </c>
      <c r="BR381" s="108" t="s">
        <v>192</v>
      </c>
    </row>
    <row r="382" spans="11:70">
      <c r="K382" s="108" t="s">
        <v>327</v>
      </c>
      <c r="L382" s="108" t="str">
        <f t="shared" si="113"/>
        <v>R_ES-APP-RA</v>
      </c>
      <c r="M382" s="108" t="str">
        <f t="shared" si="92"/>
        <v>SH4_5</v>
      </c>
      <c r="N382" s="108">
        <f t="shared" si="100"/>
        <v>0.0202885549117574</v>
      </c>
      <c r="O382" s="108" t="s">
        <v>18</v>
      </c>
      <c r="P382" s="108" t="s">
        <v>196</v>
      </c>
      <c r="T382" s="108" t="s">
        <v>327</v>
      </c>
      <c r="U382" s="108" t="str">
        <f t="shared" si="107"/>
        <v>R_ES-APP-RA</v>
      </c>
      <c r="V382" s="108" t="str">
        <f t="shared" si="107"/>
        <v>SH4_5</v>
      </c>
      <c r="W382" s="108">
        <f t="shared" si="101"/>
        <v>0.0140147850596432</v>
      </c>
      <c r="X382" s="108" t="s">
        <v>18</v>
      </c>
      <c r="Y382" s="108" t="s">
        <v>191</v>
      </c>
      <c r="AC382" s="108" t="s">
        <v>327</v>
      </c>
      <c r="AD382" s="108" t="str">
        <f t="shared" si="108"/>
        <v>R_ES-APP-RA</v>
      </c>
      <c r="AE382" s="108" t="str">
        <f t="shared" si="108"/>
        <v>SH4_5</v>
      </c>
      <c r="AF382" s="108">
        <f t="shared" si="102"/>
        <v>0.0196148395220663</v>
      </c>
      <c r="AG382" s="108" t="s">
        <v>18</v>
      </c>
      <c r="AH382" s="108" t="s">
        <v>197</v>
      </c>
      <c r="AL382" s="108" t="s">
        <v>327</v>
      </c>
      <c r="AM382" s="108" t="str">
        <f t="shared" si="109"/>
        <v>R_ES-APP-RA</v>
      </c>
      <c r="AN382" s="108" t="str">
        <f t="shared" si="109"/>
        <v>SH4_5</v>
      </c>
      <c r="AO382" s="108">
        <f t="shared" si="103"/>
        <v>0.017500502969476</v>
      </c>
      <c r="AP382" s="108" t="s">
        <v>18</v>
      </c>
      <c r="AQ382" s="108" t="s">
        <v>194</v>
      </c>
      <c r="AU382" s="108" t="s">
        <v>327</v>
      </c>
      <c r="AV382" s="108" t="str">
        <f t="shared" si="110"/>
        <v>R_ES-APP-RA</v>
      </c>
      <c r="AW382" s="108" t="str">
        <f t="shared" si="110"/>
        <v>SH4_5</v>
      </c>
      <c r="AX382" s="108">
        <f t="shared" si="104"/>
        <v>0.0184793639312763</v>
      </c>
      <c r="AY382" s="108" t="s">
        <v>18</v>
      </c>
      <c r="AZ382" s="108" t="s">
        <v>193</v>
      </c>
      <c r="BD382" s="108" t="s">
        <v>327</v>
      </c>
      <c r="BE382" s="108" t="str">
        <f t="shared" si="111"/>
        <v>R_ES-APP-RA</v>
      </c>
      <c r="BF382" s="108" t="str">
        <f t="shared" si="111"/>
        <v>SH4_5</v>
      </c>
      <c r="BG382" s="108">
        <f t="shared" si="106"/>
        <v>0.017500502969476</v>
      </c>
      <c r="BH382" s="108" t="s">
        <v>18</v>
      </c>
      <c r="BI382" s="108" t="s">
        <v>195</v>
      </c>
      <c r="BM382" s="108" t="s">
        <v>327</v>
      </c>
      <c r="BN382" s="108" t="str">
        <f t="shared" si="112"/>
        <v>R_ES-APP-RA</v>
      </c>
      <c r="BO382" s="108" t="str">
        <f t="shared" si="112"/>
        <v>SH4_5</v>
      </c>
      <c r="BP382" s="108">
        <f t="shared" si="105"/>
        <v>0.0184793639312763</v>
      </c>
      <c r="BQ382" s="108" t="s">
        <v>18</v>
      </c>
      <c r="BR382" s="108" t="s">
        <v>192</v>
      </c>
    </row>
    <row r="383" spans="11:70">
      <c r="K383" s="175" t="s">
        <v>327</v>
      </c>
      <c r="L383" s="108" t="str">
        <f t="shared" si="113"/>
        <v>R_ES-APP-RA</v>
      </c>
      <c r="M383" s="108" t="str">
        <f t="shared" si="92"/>
        <v>SH6_7</v>
      </c>
      <c r="N383" s="108">
        <f t="shared" si="100"/>
        <v>0.0192322364169783</v>
      </c>
      <c r="O383" s="108" t="s">
        <v>18</v>
      </c>
      <c r="P383" s="108" t="s">
        <v>196</v>
      </c>
      <c r="T383" s="108" t="s">
        <v>327</v>
      </c>
      <c r="U383" s="108" t="str">
        <f t="shared" si="107"/>
        <v>R_ES-APP-RA</v>
      </c>
      <c r="V383" s="108" t="str">
        <f t="shared" si="107"/>
        <v>SH6_7</v>
      </c>
      <c r="W383" s="108">
        <f t="shared" si="101"/>
        <v>0.0138604432096002</v>
      </c>
      <c r="X383" s="108" t="s">
        <v>18</v>
      </c>
      <c r="Y383" s="108" t="s">
        <v>191</v>
      </c>
      <c r="AC383" s="108" t="s">
        <v>327</v>
      </c>
      <c r="AD383" s="108" t="str">
        <f t="shared" si="108"/>
        <v>R_ES-APP-RA</v>
      </c>
      <c r="AE383" s="108" t="str">
        <f t="shared" si="108"/>
        <v>SH6_7</v>
      </c>
      <c r="AF383" s="108">
        <f t="shared" si="102"/>
        <v>0.0172789981084644</v>
      </c>
      <c r="AG383" s="108" t="s">
        <v>18</v>
      </c>
      <c r="AH383" s="108" t="s">
        <v>197</v>
      </c>
      <c r="AL383" s="108" t="s">
        <v>327</v>
      </c>
      <c r="AM383" s="108" t="str">
        <f t="shared" si="109"/>
        <v>R_ES-APP-RA</v>
      </c>
      <c r="AN383" s="108" t="str">
        <f t="shared" si="109"/>
        <v>SH6_7</v>
      </c>
      <c r="AO383" s="108">
        <f t="shared" si="103"/>
        <v>0.016421193779789</v>
      </c>
      <c r="AP383" s="108" t="s">
        <v>18</v>
      </c>
      <c r="AQ383" s="108" t="s">
        <v>194</v>
      </c>
      <c r="AU383" s="108" t="s">
        <v>327</v>
      </c>
      <c r="AV383" s="108" t="str">
        <f t="shared" si="110"/>
        <v>R_ES-APP-RA</v>
      </c>
      <c r="AW383" s="108" t="str">
        <f t="shared" si="110"/>
        <v>SH6_7</v>
      </c>
      <c r="AX383" s="108">
        <f t="shared" si="104"/>
        <v>0.0171996217128879</v>
      </c>
      <c r="AY383" s="108" t="s">
        <v>18</v>
      </c>
      <c r="AZ383" s="108" t="s">
        <v>193</v>
      </c>
      <c r="BD383" s="108" t="s">
        <v>327</v>
      </c>
      <c r="BE383" s="108" t="str">
        <f t="shared" si="111"/>
        <v>R_ES-APP-RA</v>
      </c>
      <c r="BF383" s="108" t="str">
        <f t="shared" si="111"/>
        <v>SH6_7</v>
      </c>
      <c r="BG383" s="108">
        <f t="shared" si="106"/>
        <v>0.016421193779789</v>
      </c>
      <c r="BH383" s="108" t="s">
        <v>18</v>
      </c>
      <c r="BI383" s="108" t="s">
        <v>195</v>
      </c>
      <c r="BM383" s="108" t="s">
        <v>327</v>
      </c>
      <c r="BN383" s="108" t="str">
        <f t="shared" si="112"/>
        <v>R_ES-APP-RA</v>
      </c>
      <c r="BO383" s="108" t="str">
        <f t="shared" si="112"/>
        <v>SH6_7</v>
      </c>
      <c r="BP383" s="108">
        <f t="shared" si="105"/>
        <v>0.0171996217128879</v>
      </c>
      <c r="BQ383" s="108" t="s">
        <v>18</v>
      </c>
      <c r="BR383" s="108" t="s">
        <v>192</v>
      </c>
    </row>
    <row r="384" spans="11:70">
      <c r="K384" s="108" t="s">
        <v>327</v>
      </c>
      <c r="L384" s="108" t="str">
        <f t="shared" si="113"/>
        <v>R_ES-APP-RA</v>
      </c>
      <c r="M384" s="108" t="str">
        <f t="shared" ref="M384:M447" si="114">M336</f>
        <v>SH8_9</v>
      </c>
      <c r="N384" s="108">
        <f t="shared" si="100"/>
        <v>0.0187485070114251</v>
      </c>
      <c r="O384" s="108" t="s">
        <v>18</v>
      </c>
      <c r="P384" s="108" t="s">
        <v>196</v>
      </c>
      <c r="T384" s="108" t="s">
        <v>327</v>
      </c>
      <c r="U384" s="108" t="str">
        <f t="shared" si="107"/>
        <v>R_ES-APP-RA</v>
      </c>
      <c r="V384" s="108" t="str">
        <f t="shared" si="107"/>
        <v>SH8_9</v>
      </c>
      <c r="W384" s="108">
        <f t="shared" si="101"/>
        <v>0.0147551071793505</v>
      </c>
      <c r="X384" s="108" t="s">
        <v>18</v>
      </c>
      <c r="Y384" s="108" t="s">
        <v>191</v>
      </c>
      <c r="AC384" s="108" t="s">
        <v>327</v>
      </c>
      <c r="AD384" s="108" t="str">
        <f t="shared" si="108"/>
        <v>R_ES-APP-RA</v>
      </c>
      <c r="AE384" s="108" t="str">
        <f t="shared" si="108"/>
        <v>SH8_9</v>
      </c>
      <c r="AF384" s="108">
        <f t="shared" si="102"/>
        <v>0.0155886992614423</v>
      </c>
      <c r="AG384" s="108" t="s">
        <v>18</v>
      </c>
      <c r="AH384" s="108" t="s">
        <v>197</v>
      </c>
      <c r="AL384" s="108" t="s">
        <v>327</v>
      </c>
      <c r="AM384" s="108" t="str">
        <f t="shared" si="109"/>
        <v>R_ES-APP-RA</v>
      </c>
      <c r="AN384" s="108" t="str">
        <f t="shared" si="109"/>
        <v>SH8_9</v>
      </c>
      <c r="AO384" s="108">
        <f t="shared" si="103"/>
        <v>0.0161398429577345</v>
      </c>
      <c r="AP384" s="108" t="s">
        <v>18</v>
      </c>
      <c r="AQ384" s="108" t="s">
        <v>194</v>
      </c>
      <c r="AU384" s="108" t="s">
        <v>327</v>
      </c>
      <c r="AV384" s="108" t="str">
        <f t="shared" si="110"/>
        <v>R_ES-APP-RA</v>
      </c>
      <c r="AW384" s="108" t="str">
        <f t="shared" si="110"/>
        <v>SH8_9</v>
      </c>
      <c r="AX384" s="108">
        <f t="shared" si="104"/>
        <v>0.017030245273227</v>
      </c>
      <c r="AY384" s="108" t="s">
        <v>18</v>
      </c>
      <c r="AZ384" s="108" t="s">
        <v>193</v>
      </c>
      <c r="BD384" s="108" t="s">
        <v>327</v>
      </c>
      <c r="BE384" s="108" t="str">
        <f t="shared" si="111"/>
        <v>R_ES-APP-RA</v>
      </c>
      <c r="BF384" s="108" t="str">
        <f t="shared" si="111"/>
        <v>SH8_9</v>
      </c>
      <c r="BG384" s="108">
        <f t="shared" si="106"/>
        <v>0.0161398429577345</v>
      </c>
      <c r="BH384" s="108" t="s">
        <v>18</v>
      </c>
      <c r="BI384" s="108" t="s">
        <v>195</v>
      </c>
      <c r="BM384" s="108" t="s">
        <v>327</v>
      </c>
      <c r="BN384" s="108" t="str">
        <f t="shared" si="112"/>
        <v>R_ES-APP-RA</v>
      </c>
      <c r="BO384" s="108" t="str">
        <f t="shared" si="112"/>
        <v>SH8_9</v>
      </c>
      <c r="BP384" s="108">
        <f t="shared" si="105"/>
        <v>0.017030245273227</v>
      </c>
      <c r="BQ384" s="108" t="s">
        <v>18</v>
      </c>
      <c r="BR384" s="108" t="s">
        <v>192</v>
      </c>
    </row>
    <row r="385" spans="11:70">
      <c r="K385" s="108" t="s">
        <v>327</v>
      </c>
      <c r="L385" s="108" t="str">
        <f t="shared" si="113"/>
        <v>R_ES-APP-RA</v>
      </c>
      <c r="M385" s="108" t="str">
        <f t="shared" si="114"/>
        <v>SH10_11</v>
      </c>
      <c r="N385" s="108">
        <f t="shared" si="100"/>
        <v>0.0186780472400084</v>
      </c>
      <c r="O385" s="108" t="s">
        <v>18</v>
      </c>
      <c r="P385" s="108" t="s">
        <v>196</v>
      </c>
      <c r="T385" s="108" t="s">
        <v>327</v>
      </c>
      <c r="U385" s="108" t="str">
        <f t="shared" si="107"/>
        <v>R_ES-APP-RA</v>
      </c>
      <c r="V385" s="108" t="str">
        <f t="shared" si="107"/>
        <v>SH10_11</v>
      </c>
      <c r="W385" s="108">
        <f t="shared" si="101"/>
        <v>0.0171866616430302</v>
      </c>
      <c r="X385" s="108" t="s">
        <v>18</v>
      </c>
      <c r="Y385" s="108" t="s">
        <v>191</v>
      </c>
      <c r="AC385" s="108" t="s">
        <v>327</v>
      </c>
      <c r="AD385" s="108" t="str">
        <f t="shared" si="108"/>
        <v>R_ES-APP-RA</v>
      </c>
      <c r="AE385" s="108" t="str">
        <f t="shared" si="108"/>
        <v>SH10_11</v>
      </c>
      <c r="AF385" s="108">
        <f t="shared" si="102"/>
        <v>0.0150973156957682</v>
      </c>
      <c r="AG385" s="108" t="s">
        <v>18</v>
      </c>
      <c r="AH385" s="108" t="s">
        <v>197</v>
      </c>
      <c r="AL385" s="108" t="s">
        <v>327</v>
      </c>
      <c r="AM385" s="108" t="str">
        <f t="shared" si="109"/>
        <v>R_ES-APP-RA</v>
      </c>
      <c r="AN385" s="108" t="str">
        <f t="shared" si="109"/>
        <v>SH10_11</v>
      </c>
      <c r="AO385" s="108">
        <f t="shared" si="103"/>
        <v>0.0171295457469424</v>
      </c>
      <c r="AP385" s="108" t="s">
        <v>18</v>
      </c>
      <c r="AQ385" s="108" t="s">
        <v>194</v>
      </c>
      <c r="AU385" s="108" t="s">
        <v>327</v>
      </c>
      <c r="AV385" s="108" t="str">
        <f t="shared" si="110"/>
        <v>R_ES-APP-RA</v>
      </c>
      <c r="AW385" s="108" t="str">
        <f t="shared" si="110"/>
        <v>SH10_11</v>
      </c>
      <c r="AX385" s="108">
        <f t="shared" si="104"/>
        <v>0.0187148851387562</v>
      </c>
      <c r="AY385" s="108" t="s">
        <v>18</v>
      </c>
      <c r="AZ385" s="108" t="s">
        <v>193</v>
      </c>
      <c r="BD385" s="108" t="s">
        <v>327</v>
      </c>
      <c r="BE385" s="108" t="str">
        <f t="shared" si="111"/>
        <v>R_ES-APP-RA</v>
      </c>
      <c r="BF385" s="108" t="str">
        <f t="shared" si="111"/>
        <v>SH10_11</v>
      </c>
      <c r="BG385" s="108">
        <f t="shared" si="106"/>
        <v>0.0171295457469424</v>
      </c>
      <c r="BH385" s="108" t="s">
        <v>18</v>
      </c>
      <c r="BI385" s="108" t="s">
        <v>195</v>
      </c>
      <c r="BM385" s="108" t="s">
        <v>327</v>
      </c>
      <c r="BN385" s="108" t="str">
        <f t="shared" si="112"/>
        <v>R_ES-APP-RA</v>
      </c>
      <c r="BO385" s="108" t="str">
        <f t="shared" si="112"/>
        <v>SH10_11</v>
      </c>
      <c r="BP385" s="108">
        <f t="shared" si="105"/>
        <v>0.0187148851387562</v>
      </c>
      <c r="BQ385" s="108" t="s">
        <v>18</v>
      </c>
      <c r="BR385" s="108" t="s">
        <v>192</v>
      </c>
    </row>
    <row r="386" spans="11:70">
      <c r="K386" s="108" t="s">
        <v>327</v>
      </c>
      <c r="L386" s="108" t="str">
        <f t="shared" si="113"/>
        <v>R_ES-APP-RA</v>
      </c>
      <c r="M386" s="108" t="str">
        <f t="shared" si="114"/>
        <v>SH12_13</v>
      </c>
      <c r="N386" s="108">
        <f t="shared" si="100"/>
        <v>0.0193543241840057</v>
      </c>
      <c r="O386" s="108" t="s">
        <v>18</v>
      </c>
      <c r="P386" s="108" t="s">
        <v>196</v>
      </c>
      <c r="T386" s="108" t="s">
        <v>327</v>
      </c>
      <c r="U386" s="108" t="str">
        <f t="shared" si="107"/>
        <v>R_ES-APP-RA</v>
      </c>
      <c r="V386" s="108" t="str">
        <f t="shared" si="107"/>
        <v>SH12_13</v>
      </c>
      <c r="W386" s="108">
        <f t="shared" si="101"/>
        <v>0.0185329663536096</v>
      </c>
      <c r="X386" s="108" t="s">
        <v>18</v>
      </c>
      <c r="Y386" s="108" t="s">
        <v>191</v>
      </c>
      <c r="AC386" s="108" t="s">
        <v>327</v>
      </c>
      <c r="AD386" s="108" t="str">
        <f t="shared" si="108"/>
        <v>R_ES-APP-RA</v>
      </c>
      <c r="AE386" s="108" t="str">
        <f t="shared" si="108"/>
        <v>SH12_13</v>
      </c>
      <c r="AF386" s="108">
        <f t="shared" si="102"/>
        <v>0.0157162719062912</v>
      </c>
      <c r="AG386" s="108" t="s">
        <v>18</v>
      </c>
      <c r="AH386" s="108" t="s">
        <v>197</v>
      </c>
      <c r="AL386" s="108" t="s">
        <v>327</v>
      </c>
      <c r="AM386" s="108" t="str">
        <f t="shared" si="109"/>
        <v>R_ES-APP-RA</v>
      </c>
      <c r="AN386" s="108" t="str">
        <f t="shared" si="109"/>
        <v>SH12_13</v>
      </c>
      <c r="AO386" s="108">
        <f t="shared" si="103"/>
        <v>0.0184909585816698</v>
      </c>
      <c r="AP386" s="108" t="s">
        <v>18</v>
      </c>
      <c r="AQ386" s="108" t="s">
        <v>194</v>
      </c>
      <c r="AU386" s="108" t="s">
        <v>327</v>
      </c>
      <c r="AV386" s="108" t="str">
        <f t="shared" si="110"/>
        <v>R_ES-APP-RA</v>
      </c>
      <c r="AW386" s="108" t="str">
        <f t="shared" si="110"/>
        <v>SH12_13</v>
      </c>
      <c r="AX386" s="108">
        <f t="shared" si="104"/>
        <v>0.0213435574080405</v>
      </c>
      <c r="AY386" s="108" t="s">
        <v>18</v>
      </c>
      <c r="AZ386" s="108" t="s">
        <v>193</v>
      </c>
      <c r="BD386" s="108" t="s">
        <v>327</v>
      </c>
      <c r="BE386" s="108" t="str">
        <f t="shared" si="111"/>
        <v>R_ES-APP-RA</v>
      </c>
      <c r="BF386" s="108" t="str">
        <f t="shared" si="111"/>
        <v>SH12_13</v>
      </c>
      <c r="BG386" s="108">
        <f t="shared" si="106"/>
        <v>0.0184909585816698</v>
      </c>
      <c r="BH386" s="108" t="s">
        <v>18</v>
      </c>
      <c r="BI386" s="108" t="s">
        <v>195</v>
      </c>
      <c r="BM386" s="108" t="s">
        <v>327</v>
      </c>
      <c r="BN386" s="108" t="str">
        <f t="shared" si="112"/>
        <v>R_ES-APP-RA</v>
      </c>
      <c r="BO386" s="108" t="str">
        <f t="shared" si="112"/>
        <v>SH12_13</v>
      </c>
      <c r="BP386" s="108">
        <f t="shared" si="105"/>
        <v>0.0213435574080405</v>
      </c>
      <c r="BQ386" s="108" t="s">
        <v>18</v>
      </c>
      <c r="BR386" s="108" t="s">
        <v>192</v>
      </c>
    </row>
    <row r="387" spans="11:70">
      <c r="K387" s="175" t="s">
        <v>327</v>
      </c>
      <c r="L387" s="108" t="str">
        <f t="shared" si="113"/>
        <v>R_ES-APP-RA</v>
      </c>
      <c r="M387" s="108" t="str">
        <f t="shared" si="114"/>
        <v>SH14_15</v>
      </c>
      <c r="N387" s="108">
        <f t="shared" si="100"/>
        <v>0.0204723701496402</v>
      </c>
      <c r="O387" s="108" t="s">
        <v>18</v>
      </c>
      <c r="P387" s="108" t="s">
        <v>196</v>
      </c>
      <c r="T387" s="108" t="s">
        <v>327</v>
      </c>
      <c r="U387" s="108" t="str">
        <f t="shared" si="107"/>
        <v>R_ES-APP-RA</v>
      </c>
      <c r="V387" s="108" t="str">
        <f t="shared" si="107"/>
        <v>SH14_15</v>
      </c>
      <c r="W387" s="108">
        <f t="shared" si="101"/>
        <v>0.0189446065338263</v>
      </c>
      <c r="X387" s="108" t="s">
        <v>18</v>
      </c>
      <c r="Y387" s="108" t="s">
        <v>191</v>
      </c>
      <c r="AC387" s="108" t="s">
        <v>327</v>
      </c>
      <c r="AD387" s="108" t="str">
        <f t="shared" si="108"/>
        <v>R_ES-APP-RA</v>
      </c>
      <c r="AE387" s="108" t="str">
        <f t="shared" si="108"/>
        <v>SH14_15</v>
      </c>
      <c r="AF387" s="108">
        <f t="shared" si="102"/>
        <v>0.0181694864820914</v>
      </c>
      <c r="AG387" s="108" t="s">
        <v>18</v>
      </c>
      <c r="AH387" s="108" t="s">
        <v>197</v>
      </c>
      <c r="AL387" s="108" t="s">
        <v>327</v>
      </c>
      <c r="AM387" s="108" t="str">
        <f t="shared" si="109"/>
        <v>R_ES-APP-RA</v>
      </c>
      <c r="AN387" s="108" t="str">
        <f t="shared" si="109"/>
        <v>SH14_15</v>
      </c>
      <c r="AO387" s="108">
        <f t="shared" si="103"/>
        <v>0.019740368004096</v>
      </c>
      <c r="AP387" s="108" t="s">
        <v>18</v>
      </c>
      <c r="AQ387" s="108" t="s">
        <v>194</v>
      </c>
      <c r="AU387" s="108" t="s">
        <v>327</v>
      </c>
      <c r="AV387" s="108" t="str">
        <f t="shared" si="110"/>
        <v>R_ES-APP-RA</v>
      </c>
      <c r="AW387" s="108" t="str">
        <f t="shared" si="110"/>
        <v>SH14_15</v>
      </c>
      <c r="AX387" s="108">
        <f t="shared" si="104"/>
        <v>0.022952067498314</v>
      </c>
      <c r="AY387" s="108" t="s">
        <v>18</v>
      </c>
      <c r="AZ387" s="108" t="s">
        <v>193</v>
      </c>
      <c r="BD387" s="108" t="s">
        <v>327</v>
      </c>
      <c r="BE387" s="108" t="str">
        <f t="shared" si="111"/>
        <v>R_ES-APP-RA</v>
      </c>
      <c r="BF387" s="108" t="str">
        <f t="shared" si="111"/>
        <v>SH14_15</v>
      </c>
      <c r="BG387" s="108">
        <f t="shared" si="106"/>
        <v>0.019740368004096</v>
      </c>
      <c r="BH387" s="108" t="s">
        <v>18</v>
      </c>
      <c r="BI387" s="108" t="s">
        <v>195</v>
      </c>
      <c r="BM387" s="108" t="s">
        <v>327</v>
      </c>
      <c r="BN387" s="108" t="str">
        <f t="shared" si="112"/>
        <v>R_ES-APP-RA</v>
      </c>
      <c r="BO387" s="108" t="str">
        <f t="shared" si="112"/>
        <v>SH14_15</v>
      </c>
      <c r="BP387" s="108">
        <f t="shared" si="105"/>
        <v>0.022952067498314</v>
      </c>
      <c r="BQ387" s="108" t="s">
        <v>18</v>
      </c>
      <c r="BR387" s="108" t="s">
        <v>192</v>
      </c>
    </row>
    <row r="388" spans="11:70">
      <c r="K388" s="108" t="s">
        <v>327</v>
      </c>
      <c r="L388" s="108" t="str">
        <f t="shared" si="113"/>
        <v>R_ES-APP-RA</v>
      </c>
      <c r="M388" s="108" t="str">
        <f t="shared" si="114"/>
        <v>SH16_17</v>
      </c>
      <c r="N388" s="108">
        <f t="shared" si="100"/>
        <v>0.021278922422278</v>
      </c>
      <c r="O388" s="108" t="s">
        <v>18</v>
      </c>
      <c r="P388" s="108" t="s">
        <v>196</v>
      </c>
      <c r="T388" s="108" t="s">
        <v>327</v>
      </c>
      <c r="U388" s="108" t="str">
        <f t="shared" si="107"/>
        <v>R_ES-APP-RA</v>
      </c>
      <c r="V388" s="108" t="str">
        <f t="shared" si="107"/>
        <v>SH16_17</v>
      </c>
      <c r="W388" s="108">
        <f t="shared" si="101"/>
        <v>0.0187938640201366</v>
      </c>
      <c r="X388" s="108" t="s">
        <v>18</v>
      </c>
      <c r="Y388" s="108" t="s">
        <v>191</v>
      </c>
      <c r="AC388" s="108" t="s">
        <v>327</v>
      </c>
      <c r="AD388" s="108" t="str">
        <f t="shared" si="108"/>
        <v>R_ES-APP-RA</v>
      </c>
      <c r="AE388" s="108" t="str">
        <f t="shared" si="108"/>
        <v>SH16_17</v>
      </c>
      <c r="AF388" s="108">
        <f t="shared" si="102"/>
        <v>0.0199388030090388</v>
      </c>
      <c r="AG388" s="108" t="s">
        <v>18</v>
      </c>
      <c r="AH388" s="108" t="s">
        <v>197</v>
      </c>
      <c r="AL388" s="108" t="s">
        <v>327</v>
      </c>
      <c r="AM388" s="108" t="str">
        <f t="shared" si="109"/>
        <v>R_ES-APP-RA</v>
      </c>
      <c r="AN388" s="108" t="str">
        <f t="shared" si="109"/>
        <v>SH16_17</v>
      </c>
      <c r="AO388" s="108">
        <f t="shared" si="103"/>
        <v>0.0204205397465977</v>
      </c>
      <c r="AP388" s="108" t="s">
        <v>18</v>
      </c>
      <c r="AQ388" s="108" t="s">
        <v>194</v>
      </c>
      <c r="AU388" s="108" t="s">
        <v>327</v>
      </c>
      <c r="AV388" s="108" t="str">
        <f t="shared" si="110"/>
        <v>R_ES-APP-RA</v>
      </c>
      <c r="AW388" s="108" t="str">
        <f t="shared" si="110"/>
        <v>SH16_17</v>
      </c>
      <c r="AX388" s="108">
        <f t="shared" si="104"/>
        <v>0.0237104459107458</v>
      </c>
      <c r="AY388" s="108" t="s">
        <v>18</v>
      </c>
      <c r="AZ388" s="108" t="s">
        <v>193</v>
      </c>
      <c r="BD388" s="108" t="s">
        <v>327</v>
      </c>
      <c r="BE388" s="108" t="str">
        <f t="shared" si="111"/>
        <v>R_ES-APP-RA</v>
      </c>
      <c r="BF388" s="108" t="str">
        <f t="shared" si="111"/>
        <v>SH16_17</v>
      </c>
      <c r="BG388" s="108">
        <f t="shared" si="106"/>
        <v>0.0204205397465977</v>
      </c>
      <c r="BH388" s="108" t="s">
        <v>18</v>
      </c>
      <c r="BI388" s="108" t="s">
        <v>195</v>
      </c>
      <c r="BM388" s="108" t="s">
        <v>327</v>
      </c>
      <c r="BN388" s="108" t="str">
        <f t="shared" si="112"/>
        <v>R_ES-APP-RA</v>
      </c>
      <c r="BO388" s="108" t="str">
        <f t="shared" si="112"/>
        <v>SH16_17</v>
      </c>
      <c r="BP388" s="108">
        <f t="shared" si="105"/>
        <v>0.0237104459107458</v>
      </c>
      <c r="BQ388" s="108" t="s">
        <v>18</v>
      </c>
      <c r="BR388" s="108" t="s">
        <v>192</v>
      </c>
    </row>
    <row r="389" spans="11:70">
      <c r="K389" s="108" t="s">
        <v>327</v>
      </c>
      <c r="L389" s="108" t="str">
        <f t="shared" si="113"/>
        <v>R_ES-APP-RA</v>
      </c>
      <c r="M389" s="108" t="str">
        <f t="shared" si="114"/>
        <v>SH18_19</v>
      </c>
      <c r="N389" s="108">
        <f t="shared" si="100"/>
        <v>0.0217388347288327</v>
      </c>
      <c r="O389" s="108" t="s">
        <v>18</v>
      </c>
      <c r="P389" s="108" t="s">
        <v>196</v>
      </c>
      <c r="T389" s="108" t="s">
        <v>327</v>
      </c>
      <c r="U389" s="108" t="str">
        <f t="shared" si="107"/>
        <v>R_ES-APP-RA</v>
      </c>
      <c r="V389" s="108" t="str">
        <f t="shared" si="107"/>
        <v>SH18_19</v>
      </c>
      <c r="W389" s="108">
        <f t="shared" si="101"/>
        <v>0.0189293212414044</v>
      </c>
      <c r="X389" s="108" t="s">
        <v>18</v>
      </c>
      <c r="Y389" s="108" t="s">
        <v>191</v>
      </c>
      <c r="AC389" s="108" t="s">
        <v>327</v>
      </c>
      <c r="AD389" s="108" t="str">
        <f t="shared" si="108"/>
        <v>R_ES-APP-RA</v>
      </c>
      <c r="AE389" s="108" t="str">
        <f t="shared" si="108"/>
        <v>SH18_19</v>
      </c>
      <c r="AF389" s="108">
        <f t="shared" si="102"/>
        <v>0.0205951831792654</v>
      </c>
      <c r="AG389" s="108" t="s">
        <v>18</v>
      </c>
      <c r="AH389" s="108" t="s">
        <v>197</v>
      </c>
      <c r="AL389" s="108" t="s">
        <v>327</v>
      </c>
      <c r="AM389" s="108" t="str">
        <f t="shared" si="109"/>
        <v>R_ES-APP-RA</v>
      </c>
      <c r="AN389" s="108" t="str">
        <f t="shared" si="109"/>
        <v>SH18_19</v>
      </c>
      <c r="AO389" s="108">
        <f t="shared" si="103"/>
        <v>0.0206910653610991</v>
      </c>
      <c r="AP389" s="108" t="s">
        <v>18</v>
      </c>
      <c r="AQ389" s="108" t="s">
        <v>194</v>
      </c>
      <c r="AU389" s="108" t="s">
        <v>327</v>
      </c>
      <c r="AV389" s="108" t="str">
        <f t="shared" si="110"/>
        <v>R_ES-APP-RA</v>
      </c>
      <c r="AW389" s="108" t="str">
        <f t="shared" si="110"/>
        <v>SH18_19</v>
      </c>
      <c r="AX389" s="108">
        <f t="shared" si="104"/>
        <v>0.0239937611707896</v>
      </c>
      <c r="AY389" s="108" t="s">
        <v>18</v>
      </c>
      <c r="AZ389" s="108" t="s">
        <v>193</v>
      </c>
      <c r="BD389" s="108" t="s">
        <v>327</v>
      </c>
      <c r="BE389" s="108" t="str">
        <f t="shared" si="111"/>
        <v>R_ES-APP-RA</v>
      </c>
      <c r="BF389" s="108" t="str">
        <f t="shared" si="111"/>
        <v>SH18_19</v>
      </c>
      <c r="BG389" s="108">
        <f t="shared" si="106"/>
        <v>0.0206910653610991</v>
      </c>
      <c r="BH389" s="108" t="s">
        <v>18</v>
      </c>
      <c r="BI389" s="108" t="s">
        <v>195</v>
      </c>
      <c r="BM389" s="108" t="s">
        <v>327</v>
      </c>
      <c r="BN389" s="108" t="str">
        <f t="shared" si="112"/>
        <v>R_ES-APP-RA</v>
      </c>
      <c r="BO389" s="108" t="str">
        <f t="shared" si="112"/>
        <v>SH18_19</v>
      </c>
      <c r="BP389" s="108">
        <f t="shared" si="105"/>
        <v>0.0239937611707896</v>
      </c>
      <c r="BQ389" s="108" t="s">
        <v>18</v>
      </c>
      <c r="BR389" s="108" t="s">
        <v>192</v>
      </c>
    </row>
    <row r="390" spans="11:70">
      <c r="K390" s="108" t="s">
        <v>327</v>
      </c>
      <c r="L390" s="108" t="str">
        <f t="shared" si="113"/>
        <v>R_ES-APP-RA</v>
      </c>
      <c r="M390" s="108" t="str">
        <f t="shared" si="114"/>
        <v>SH20_21</v>
      </c>
      <c r="N390" s="108">
        <f t="shared" si="100"/>
        <v>0.0219554256218374</v>
      </c>
      <c r="O390" s="108" t="s">
        <v>18</v>
      </c>
      <c r="P390" s="108" t="s">
        <v>196</v>
      </c>
      <c r="T390" s="108" t="s">
        <v>327</v>
      </c>
      <c r="U390" s="108" t="str">
        <f t="shared" si="107"/>
        <v>R_ES-APP-RA</v>
      </c>
      <c r="V390" s="108" t="str">
        <f t="shared" si="107"/>
        <v>SH20_21</v>
      </c>
      <c r="W390" s="108">
        <f t="shared" si="101"/>
        <v>0.0190946892738074</v>
      </c>
      <c r="X390" s="108" t="s">
        <v>18</v>
      </c>
      <c r="Y390" s="108" t="s">
        <v>191</v>
      </c>
      <c r="AC390" s="108" t="s">
        <v>327</v>
      </c>
      <c r="AD390" s="108" t="str">
        <f t="shared" si="108"/>
        <v>R_ES-APP-RA</v>
      </c>
      <c r="AE390" s="108" t="str">
        <f t="shared" si="108"/>
        <v>SH20_21</v>
      </c>
      <c r="AF390" s="108">
        <f t="shared" si="102"/>
        <v>0.0207273778877354</v>
      </c>
      <c r="AG390" s="108" t="s">
        <v>18</v>
      </c>
      <c r="AH390" s="108" t="s">
        <v>197</v>
      </c>
      <c r="AL390" s="108" t="s">
        <v>327</v>
      </c>
      <c r="AM390" s="108" t="str">
        <f t="shared" si="109"/>
        <v>R_ES-APP-RA</v>
      </c>
      <c r="AN390" s="108" t="str">
        <f t="shared" si="109"/>
        <v>SH20_21</v>
      </c>
      <c r="AO390" s="108">
        <f t="shared" si="103"/>
        <v>0.0209631637065674</v>
      </c>
      <c r="AP390" s="108" t="s">
        <v>18</v>
      </c>
      <c r="AQ390" s="108" t="s">
        <v>194</v>
      </c>
      <c r="AU390" s="108" t="s">
        <v>327</v>
      </c>
      <c r="AV390" s="108" t="str">
        <f t="shared" si="110"/>
        <v>R_ES-APP-RA</v>
      </c>
      <c r="AW390" s="108" t="str">
        <f t="shared" si="110"/>
        <v>SH20_21</v>
      </c>
      <c r="AX390" s="108">
        <f t="shared" si="104"/>
        <v>0.0244748252753431</v>
      </c>
      <c r="AY390" s="108" t="s">
        <v>18</v>
      </c>
      <c r="AZ390" s="108" t="s">
        <v>193</v>
      </c>
      <c r="BD390" s="108" t="s">
        <v>327</v>
      </c>
      <c r="BE390" s="108" t="str">
        <f t="shared" si="111"/>
        <v>R_ES-APP-RA</v>
      </c>
      <c r="BF390" s="108" t="str">
        <f t="shared" si="111"/>
        <v>SH20_21</v>
      </c>
      <c r="BG390" s="108">
        <f t="shared" si="106"/>
        <v>0.0209631637065674</v>
      </c>
      <c r="BH390" s="108" t="s">
        <v>18</v>
      </c>
      <c r="BI390" s="108" t="s">
        <v>195</v>
      </c>
      <c r="BM390" s="108" t="s">
        <v>327</v>
      </c>
      <c r="BN390" s="108" t="str">
        <f t="shared" si="112"/>
        <v>R_ES-APP-RA</v>
      </c>
      <c r="BO390" s="108" t="str">
        <f t="shared" si="112"/>
        <v>SH20_21</v>
      </c>
      <c r="BP390" s="108">
        <f t="shared" si="105"/>
        <v>0.0244748252753431</v>
      </c>
      <c r="BQ390" s="108" t="s">
        <v>18</v>
      </c>
      <c r="BR390" s="108" t="s">
        <v>192</v>
      </c>
    </row>
    <row r="391" spans="11:70">
      <c r="K391" s="175" t="s">
        <v>327</v>
      </c>
      <c r="L391" s="108" t="str">
        <f t="shared" si="113"/>
        <v>R_ES-APP-RA</v>
      </c>
      <c r="M391" s="108" t="str">
        <f t="shared" si="114"/>
        <v>SH22_23</v>
      </c>
      <c r="N391" s="108">
        <f t="shared" si="100"/>
        <v>0.0221215642248193</v>
      </c>
      <c r="O391" s="108" t="s">
        <v>18</v>
      </c>
      <c r="P391" s="108" t="s">
        <v>196</v>
      </c>
      <c r="T391" s="108" t="s">
        <v>327</v>
      </c>
      <c r="U391" s="108" t="str">
        <f t="shared" si="107"/>
        <v>R_ES-APP-RA</v>
      </c>
      <c r="V391" s="108" t="str">
        <f t="shared" si="107"/>
        <v>SH22_23</v>
      </c>
      <c r="W391" s="108">
        <f t="shared" si="101"/>
        <v>0.0183466180817403</v>
      </c>
      <c r="X391" s="108" t="s">
        <v>18</v>
      </c>
      <c r="Y391" s="108" t="s">
        <v>191</v>
      </c>
      <c r="AC391" s="108" t="s">
        <v>327</v>
      </c>
      <c r="AD391" s="108" t="str">
        <f t="shared" si="108"/>
        <v>R_ES-APP-RA</v>
      </c>
      <c r="AE391" s="108" t="str">
        <f t="shared" si="108"/>
        <v>SH22_23</v>
      </c>
      <c r="AF391" s="108">
        <f t="shared" si="102"/>
        <v>0.0207157550987243</v>
      </c>
      <c r="AG391" s="108" t="s">
        <v>18</v>
      </c>
      <c r="AH391" s="108" t="s">
        <v>197</v>
      </c>
      <c r="AL391" s="108" t="s">
        <v>327</v>
      </c>
      <c r="AM391" s="108" t="str">
        <f t="shared" si="109"/>
        <v>R_ES-APP-RA</v>
      </c>
      <c r="AN391" s="108" t="str">
        <f t="shared" si="109"/>
        <v>SH22_23</v>
      </c>
      <c r="AO391" s="108">
        <f t="shared" si="103"/>
        <v>0.02077782488644</v>
      </c>
      <c r="AP391" s="108" t="s">
        <v>18</v>
      </c>
      <c r="AQ391" s="108" t="s">
        <v>194</v>
      </c>
      <c r="AU391" s="108" t="s">
        <v>327</v>
      </c>
      <c r="AV391" s="108" t="str">
        <f t="shared" si="110"/>
        <v>R_ES-APP-RA</v>
      </c>
      <c r="AW391" s="108" t="str">
        <f t="shared" si="110"/>
        <v>SH22_23</v>
      </c>
      <c r="AX391" s="108">
        <f t="shared" si="104"/>
        <v>0.0241373966840562</v>
      </c>
      <c r="AY391" s="108" t="s">
        <v>18</v>
      </c>
      <c r="AZ391" s="108" t="s">
        <v>193</v>
      </c>
      <c r="BD391" s="108" t="s">
        <v>327</v>
      </c>
      <c r="BE391" s="108" t="str">
        <f t="shared" si="111"/>
        <v>R_ES-APP-RA</v>
      </c>
      <c r="BF391" s="108" t="str">
        <f t="shared" si="111"/>
        <v>SH22_23</v>
      </c>
      <c r="BG391" s="108">
        <f t="shared" si="106"/>
        <v>0.02077782488644</v>
      </c>
      <c r="BH391" s="108" t="s">
        <v>18</v>
      </c>
      <c r="BI391" s="108" t="s">
        <v>195</v>
      </c>
      <c r="BM391" s="108" t="s">
        <v>327</v>
      </c>
      <c r="BN391" s="108" t="str">
        <f t="shared" si="112"/>
        <v>R_ES-APP-RA</v>
      </c>
      <c r="BO391" s="108" t="str">
        <f t="shared" si="112"/>
        <v>SH22_23</v>
      </c>
      <c r="BP391" s="108">
        <f t="shared" si="105"/>
        <v>0.0241373966840562</v>
      </c>
      <c r="BQ391" s="108" t="s">
        <v>18</v>
      </c>
      <c r="BR391" s="108" t="s">
        <v>192</v>
      </c>
    </row>
    <row r="392" spans="11:70">
      <c r="K392" s="108" t="s">
        <v>327</v>
      </c>
      <c r="L392" s="108" t="str">
        <f t="shared" si="113"/>
        <v>R_ES-APP-RA</v>
      </c>
      <c r="M392" s="108" t="str">
        <f t="shared" si="114"/>
        <v>FH0_1</v>
      </c>
      <c r="N392" s="108">
        <f t="shared" si="100"/>
        <v>0.0213934931755858</v>
      </c>
      <c r="O392" s="108" t="s">
        <v>18</v>
      </c>
      <c r="P392" s="108" t="s">
        <v>196</v>
      </c>
      <c r="T392" s="108" t="s">
        <v>327</v>
      </c>
      <c r="U392" s="108" t="str">
        <f t="shared" si="107"/>
        <v>R_ES-APP-RA</v>
      </c>
      <c r="V392" s="108" t="str">
        <f t="shared" si="107"/>
        <v>FH0_1</v>
      </c>
      <c r="W392" s="108">
        <f t="shared" si="101"/>
        <v>0.0189900151087194</v>
      </c>
      <c r="X392" s="108" t="s">
        <v>18</v>
      </c>
      <c r="Y392" s="108" t="s">
        <v>191</v>
      </c>
      <c r="AC392" s="108" t="s">
        <v>327</v>
      </c>
      <c r="AD392" s="108" t="str">
        <f t="shared" si="108"/>
        <v>R_ES-APP-RA</v>
      </c>
      <c r="AE392" s="108" t="str">
        <f t="shared" si="108"/>
        <v>FH0_1</v>
      </c>
      <c r="AF392" s="108">
        <f t="shared" si="102"/>
        <v>0.0225377088372482</v>
      </c>
      <c r="AG392" s="108" t="s">
        <v>18</v>
      </c>
      <c r="AH392" s="108" t="s">
        <v>197</v>
      </c>
      <c r="AL392" s="108" t="s">
        <v>327</v>
      </c>
      <c r="AM392" s="108" t="str">
        <f t="shared" si="109"/>
        <v>R_ES-APP-RA</v>
      </c>
      <c r="AN392" s="108" t="str">
        <f t="shared" si="109"/>
        <v>FH0_1</v>
      </c>
      <c r="AO392" s="108">
        <f t="shared" si="103"/>
        <v>0.02082812933826</v>
      </c>
      <c r="AP392" s="108" t="s">
        <v>18</v>
      </c>
      <c r="AQ392" s="108" t="s">
        <v>194</v>
      </c>
      <c r="AU392" s="108" t="s">
        <v>327</v>
      </c>
      <c r="AV392" s="108" t="str">
        <f t="shared" si="110"/>
        <v>R_ES-APP-RA</v>
      </c>
      <c r="AW392" s="108" t="str">
        <f t="shared" si="110"/>
        <v>FH0_1</v>
      </c>
      <c r="AX392" s="108">
        <f t="shared" si="104"/>
        <v>0.0222158485714042</v>
      </c>
      <c r="AY392" s="108" t="s">
        <v>18</v>
      </c>
      <c r="AZ392" s="108" t="s">
        <v>193</v>
      </c>
      <c r="BD392" s="108" t="s">
        <v>327</v>
      </c>
      <c r="BE392" s="108" t="str">
        <f t="shared" si="111"/>
        <v>R_ES-APP-RA</v>
      </c>
      <c r="BF392" s="108" t="str">
        <f t="shared" si="111"/>
        <v>FH0_1</v>
      </c>
      <c r="BG392" s="108">
        <f t="shared" si="106"/>
        <v>0.02082812933826</v>
      </c>
      <c r="BH392" s="108" t="s">
        <v>18</v>
      </c>
      <c r="BI392" s="108" t="s">
        <v>195</v>
      </c>
      <c r="BM392" s="108" t="s">
        <v>327</v>
      </c>
      <c r="BN392" s="108" t="str">
        <f t="shared" si="112"/>
        <v>R_ES-APP-RA</v>
      </c>
      <c r="BO392" s="108" t="str">
        <f t="shared" si="112"/>
        <v>FH0_1</v>
      </c>
      <c r="BP392" s="108">
        <f t="shared" si="105"/>
        <v>0.0222158485714042</v>
      </c>
      <c r="BQ392" s="108" t="s">
        <v>18</v>
      </c>
      <c r="BR392" s="108" t="s">
        <v>192</v>
      </c>
    </row>
    <row r="393" spans="11:70">
      <c r="K393" s="108" t="s">
        <v>327</v>
      </c>
      <c r="L393" s="108" t="str">
        <f t="shared" si="113"/>
        <v>R_ES-APP-RA</v>
      </c>
      <c r="M393" s="108" t="str">
        <f t="shared" si="114"/>
        <v>FH2_3</v>
      </c>
      <c r="N393" s="108">
        <f t="shared" si="100"/>
        <v>0.02102967448633</v>
      </c>
      <c r="O393" s="108" t="s">
        <v>18</v>
      </c>
      <c r="P393" s="108" t="s">
        <v>196</v>
      </c>
      <c r="T393" s="108" t="s">
        <v>327</v>
      </c>
      <c r="U393" s="108" t="str">
        <f t="shared" si="107"/>
        <v>R_ES-APP-RA</v>
      </c>
      <c r="V393" s="108" t="str">
        <f t="shared" si="107"/>
        <v>FH2_3</v>
      </c>
      <c r="W393" s="108">
        <f t="shared" si="101"/>
        <v>0.0166572327084534</v>
      </c>
      <c r="X393" s="108" t="s">
        <v>18</v>
      </c>
      <c r="Y393" s="108" t="s">
        <v>191</v>
      </c>
      <c r="AC393" s="108" t="s">
        <v>327</v>
      </c>
      <c r="AD393" s="108" t="str">
        <f t="shared" si="108"/>
        <v>R_ES-APP-RA</v>
      </c>
      <c r="AE393" s="108" t="str">
        <f t="shared" si="108"/>
        <v>FH2_3</v>
      </c>
      <c r="AF393" s="108">
        <f t="shared" si="102"/>
        <v>0.022471121655479</v>
      </c>
      <c r="AG393" s="108" t="s">
        <v>18</v>
      </c>
      <c r="AH393" s="108" t="s">
        <v>197</v>
      </c>
      <c r="AL393" s="108" t="s">
        <v>327</v>
      </c>
      <c r="AM393" s="108" t="str">
        <f t="shared" si="109"/>
        <v>R_ES-APP-RA</v>
      </c>
      <c r="AN393" s="108" t="str">
        <f t="shared" si="109"/>
        <v>FH2_3</v>
      </c>
      <c r="AO393" s="108">
        <f t="shared" si="103"/>
        <v>0.0196922594663782</v>
      </c>
      <c r="AP393" s="108" t="s">
        <v>18</v>
      </c>
      <c r="AQ393" s="108" t="s">
        <v>194</v>
      </c>
      <c r="AU393" s="108" t="s">
        <v>327</v>
      </c>
      <c r="AV393" s="108" t="str">
        <f t="shared" si="110"/>
        <v>R_ES-APP-RA</v>
      </c>
      <c r="AW393" s="108" t="str">
        <f t="shared" si="110"/>
        <v>FH2_3</v>
      </c>
      <c r="AX393" s="108">
        <f t="shared" si="104"/>
        <v>0.0200672016482474</v>
      </c>
      <c r="AY393" s="108" t="s">
        <v>18</v>
      </c>
      <c r="AZ393" s="108" t="s">
        <v>193</v>
      </c>
      <c r="BD393" s="108" t="s">
        <v>327</v>
      </c>
      <c r="BE393" s="108" t="str">
        <f t="shared" si="111"/>
        <v>R_ES-APP-RA</v>
      </c>
      <c r="BF393" s="108" t="str">
        <f t="shared" si="111"/>
        <v>FH2_3</v>
      </c>
      <c r="BG393" s="108">
        <f t="shared" si="106"/>
        <v>0.0196922594663782</v>
      </c>
      <c r="BH393" s="108" t="s">
        <v>18</v>
      </c>
      <c r="BI393" s="108" t="s">
        <v>195</v>
      </c>
      <c r="BM393" s="108" t="s">
        <v>327</v>
      </c>
      <c r="BN393" s="108" t="str">
        <f t="shared" si="112"/>
        <v>R_ES-APP-RA</v>
      </c>
      <c r="BO393" s="108" t="str">
        <f t="shared" si="112"/>
        <v>FH2_3</v>
      </c>
      <c r="BP393" s="108">
        <f t="shared" si="105"/>
        <v>0.0200672016482474</v>
      </c>
      <c r="BQ393" s="108" t="s">
        <v>18</v>
      </c>
      <c r="BR393" s="108" t="s">
        <v>192</v>
      </c>
    </row>
    <row r="394" spans="11:70">
      <c r="K394" s="108" t="s">
        <v>327</v>
      </c>
      <c r="L394" s="108" t="str">
        <f t="shared" si="113"/>
        <v>R_ES-APP-RA</v>
      </c>
      <c r="M394" s="108" t="str">
        <f t="shared" si="114"/>
        <v>FH4_5</v>
      </c>
      <c r="N394" s="108">
        <f t="shared" si="100"/>
        <v>0.0201116701113584</v>
      </c>
      <c r="O394" s="108" t="s">
        <v>18</v>
      </c>
      <c r="P394" s="108" t="s">
        <v>196</v>
      </c>
      <c r="T394" s="108" t="s">
        <v>327</v>
      </c>
      <c r="U394" s="108" t="str">
        <f t="shared" si="107"/>
        <v>R_ES-APP-RA</v>
      </c>
      <c r="V394" s="108" t="str">
        <f t="shared" si="107"/>
        <v>FH4_5</v>
      </c>
      <c r="W394" s="108">
        <f t="shared" si="101"/>
        <v>0.0158290452354489</v>
      </c>
      <c r="X394" s="108" t="s">
        <v>18</v>
      </c>
      <c r="Y394" s="108" t="s">
        <v>191</v>
      </c>
      <c r="AC394" s="108" t="s">
        <v>327</v>
      </c>
      <c r="AD394" s="108" t="str">
        <f t="shared" si="108"/>
        <v>R_ES-APP-RA</v>
      </c>
      <c r="AE394" s="108" t="str">
        <f t="shared" si="108"/>
        <v>FH4_5</v>
      </c>
      <c r="AF394" s="108">
        <f t="shared" si="102"/>
        <v>0.0209246883499341</v>
      </c>
      <c r="AG394" s="108" t="s">
        <v>18</v>
      </c>
      <c r="AH394" s="108" t="s">
        <v>197</v>
      </c>
      <c r="AL394" s="108" t="s">
        <v>327</v>
      </c>
      <c r="AM394" s="108" t="str">
        <f t="shared" si="109"/>
        <v>R_ES-APP-RA</v>
      </c>
      <c r="AN394" s="108" t="str">
        <f t="shared" si="109"/>
        <v>FH4_5</v>
      </c>
      <c r="AO394" s="108">
        <f t="shared" si="103"/>
        <v>0.0185404013701219</v>
      </c>
      <c r="AP394" s="108" t="s">
        <v>18</v>
      </c>
      <c r="AQ394" s="108" t="s">
        <v>194</v>
      </c>
      <c r="AU394" s="108" t="s">
        <v>327</v>
      </c>
      <c r="AV394" s="108" t="str">
        <f t="shared" si="110"/>
        <v>R_ES-APP-RA</v>
      </c>
      <c r="AW394" s="108" t="str">
        <f t="shared" si="110"/>
        <v>FH4_5</v>
      </c>
      <c r="AX394" s="108">
        <f t="shared" si="104"/>
        <v>0.0177877243294525</v>
      </c>
      <c r="AY394" s="108" t="s">
        <v>18</v>
      </c>
      <c r="AZ394" s="108" t="s">
        <v>193</v>
      </c>
      <c r="BD394" s="108" t="s">
        <v>327</v>
      </c>
      <c r="BE394" s="108" t="str">
        <f t="shared" si="111"/>
        <v>R_ES-APP-RA</v>
      </c>
      <c r="BF394" s="108" t="str">
        <f t="shared" si="111"/>
        <v>FH4_5</v>
      </c>
      <c r="BG394" s="108">
        <f t="shared" si="106"/>
        <v>0.0185404013701219</v>
      </c>
      <c r="BH394" s="108" t="s">
        <v>18</v>
      </c>
      <c r="BI394" s="108" t="s">
        <v>195</v>
      </c>
      <c r="BM394" s="108" t="s">
        <v>327</v>
      </c>
      <c r="BN394" s="108" t="str">
        <f t="shared" si="112"/>
        <v>R_ES-APP-RA</v>
      </c>
      <c r="BO394" s="108" t="str">
        <f t="shared" si="112"/>
        <v>FH4_5</v>
      </c>
      <c r="BP394" s="108">
        <f t="shared" si="105"/>
        <v>0.0177877243294525</v>
      </c>
      <c r="BQ394" s="108" t="s">
        <v>18</v>
      </c>
      <c r="BR394" s="108" t="s">
        <v>192</v>
      </c>
    </row>
    <row r="395" spans="11:70">
      <c r="K395" s="175" t="s">
        <v>327</v>
      </c>
      <c r="L395" s="108" t="str">
        <f t="shared" si="113"/>
        <v>R_ES-APP-RA</v>
      </c>
      <c r="M395" s="108" t="str">
        <f t="shared" si="114"/>
        <v>FH6_7</v>
      </c>
      <c r="N395" s="108">
        <f t="shared" si="100"/>
        <v>0.0192099222047578</v>
      </c>
      <c r="O395" s="108" t="s">
        <v>18</v>
      </c>
      <c r="P395" s="108" t="s">
        <v>196</v>
      </c>
      <c r="T395" s="108" t="s">
        <v>327</v>
      </c>
      <c r="U395" s="108" t="str">
        <f t="shared" si="107"/>
        <v>R_ES-APP-RA</v>
      </c>
      <c r="V395" s="108" t="str">
        <f t="shared" si="107"/>
        <v>FH6_7</v>
      </c>
      <c r="W395" s="108">
        <f t="shared" si="101"/>
        <v>0.0159024621248745</v>
      </c>
      <c r="X395" s="108" t="s">
        <v>18</v>
      </c>
      <c r="Y395" s="108" t="s">
        <v>191</v>
      </c>
      <c r="AC395" s="108" t="s">
        <v>327</v>
      </c>
      <c r="AD395" s="108" t="str">
        <f t="shared" si="108"/>
        <v>R_ES-APP-RA</v>
      </c>
      <c r="AE395" s="108" t="str">
        <f t="shared" si="108"/>
        <v>FH6_7</v>
      </c>
      <c r="AF395" s="108">
        <f t="shared" si="102"/>
        <v>0.0184080758697192</v>
      </c>
      <c r="AG395" s="108" t="s">
        <v>18</v>
      </c>
      <c r="AH395" s="108" t="s">
        <v>197</v>
      </c>
      <c r="AL395" s="108" t="s">
        <v>327</v>
      </c>
      <c r="AM395" s="108" t="str">
        <f t="shared" si="109"/>
        <v>R_ES-APP-RA</v>
      </c>
      <c r="AN395" s="108" t="str">
        <f t="shared" si="109"/>
        <v>FH6_7</v>
      </c>
      <c r="AO395" s="108">
        <f t="shared" si="103"/>
        <v>0.0175903530927638</v>
      </c>
      <c r="AP395" s="108" t="s">
        <v>18</v>
      </c>
      <c r="AQ395" s="108" t="s">
        <v>194</v>
      </c>
      <c r="AU395" s="108" t="s">
        <v>327</v>
      </c>
      <c r="AV395" s="108" t="str">
        <f t="shared" si="110"/>
        <v>R_ES-APP-RA</v>
      </c>
      <c r="AW395" s="108" t="str">
        <f t="shared" si="110"/>
        <v>FH6_7</v>
      </c>
      <c r="AX395" s="108">
        <f t="shared" si="104"/>
        <v>0.0165945078402487</v>
      </c>
      <c r="AY395" s="108" t="s">
        <v>18</v>
      </c>
      <c r="AZ395" s="108" t="s">
        <v>193</v>
      </c>
      <c r="BD395" s="108" t="s">
        <v>327</v>
      </c>
      <c r="BE395" s="108" t="str">
        <f t="shared" si="111"/>
        <v>R_ES-APP-RA</v>
      </c>
      <c r="BF395" s="108" t="str">
        <f t="shared" si="111"/>
        <v>FH6_7</v>
      </c>
      <c r="BG395" s="108">
        <f t="shared" si="106"/>
        <v>0.0175903530927638</v>
      </c>
      <c r="BH395" s="108" t="s">
        <v>18</v>
      </c>
      <c r="BI395" s="108" t="s">
        <v>195</v>
      </c>
      <c r="BM395" s="108" t="s">
        <v>327</v>
      </c>
      <c r="BN395" s="108" t="str">
        <f t="shared" si="112"/>
        <v>R_ES-APP-RA</v>
      </c>
      <c r="BO395" s="108" t="str">
        <f t="shared" si="112"/>
        <v>FH6_7</v>
      </c>
      <c r="BP395" s="108">
        <f t="shared" si="105"/>
        <v>0.0165945078402487</v>
      </c>
      <c r="BQ395" s="108" t="s">
        <v>18</v>
      </c>
      <c r="BR395" s="108" t="s">
        <v>192</v>
      </c>
    </row>
    <row r="396" spans="11:70">
      <c r="K396" s="108" t="s">
        <v>327</v>
      </c>
      <c r="L396" s="108" t="str">
        <f t="shared" si="113"/>
        <v>R_ES-APP-RA</v>
      </c>
      <c r="M396" s="108" t="str">
        <f t="shared" si="114"/>
        <v>FH8_9</v>
      </c>
      <c r="N396" s="108">
        <f t="shared" si="100"/>
        <v>0.018841834190357</v>
      </c>
      <c r="O396" s="108" t="s">
        <v>18</v>
      </c>
      <c r="P396" s="108" t="s">
        <v>196</v>
      </c>
      <c r="T396" s="108" t="s">
        <v>327</v>
      </c>
      <c r="U396" s="108" t="str">
        <f t="shared" si="107"/>
        <v>R_ES-APP-RA</v>
      </c>
      <c r="V396" s="108" t="str">
        <f t="shared" si="107"/>
        <v>FH8_9</v>
      </c>
      <c r="W396" s="108">
        <f t="shared" si="101"/>
        <v>0.0171052366659126</v>
      </c>
      <c r="X396" s="108" t="s">
        <v>18</v>
      </c>
      <c r="Y396" s="108" t="s">
        <v>191</v>
      </c>
      <c r="AC396" s="108" t="s">
        <v>327</v>
      </c>
      <c r="AD396" s="108" t="str">
        <f t="shared" si="108"/>
        <v>R_ES-APP-RA</v>
      </c>
      <c r="AE396" s="108" t="str">
        <f t="shared" si="108"/>
        <v>FH8_9</v>
      </c>
      <c r="AF396" s="108">
        <f t="shared" si="102"/>
        <v>0.0169703204195258</v>
      </c>
      <c r="AG396" s="108" t="s">
        <v>18</v>
      </c>
      <c r="AH396" s="108" t="s">
        <v>197</v>
      </c>
      <c r="AL396" s="108" t="s">
        <v>327</v>
      </c>
      <c r="AM396" s="108" t="str">
        <f t="shared" si="109"/>
        <v>R_ES-APP-RA</v>
      </c>
      <c r="AN396" s="108" t="str">
        <f t="shared" si="109"/>
        <v>FH8_9</v>
      </c>
      <c r="AO396" s="108">
        <f t="shared" si="103"/>
        <v>0.0174698671638847</v>
      </c>
      <c r="AP396" s="108" t="s">
        <v>18</v>
      </c>
      <c r="AQ396" s="108" t="s">
        <v>194</v>
      </c>
      <c r="AU396" s="108" t="s">
        <v>327</v>
      </c>
      <c r="AV396" s="108" t="str">
        <f t="shared" si="110"/>
        <v>R_ES-APP-RA</v>
      </c>
      <c r="AW396" s="108" t="str">
        <f t="shared" si="110"/>
        <v>FH8_9</v>
      </c>
      <c r="AX396" s="108">
        <f t="shared" si="104"/>
        <v>0.0165122579121173</v>
      </c>
      <c r="AY396" s="108" t="s">
        <v>18</v>
      </c>
      <c r="AZ396" s="108" t="s">
        <v>193</v>
      </c>
      <c r="BD396" s="108" t="s">
        <v>327</v>
      </c>
      <c r="BE396" s="108" t="str">
        <f t="shared" si="111"/>
        <v>R_ES-APP-RA</v>
      </c>
      <c r="BF396" s="108" t="str">
        <f t="shared" si="111"/>
        <v>FH8_9</v>
      </c>
      <c r="BG396" s="108">
        <f t="shared" si="106"/>
        <v>0.0174698671638847</v>
      </c>
      <c r="BH396" s="108" t="s">
        <v>18</v>
      </c>
      <c r="BI396" s="108" t="s">
        <v>195</v>
      </c>
      <c r="BM396" s="108" t="s">
        <v>327</v>
      </c>
      <c r="BN396" s="108" t="str">
        <f t="shared" si="112"/>
        <v>R_ES-APP-RA</v>
      </c>
      <c r="BO396" s="108" t="str">
        <f t="shared" si="112"/>
        <v>FH8_9</v>
      </c>
      <c r="BP396" s="108">
        <f t="shared" si="105"/>
        <v>0.0165122579121173</v>
      </c>
      <c r="BQ396" s="108" t="s">
        <v>18</v>
      </c>
      <c r="BR396" s="108" t="s">
        <v>192</v>
      </c>
    </row>
    <row r="397" spans="11:70">
      <c r="K397" s="108" t="s">
        <v>327</v>
      </c>
      <c r="L397" s="108" t="str">
        <f t="shared" si="113"/>
        <v>R_ES-APP-RA</v>
      </c>
      <c r="M397" s="108" t="str">
        <f t="shared" si="114"/>
        <v>FH10_11</v>
      </c>
      <c r="N397" s="108">
        <f t="shared" si="100"/>
        <v>0.0189356699331529</v>
      </c>
      <c r="O397" s="108" t="s">
        <v>18</v>
      </c>
      <c r="P397" s="108" t="s">
        <v>196</v>
      </c>
      <c r="T397" s="108" t="s">
        <v>327</v>
      </c>
      <c r="U397" s="108" t="str">
        <f t="shared" si="107"/>
        <v>R_ES-APP-RA</v>
      </c>
      <c r="V397" s="108" t="str">
        <f t="shared" si="107"/>
        <v>FH10_11</v>
      </c>
      <c r="W397" s="108">
        <f t="shared" si="101"/>
        <v>0.0198225161188549</v>
      </c>
      <c r="X397" s="108" t="s">
        <v>18</v>
      </c>
      <c r="Y397" s="108" t="s">
        <v>191</v>
      </c>
      <c r="AC397" s="108" t="s">
        <v>327</v>
      </c>
      <c r="AD397" s="108" t="str">
        <f t="shared" si="108"/>
        <v>R_ES-APP-RA</v>
      </c>
      <c r="AE397" s="108" t="str">
        <f t="shared" si="108"/>
        <v>FH10_11</v>
      </c>
      <c r="AF397" s="108">
        <f t="shared" si="102"/>
        <v>0.0166723480117681</v>
      </c>
      <c r="AG397" s="108" t="s">
        <v>18</v>
      </c>
      <c r="AH397" s="108" t="s">
        <v>197</v>
      </c>
      <c r="AL397" s="108" t="s">
        <v>327</v>
      </c>
      <c r="AM397" s="108" t="str">
        <f t="shared" si="109"/>
        <v>R_ES-APP-RA</v>
      </c>
      <c r="AN397" s="108" t="str">
        <f t="shared" si="109"/>
        <v>FH10_11</v>
      </c>
      <c r="AO397" s="108">
        <f t="shared" si="103"/>
        <v>0.0185481158114173</v>
      </c>
      <c r="AP397" s="108" t="s">
        <v>18</v>
      </c>
      <c r="AQ397" s="108" t="s">
        <v>194</v>
      </c>
      <c r="AU397" s="108" t="s">
        <v>327</v>
      </c>
      <c r="AV397" s="108" t="str">
        <f t="shared" si="110"/>
        <v>R_ES-APP-RA</v>
      </c>
      <c r="AW397" s="108" t="str">
        <f t="shared" si="110"/>
        <v>FH10_11</v>
      </c>
      <c r="AX397" s="108">
        <f t="shared" si="104"/>
        <v>0.0182536626877173</v>
      </c>
      <c r="AY397" s="108" t="s">
        <v>18</v>
      </c>
      <c r="AZ397" s="108" t="s">
        <v>193</v>
      </c>
      <c r="BD397" s="108" t="s">
        <v>327</v>
      </c>
      <c r="BE397" s="108" t="str">
        <f t="shared" si="111"/>
        <v>R_ES-APP-RA</v>
      </c>
      <c r="BF397" s="108" t="str">
        <f t="shared" si="111"/>
        <v>FH10_11</v>
      </c>
      <c r="BG397" s="108">
        <f t="shared" si="106"/>
        <v>0.0185481158114173</v>
      </c>
      <c r="BH397" s="108" t="s">
        <v>18</v>
      </c>
      <c r="BI397" s="108" t="s">
        <v>195</v>
      </c>
      <c r="BM397" s="108" t="s">
        <v>327</v>
      </c>
      <c r="BN397" s="108" t="str">
        <f t="shared" si="112"/>
        <v>R_ES-APP-RA</v>
      </c>
      <c r="BO397" s="108" t="str">
        <f t="shared" si="112"/>
        <v>FH10_11</v>
      </c>
      <c r="BP397" s="108">
        <f t="shared" si="105"/>
        <v>0.0182536626877173</v>
      </c>
      <c r="BQ397" s="108" t="s">
        <v>18</v>
      </c>
      <c r="BR397" s="108" t="s">
        <v>192</v>
      </c>
    </row>
    <row r="398" spans="11:70">
      <c r="K398" s="108" t="s">
        <v>327</v>
      </c>
      <c r="L398" s="108" t="str">
        <f t="shared" si="113"/>
        <v>R_ES-APP-RA</v>
      </c>
      <c r="M398" s="108" t="str">
        <f t="shared" si="114"/>
        <v>FH12_13</v>
      </c>
      <c r="N398" s="108">
        <f t="shared" si="100"/>
        <v>0.0198847069007047</v>
      </c>
      <c r="O398" s="108" t="s">
        <v>18</v>
      </c>
      <c r="P398" s="108" t="s">
        <v>196</v>
      </c>
      <c r="T398" s="108" t="s">
        <v>327</v>
      </c>
      <c r="U398" s="108" t="str">
        <f t="shared" si="107"/>
        <v>R_ES-APP-RA</v>
      </c>
      <c r="V398" s="108" t="str">
        <f t="shared" si="107"/>
        <v>FH12_13</v>
      </c>
      <c r="W398" s="108">
        <f t="shared" si="101"/>
        <v>0.0205767152130325</v>
      </c>
      <c r="X398" s="108" t="s">
        <v>18</v>
      </c>
      <c r="Y398" s="108" t="s">
        <v>191</v>
      </c>
      <c r="AC398" s="108" t="s">
        <v>327</v>
      </c>
      <c r="AD398" s="108" t="str">
        <f t="shared" si="108"/>
        <v>R_ES-APP-RA</v>
      </c>
      <c r="AE398" s="108" t="str">
        <f t="shared" si="108"/>
        <v>FH12_13</v>
      </c>
      <c r="AF398" s="108">
        <f t="shared" si="102"/>
        <v>0.0178993947669431</v>
      </c>
      <c r="AG398" s="108" t="s">
        <v>18</v>
      </c>
      <c r="AH398" s="108" t="s">
        <v>197</v>
      </c>
      <c r="AL398" s="108" t="s">
        <v>327</v>
      </c>
      <c r="AM398" s="108" t="str">
        <f t="shared" si="109"/>
        <v>R_ES-APP-RA</v>
      </c>
      <c r="AN398" s="108" t="str">
        <f t="shared" si="109"/>
        <v>FH12_13</v>
      </c>
      <c r="AO398" s="108">
        <f t="shared" si="103"/>
        <v>0.0197346377775574</v>
      </c>
      <c r="AP398" s="108" t="s">
        <v>18</v>
      </c>
      <c r="AQ398" s="108" t="s">
        <v>194</v>
      </c>
      <c r="AU398" s="108" t="s">
        <v>327</v>
      </c>
      <c r="AV398" s="108" t="str">
        <f t="shared" si="110"/>
        <v>R_ES-APP-RA</v>
      </c>
      <c r="AW398" s="108" t="str">
        <f t="shared" si="110"/>
        <v>FH12_13</v>
      </c>
      <c r="AX398" s="108">
        <f t="shared" si="104"/>
        <v>0.0202626994046479</v>
      </c>
      <c r="AY398" s="108" t="s">
        <v>18</v>
      </c>
      <c r="AZ398" s="108" t="s">
        <v>193</v>
      </c>
      <c r="BD398" s="108" t="s">
        <v>327</v>
      </c>
      <c r="BE398" s="108" t="str">
        <f t="shared" si="111"/>
        <v>R_ES-APP-RA</v>
      </c>
      <c r="BF398" s="108" t="str">
        <f t="shared" si="111"/>
        <v>FH12_13</v>
      </c>
      <c r="BG398" s="108">
        <f t="shared" si="106"/>
        <v>0.0197346377775574</v>
      </c>
      <c r="BH398" s="108" t="s">
        <v>18</v>
      </c>
      <c r="BI398" s="108" t="s">
        <v>195</v>
      </c>
      <c r="BM398" s="108" t="s">
        <v>327</v>
      </c>
      <c r="BN398" s="108" t="str">
        <f t="shared" si="112"/>
        <v>R_ES-APP-RA</v>
      </c>
      <c r="BO398" s="108" t="str">
        <f t="shared" si="112"/>
        <v>FH12_13</v>
      </c>
      <c r="BP398" s="108">
        <f t="shared" si="105"/>
        <v>0.0202626994046479</v>
      </c>
      <c r="BQ398" s="108" t="s">
        <v>18</v>
      </c>
      <c r="BR398" s="108" t="s">
        <v>192</v>
      </c>
    </row>
    <row r="399" spans="11:70">
      <c r="K399" s="175" t="s">
        <v>327</v>
      </c>
      <c r="L399" s="108" t="str">
        <f t="shared" si="113"/>
        <v>R_ES-APP-RA</v>
      </c>
      <c r="M399" s="108" t="str">
        <f t="shared" si="114"/>
        <v>FH14_15</v>
      </c>
      <c r="N399" s="108">
        <f t="shared" si="100"/>
        <v>0.0208389906197208</v>
      </c>
      <c r="O399" s="108" t="s">
        <v>18</v>
      </c>
      <c r="P399" s="108" t="s">
        <v>196</v>
      </c>
      <c r="T399" s="108" t="s">
        <v>327</v>
      </c>
      <c r="U399" s="108" t="str">
        <f t="shared" si="107"/>
        <v>R_ES-APP-RA</v>
      </c>
      <c r="V399" s="108" t="str">
        <f t="shared" si="107"/>
        <v>FH14_15</v>
      </c>
      <c r="W399" s="108">
        <f t="shared" si="101"/>
        <v>0.0201344120759709</v>
      </c>
      <c r="X399" s="108" t="s">
        <v>18</v>
      </c>
      <c r="Y399" s="108" t="s">
        <v>191</v>
      </c>
      <c r="AC399" s="108" t="s">
        <v>327</v>
      </c>
      <c r="AD399" s="108" t="str">
        <f t="shared" si="108"/>
        <v>R_ES-APP-RA</v>
      </c>
      <c r="AE399" s="108" t="str">
        <f t="shared" si="108"/>
        <v>FH14_15</v>
      </c>
      <c r="AF399" s="108">
        <f t="shared" si="102"/>
        <v>0.0207530234250215</v>
      </c>
      <c r="AG399" s="108" t="s">
        <v>18</v>
      </c>
      <c r="AH399" s="108" t="s">
        <v>197</v>
      </c>
      <c r="AL399" s="108" t="s">
        <v>327</v>
      </c>
      <c r="AM399" s="108" t="str">
        <f t="shared" si="109"/>
        <v>R_ES-APP-RA</v>
      </c>
      <c r="AN399" s="108" t="str">
        <f t="shared" si="109"/>
        <v>FH14_15</v>
      </c>
      <c r="AO399" s="108">
        <f t="shared" si="103"/>
        <v>0.0206212544677413</v>
      </c>
      <c r="AP399" s="108" t="s">
        <v>18</v>
      </c>
      <c r="AQ399" s="108" t="s">
        <v>194</v>
      </c>
      <c r="AU399" s="108" t="s">
        <v>327</v>
      </c>
      <c r="AV399" s="108" t="str">
        <f t="shared" si="110"/>
        <v>R_ES-APP-RA</v>
      </c>
      <c r="AW399" s="108" t="str">
        <f t="shared" si="110"/>
        <v>FH14_15</v>
      </c>
      <c r="AX399" s="108">
        <f t="shared" si="104"/>
        <v>0.0211728179792687</v>
      </c>
      <c r="AY399" s="108" t="s">
        <v>18</v>
      </c>
      <c r="AZ399" s="108" t="s">
        <v>193</v>
      </c>
      <c r="BD399" s="108" t="s">
        <v>327</v>
      </c>
      <c r="BE399" s="108" t="str">
        <f t="shared" si="111"/>
        <v>R_ES-APP-RA</v>
      </c>
      <c r="BF399" s="108" t="str">
        <f t="shared" si="111"/>
        <v>FH14_15</v>
      </c>
      <c r="BG399" s="108">
        <f t="shared" si="106"/>
        <v>0.0206212544677413</v>
      </c>
      <c r="BH399" s="108" t="s">
        <v>18</v>
      </c>
      <c r="BI399" s="108" t="s">
        <v>195</v>
      </c>
      <c r="BM399" s="108" t="s">
        <v>327</v>
      </c>
      <c r="BN399" s="108" t="str">
        <f t="shared" si="112"/>
        <v>R_ES-APP-RA</v>
      </c>
      <c r="BO399" s="108" t="str">
        <f t="shared" si="112"/>
        <v>FH14_15</v>
      </c>
      <c r="BP399" s="108">
        <f t="shared" si="105"/>
        <v>0.0211728179792687</v>
      </c>
      <c r="BQ399" s="108" t="s">
        <v>18</v>
      </c>
      <c r="BR399" s="108" t="s">
        <v>192</v>
      </c>
    </row>
    <row r="400" spans="11:70">
      <c r="K400" s="108" t="s">
        <v>327</v>
      </c>
      <c r="L400" s="108" t="str">
        <f t="shared" si="113"/>
        <v>R_ES-APP-RA</v>
      </c>
      <c r="M400" s="108" t="str">
        <f t="shared" si="114"/>
        <v>FH16_17</v>
      </c>
      <c r="N400" s="108">
        <f t="shared" ref="N400:N463" si="115">N352</f>
        <v>0.0211595818818846</v>
      </c>
      <c r="O400" s="108" t="s">
        <v>18</v>
      </c>
      <c r="P400" s="108" t="s">
        <v>196</v>
      </c>
      <c r="T400" s="108" t="s">
        <v>327</v>
      </c>
      <c r="U400" s="108" t="str">
        <f t="shared" si="107"/>
        <v>R_ES-APP-RA</v>
      </c>
      <c r="V400" s="108" t="str">
        <f t="shared" si="107"/>
        <v>FH16_17</v>
      </c>
      <c r="W400" s="108">
        <f t="shared" ref="W400:W463" si="116">W352</f>
        <v>0.019900470527556</v>
      </c>
      <c r="X400" s="108" t="s">
        <v>18</v>
      </c>
      <c r="Y400" s="108" t="s">
        <v>191</v>
      </c>
      <c r="AC400" s="108" t="s">
        <v>327</v>
      </c>
      <c r="AD400" s="108" t="str">
        <f t="shared" ref="AD400:AE415" si="117">U400</f>
        <v>R_ES-APP-RA</v>
      </c>
      <c r="AE400" s="108" t="str">
        <f t="shared" si="117"/>
        <v>FH16_17</v>
      </c>
      <c r="AF400" s="108">
        <f t="shared" ref="AF400:AF463" si="118">AF352</f>
        <v>0.021834856434323</v>
      </c>
      <c r="AG400" s="108" t="s">
        <v>18</v>
      </c>
      <c r="AH400" s="108" t="s">
        <v>197</v>
      </c>
      <c r="AL400" s="108" t="s">
        <v>327</v>
      </c>
      <c r="AM400" s="108" t="str">
        <f t="shared" ref="AM400:AN415" si="119">AD400</f>
        <v>R_ES-APP-RA</v>
      </c>
      <c r="AN400" s="108" t="str">
        <f t="shared" si="119"/>
        <v>FH16_17</v>
      </c>
      <c r="AO400" s="108">
        <f t="shared" ref="AO400:AO463" si="120">AO352</f>
        <v>0.0208617629033817</v>
      </c>
      <c r="AP400" s="108" t="s">
        <v>18</v>
      </c>
      <c r="AQ400" s="108" t="s">
        <v>194</v>
      </c>
      <c r="AU400" s="108" t="s">
        <v>327</v>
      </c>
      <c r="AV400" s="108" t="str">
        <f t="shared" ref="AV400:AW415" si="121">AM400</f>
        <v>R_ES-APP-RA</v>
      </c>
      <c r="AW400" s="108" t="str">
        <f t="shared" si="121"/>
        <v>FH16_17</v>
      </c>
      <c r="AX400" s="108">
        <f t="shared" ref="AX400:AX463" si="122">AX352</f>
        <v>0.0213427940914599</v>
      </c>
      <c r="AY400" s="108" t="s">
        <v>18</v>
      </c>
      <c r="AZ400" s="108" t="s">
        <v>193</v>
      </c>
      <c r="BD400" s="108" t="s">
        <v>327</v>
      </c>
      <c r="BE400" s="108" t="str">
        <f t="shared" ref="BE400:BF415" si="123">AV400</f>
        <v>R_ES-APP-RA</v>
      </c>
      <c r="BF400" s="108" t="str">
        <f t="shared" si="123"/>
        <v>FH16_17</v>
      </c>
      <c r="BG400" s="108">
        <f t="shared" si="106"/>
        <v>0.0208617629033817</v>
      </c>
      <c r="BH400" s="108" t="s">
        <v>18</v>
      </c>
      <c r="BI400" s="108" t="s">
        <v>195</v>
      </c>
      <c r="BM400" s="108" t="s">
        <v>327</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327</v>
      </c>
      <c r="L401" s="108" t="str">
        <f t="shared" si="113"/>
        <v>R_ES-APP-RA</v>
      </c>
      <c r="M401" s="108" t="str">
        <f t="shared" si="114"/>
        <v>FH18_19</v>
      </c>
      <c r="N401" s="108">
        <f t="shared" si="115"/>
        <v>0.0212246785407572</v>
      </c>
      <c r="O401" s="108" t="s">
        <v>18</v>
      </c>
      <c r="P401" s="108" t="s">
        <v>196</v>
      </c>
      <c r="T401" s="108" t="s">
        <v>327</v>
      </c>
      <c r="U401" s="108" t="str">
        <f t="shared" ref="U401:V416" si="126">L401</f>
        <v>R_ES-APP-RA</v>
      </c>
      <c r="V401" s="108" t="str">
        <f t="shared" si="126"/>
        <v>FH18_19</v>
      </c>
      <c r="W401" s="108">
        <f t="shared" si="116"/>
        <v>0.02010785636109</v>
      </c>
      <c r="X401" s="108" t="s">
        <v>18</v>
      </c>
      <c r="Y401" s="108" t="s">
        <v>191</v>
      </c>
      <c r="AC401" s="108" t="s">
        <v>327</v>
      </c>
      <c r="AD401" s="108" t="str">
        <f t="shared" si="117"/>
        <v>R_ES-APP-RA</v>
      </c>
      <c r="AE401" s="108" t="str">
        <f t="shared" si="117"/>
        <v>FH18_19</v>
      </c>
      <c r="AF401" s="108">
        <f t="shared" si="118"/>
        <v>0.0218516633411387</v>
      </c>
      <c r="AG401" s="108" t="s">
        <v>18</v>
      </c>
      <c r="AH401" s="108" t="s">
        <v>197</v>
      </c>
      <c r="AL401" s="108" t="s">
        <v>327</v>
      </c>
      <c r="AM401" s="108" t="str">
        <f t="shared" si="119"/>
        <v>R_ES-APP-RA</v>
      </c>
      <c r="AN401" s="108" t="str">
        <f t="shared" si="119"/>
        <v>FH18_19</v>
      </c>
      <c r="AO401" s="108">
        <f t="shared" si="120"/>
        <v>0.0207872227642541</v>
      </c>
      <c r="AP401" s="108" t="s">
        <v>18</v>
      </c>
      <c r="AQ401" s="108" t="s">
        <v>194</v>
      </c>
      <c r="AU401" s="108" t="s">
        <v>327</v>
      </c>
      <c r="AV401" s="108" t="str">
        <f t="shared" si="121"/>
        <v>R_ES-APP-RA</v>
      </c>
      <c r="AW401" s="108" t="str">
        <f t="shared" si="121"/>
        <v>FH18_19</v>
      </c>
      <c r="AX401" s="108">
        <f t="shared" si="122"/>
        <v>0.021302546509601</v>
      </c>
      <c r="AY401" s="108" t="s">
        <v>18</v>
      </c>
      <c r="AZ401" s="108" t="s">
        <v>193</v>
      </c>
      <c r="BD401" s="108" t="s">
        <v>327</v>
      </c>
      <c r="BE401" s="108" t="str">
        <f t="shared" si="123"/>
        <v>R_ES-APP-RA</v>
      </c>
      <c r="BF401" s="108" t="str">
        <f t="shared" si="123"/>
        <v>FH18_19</v>
      </c>
      <c r="BG401" s="108">
        <f t="shared" si="106"/>
        <v>0.0207872227642541</v>
      </c>
      <c r="BH401" s="108" t="s">
        <v>18</v>
      </c>
      <c r="BI401" s="108" t="s">
        <v>195</v>
      </c>
      <c r="BM401" s="108" t="s">
        <v>327</v>
      </c>
      <c r="BN401" s="108" t="str">
        <f t="shared" si="124"/>
        <v>R_ES-APP-RA</v>
      </c>
      <c r="BO401" s="108" t="str">
        <f t="shared" si="124"/>
        <v>FH18_19</v>
      </c>
      <c r="BP401" s="108">
        <f t="shared" si="125"/>
        <v>0.021302546509601</v>
      </c>
      <c r="BQ401" s="108" t="s">
        <v>18</v>
      </c>
      <c r="BR401" s="108" t="s">
        <v>192</v>
      </c>
    </row>
    <row r="402" spans="11:70">
      <c r="K402" s="108" t="s">
        <v>327</v>
      </c>
      <c r="L402" s="108" t="str">
        <f t="shared" si="113"/>
        <v>R_ES-APP-RA</v>
      </c>
      <c r="M402" s="108" t="str">
        <f t="shared" si="114"/>
        <v>FH20_21</v>
      </c>
      <c r="N402" s="108">
        <f t="shared" si="115"/>
        <v>0.021196759693815</v>
      </c>
      <c r="O402" s="108" t="s">
        <v>18</v>
      </c>
      <c r="P402" s="108" t="s">
        <v>196</v>
      </c>
      <c r="T402" s="108" t="s">
        <v>327</v>
      </c>
      <c r="U402" s="108" t="str">
        <f t="shared" si="126"/>
        <v>R_ES-APP-RA</v>
      </c>
      <c r="V402" s="108" t="str">
        <f t="shared" si="126"/>
        <v>FH20_21</v>
      </c>
      <c r="W402" s="108">
        <f t="shared" si="116"/>
        <v>0.0209690367288275</v>
      </c>
      <c r="X402" s="108" t="s">
        <v>18</v>
      </c>
      <c r="Y402" s="108" t="s">
        <v>191</v>
      </c>
      <c r="AC402" s="108" t="s">
        <v>327</v>
      </c>
      <c r="AD402" s="108" t="str">
        <f t="shared" si="117"/>
        <v>R_ES-APP-RA</v>
      </c>
      <c r="AE402" s="108" t="str">
        <f t="shared" si="117"/>
        <v>FH20_21</v>
      </c>
      <c r="AF402" s="108">
        <f t="shared" si="118"/>
        <v>0.0215704297529681</v>
      </c>
      <c r="AG402" s="108" t="s">
        <v>18</v>
      </c>
      <c r="AH402" s="108" t="s">
        <v>197</v>
      </c>
      <c r="AL402" s="108" t="s">
        <v>327</v>
      </c>
      <c r="AM402" s="108" t="str">
        <f t="shared" si="119"/>
        <v>R_ES-APP-RA</v>
      </c>
      <c r="AN402" s="108" t="str">
        <f t="shared" si="119"/>
        <v>FH20_21</v>
      </c>
      <c r="AO402" s="108">
        <f t="shared" si="120"/>
        <v>0.0209999265660562</v>
      </c>
      <c r="AP402" s="108" t="s">
        <v>18</v>
      </c>
      <c r="AQ402" s="108" t="s">
        <v>194</v>
      </c>
      <c r="AU402" s="108" t="s">
        <v>327</v>
      </c>
      <c r="AV402" s="108" t="str">
        <f t="shared" si="121"/>
        <v>R_ES-APP-RA</v>
      </c>
      <c r="AW402" s="108" t="str">
        <f t="shared" si="121"/>
        <v>FH20_21</v>
      </c>
      <c r="AX402" s="108">
        <f t="shared" si="122"/>
        <v>0.0217291485724036</v>
      </c>
      <c r="AY402" s="108" t="s">
        <v>18</v>
      </c>
      <c r="AZ402" s="108" t="s">
        <v>193</v>
      </c>
      <c r="BD402" s="108" t="s">
        <v>327</v>
      </c>
      <c r="BE402" s="108" t="str">
        <f t="shared" si="123"/>
        <v>R_ES-APP-RA</v>
      </c>
      <c r="BF402" s="108" t="str">
        <f t="shared" si="123"/>
        <v>FH20_21</v>
      </c>
      <c r="BG402" s="108">
        <f t="shared" si="106"/>
        <v>0.0209999265660562</v>
      </c>
      <c r="BH402" s="108" t="s">
        <v>18</v>
      </c>
      <c r="BI402" s="108" t="s">
        <v>195</v>
      </c>
      <c r="BM402" s="108" t="s">
        <v>327</v>
      </c>
      <c r="BN402" s="108" t="str">
        <f t="shared" si="124"/>
        <v>R_ES-APP-RA</v>
      </c>
      <c r="BO402" s="108" t="str">
        <f t="shared" si="124"/>
        <v>FH20_21</v>
      </c>
      <c r="BP402" s="108">
        <f t="shared" si="125"/>
        <v>0.0217291485724036</v>
      </c>
      <c r="BQ402" s="108" t="s">
        <v>18</v>
      </c>
      <c r="BR402" s="108" t="s">
        <v>192</v>
      </c>
    </row>
    <row r="403" spans="11:70">
      <c r="K403" s="175" t="s">
        <v>327</v>
      </c>
      <c r="L403" s="108" t="str">
        <f t="shared" si="113"/>
        <v>R_ES-APP-RA</v>
      </c>
      <c r="M403" s="108" t="str">
        <f t="shared" si="114"/>
        <v>FH22_23</v>
      </c>
      <c r="N403" s="108">
        <f t="shared" si="115"/>
        <v>0.0213786036359911</v>
      </c>
      <c r="O403" s="108" t="s">
        <v>18</v>
      </c>
      <c r="P403" s="108" t="s">
        <v>196</v>
      </c>
      <c r="T403" s="108" t="s">
        <v>327</v>
      </c>
      <c r="U403" s="108" t="str">
        <f t="shared" si="126"/>
        <v>R_ES-APP-RA</v>
      </c>
      <c r="V403" s="108" t="str">
        <f t="shared" si="126"/>
        <v>FH22_23</v>
      </c>
      <c r="W403" s="108">
        <f t="shared" si="116"/>
        <v>0.0206911985722815</v>
      </c>
      <c r="X403" s="108" t="s">
        <v>18</v>
      </c>
      <c r="Y403" s="108" t="s">
        <v>191</v>
      </c>
      <c r="AC403" s="108" t="s">
        <v>327</v>
      </c>
      <c r="AD403" s="108" t="str">
        <f t="shared" si="117"/>
        <v>R_ES-APP-RA</v>
      </c>
      <c r="AE403" s="108" t="str">
        <f t="shared" si="117"/>
        <v>FH22_23</v>
      </c>
      <c r="AF403" s="108">
        <f t="shared" si="118"/>
        <v>0.0217091411685177</v>
      </c>
      <c r="AG403" s="108" t="s">
        <v>18</v>
      </c>
      <c r="AH403" s="108" t="s">
        <v>197</v>
      </c>
      <c r="AL403" s="108" t="s">
        <v>327</v>
      </c>
      <c r="AM403" s="108" t="str">
        <f t="shared" si="119"/>
        <v>R_ES-APP-RA</v>
      </c>
      <c r="AN403" s="108" t="str">
        <f t="shared" si="119"/>
        <v>FH22_23</v>
      </c>
      <c r="AO403" s="108">
        <f t="shared" si="120"/>
        <v>0.0212075715419054</v>
      </c>
      <c r="AP403" s="108" t="s">
        <v>18</v>
      </c>
      <c r="AQ403" s="108" t="s">
        <v>194</v>
      </c>
      <c r="AU403" s="108" t="s">
        <v>327</v>
      </c>
      <c r="AV403" s="108" t="str">
        <f t="shared" si="121"/>
        <v>R_ES-APP-RA</v>
      </c>
      <c r="AW403" s="108" t="str">
        <f t="shared" si="121"/>
        <v>FH22_23</v>
      </c>
      <c r="AX403" s="108">
        <f t="shared" si="122"/>
        <v>0.0225545958608362</v>
      </c>
      <c r="AY403" s="108" t="s">
        <v>18</v>
      </c>
      <c r="AZ403" s="108" t="s">
        <v>193</v>
      </c>
      <c r="BD403" s="108" t="s">
        <v>327</v>
      </c>
      <c r="BE403" s="108" t="str">
        <f t="shared" si="123"/>
        <v>R_ES-APP-RA</v>
      </c>
      <c r="BF403" s="108" t="str">
        <f t="shared" si="123"/>
        <v>FH22_23</v>
      </c>
      <c r="BG403" s="108">
        <f t="shared" si="106"/>
        <v>0.0212075715419054</v>
      </c>
      <c r="BH403" s="108" t="s">
        <v>18</v>
      </c>
      <c r="BI403" s="108" t="s">
        <v>195</v>
      </c>
      <c r="BM403" s="108" t="s">
        <v>327</v>
      </c>
      <c r="BN403" s="108" t="str">
        <f t="shared" si="124"/>
        <v>R_ES-APP-RA</v>
      </c>
      <c r="BO403" s="108" t="str">
        <f t="shared" si="124"/>
        <v>FH22_23</v>
      </c>
      <c r="BP403" s="108">
        <f t="shared" si="125"/>
        <v>0.0225545958608362</v>
      </c>
      <c r="BQ403" s="108" t="s">
        <v>18</v>
      </c>
      <c r="BR403" s="108" t="s">
        <v>192</v>
      </c>
    </row>
    <row r="404" spans="11:70">
      <c r="K404" s="108" t="s">
        <v>327</v>
      </c>
      <c r="L404" s="108" t="str">
        <f t="shared" si="113"/>
        <v>R_ES-APP-RA</v>
      </c>
      <c r="M404" s="108" t="str">
        <f t="shared" si="114"/>
        <v>WH0_1</v>
      </c>
      <c r="N404" s="108">
        <f t="shared" si="115"/>
        <v>0.0233000948138204</v>
      </c>
      <c r="O404" s="108" t="s">
        <v>18</v>
      </c>
      <c r="P404" s="108" t="s">
        <v>196</v>
      </c>
      <c r="T404" s="108" t="s">
        <v>327</v>
      </c>
      <c r="U404" s="108" t="str">
        <f t="shared" si="126"/>
        <v>R_ES-APP-RA</v>
      </c>
      <c r="V404" s="108" t="str">
        <f t="shared" si="126"/>
        <v>WH0_1</v>
      </c>
      <c r="W404" s="108">
        <f t="shared" si="116"/>
        <v>0.027052832396289</v>
      </c>
      <c r="X404" s="108" t="s">
        <v>18</v>
      </c>
      <c r="Y404" s="108" t="s">
        <v>191</v>
      </c>
      <c r="AC404" s="108" t="s">
        <v>327</v>
      </c>
      <c r="AD404" s="108" t="str">
        <f t="shared" si="117"/>
        <v>R_ES-APP-RA</v>
      </c>
      <c r="AE404" s="108" t="str">
        <f t="shared" si="117"/>
        <v>WH0_1</v>
      </c>
      <c r="AF404" s="108">
        <f t="shared" si="118"/>
        <v>0.0269775312483662</v>
      </c>
      <c r="AG404" s="108" t="s">
        <v>18</v>
      </c>
      <c r="AH404" s="108" t="s">
        <v>197</v>
      </c>
      <c r="AL404" s="108" t="s">
        <v>327</v>
      </c>
      <c r="AM404" s="108" t="str">
        <f t="shared" si="119"/>
        <v>R_ES-APP-RA</v>
      </c>
      <c r="AN404" s="108" t="str">
        <f t="shared" si="119"/>
        <v>WH0_1</v>
      </c>
      <c r="AO404" s="108">
        <f t="shared" si="120"/>
        <v>0.0260079601453114</v>
      </c>
      <c r="AP404" s="108" t="s">
        <v>18</v>
      </c>
      <c r="AQ404" s="108" t="s">
        <v>194</v>
      </c>
      <c r="AU404" s="108" t="s">
        <v>327</v>
      </c>
      <c r="AV404" s="108" t="str">
        <f t="shared" si="121"/>
        <v>R_ES-APP-RA</v>
      </c>
      <c r="AW404" s="108" t="str">
        <f t="shared" si="121"/>
        <v>WH0_1</v>
      </c>
      <c r="AX404" s="108">
        <f t="shared" si="122"/>
        <v>0.0251920133192881</v>
      </c>
      <c r="AY404" s="108" t="s">
        <v>18</v>
      </c>
      <c r="AZ404" s="108" t="s">
        <v>193</v>
      </c>
      <c r="BD404" s="108" t="s">
        <v>327</v>
      </c>
      <c r="BE404" s="108" t="str">
        <f t="shared" si="123"/>
        <v>R_ES-APP-RA</v>
      </c>
      <c r="BF404" s="108" t="str">
        <f t="shared" si="123"/>
        <v>WH0_1</v>
      </c>
      <c r="BG404" s="108">
        <f t="shared" si="106"/>
        <v>0.0260079601453114</v>
      </c>
      <c r="BH404" s="108" t="s">
        <v>18</v>
      </c>
      <c r="BI404" s="108" t="s">
        <v>195</v>
      </c>
      <c r="BM404" s="108" t="s">
        <v>327</v>
      </c>
      <c r="BN404" s="108" t="str">
        <f t="shared" si="124"/>
        <v>R_ES-APP-RA</v>
      </c>
      <c r="BO404" s="108" t="str">
        <f t="shared" si="124"/>
        <v>WH0_1</v>
      </c>
      <c r="BP404" s="108">
        <f t="shared" si="125"/>
        <v>0.0251920133192881</v>
      </c>
      <c r="BQ404" s="108" t="s">
        <v>18</v>
      </c>
      <c r="BR404" s="108" t="s">
        <v>192</v>
      </c>
    </row>
    <row r="405" spans="11:70">
      <c r="K405" s="108" t="s">
        <v>327</v>
      </c>
      <c r="L405" s="108" t="str">
        <f t="shared" si="113"/>
        <v>R_ES-APP-RA</v>
      </c>
      <c r="M405" s="108" t="str">
        <f t="shared" si="114"/>
        <v>WH2_3</v>
      </c>
      <c r="N405" s="108">
        <f t="shared" si="115"/>
        <v>0.0229492798370929</v>
      </c>
      <c r="O405" s="108" t="s">
        <v>18</v>
      </c>
      <c r="P405" s="108" t="s">
        <v>196</v>
      </c>
      <c r="T405" s="108" t="s">
        <v>327</v>
      </c>
      <c r="U405" s="108" t="str">
        <f t="shared" si="126"/>
        <v>R_ES-APP-RA</v>
      </c>
      <c r="V405" s="108" t="str">
        <f t="shared" si="126"/>
        <v>WH2_3</v>
      </c>
      <c r="W405" s="108">
        <f t="shared" si="116"/>
        <v>0.025013577036883</v>
      </c>
      <c r="X405" s="108" t="s">
        <v>18</v>
      </c>
      <c r="Y405" s="108" t="s">
        <v>191</v>
      </c>
      <c r="AC405" s="108" t="s">
        <v>327</v>
      </c>
      <c r="AD405" s="108" t="str">
        <f t="shared" si="117"/>
        <v>R_ES-APP-RA</v>
      </c>
      <c r="AE405" s="108" t="str">
        <f t="shared" si="117"/>
        <v>WH2_3</v>
      </c>
      <c r="AF405" s="108">
        <f t="shared" si="118"/>
        <v>0.026652958693426</v>
      </c>
      <c r="AG405" s="108" t="s">
        <v>18</v>
      </c>
      <c r="AH405" s="108" t="s">
        <v>197</v>
      </c>
      <c r="AL405" s="108" t="s">
        <v>327</v>
      </c>
      <c r="AM405" s="108" t="str">
        <f t="shared" si="119"/>
        <v>R_ES-APP-RA</v>
      </c>
      <c r="AN405" s="108" t="str">
        <f t="shared" si="119"/>
        <v>WH2_3</v>
      </c>
      <c r="AO405" s="108">
        <f t="shared" si="120"/>
        <v>0.0252822319214758</v>
      </c>
      <c r="AP405" s="108" t="s">
        <v>18</v>
      </c>
      <c r="AQ405" s="108" t="s">
        <v>194</v>
      </c>
      <c r="AU405" s="108" t="s">
        <v>327</v>
      </c>
      <c r="AV405" s="108" t="str">
        <f t="shared" si="121"/>
        <v>R_ES-APP-RA</v>
      </c>
      <c r="AW405" s="108" t="str">
        <f t="shared" si="121"/>
        <v>WH2_3</v>
      </c>
      <c r="AX405" s="108">
        <f t="shared" si="122"/>
        <v>0.0240114562974125</v>
      </c>
      <c r="AY405" s="108" t="s">
        <v>18</v>
      </c>
      <c r="AZ405" s="108" t="s">
        <v>193</v>
      </c>
      <c r="BD405" s="108" t="s">
        <v>327</v>
      </c>
      <c r="BE405" s="108" t="str">
        <f t="shared" si="123"/>
        <v>R_ES-APP-RA</v>
      </c>
      <c r="BF405" s="108" t="str">
        <f t="shared" si="123"/>
        <v>WH2_3</v>
      </c>
      <c r="BG405" s="108">
        <f t="shared" si="106"/>
        <v>0.0252822319214758</v>
      </c>
      <c r="BH405" s="108" t="s">
        <v>18</v>
      </c>
      <c r="BI405" s="108" t="s">
        <v>195</v>
      </c>
      <c r="BM405" s="108" t="s">
        <v>327</v>
      </c>
      <c r="BN405" s="108" t="str">
        <f t="shared" si="124"/>
        <v>R_ES-APP-RA</v>
      </c>
      <c r="BO405" s="108" t="str">
        <f t="shared" si="124"/>
        <v>WH2_3</v>
      </c>
      <c r="BP405" s="108">
        <f t="shared" si="125"/>
        <v>0.0240114562974125</v>
      </c>
      <c r="BQ405" s="108" t="s">
        <v>18</v>
      </c>
      <c r="BR405" s="108" t="s">
        <v>192</v>
      </c>
    </row>
    <row r="406" spans="11:70">
      <c r="K406" s="108" t="s">
        <v>327</v>
      </c>
      <c r="L406" s="108" t="str">
        <f t="shared" si="113"/>
        <v>R_ES-APP-RA</v>
      </c>
      <c r="M406" s="108" t="str">
        <f t="shared" si="114"/>
        <v>WH4_5</v>
      </c>
      <c r="N406" s="108">
        <f t="shared" si="115"/>
        <v>0.0222223809455457</v>
      </c>
      <c r="O406" s="108" t="s">
        <v>18</v>
      </c>
      <c r="P406" s="108" t="s">
        <v>196</v>
      </c>
      <c r="T406" s="108" t="s">
        <v>327</v>
      </c>
      <c r="U406" s="108" t="str">
        <f t="shared" si="126"/>
        <v>R_ES-APP-RA</v>
      </c>
      <c r="V406" s="108" t="str">
        <f t="shared" si="126"/>
        <v>WH4_5</v>
      </c>
      <c r="W406" s="108">
        <f t="shared" si="116"/>
        <v>0.023696203770169</v>
      </c>
      <c r="X406" s="108" t="s">
        <v>18</v>
      </c>
      <c r="Y406" s="108" t="s">
        <v>191</v>
      </c>
      <c r="AC406" s="108" t="s">
        <v>327</v>
      </c>
      <c r="AD406" s="108" t="str">
        <f t="shared" si="117"/>
        <v>R_ES-APP-RA</v>
      </c>
      <c r="AE406" s="108" t="str">
        <f t="shared" si="117"/>
        <v>WH4_5</v>
      </c>
      <c r="AF406" s="108">
        <f t="shared" si="118"/>
        <v>0.0249170715686325</v>
      </c>
      <c r="AG406" s="108" t="s">
        <v>18</v>
      </c>
      <c r="AH406" s="108" t="s">
        <v>197</v>
      </c>
      <c r="AL406" s="108" t="s">
        <v>327</v>
      </c>
      <c r="AM406" s="108" t="str">
        <f t="shared" si="119"/>
        <v>R_ES-APP-RA</v>
      </c>
      <c r="AN406" s="108" t="str">
        <f t="shared" si="119"/>
        <v>WH4_5</v>
      </c>
      <c r="AO406" s="108">
        <f t="shared" si="120"/>
        <v>0.0239165993198236</v>
      </c>
      <c r="AP406" s="108" t="s">
        <v>18</v>
      </c>
      <c r="AQ406" s="108" t="s">
        <v>194</v>
      </c>
      <c r="AU406" s="108" t="s">
        <v>327</v>
      </c>
      <c r="AV406" s="108" t="str">
        <f t="shared" si="121"/>
        <v>R_ES-APP-RA</v>
      </c>
      <c r="AW406" s="108" t="str">
        <f t="shared" si="121"/>
        <v>WH4_5</v>
      </c>
      <c r="AX406" s="108">
        <f t="shared" si="122"/>
        <v>0.021583935635486</v>
      </c>
      <c r="AY406" s="108" t="s">
        <v>18</v>
      </c>
      <c r="AZ406" s="108" t="s">
        <v>193</v>
      </c>
      <c r="BD406" s="108" t="s">
        <v>327</v>
      </c>
      <c r="BE406" s="108" t="str">
        <f t="shared" si="123"/>
        <v>R_ES-APP-RA</v>
      </c>
      <c r="BF406" s="108" t="str">
        <f t="shared" si="123"/>
        <v>WH4_5</v>
      </c>
      <c r="BG406" s="108">
        <f t="shared" si="106"/>
        <v>0.0239165993198236</v>
      </c>
      <c r="BH406" s="108" t="s">
        <v>18</v>
      </c>
      <c r="BI406" s="108" t="s">
        <v>195</v>
      </c>
      <c r="BM406" s="108" t="s">
        <v>327</v>
      </c>
      <c r="BN406" s="108" t="str">
        <f t="shared" si="124"/>
        <v>R_ES-APP-RA</v>
      </c>
      <c r="BO406" s="108" t="str">
        <f t="shared" si="124"/>
        <v>WH4_5</v>
      </c>
      <c r="BP406" s="108">
        <f t="shared" si="125"/>
        <v>0.021583935635486</v>
      </c>
      <c r="BQ406" s="108" t="s">
        <v>18</v>
      </c>
      <c r="BR406" s="108" t="s">
        <v>192</v>
      </c>
    </row>
    <row r="407" spans="11:70">
      <c r="K407" s="175" t="s">
        <v>327</v>
      </c>
      <c r="L407" s="108" t="str">
        <f t="shared" si="113"/>
        <v>R_ES-APP-RA</v>
      </c>
      <c r="M407" s="108" t="str">
        <f t="shared" si="114"/>
        <v>WH6_7</v>
      </c>
      <c r="N407" s="108">
        <f t="shared" si="115"/>
        <v>0.0212585220509218</v>
      </c>
      <c r="O407" s="108" t="s">
        <v>18</v>
      </c>
      <c r="P407" s="108" t="s">
        <v>196</v>
      </c>
      <c r="T407" s="108" t="s">
        <v>327</v>
      </c>
      <c r="U407" s="108" t="str">
        <f t="shared" si="126"/>
        <v>R_ES-APP-RA</v>
      </c>
      <c r="V407" s="108" t="str">
        <f t="shared" si="126"/>
        <v>WH6_7</v>
      </c>
      <c r="W407" s="108">
        <f t="shared" si="116"/>
        <v>0.0235544674010497</v>
      </c>
      <c r="X407" s="108" t="s">
        <v>18</v>
      </c>
      <c r="Y407" s="108" t="s">
        <v>191</v>
      </c>
      <c r="AC407" s="108" t="s">
        <v>327</v>
      </c>
      <c r="AD407" s="108" t="str">
        <f t="shared" si="117"/>
        <v>R_ES-APP-RA</v>
      </c>
      <c r="AE407" s="108" t="str">
        <f t="shared" si="117"/>
        <v>WH6_7</v>
      </c>
      <c r="AF407" s="108">
        <f t="shared" si="118"/>
        <v>0.0223149487779418</v>
      </c>
      <c r="AG407" s="108" t="s">
        <v>18</v>
      </c>
      <c r="AH407" s="108" t="s">
        <v>197</v>
      </c>
      <c r="AL407" s="108" t="s">
        <v>327</v>
      </c>
      <c r="AM407" s="108" t="str">
        <f t="shared" si="119"/>
        <v>R_ES-APP-RA</v>
      </c>
      <c r="AN407" s="108" t="str">
        <f t="shared" si="119"/>
        <v>WH6_7</v>
      </c>
      <c r="AO407" s="108">
        <f t="shared" si="120"/>
        <v>0.0226308904433103</v>
      </c>
      <c r="AP407" s="108" t="s">
        <v>18</v>
      </c>
      <c r="AQ407" s="108" t="s">
        <v>194</v>
      </c>
      <c r="AU407" s="108" t="s">
        <v>327</v>
      </c>
      <c r="AV407" s="108" t="str">
        <f t="shared" si="121"/>
        <v>R_ES-APP-RA</v>
      </c>
      <c r="AW407" s="108" t="str">
        <f t="shared" si="121"/>
        <v>WH6_7</v>
      </c>
      <c r="AX407" s="108">
        <f t="shared" si="122"/>
        <v>0.0195664574996017</v>
      </c>
      <c r="AY407" s="108" t="s">
        <v>18</v>
      </c>
      <c r="AZ407" s="108" t="s">
        <v>193</v>
      </c>
      <c r="BD407" s="108" t="s">
        <v>327</v>
      </c>
      <c r="BE407" s="108" t="str">
        <f t="shared" si="123"/>
        <v>R_ES-APP-RA</v>
      </c>
      <c r="BF407" s="108" t="str">
        <f t="shared" si="123"/>
        <v>WH6_7</v>
      </c>
      <c r="BG407" s="108">
        <f t="shared" si="106"/>
        <v>0.0226308904433103</v>
      </c>
      <c r="BH407" s="108" t="s">
        <v>18</v>
      </c>
      <c r="BI407" s="108" t="s">
        <v>195</v>
      </c>
      <c r="BM407" s="108" t="s">
        <v>327</v>
      </c>
      <c r="BN407" s="108" t="str">
        <f t="shared" si="124"/>
        <v>R_ES-APP-RA</v>
      </c>
      <c r="BO407" s="108" t="str">
        <f t="shared" si="124"/>
        <v>WH6_7</v>
      </c>
      <c r="BP407" s="108">
        <f t="shared" si="125"/>
        <v>0.0195664574996017</v>
      </c>
      <c r="BQ407" s="108" t="s">
        <v>18</v>
      </c>
      <c r="BR407" s="108" t="s">
        <v>192</v>
      </c>
    </row>
    <row r="408" spans="11:70">
      <c r="K408" s="108" t="s">
        <v>327</v>
      </c>
      <c r="L408" s="108" t="str">
        <f t="shared" si="113"/>
        <v>R_ES-APP-RA</v>
      </c>
      <c r="M408" s="108" t="str">
        <f t="shared" si="114"/>
        <v>WH8_9</v>
      </c>
      <c r="N408" s="108">
        <f t="shared" si="115"/>
        <v>0.0207811308875425</v>
      </c>
      <c r="O408" s="108" t="s">
        <v>18</v>
      </c>
      <c r="P408" s="108" t="s">
        <v>196</v>
      </c>
      <c r="T408" s="108" t="s">
        <v>327</v>
      </c>
      <c r="U408" s="108" t="str">
        <f t="shared" si="126"/>
        <v>R_ES-APP-RA</v>
      </c>
      <c r="V408" s="108" t="str">
        <f t="shared" si="126"/>
        <v>WH8_9</v>
      </c>
      <c r="W408" s="108">
        <f t="shared" si="116"/>
        <v>0.0243002057667018</v>
      </c>
      <c r="X408" s="108" t="s">
        <v>18</v>
      </c>
      <c r="Y408" s="108" t="s">
        <v>191</v>
      </c>
      <c r="AC408" s="108" t="s">
        <v>327</v>
      </c>
      <c r="AD408" s="108" t="str">
        <f t="shared" si="117"/>
        <v>R_ES-APP-RA</v>
      </c>
      <c r="AE408" s="108" t="str">
        <f t="shared" si="117"/>
        <v>WH8_9</v>
      </c>
      <c r="AF408" s="108">
        <f t="shared" si="118"/>
        <v>0.0206945793819697</v>
      </c>
      <c r="AG408" s="108" t="s">
        <v>18</v>
      </c>
      <c r="AH408" s="108" t="s">
        <v>197</v>
      </c>
      <c r="AL408" s="108" t="s">
        <v>327</v>
      </c>
      <c r="AM408" s="108" t="str">
        <f t="shared" si="119"/>
        <v>R_ES-APP-RA</v>
      </c>
      <c r="AN408" s="108" t="str">
        <f t="shared" si="119"/>
        <v>WH8_9</v>
      </c>
      <c r="AO408" s="108">
        <f t="shared" si="120"/>
        <v>0.0221985165054664</v>
      </c>
      <c r="AP408" s="108" t="s">
        <v>18</v>
      </c>
      <c r="AQ408" s="108" t="s">
        <v>194</v>
      </c>
      <c r="AU408" s="108" t="s">
        <v>327</v>
      </c>
      <c r="AV408" s="108" t="str">
        <f t="shared" si="121"/>
        <v>R_ES-APP-RA</v>
      </c>
      <c r="AW408" s="108" t="str">
        <f t="shared" si="121"/>
        <v>WH8_9</v>
      </c>
      <c r="AX408" s="108">
        <f t="shared" si="122"/>
        <v>0.0189268898351184</v>
      </c>
      <c r="AY408" s="108" t="s">
        <v>18</v>
      </c>
      <c r="AZ408" s="108" t="s">
        <v>193</v>
      </c>
      <c r="BD408" s="108" t="s">
        <v>327</v>
      </c>
      <c r="BE408" s="108" t="str">
        <f t="shared" si="123"/>
        <v>R_ES-APP-RA</v>
      </c>
      <c r="BF408" s="108" t="str">
        <f t="shared" si="123"/>
        <v>WH8_9</v>
      </c>
      <c r="BG408" s="108">
        <f t="shared" si="106"/>
        <v>0.0221985165054664</v>
      </c>
      <c r="BH408" s="108" t="s">
        <v>18</v>
      </c>
      <c r="BI408" s="108" t="s">
        <v>195</v>
      </c>
      <c r="BM408" s="108" t="s">
        <v>327</v>
      </c>
      <c r="BN408" s="108" t="str">
        <f t="shared" si="124"/>
        <v>R_ES-APP-RA</v>
      </c>
      <c r="BO408" s="108" t="str">
        <f t="shared" si="124"/>
        <v>WH8_9</v>
      </c>
      <c r="BP408" s="108">
        <f t="shared" si="125"/>
        <v>0.0189268898351184</v>
      </c>
      <c r="BQ408" s="108" t="s">
        <v>18</v>
      </c>
      <c r="BR408" s="108" t="s">
        <v>192</v>
      </c>
    </row>
    <row r="409" spans="11:70">
      <c r="K409" s="108" t="s">
        <v>327</v>
      </c>
      <c r="L409" s="108" t="str">
        <f t="shared" si="113"/>
        <v>R_ES-APP-RA</v>
      </c>
      <c r="M409" s="108" t="str">
        <f t="shared" si="114"/>
        <v>WH10_11</v>
      </c>
      <c r="N409" s="108">
        <f t="shared" si="115"/>
        <v>0.0207247431264493</v>
      </c>
      <c r="O409" s="108" t="s">
        <v>18</v>
      </c>
      <c r="P409" s="108" t="s">
        <v>196</v>
      </c>
      <c r="T409" s="108" t="s">
        <v>327</v>
      </c>
      <c r="U409" s="108" t="str">
        <f t="shared" si="126"/>
        <v>R_ES-APP-RA</v>
      </c>
      <c r="V409" s="108" t="str">
        <f t="shared" si="126"/>
        <v>WH10_11</v>
      </c>
      <c r="W409" s="108">
        <f t="shared" si="116"/>
        <v>0.0269606064596627</v>
      </c>
      <c r="X409" s="108" t="s">
        <v>18</v>
      </c>
      <c r="Y409" s="108" t="s">
        <v>191</v>
      </c>
      <c r="AC409" s="108" t="s">
        <v>327</v>
      </c>
      <c r="AD409" s="108" t="str">
        <f t="shared" si="117"/>
        <v>R_ES-APP-RA</v>
      </c>
      <c r="AE409" s="108" t="str">
        <f t="shared" si="117"/>
        <v>WH10_11</v>
      </c>
      <c r="AF409" s="108">
        <f t="shared" si="118"/>
        <v>0.0203373562220637</v>
      </c>
      <c r="AG409" s="108" t="s">
        <v>18</v>
      </c>
      <c r="AH409" s="108" t="s">
        <v>197</v>
      </c>
      <c r="AL409" s="108" t="s">
        <v>327</v>
      </c>
      <c r="AM409" s="108" t="str">
        <f t="shared" si="119"/>
        <v>R_ES-APP-RA</v>
      </c>
      <c r="AN409" s="108" t="str">
        <f t="shared" si="119"/>
        <v>WH10_11</v>
      </c>
      <c r="AO409" s="108">
        <f t="shared" si="120"/>
        <v>0.0228944317474162</v>
      </c>
      <c r="AP409" s="108" t="s">
        <v>18</v>
      </c>
      <c r="AQ409" s="108" t="s">
        <v>194</v>
      </c>
      <c r="AU409" s="108" t="s">
        <v>327</v>
      </c>
      <c r="AV409" s="108" t="str">
        <f t="shared" si="121"/>
        <v>R_ES-APP-RA</v>
      </c>
      <c r="AW409" s="108" t="str">
        <f t="shared" si="121"/>
        <v>WH10_11</v>
      </c>
      <c r="AX409" s="108">
        <f t="shared" si="122"/>
        <v>0.0193167729407143</v>
      </c>
      <c r="AY409" s="108" t="s">
        <v>18</v>
      </c>
      <c r="AZ409" s="108" t="s">
        <v>193</v>
      </c>
      <c r="BD409" s="108" t="s">
        <v>327</v>
      </c>
      <c r="BE409" s="108" t="str">
        <f t="shared" si="123"/>
        <v>R_ES-APP-RA</v>
      </c>
      <c r="BF409" s="108" t="str">
        <f t="shared" si="123"/>
        <v>WH10_11</v>
      </c>
      <c r="BG409" s="108">
        <f t="shared" si="106"/>
        <v>0.0228944317474162</v>
      </c>
      <c r="BH409" s="108" t="s">
        <v>18</v>
      </c>
      <c r="BI409" s="108" t="s">
        <v>195</v>
      </c>
      <c r="BM409" s="108" t="s">
        <v>327</v>
      </c>
      <c r="BN409" s="108" t="str">
        <f t="shared" si="124"/>
        <v>R_ES-APP-RA</v>
      </c>
      <c r="BO409" s="108" t="str">
        <f t="shared" si="124"/>
        <v>WH10_11</v>
      </c>
      <c r="BP409" s="108">
        <f t="shared" si="125"/>
        <v>0.0193167729407143</v>
      </c>
      <c r="BQ409" s="108" t="s">
        <v>18</v>
      </c>
      <c r="BR409" s="108" t="s">
        <v>192</v>
      </c>
    </row>
    <row r="410" spans="11:70">
      <c r="K410" s="108" t="s">
        <v>327</v>
      </c>
      <c r="L410" s="108" t="str">
        <f t="shared" si="113"/>
        <v>R_ES-APP-RA</v>
      </c>
      <c r="M410" s="108" t="str">
        <f t="shared" si="114"/>
        <v>WH12_13</v>
      </c>
      <c r="N410" s="108">
        <f t="shared" si="115"/>
        <v>0.0213134263086159</v>
      </c>
      <c r="O410" s="108" t="s">
        <v>18</v>
      </c>
      <c r="P410" s="108" t="s">
        <v>196</v>
      </c>
      <c r="T410" s="108" t="s">
        <v>327</v>
      </c>
      <c r="U410" s="108" t="str">
        <f t="shared" si="126"/>
        <v>R_ES-APP-RA</v>
      </c>
      <c r="V410" s="108" t="str">
        <f t="shared" si="126"/>
        <v>WH12_13</v>
      </c>
      <c r="W410" s="108">
        <f t="shared" si="116"/>
        <v>0.0281941532212526</v>
      </c>
      <c r="X410" s="108" t="s">
        <v>18</v>
      </c>
      <c r="Y410" s="108" t="s">
        <v>191</v>
      </c>
      <c r="AC410" s="108" t="s">
        <v>327</v>
      </c>
      <c r="AD410" s="108" t="str">
        <f t="shared" si="117"/>
        <v>R_ES-APP-RA</v>
      </c>
      <c r="AE410" s="108" t="str">
        <f t="shared" si="117"/>
        <v>WH12_13</v>
      </c>
      <c r="AF410" s="108">
        <f t="shared" si="118"/>
        <v>0.0215779233299048</v>
      </c>
      <c r="AG410" s="108" t="s">
        <v>18</v>
      </c>
      <c r="AH410" s="108" t="s">
        <v>197</v>
      </c>
      <c r="AL410" s="108" t="s">
        <v>327</v>
      </c>
      <c r="AM410" s="108" t="str">
        <f t="shared" si="119"/>
        <v>R_ES-APP-RA</v>
      </c>
      <c r="AN410" s="108" t="str">
        <f t="shared" si="119"/>
        <v>WH12_13</v>
      </c>
      <c r="AO410" s="108">
        <f t="shared" si="120"/>
        <v>0.0243699220566265</v>
      </c>
      <c r="AP410" s="108" t="s">
        <v>18</v>
      </c>
      <c r="AQ410" s="108" t="s">
        <v>194</v>
      </c>
      <c r="AU410" s="108" t="s">
        <v>327</v>
      </c>
      <c r="AV410" s="108" t="str">
        <f t="shared" si="121"/>
        <v>R_ES-APP-RA</v>
      </c>
      <c r="AW410" s="108" t="str">
        <f t="shared" si="121"/>
        <v>WH12_13</v>
      </c>
      <c r="AX410" s="108">
        <f t="shared" si="122"/>
        <v>0.0217136791659968</v>
      </c>
      <c r="AY410" s="108" t="s">
        <v>18</v>
      </c>
      <c r="AZ410" s="108" t="s">
        <v>193</v>
      </c>
      <c r="BD410" s="108" t="s">
        <v>327</v>
      </c>
      <c r="BE410" s="108" t="str">
        <f t="shared" si="123"/>
        <v>R_ES-APP-RA</v>
      </c>
      <c r="BF410" s="108" t="str">
        <f t="shared" si="123"/>
        <v>WH12_13</v>
      </c>
      <c r="BG410" s="108">
        <f t="shared" si="106"/>
        <v>0.0243699220566265</v>
      </c>
      <c r="BH410" s="108" t="s">
        <v>18</v>
      </c>
      <c r="BI410" s="108" t="s">
        <v>195</v>
      </c>
      <c r="BM410" s="108" t="s">
        <v>327</v>
      </c>
      <c r="BN410" s="108" t="str">
        <f t="shared" si="124"/>
        <v>R_ES-APP-RA</v>
      </c>
      <c r="BO410" s="108" t="str">
        <f t="shared" si="124"/>
        <v>WH12_13</v>
      </c>
      <c r="BP410" s="108">
        <f t="shared" si="125"/>
        <v>0.0217136791659968</v>
      </c>
      <c r="BQ410" s="108" t="s">
        <v>18</v>
      </c>
      <c r="BR410" s="108" t="s">
        <v>192</v>
      </c>
    </row>
    <row r="411" spans="11:70">
      <c r="K411" s="175" t="s">
        <v>327</v>
      </c>
      <c r="L411" s="108" t="str">
        <f t="shared" si="113"/>
        <v>R_ES-APP-RA</v>
      </c>
      <c r="M411" s="108" t="str">
        <f t="shared" si="114"/>
        <v>WH14_15</v>
      </c>
      <c r="N411" s="108">
        <f t="shared" si="115"/>
        <v>0.0224691056303517</v>
      </c>
      <c r="O411" s="108" t="s">
        <v>18</v>
      </c>
      <c r="P411" s="108" t="s">
        <v>196</v>
      </c>
      <c r="T411" s="108" t="s">
        <v>327</v>
      </c>
      <c r="U411" s="108" t="str">
        <f t="shared" si="126"/>
        <v>R_ES-APP-RA</v>
      </c>
      <c r="V411" s="108" t="str">
        <f t="shared" si="126"/>
        <v>WH14_15</v>
      </c>
      <c r="W411" s="108">
        <f t="shared" si="116"/>
        <v>0.0277591077183275</v>
      </c>
      <c r="X411" s="108" t="s">
        <v>18</v>
      </c>
      <c r="Y411" s="108" t="s">
        <v>191</v>
      </c>
      <c r="AC411" s="108" t="s">
        <v>327</v>
      </c>
      <c r="AD411" s="108" t="str">
        <f t="shared" si="117"/>
        <v>R_ES-APP-RA</v>
      </c>
      <c r="AE411" s="108" t="str">
        <f t="shared" si="117"/>
        <v>WH14_15</v>
      </c>
      <c r="AF411" s="108">
        <f t="shared" si="118"/>
        <v>0.0244372230846757</v>
      </c>
      <c r="AG411" s="108" t="s">
        <v>18</v>
      </c>
      <c r="AH411" s="108" t="s">
        <v>197</v>
      </c>
      <c r="AL411" s="108" t="s">
        <v>327</v>
      </c>
      <c r="AM411" s="108" t="str">
        <f t="shared" si="119"/>
        <v>R_ES-APP-RA</v>
      </c>
      <c r="AN411" s="108" t="str">
        <f t="shared" si="119"/>
        <v>WH14_15</v>
      </c>
      <c r="AO411" s="108">
        <f t="shared" si="120"/>
        <v>0.0252966565536165</v>
      </c>
      <c r="AP411" s="108" t="s">
        <v>18</v>
      </c>
      <c r="AQ411" s="108" t="s">
        <v>194</v>
      </c>
      <c r="AU411" s="108" t="s">
        <v>327</v>
      </c>
      <c r="AV411" s="108" t="str">
        <f t="shared" si="121"/>
        <v>R_ES-APP-RA</v>
      </c>
      <c r="AW411" s="108" t="str">
        <f t="shared" si="121"/>
        <v>WH14_15</v>
      </c>
      <c r="AX411" s="108">
        <f t="shared" si="122"/>
        <v>0.0231546162990083</v>
      </c>
      <c r="AY411" s="108" t="s">
        <v>18</v>
      </c>
      <c r="AZ411" s="108" t="s">
        <v>193</v>
      </c>
      <c r="BD411" s="108" t="s">
        <v>327</v>
      </c>
      <c r="BE411" s="108" t="str">
        <f t="shared" si="123"/>
        <v>R_ES-APP-RA</v>
      </c>
      <c r="BF411" s="108" t="str">
        <f t="shared" si="123"/>
        <v>WH14_15</v>
      </c>
      <c r="BG411" s="108">
        <f t="shared" si="106"/>
        <v>0.0252966565536165</v>
      </c>
      <c r="BH411" s="108" t="s">
        <v>18</v>
      </c>
      <c r="BI411" s="108" t="s">
        <v>195</v>
      </c>
      <c r="BM411" s="108" t="s">
        <v>327</v>
      </c>
      <c r="BN411" s="108" t="str">
        <f t="shared" si="124"/>
        <v>R_ES-APP-RA</v>
      </c>
      <c r="BO411" s="108" t="str">
        <f t="shared" si="124"/>
        <v>WH14_15</v>
      </c>
      <c r="BP411" s="108">
        <f t="shared" si="125"/>
        <v>0.0231546162990083</v>
      </c>
      <c r="BQ411" s="108" t="s">
        <v>18</v>
      </c>
      <c r="BR411" s="108" t="s">
        <v>192</v>
      </c>
    </row>
    <row r="412" spans="11:70">
      <c r="K412" s="108" t="s">
        <v>327</v>
      </c>
      <c r="L412" s="108" t="str">
        <f t="shared" si="113"/>
        <v>R_ES-APP-RA</v>
      </c>
      <c r="M412" s="108" t="str">
        <f t="shared" si="114"/>
        <v>WH16_17</v>
      </c>
      <c r="N412" s="108">
        <f t="shared" si="115"/>
        <v>0.0228058793544892</v>
      </c>
      <c r="O412" s="108" t="s">
        <v>18</v>
      </c>
      <c r="P412" s="108" t="s">
        <v>196</v>
      </c>
      <c r="T412" s="108" t="s">
        <v>327</v>
      </c>
      <c r="U412" s="108" t="str">
        <f t="shared" si="126"/>
        <v>R_ES-APP-RA</v>
      </c>
      <c r="V412" s="108" t="str">
        <f t="shared" si="126"/>
        <v>WH16_17</v>
      </c>
      <c r="W412" s="108">
        <f t="shared" si="116"/>
        <v>0.0270225001421144</v>
      </c>
      <c r="X412" s="108" t="s">
        <v>18</v>
      </c>
      <c r="Y412" s="108" t="s">
        <v>191</v>
      </c>
      <c r="AC412" s="108" t="s">
        <v>327</v>
      </c>
      <c r="AD412" s="108" t="str">
        <f t="shared" si="117"/>
        <v>R_ES-APP-RA</v>
      </c>
      <c r="AE412" s="108" t="str">
        <f t="shared" si="117"/>
        <v>WH16_17</v>
      </c>
      <c r="AF412" s="108">
        <f t="shared" si="118"/>
        <v>0.0257055276901567</v>
      </c>
      <c r="AG412" s="108" t="s">
        <v>18</v>
      </c>
      <c r="AH412" s="108" t="s">
        <v>197</v>
      </c>
      <c r="AL412" s="108" t="s">
        <v>327</v>
      </c>
      <c r="AM412" s="108" t="str">
        <f t="shared" si="119"/>
        <v>R_ES-APP-RA</v>
      </c>
      <c r="AN412" s="108" t="str">
        <f t="shared" si="119"/>
        <v>WH16_17</v>
      </c>
      <c r="AO412" s="108">
        <f t="shared" si="120"/>
        <v>0.0253035348263485</v>
      </c>
      <c r="AP412" s="108" t="s">
        <v>18</v>
      </c>
      <c r="AQ412" s="108" t="s">
        <v>194</v>
      </c>
      <c r="AU412" s="108" t="s">
        <v>327</v>
      </c>
      <c r="AV412" s="108" t="str">
        <f t="shared" si="121"/>
        <v>R_ES-APP-RA</v>
      </c>
      <c r="AW412" s="108" t="str">
        <f t="shared" si="121"/>
        <v>WH16_17</v>
      </c>
      <c r="AX412" s="108">
        <f t="shared" si="122"/>
        <v>0.0233585702637121</v>
      </c>
      <c r="AY412" s="108" t="s">
        <v>18</v>
      </c>
      <c r="AZ412" s="108" t="s">
        <v>193</v>
      </c>
      <c r="BD412" s="108" t="s">
        <v>327</v>
      </c>
      <c r="BE412" s="108" t="str">
        <f t="shared" si="123"/>
        <v>R_ES-APP-RA</v>
      </c>
      <c r="BF412" s="108" t="str">
        <f t="shared" si="123"/>
        <v>WH16_17</v>
      </c>
      <c r="BG412" s="108">
        <f t="shared" si="106"/>
        <v>0.0253035348263485</v>
      </c>
      <c r="BH412" s="108" t="s">
        <v>18</v>
      </c>
      <c r="BI412" s="108" t="s">
        <v>195</v>
      </c>
      <c r="BM412" s="108" t="s">
        <v>327</v>
      </c>
      <c r="BN412" s="108" t="str">
        <f t="shared" si="124"/>
        <v>R_ES-APP-RA</v>
      </c>
      <c r="BO412" s="108" t="str">
        <f t="shared" si="124"/>
        <v>WH16_17</v>
      </c>
      <c r="BP412" s="108">
        <f t="shared" si="125"/>
        <v>0.0233585702637121</v>
      </c>
      <c r="BQ412" s="108" t="s">
        <v>18</v>
      </c>
      <c r="BR412" s="108" t="s">
        <v>192</v>
      </c>
    </row>
    <row r="413" spans="11:70">
      <c r="K413" s="108" t="s">
        <v>327</v>
      </c>
      <c r="L413" s="108" t="str">
        <f t="shared" si="113"/>
        <v>R_ES-APP-RA</v>
      </c>
      <c r="M413" s="108" t="str">
        <f t="shared" si="114"/>
        <v>WH18_19</v>
      </c>
      <c r="N413" s="108">
        <f t="shared" si="115"/>
        <v>0.0228335510535675</v>
      </c>
      <c r="O413" s="108" t="s">
        <v>18</v>
      </c>
      <c r="P413" s="108" t="s">
        <v>196</v>
      </c>
      <c r="T413" s="108" t="s">
        <v>327</v>
      </c>
      <c r="U413" s="108" t="str">
        <f t="shared" si="126"/>
        <v>R_ES-APP-RA</v>
      </c>
      <c r="V413" s="108" t="str">
        <f t="shared" si="126"/>
        <v>WH18_19</v>
      </c>
      <c r="W413" s="108">
        <f t="shared" si="116"/>
        <v>0.0267517944660614</v>
      </c>
      <c r="X413" s="108" t="s">
        <v>18</v>
      </c>
      <c r="Y413" s="108" t="s">
        <v>191</v>
      </c>
      <c r="AC413" s="108" t="s">
        <v>327</v>
      </c>
      <c r="AD413" s="108" t="str">
        <f t="shared" si="117"/>
        <v>R_ES-APP-RA</v>
      </c>
      <c r="AE413" s="108" t="str">
        <f t="shared" si="117"/>
        <v>WH18_19</v>
      </c>
      <c r="AF413" s="108">
        <f t="shared" si="118"/>
        <v>0.0255927943653416</v>
      </c>
      <c r="AG413" s="108" t="s">
        <v>18</v>
      </c>
      <c r="AH413" s="108" t="s">
        <v>197</v>
      </c>
      <c r="AL413" s="108" t="s">
        <v>327</v>
      </c>
      <c r="AM413" s="108" t="str">
        <f t="shared" si="119"/>
        <v>R_ES-APP-RA</v>
      </c>
      <c r="AN413" s="108" t="str">
        <f t="shared" si="119"/>
        <v>WH18_19</v>
      </c>
      <c r="AO413" s="108">
        <f t="shared" si="120"/>
        <v>0.0249695860312862</v>
      </c>
      <c r="AP413" s="108" t="s">
        <v>18</v>
      </c>
      <c r="AQ413" s="108" t="s">
        <v>194</v>
      </c>
      <c r="AU413" s="108" t="s">
        <v>327</v>
      </c>
      <c r="AV413" s="108" t="str">
        <f t="shared" si="121"/>
        <v>R_ES-APP-RA</v>
      </c>
      <c r="AW413" s="108" t="str">
        <f t="shared" si="121"/>
        <v>WH18_19</v>
      </c>
      <c r="AX413" s="108">
        <f t="shared" si="122"/>
        <v>0.023127630615324</v>
      </c>
      <c r="AY413" s="108" t="s">
        <v>18</v>
      </c>
      <c r="AZ413" s="108" t="s">
        <v>193</v>
      </c>
      <c r="BD413" s="108" t="s">
        <v>327</v>
      </c>
      <c r="BE413" s="108" t="str">
        <f t="shared" si="123"/>
        <v>R_ES-APP-RA</v>
      </c>
      <c r="BF413" s="108" t="str">
        <f t="shared" si="123"/>
        <v>WH18_19</v>
      </c>
      <c r="BG413" s="108">
        <f t="shared" si="106"/>
        <v>0.0249695860312862</v>
      </c>
      <c r="BH413" s="108" t="s">
        <v>18</v>
      </c>
      <c r="BI413" s="108" t="s">
        <v>195</v>
      </c>
      <c r="BM413" s="108" t="s">
        <v>327</v>
      </c>
      <c r="BN413" s="108" t="str">
        <f t="shared" si="124"/>
        <v>R_ES-APP-RA</v>
      </c>
      <c r="BO413" s="108" t="str">
        <f t="shared" si="124"/>
        <v>WH18_19</v>
      </c>
      <c r="BP413" s="108">
        <f t="shared" si="125"/>
        <v>0.023127630615324</v>
      </c>
      <c r="BQ413" s="108" t="s">
        <v>18</v>
      </c>
      <c r="BR413" s="108" t="s">
        <v>192</v>
      </c>
    </row>
    <row r="414" spans="11:70">
      <c r="K414" s="108" t="s">
        <v>327</v>
      </c>
      <c r="L414" s="108" t="str">
        <f t="shared" si="113"/>
        <v>R_ES-APP-RA</v>
      </c>
      <c r="M414" s="108" t="str">
        <f t="shared" si="114"/>
        <v>WH20_21</v>
      </c>
      <c r="N414" s="108">
        <f t="shared" si="115"/>
        <v>0.0227154557821904</v>
      </c>
      <c r="O414" s="108" t="s">
        <v>18</v>
      </c>
      <c r="P414" s="108" t="s">
        <v>196</v>
      </c>
      <c r="T414" s="108" t="s">
        <v>327</v>
      </c>
      <c r="U414" s="108" t="str">
        <f t="shared" si="126"/>
        <v>R_ES-APP-RA</v>
      </c>
      <c r="V414" s="108" t="str">
        <f t="shared" si="126"/>
        <v>WH20_21</v>
      </c>
      <c r="W414" s="108">
        <f t="shared" si="116"/>
        <v>0.0283933513791526</v>
      </c>
      <c r="X414" s="108" t="s">
        <v>18</v>
      </c>
      <c r="Y414" s="108" t="s">
        <v>191</v>
      </c>
      <c r="AC414" s="108" t="s">
        <v>327</v>
      </c>
      <c r="AD414" s="108" t="str">
        <f t="shared" si="117"/>
        <v>R_ES-APP-RA</v>
      </c>
      <c r="AE414" s="108" t="str">
        <f t="shared" si="117"/>
        <v>WH20_21</v>
      </c>
      <c r="AF414" s="108">
        <f t="shared" si="118"/>
        <v>0.0251280963570105</v>
      </c>
      <c r="AG414" s="108" t="s">
        <v>18</v>
      </c>
      <c r="AH414" s="108" t="s">
        <v>197</v>
      </c>
      <c r="AL414" s="108" t="s">
        <v>327</v>
      </c>
      <c r="AM414" s="108" t="str">
        <f t="shared" si="119"/>
        <v>R_ES-APP-RA</v>
      </c>
      <c r="AN414" s="108" t="str">
        <f t="shared" si="119"/>
        <v>WH20_21</v>
      </c>
      <c r="AO414" s="108">
        <f t="shared" si="120"/>
        <v>0.0251936667769471</v>
      </c>
      <c r="AP414" s="108" t="s">
        <v>18</v>
      </c>
      <c r="AQ414" s="108" t="s">
        <v>194</v>
      </c>
      <c r="AU414" s="108" t="s">
        <v>327</v>
      </c>
      <c r="AV414" s="108" t="str">
        <f t="shared" si="121"/>
        <v>R_ES-APP-RA</v>
      </c>
      <c r="AW414" s="108" t="str">
        <f t="shared" si="121"/>
        <v>WH20_21</v>
      </c>
      <c r="AX414" s="108">
        <f t="shared" si="122"/>
        <v>0.0230669226777415</v>
      </c>
      <c r="AY414" s="108" t="s">
        <v>18</v>
      </c>
      <c r="AZ414" s="108" t="s">
        <v>193</v>
      </c>
      <c r="BD414" s="108" t="s">
        <v>327</v>
      </c>
      <c r="BE414" s="108" t="str">
        <f t="shared" si="123"/>
        <v>R_ES-APP-RA</v>
      </c>
      <c r="BF414" s="108" t="str">
        <f t="shared" si="123"/>
        <v>WH20_21</v>
      </c>
      <c r="BG414" s="108">
        <f t="shared" si="106"/>
        <v>0.0251936667769471</v>
      </c>
      <c r="BH414" s="108" t="s">
        <v>18</v>
      </c>
      <c r="BI414" s="108" t="s">
        <v>195</v>
      </c>
      <c r="BM414" s="108" t="s">
        <v>327</v>
      </c>
      <c r="BN414" s="108" t="str">
        <f t="shared" si="124"/>
        <v>R_ES-APP-RA</v>
      </c>
      <c r="BO414" s="108" t="str">
        <f t="shared" si="124"/>
        <v>WH20_21</v>
      </c>
      <c r="BP414" s="108">
        <f t="shared" si="125"/>
        <v>0.0230669226777415</v>
      </c>
      <c r="BQ414" s="108" t="s">
        <v>18</v>
      </c>
      <c r="BR414" s="108" t="s">
        <v>192</v>
      </c>
    </row>
    <row r="415" spans="11:70">
      <c r="K415" s="175" t="s">
        <v>327</v>
      </c>
      <c r="L415" s="108" t="str">
        <f t="shared" si="113"/>
        <v>R_ES-APP-RA</v>
      </c>
      <c r="M415" s="108" t="str">
        <f t="shared" si="114"/>
        <v>WH22_23</v>
      </c>
      <c r="N415" s="108">
        <f t="shared" si="115"/>
        <v>0.0228898262899369</v>
      </c>
      <c r="O415" s="108" t="s">
        <v>18</v>
      </c>
      <c r="P415" s="108" t="s">
        <v>196</v>
      </c>
      <c r="T415" s="108" t="s">
        <v>327</v>
      </c>
      <c r="U415" s="108" t="str">
        <f t="shared" si="126"/>
        <v>R_ES-APP-RA</v>
      </c>
      <c r="V415" s="108" t="str">
        <f t="shared" si="126"/>
        <v>WH22_23</v>
      </c>
      <c r="W415" s="108">
        <f t="shared" si="116"/>
        <v>0.0283097816617008</v>
      </c>
      <c r="X415" s="108" t="s">
        <v>18</v>
      </c>
      <c r="Y415" s="108" t="s">
        <v>191</v>
      </c>
      <c r="AC415" s="108" t="s">
        <v>327</v>
      </c>
      <c r="AD415" s="108" t="str">
        <f t="shared" si="117"/>
        <v>R_ES-APP-RA</v>
      </c>
      <c r="AE415" s="108" t="str">
        <f t="shared" si="117"/>
        <v>WH22_23</v>
      </c>
      <c r="AF415" s="108">
        <f t="shared" si="118"/>
        <v>0.0254920738775338</v>
      </c>
      <c r="AG415" s="108" t="s">
        <v>18</v>
      </c>
      <c r="AH415" s="108" t="s">
        <v>197</v>
      </c>
      <c r="AL415" s="108" t="s">
        <v>327</v>
      </c>
      <c r="AM415" s="108" t="str">
        <f t="shared" si="119"/>
        <v>R_ES-APP-RA</v>
      </c>
      <c r="AN415" s="108" t="str">
        <f t="shared" si="119"/>
        <v>WH22_23</v>
      </c>
      <c r="AO415" s="108">
        <f t="shared" si="120"/>
        <v>0.025793097568826</v>
      </c>
      <c r="AP415" s="108" t="s">
        <v>18</v>
      </c>
      <c r="AQ415" s="108" t="s">
        <v>194</v>
      </c>
      <c r="AU415" s="108" t="s">
        <v>327</v>
      </c>
      <c r="AV415" s="108" t="str">
        <f t="shared" si="121"/>
        <v>R_ES-APP-RA</v>
      </c>
      <c r="AW415" s="108" t="str">
        <f t="shared" si="121"/>
        <v>WH22_23</v>
      </c>
      <c r="AX415" s="108">
        <f t="shared" si="122"/>
        <v>0.0246581494217923</v>
      </c>
      <c r="AY415" s="108" t="s">
        <v>18</v>
      </c>
      <c r="AZ415" s="108" t="s">
        <v>193</v>
      </c>
      <c r="BD415" s="108" t="s">
        <v>327</v>
      </c>
      <c r="BE415" s="108" t="str">
        <f t="shared" si="123"/>
        <v>R_ES-APP-RA</v>
      </c>
      <c r="BF415" s="108" t="str">
        <f t="shared" si="123"/>
        <v>WH22_23</v>
      </c>
      <c r="BG415" s="108">
        <f t="shared" si="106"/>
        <v>0.025793097568826</v>
      </c>
      <c r="BH415" s="108" t="s">
        <v>18</v>
      </c>
      <c r="BI415" s="108" t="s">
        <v>195</v>
      </c>
      <c r="BM415" s="108" t="s">
        <v>327</v>
      </c>
      <c r="BN415" s="108" t="str">
        <f t="shared" si="124"/>
        <v>R_ES-APP-RA</v>
      </c>
      <c r="BO415" s="108" t="str">
        <f t="shared" si="124"/>
        <v>WH22_23</v>
      </c>
      <c r="BP415" s="108">
        <f t="shared" si="125"/>
        <v>0.0246581494217923</v>
      </c>
      <c r="BQ415" s="108" t="s">
        <v>18</v>
      </c>
      <c r="BR415" s="108" t="s">
        <v>192</v>
      </c>
    </row>
    <row r="416" spans="11:70">
      <c r="K416" s="108" t="s">
        <v>327</v>
      </c>
      <c r="L416" s="108" t="str">
        <f>C17</f>
        <v>R_ES-APP-OTH</v>
      </c>
      <c r="M416" s="108" t="str">
        <f t="shared" si="114"/>
        <v>RH0_1</v>
      </c>
      <c r="N416" s="108">
        <f t="shared" si="115"/>
        <v>0.0207246590371655</v>
      </c>
      <c r="O416" s="108" t="s">
        <v>18</v>
      </c>
      <c r="P416" s="108" t="s">
        <v>196</v>
      </c>
      <c r="T416" s="108" t="s">
        <v>327</v>
      </c>
      <c r="U416" s="108" t="str">
        <f t="shared" si="126"/>
        <v>R_ES-APP-OTH</v>
      </c>
      <c r="V416" s="108" t="str">
        <f t="shared" si="126"/>
        <v>RH0_1</v>
      </c>
      <c r="W416" s="108">
        <f t="shared" si="116"/>
        <v>0.0211149417251545</v>
      </c>
      <c r="X416" s="108" t="s">
        <v>18</v>
      </c>
      <c r="Y416" s="108" t="s">
        <v>191</v>
      </c>
      <c r="AC416" s="108" t="s">
        <v>327</v>
      </c>
      <c r="AD416" s="108" t="str">
        <f t="shared" ref="AD416:AE463" si="127">U416</f>
        <v>R_ES-APP-OTH</v>
      </c>
      <c r="AE416" s="108" t="str">
        <f t="shared" si="127"/>
        <v>RH0_1</v>
      </c>
      <c r="AF416" s="108">
        <f t="shared" si="118"/>
        <v>0.0215588607712188</v>
      </c>
      <c r="AG416" s="108" t="s">
        <v>18</v>
      </c>
      <c r="AH416" s="108" t="s">
        <v>197</v>
      </c>
      <c r="AL416" s="108" t="s">
        <v>327</v>
      </c>
      <c r="AM416" s="108" t="str">
        <f t="shared" ref="AM416:AN463" si="128">AD416</f>
        <v>R_ES-APP-OTH</v>
      </c>
      <c r="AN416" s="108" t="str">
        <f t="shared" si="128"/>
        <v>RH0_1</v>
      </c>
      <c r="AO416" s="108">
        <f t="shared" si="120"/>
        <v>0.0211002816156798</v>
      </c>
      <c r="AP416" s="108" t="s">
        <v>18</v>
      </c>
      <c r="AQ416" s="108" t="s">
        <v>194</v>
      </c>
      <c r="AU416" s="108" t="s">
        <v>327</v>
      </c>
      <c r="AV416" s="108" t="str">
        <f t="shared" ref="AV416:AW463" si="129">AM416</f>
        <v>R_ES-APP-OTH</v>
      </c>
      <c r="AW416" s="108" t="str">
        <f t="shared" si="129"/>
        <v>RH0_1</v>
      </c>
      <c r="AX416" s="108">
        <f t="shared" si="122"/>
        <v>0.0216553453978117</v>
      </c>
      <c r="AY416" s="108" t="s">
        <v>18</v>
      </c>
      <c r="AZ416" s="108" t="s">
        <v>193</v>
      </c>
      <c r="BD416" s="108" t="s">
        <v>327</v>
      </c>
      <c r="BE416" s="108" t="str">
        <f t="shared" ref="BE416:BF463" si="130">AV416</f>
        <v>R_ES-APP-OTH</v>
      </c>
      <c r="BF416" s="108" t="str">
        <f t="shared" si="130"/>
        <v>RH0_1</v>
      </c>
      <c r="BG416" s="108">
        <f t="shared" si="106"/>
        <v>0.0211002816156798</v>
      </c>
      <c r="BH416" s="108" t="s">
        <v>18</v>
      </c>
      <c r="BI416" s="108" t="s">
        <v>195</v>
      </c>
      <c r="BM416" s="108" t="s">
        <v>327</v>
      </c>
      <c r="BN416" s="108" t="str">
        <f t="shared" ref="BN416:BO463" si="131">BE416</f>
        <v>R_ES-APP-OTH</v>
      </c>
      <c r="BO416" s="108" t="str">
        <f t="shared" si="131"/>
        <v>RH0_1</v>
      </c>
      <c r="BP416" s="108">
        <f t="shared" si="125"/>
        <v>0.0216553453978117</v>
      </c>
      <c r="BQ416" s="108" t="s">
        <v>18</v>
      </c>
      <c r="BR416" s="108" t="s">
        <v>192</v>
      </c>
    </row>
    <row r="417" spans="11:70">
      <c r="K417" s="108" t="s">
        <v>327</v>
      </c>
      <c r="L417" s="108" t="str">
        <f t="shared" ref="L417:L463" si="132">L416</f>
        <v>R_ES-APP-OTH</v>
      </c>
      <c r="M417" s="108" t="str">
        <f t="shared" si="114"/>
        <v>RH2_3</v>
      </c>
      <c r="N417" s="108">
        <f t="shared" si="115"/>
        <v>0.0206069139508455</v>
      </c>
      <c r="O417" s="108" t="s">
        <v>18</v>
      </c>
      <c r="P417" s="108" t="s">
        <v>196</v>
      </c>
      <c r="T417" s="108" t="s">
        <v>327</v>
      </c>
      <c r="U417" s="108" t="str">
        <f t="shared" ref="U417:V463" si="133">L417</f>
        <v>R_ES-APP-OTH</v>
      </c>
      <c r="V417" s="108" t="str">
        <f t="shared" si="133"/>
        <v>RH2_3</v>
      </c>
      <c r="W417" s="108">
        <f t="shared" si="116"/>
        <v>0.019269377650939</v>
      </c>
      <c r="X417" s="108" t="s">
        <v>18</v>
      </c>
      <c r="Y417" s="108" t="s">
        <v>191</v>
      </c>
      <c r="AC417" s="108" t="s">
        <v>327</v>
      </c>
      <c r="AD417" s="108" t="str">
        <f t="shared" si="127"/>
        <v>R_ES-APP-OTH</v>
      </c>
      <c r="AE417" s="108" t="str">
        <f t="shared" si="127"/>
        <v>RH2_3</v>
      </c>
      <c r="AF417" s="108">
        <f t="shared" si="118"/>
        <v>0.021716461727875</v>
      </c>
      <c r="AG417" s="108" t="s">
        <v>18</v>
      </c>
      <c r="AH417" s="108" t="s">
        <v>197</v>
      </c>
      <c r="AL417" s="108" t="s">
        <v>327</v>
      </c>
      <c r="AM417" s="108" t="str">
        <f t="shared" si="128"/>
        <v>R_ES-APP-OTH</v>
      </c>
      <c r="AN417" s="108" t="str">
        <f t="shared" si="128"/>
        <v>RH2_3</v>
      </c>
      <c r="AO417" s="108">
        <f t="shared" si="120"/>
        <v>0.0202044634746338</v>
      </c>
      <c r="AP417" s="108" t="s">
        <v>18</v>
      </c>
      <c r="AQ417" s="108" t="s">
        <v>194</v>
      </c>
      <c r="AU417" s="108" t="s">
        <v>327</v>
      </c>
      <c r="AV417" s="108" t="str">
        <f t="shared" si="129"/>
        <v>R_ES-APP-OTH</v>
      </c>
      <c r="AW417" s="108" t="str">
        <f t="shared" si="129"/>
        <v>RH2_3</v>
      </c>
      <c r="AX417" s="108">
        <f t="shared" si="122"/>
        <v>0.0197617928172299</v>
      </c>
      <c r="AY417" s="108" t="s">
        <v>18</v>
      </c>
      <c r="AZ417" s="108" t="s">
        <v>193</v>
      </c>
      <c r="BD417" s="108" t="s">
        <v>327</v>
      </c>
      <c r="BE417" s="108" t="str">
        <f t="shared" si="130"/>
        <v>R_ES-APP-OTH</v>
      </c>
      <c r="BF417" s="108" t="str">
        <f t="shared" si="130"/>
        <v>RH2_3</v>
      </c>
      <c r="BG417" s="108">
        <f t="shared" ref="BG417:BG480" si="134">AO417</f>
        <v>0.0202044634746338</v>
      </c>
      <c r="BH417" s="108" t="s">
        <v>18</v>
      </c>
      <c r="BI417" s="108" t="s">
        <v>195</v>
      </c>
      <c r="BM417" s="108" t="s">
        <v>327</v>
      </c>
      <c r="BN417" s="108" t="str">
        <f t="shared" si="131"/>
        <v>R_ES-APP-OTH</v>
      </c>
      <c r="BO417" s="108" t="str">
        <f t="shared" si="131"/>
        <v>RH2_3</v>
      </c>
      <c r="BP417" s="108">
        <f t="shared" si="125"/>
        <v>0.0197617928172299</v>
      </c>
      <c r="BQ417" s="108" t="s">
        <v>18</v>
      </c>
      <c r="BR417" s="108" t="s">
        <v>192</v>
      </c>
    </row>
    <row r="418" spans="11:70">
      <c r="K418" s="108" t="s">
        <v>327</v>
      </c>
      <c r="L418" s="108" t="str">
        <f t="shared" si="132"/>
        <v>R_ES-APP-OTH</v>
      </c>
      <c r="M418" s="108" t="str">
        <f t="shared" si="114"/>
        <v>RH4_5</v>
      </c>
      <c r="N418" s="108">
        <f t="shared" si="115"/>
        <v>0.0199087438710615</v>
      </c>
      <c r="O418" s="108" t="s">
        <v>18</v>
      </c>
      <c r="P418" s="108" t="s">
        <v>196</v>
      </c>
      <c r="T418" s="108" t="s">
        <v>327</v>
      </c>
      <c r="U418" s="108" t="str">
        <f t="shared" si="133"/>
        <v>R_ES-APP-OTH</v>
      </c>
      <c r="V418" s="108" t="str">
        <f t="shared" si="133"/>
        <v>RH4_5</v>
      </c>
      <c r="W418" s="108">
        <f t="shared" si="116"/>
        <v>0.0185538915735157</v>
      </c>
      <c r="X418" s="108" t="s">
        <v>18</v>
      </c>
      <c r="Y418" s="108" t="s">
        <v>191</v>
      </c>
      <c r="AC418" s="108" t="s">
        <v>327</v>
      </c>
      <c r="AD418" s="108" t="str">
        <f t="shared" si="127"/>
        <v>R_ES-APP-OTH</v>
      </c>
      <c r="AE418" s="108" t="str">
        <f t="shared" si="127"/>
        <v>RH4_5</v>
      </c>
      <c r="AF418" s="108">
        <f t="shared" si="118"/>
        <v>0.0210410330240004</v>
      </c>
      <c r="AG418" s="108" t="s">
        <v>18</v>
      </c>
      <c r="AH418" s="108" t="s">
        <v>197</v>
      </c>
      <c r="AL418" s="108" t="s">
        <v>327</v>
      </c>
      <c r="AM418" s="108" t="str">
        <f t="shared" si="128"/>
        <v>R_ES-APP-OTH</v>
      </c>
      <c r="AN418" s="108" t="str">
        <f t="shared" si="128"/>
        <v>RH4_5</v>
      </c>
      <c r="AO418" s="108">
        <f t="shared" si="120"/>
        <v>0.0191598666763358</v>
      </c>
      <c r="AP418" s="108" t="s">
        <v>18</v>
      </c>
      <c r="AQ418" s="108" t="s">
        <v>194</v>
      </c>
      <c r="AU418" s="108" t="s">
        <v>327</v>
      </c>
      <c r="AV418" s="108" t="str">
        <f t="shared" si="129"/>
        <v>R_ES-APP-OTH</v>
      </c>
      <c r="AW418" s="108" t="str">
        <f t="shared" si="129"/>
        <v>RH4_5</v>
      </c>
      <c r="AX418" s="108">
        <f t="shared" si="122"/>
        <v>0.0176014946901204</v>
      </c>
      <c r="AY418" s="108" t="s">
        <v>18</v>
      </c>
      <c r="AZ418" s="108" t="s">
        <v>193</v>
      </c>
      <c r="BD418" s="108" t="s">
        <v>327</v>
      </c>
      <c r="BE418" s="108" t="str">
        <f t="shared" si="130"/>
        <v>R_ES-APP-OTH</v>
      </c>
      <c r="BF418" s="108" t="str">
        <f t="shared" si="130"/>
        <v>RH4_5</v>
      </c>
      <c r="BG418" s="108">
        <f t="shared" si="134"/>
        <v>0.0191598666763358</v>
      </c>
      <c r="BH418" s="108" t="s">
        <v>18</v>
      </c>
      <c r="BI418" s="108" t="s">
        <v>195</v>
      </c>
      <c r="BM418" s="108" t="s">
        <v>327</v>
      </c>
      <c r="BN418" s="108" t="str">
        <f t="shared" si="131"/>
        <v>R_ES-APP-OTH</v>
      </c>
      <c r="BO418" s="108" t="str">
        <f t="shared" si="131"/>
        <v>RH4_5</v>
      </c>
      <c r="BP418" s="108">
        <f t="shared" si="125"/>
        <v>0.0176014946901204</v>
      </c>
      <c r="BQ418" s="108" t="s">
        <v>18</v>
      </c>
      <c r="BR418" s="108" t="s">
        <v>192</v>
      </c>
    </row>
    <row r="419" spans="11:70">
      <c r="K419" s="175" t="s">
        <v>327</v>
      </c>
      <c r="L419" s="108" t="str">
        <f t="shared" si="132"/>
        <v>R_ES-APP-OTH</v>
      </c>
      <c r="M419" s="108" t="str">
        <f t="shared" si="114"/>
        <v>RH6_7</v>
      </c>
      <c r="N419" s="108">
        <f t="shared" si="115"/>
        <v>0.019131142691048</v>
      </c>
      <c r="O419" s="108" t="s">
        <v>18</v>
      </c>
      <c r="P419" s="108" t="s">
        <v>196</v>
      </c>
      <c r="T419" s="108" t="s">
        <v>327</v>
      </c>
      <c r="U419" s="108" t="str">
        <f t="shared" si="133"/>
        <v>R_ES-APP-OTH</v>
      </c>
      <c r="V419" s="108" t="str">
        <f t="shared" si="133"/>
        <v>RH6_7</v>
      </c>
      <c r="W419" s="108">
        <f t="shared" si="116"/>
        <v>0.0188033521186996</v>
      </c>
      <c r="X419" s="108" t="s">
        <v>18</v>
      </c>
      <c r="Y419" s="108" t="s">
        <v>191</v>
      </c>
      <c r="AC419" s="108" t="s">
        <v>327</v>
      </c>
      <c r="AD419" s="108" t="str">
        <f t="shared" si="127"/>
        <v>R_ES-APP-OTH</v>
      </c>
      <c r="AE419" s="108" t="str">
        <f t="shared" si="127"/>
        <v>RH6_7</v>
      </c>
      <c r="AF419" s="108">
        <f t="shared" si="118"/>
        <v>0.0186236423856643</v>
      </c>
      <c r="AG419" s="108" t="s">
        <v>18</v>
      </c>
      <c r="AH419" s="108" t="s">
        <v>197</v>
      </c>
      <c r="AL419" s="108" t="s">
        <v>327</v>
      </c>
      <c r="AM419" s="108" t="str">
        <f t="shared" si="128"/>
        <v>R_ES-APP-OTH</v>
      </c>
      <c r="AN419" s="108" t="str">
        <f t="shared" si="128"/>
        <v>RH6_7</v>
      </c>
      <c r="AO419" s="108">
        <f t="shared" si="120"/>
        <v>0.0183190275812949</v>
      </c>
      <c r="AP419" s="108" t="s">
        <v>18</v>
      </c>
      <c r="AQ419" s="108" t="s">
        <v>194</v>
      </c>
      <c r="AU419" s="108" t="s">
        <v>327</v>
      </c>
      <c r="AV419" s="108" t="str">
        <f t="shared" si="129"/>
        <v>R_ES-APP-OTH</v>
      </c>
      <c r="AW419" s="108" t="str">
        <f t="shared" si="129"/>
        <v>RH6_7</v>
      </c>
      <c r="AX419" s="108">
        <f t="shared" si="122"/>
        <v>0.0167442934477807</v>
      </c>
      <c r="AY419" s="108" t="s">
        <v>18</v>
      </c>
      <c r="AZ419" s="108" t="s">
        <v>193</v>
      </c>
      <c r="BD419" s="108" t="s">
        <v>327</v>
      </c>
      <c r="BE419" s="108" t="str">
        <f t="shared" si="130"/>
        <v>R_ES-APP-OTH</v>
      </c>
      <c r="BF419" s="108" t="str">
        <f t="shared" si="130"/>
        <v>RH6_7</v>
      </c>
      <c r="BG419" s="108">
        <f t="shared" si="134"/>
        <v>0.0183190275812949</v>
      </c>
      <c r="BH419" s="108" t="s">
        <v>18</v>
      </c>
      <c r="BI419" s="108" t="s">
        <v>195</v>
      </c>
      <c r="BM419" s="108" t="s">
        <v>327</v>
      </c>
      <c r="BN419" s="108" t="str">
        <f t="shared" si="131"/>
        <v>R_ES-APP-OTH</v>
      </c>
      <c r="BO419" s="108" t="str">
        <f t="shared" si="131"/>
        <v>RH6_7</v>
      </c>
      <c r="BP419" s="108">
        <f t="shared" si="125"/>
        <v>0.0167442934477807</v>
      </c>
      <c r="BQ419" s="108" t="s">
        <v>18</v>
      </c>
      <c r="BR419" s="108" t="s">
        <v>192</v>
      </c>
    </row>
    <row r="420" spans="11:70">
      <c r="K420" s="108" t="s">
        <v>327</v>
      </c>
      <c r="L420" s="108" t="str">
        <f t="shared" si="132"/>
        <v>R_ES-APP-OTH</v>
      </c>
      <c r="M420" s="108" t="str">
        <f t="shared" si="114"/>
        <v>RH8_9</v>
      </c>
      <c r="N420" s="108">
        <f t="shared" si="115"/>
        <v>0.0188308994526831</v>
      </c>
      <c r="O420" s="108" t="s">
        <v>18</v>
      </c>
      <c r="P420" s="108" t="s">
        <v>196</v>
      </c>
      <c r="T420" s="108" t="s">
        <v>327</v>
      </c>
      <c r="U420" s="108" t="str">
        <f t="shared" si="133"/>
        <v>R_ES-APP-OTH</v>
      </c>
      <c r="V420" s="108" t="str">
        <f t="shared" si="133"/>
        <v>RH8_9</v>
      </c>
      <c r="W420" s="108">
        <f t="shared" si="116"/>
        <v>0.0202757842956449</v>
      </c>
      <c r="X420" s="108" t="s">
        <v>18</v>
      </c>
      <c r="Y420" s="108" t="s">
        <v>191</v>
      </c>
      <c r="AC420" s="108" t="s">
        <v>327</v>
      </c>
      <c r="AD420" s="108" t="str">
        <f t="shared" si="127"/>
        <v>R_ES-APP-OTH</v>
      </c>
      <c r="AE420" s="108" t="str">
        <f t="shared" si="127"/>
        <v>RH8_9</v>
      </c>
      <c r="AF420" s="108">
        <f t="shared" si="118"/>
        <v>0.0171569347582401</v>
      </c>
      <c r="AG420" s="108" t="s">
        <v>18</v>
      </c>
      <c r="AH420" s="108" t="s">
        <v>197</v>
      </c>
      <c r="AL420" s="108" t="s">
        <v>327</v>
      </c>
      <c r="AM420" s="108" t="str">
        <f t="shared" si="128"/>
        <v>R_ES-APP-OTH</v>
      </c>
      <c r="AN420" s="108" t="str">
        <f t="shared" si="128"/>
        <v>RH8_9</v>
      </c>
      <c r="AO420" s="108">
        <f t="shared" si="120"/>
        <v>0.0183672329720752</v>
      </c>
      <c r="AP420" s="108" t="s">
        <v>18</v>
      </c>
      <c r="AQ420" s="108" t="s">
        <v>194</v>
      </c>
      <c r="AU420" s="108" t="s">
        <v>327</v>
      </c>
      <c r="AV420" s="108" t="str">
        <f t="shared" si="129"/>
        <v>R_ES-APP-OTH</v>
      </c>
      <c r="AW420" s="108" t="str">
        <f t="shared" si="129"/>
        <v>RH8_9</v>
      </c>
      <c r="AX420" s="108">
        <f t="shared" si="122"/>
        <v>0.0168878417223846</v>
      </c>
      <c r="AY420" s="108" t="s">
        <v>18</v>
      </c>
      <c r="AZ420" s="108" t="s">
        <v>193</v>
      </c>
      <c r="BD420" s="108" t="s">
        <v>327</v>
      </c>
      <c r="BE420" s="108" t="str">
        <f t="shared" si="130"/>
        <v>R_ES-APP-OTH</v>
      </c>
      <c r="BF420" s="108" t="str">
        <f t="shared" si="130"/>
        <v>RH8_9</v>
      </c>
      <c r="BG420" s="108">
        <f t="shared" si="134"/>
        <v>0.0183672329720752</v>
      </c>
      <c r="BH420" s="108" t="s">
        <v>18</v>
      </c>
      <c r="BI420" s="108" t="s">
        <v>195</v>
      </c>
      <c r="BM420" s="108" t="s">
        <v>327</v>
      </c>
      <c r="BN420" s="108" t="str">
        <f t="shared" si="131"/>
        <v>R_ES-APP-OTH</v>
      </c>
      <c r="BO420" s="108" t="str">
        <f t="shared" si="131"/>
        <v>RH8_9</v>
      </c>
      <c r="BP420" s="108">
        <f t="shared" si="125"/>
        <v>0.0168878417223846</v>
      </c>
      <c r="BQ420" s="108" t="s">
        <v>18</v>
      </c>
      <c r="BR420" s="108" t="s">
        <v>192</v>
      </c>
    </row>
    <row r="421" spans="11:70">
      <c r="K421" s="108" t="s">
        <v>327</v>
      </c>
      <c r="L421" s="108" t="str">
        <f t="shared" si="132"/>
        <v>R_ES-APP-OTH</v>
      </c>
      <c r="M421" s="108" t="str">
        <f t="shared" si="114"/>
        <v>RH10_11</v>
      </c>
      <c r="N421" s="108">
        <f t="shared" si="115"/>
        <v>0.0188922096207154</v>
      </c>
      <c r="O421" s="108" t="s">
        <v>18</v>
      </c>
      <c r="P421" s="108" t="s">
        <v>196</v>
      </c>
      <c r="T421" s="108" t="s">
        <v>327</v>
      </c>
      <c r="U421" s="108" t="str">
        <f t="shared" si="133"/>
        <v>R_ES-APP-OTH</v>
      </c>
      <c r="V421" s="108" t="str">
        <f t="shared" si="133"/>
        <v>RH10_11</v>
      </c>
      <c r="W421" s="108">
        <f t="shared" si="116"/>
        <v>0.0226727094068072</v>
      </c>
      <c r="X421" s="108" t="s">
        <v>18</v>
      </c>
      <c r="Y421" s="108" t="s">
        <v>191</v>
      </c>
      <c r="AC421" s="108" t="s">
        <v>327</v>
      </c>
      <c r="AD421" s="108" t="str">
        <f t="shared" si="127"/>
        <v>R_ES-APP-OTH</v>
      </c>
      <c r="AE421" s="108" t="str">
        <f t="shared" si="127"/>
        <v>RH10_11</v>
      </c>
      <c r="AF421" s="108">
        <f t="shared" si="118"/>
        <v>0.016996069788382</v>
      </c>
      <c r="AG421" s="108" t="s">
        <v>18</v>
      </c>
      <c r="AH421" s="108" t="s">
        <v>197</v>
      </c>
      <c r="AL421" s="108" t="s">
        <v>327</v>
      </c>
      <c r="AM421" s="108" t="str">
        <f t="shared" si="128"/>
        <v>R_ES-APP-OTH</v>
      </c>
      <c r="AN421" s="108" t="str">
        <f t="shared" si="128"/>
        <v>RH10_11</v>
      </c>
      <c r="AO421" s="108">
        <f t="shared" si="120"/>
        <v>0.0195161233742294</v>
      </c>
      <c r="AP421" s="108" t="s">
        <v>18</v>
      </c>
      <c r="AQ421" s="108" t="s">
        <v>194</v>
      </c>
      <c r="AU421" s="108" t="s">
        <v>327</v>
      </c>
      <c r="AV421" s="108" t="str">
        <f t="shared" si="129"/>
        <v>R_ES-APP-OTH</v>
      </c>
      <c r="AW421" s="108" t="str">
        <f t="shared" si="129"/>
        <v>RH10_11</v>
      </c>
      <c r="AX421" s="108">
        <f t="shared" si="122"/>
        <v>0.0187422674180833</v>
      </c>
      <c r="AY421" s="108" t="s">
        <v>18</v>
      </c>
      <c r="AZ421" s="108" t="s">
        <v>193</v>
      </c>
      <c r="BD421" s="108" t="s">
        <v>327</v>
      </c>
      <c r="BE421" s="108" t="str">
        <f t="shared" si="130"/>
        <v>R_ES-APP-OTH</v>
      </c>
      <c r="BF421" s="108" t="str">
        <f t="shared" si="130"/>
        <v>RH10_11</v>
      </c>
      <c r="BG421" s="108">
        <f t="shared" si="134"/>
        <v>0.0195161233742294</v>
      </c>
      <c r="BH421" s="108" t="s">
        <v>18</v>
      </c>
      <c r="BI421" s="108" t="s">
        <v>195</v>
      </c>
      <c r="BM421" s="108" t="s">
        <v>327</v>
      </c>
      <c r="BN421" s="108" t="str">
        <f t="shared" si="131"/>
        <v>R_ES-APP-OTH</v>
      </c>
      <c r="BO421" s="108" t="str">
        <f t="shared" si="131"/>
        <v>RH10_11</v>
      </c>
      <c r="BP421" s="108">
        <f t="shared" si="125"/>
        <v>0.0187422674180833</v>
      </c>
      <c r="BQ421" s="108" t="s">
        <v>18</v>
      </c>
      <c r="BR421" s="108" t="s">
        <v>192</v>
      </c>
    </row>
    <row r="422" spans="11:70">
      <c r="K422" s="108" t="s">
        <v>327</v>
      </c>
      <c r="L422" s="108" t="str">
        <f t="shared" si="132"/>
        <v>R_ES-APP-OTH</v>
      </c>
      <c r="M422" s="108" t="str">
        <f t="shared" si="114"/>
        <v>RH12_13</v>
      </c>
      <c r="N422" s="108">
        <f t="shared" si="115"/>
        <v>0.0197356728752531</v>
      </c>
      <c r="O422" s="108" t="s">
        <v>18</v>
      </c>
      <c r="P422" s="108" t="s">
        <v>196</v>
      </c>
      <c r="T422" s="108" t="s">
        <v>327</v>
      </c>
      <c r="U422" s="108" t="str">
        <f t="shared" si="133"/>
        <v>R_ES-APP-OTH</v>
      </c>
      <c r="V422" s="108" t="str">
        <f t="shared" si="133"/>
        <v>RH12_13</v>
      </c>
      <c r="W422" s="108">
        <f t="shared" si="116"/>
        <v>0.0227084613240583</v>
      </c>
      <c r="X422" s="108" t="s">
        <v>18</v>
      </c>
      <c r="Y422" s="108" t="s">
        <v>191</v>
      </c>
      <c r="AC422" s="108" t="s">
        <v>327</v>
      </c>
      <c r="AD422" s="108" t="str">
        <f t="shared" si="127"/>
        <v>R_ES-APP-OTH</v>
      </c>
      <c r="AE422" s="108" t="str">
        <f t="shared" si="127"/>
        <v>RH12_13</v>
      </c>
      <c r="AF422" s="108">
        <f t="shared" si="118"/>
        <v>0.0181900219421491</v>
      </c>
      <c r="AG422" s="108" t="s">
        <v>18</v>
      </c>
      <c r="AH422" s="108" t="s">
        <v>197</v>
      </c>
      <c r="AL422" s="108" t="s">
        <v>327</v>
      </c>
      <c r="AM422" s="108" t="str">
        <f t="shared" si="128"/>
        <v>R_ES-APP-OTH</v>
      </c>
      <c r="AN422" s="108" t="str">
        <f t="shared" si="128"/>
        <v>RH12_13</v>
      </c>
      <c r="AO422" s="108">
        <f t="shared" si="120"/>
        <v>0.0203929774116346</v>
      </c>
      <c r="AP422" s="108" t="s">
        <v>18</v>
      </c>
      <c r="AQ422" s="108" t="s">
        <v>194</v>
      </c>
      <c r="AU422" s="108" t="s">
        <v>327</v>
      </c>
      <c r="AV422" s="108" t="str">
        <f t="shared" si="129"/>
        <v>R_ES-APP-OTH</v>
      </c>
      <c r="AW422" s="108" t="str">
        <f t="shared" si="129"/>
        <v>RH12_13</v>
      </c>
      <c r="AX422" s="108">
        <f t="shared" si="122"/>
        <v>0.0203766512243404</v>
      </c>
      <c r="AY422" s="108" t="s">
        <v>18</v>
      </c>
      <c r="AZ422" s="108" t="s">
        <v>193</v>
      </c>
      <c r="BD422" s="108" t="s">
        <v>327</v>
      </c>
      <c r="BE422" s="108" t="str">
        <f t="shared" si="130"/>
        <v>R_ES-APP-OTH</v>
      </c>
      <c r="BF422" s="108" t="str">
        <f t="shared" si="130"/>
        <v>RH12_13</v>
      </c>
      <c r="BG422" s="108">
        <f t="shared" si="134"/>
        <v>0.0203929774116346</v>
      </c>
      <c r="BH422" s="108" t="s">
        <v>18</v>
      </c>
      <c r="BI422" s="108" t="s">
        <v>195</v>
      </c>
      <c r="BM422" s="108" t="s">
        <v>327</v>
      </c>
      <c r="BN422" s="108" t="str">
        <f t="shared" si="131"/>
        <v>R_ES-APP-OTH</v>
      </c>
      <c r="BO422" s="108" t="str">
        <f t="shared" si="131"/>
        <v>RH12_13</v>
      </c>
      <c r="BP422" s="108">
        <f t="shared" si="125"/>
        <v>0.0203766512243404</v>
      </c>
      <c r="BQ422" s="108" t="s">
        <v>18</v>
      </c>
      <c r="BR422" s="108" t="s">
        <v>192</v>
      </c>
    </row>
    <row r="423" spans="11:70">
      <c r="K423" s="175" t="s">
        <v>327</v>
      </c>
      <c r="L423" s="108" t="str">
        <f t="shared" si="132"/>
        <v>R_ES-APP-OTH</v>
      </c>
      <c r="M423" s="108" t="str">
        <f t="shared" si="114"/>
        <v>RH14_15</v>
      </c>
      <c r="N423" s="108">
        <f t="shared" si="115"/>
        <v>0.0205351902664844</v>
      </c>
      <c r="O423" s="108" t="s">
        <v>18</v>
      </c>
      <c r="P423" s="108" t="s">
        <v>196</v>
      </c>
      <c r="T423" s="108" t="s">
        <v>327</v>
      </c>
      <c r="U423" s="108" t="str">
        <f t="shared" si="133"/>
        <v>R_ES-APP-OTH</v>
      </c>
      <c r="V423" s="108" t="str">
        <f t="shared" si="133"/>
        <v>RH14_15</v>
      </c>
      <c r="W423" s="108">
        <f t="shared" si="116"/>
        <v>0.0220528299189836</v>
      </c>
      <c r="X423" s="108" t="s">
        <v>18</v>
      </c>
      <c r="Y423" s="108" t="s">
        <v>191</v>
      </c>
      <c r="AC423" s="108" t="s">
        <v>327</v>
      </c>
      <c r="AD423" s="108" t="str">
        <f t="shared" si="127"/>
        <v>R_ES-APP-OTH</v>
      </c>
      <c r="AE423" s="108" t="str">
        <f t="shared" si="127"/>
        <v>RH14_15</v>
      </c>
      <c r="AF423" s="108">
        <f t="shared" si="118"/>
        <v>0.0209674919745702</v>
      </c>
      <c r="AG423" s="108" t="s">
        <v>18</v>
      </c>
      <c r="AH423" s="108" t="s">
        <v>197</v>
      </c>
      <c r="AL423" s="108" t="s">
        <v>327</v>
      </c>
      <c r="AM423" s="108" t="str">
        <f t="shared" si="128"/>
        <v>R_ES-APP-OTH</v>
      </c>
      <c r="AN423" s="108" t="str">
        <f t="shared" si="128"/>
        <v>RH14_15</v>
      </c>
      <c r="AO423" s="108">
        <f t="shared" si="120"/>
        <v>0.0210417023326588</v>
      </c>
      <c r="AP423" s="108" t="s">
        <v>18</v>
      </c>
      <c r="AQ423" s="108" t="s">
        <v>194</v>
      </c>
      <c r="AU423" s="108" t="s">
        <v>327</v>
      </c>
      <c r="AV423" s="108" t="str">
        <f t="shared" si="129"/>
        <v>R_ES-APP-OTH</v>
      </c>
      <c r="AW423" s="108" t="str">
        <f t="shared" si="129"/>
        <v>RH14_15</v>
      </c>
      <c r="AX423" s="108">
        <f t="shared" si="122"/>
        <v>0.0207782387307691</v>
      </c>
      <c r="AY423" s="108" t="s">
        <v>18</v>
      </c>
      <c r="AZ423" s="108" t="s">
        <v>193</v>
      </c>
      <c r="BD423" s="108" t="s">
        <v>327</v>
      </c>
      <c r="BE423" s="108" t="str">
        <f t="shared" si="130"/>
        <v>R_ES-APP-OTH</v>
      </c>
      <c r="BF423" s="108" t="str">
        <f t="shared" si="130"/>
        <v>RH14_15</v>
      </c>
      <c r="BG423" s="108">
        <f t="shared" si="134"/>
        <v>0.0210417023326588</v>
      </c>
      <c r="BH423" s="108" t="s">
        <v>18</v>
      </c>
      <c r="BI423" s="108" t="s">
        <v>195</v>
      </c>
      <c r="BM423" s="108" t="s">
        <v>327</v>
      </c>
      <c r="BN423" s="108" t="str">
        <f t="shared" si="131"/>
        <v>R_ES-APP-OTH</v>
      </c>
      <c r="BO423" s="108" t="str">
        <f t="shared" si="131"/>
        <v>RH14_15</v>
      </c>
      <c r="BP423" s="108">
        <f t="shared" si="125"/>
        <v>0.0207782387307691</v>
      </c>
      <c r="BQ423" s="108" t="s">
        <v>18</v>
      </c>
      <c r="BR423" s="108" t="s">
        <v>192</v>
      </c>
    </row>
    <row r="424" spans="11:70">
      <c r="K424" s="108" t="s">
        <v>327</v>
      </c>
      <c r="L424" s="108" t="str">
        <f t="shared" si="132"/>
        <v>R_ES-APP-OTH</v>
      </c>
      <c r="M424" s="108" t="str">
        <f t="shared" si="114"/>
        <v>RH16_17</v>
      </c>
      <c r="N424" s="108">
        <f t="shared" si="115"/>
        <v>0.0208967198623784</v>
      </c>
      <c r="O424" s="108" t="s">
        <v>18</v>
      </c>
      <c r="P424" s="108" t="s">
        <v>196</v>
      </c>
      <c r="T424" s="108" t="s">
        <v>327</v>
      </c>
      <c r="U424" s="108" t="str">
        <f t="shared" si="133"/>
        <v>R_ES-APP-OTH</v>
      </c>
      <c r="V424" s="108" t="str">
        <f t="shared" si="133"/>
        <v>RH16_17</v>
      </c>
      <c r="W424" s="108">
        <f t="shared" si="116"/>
        <v>0.0211925188192021</v>
      </c>
      <c r="X424" s="108" t="s">
        <v>18</v>
      </c>
      <c r="Y424" s="108" t="s">
        <v>191</v>
      </c>
      <c r="AC424" s="108" t="s">
        <v>327</v>
      </c>
      <c r="AD424" s="108" t="str">
        <f t="shared" si="127"/>
        <v>R_ES-APP-OTH</v>
      </c>
      <c r="AE424" s="108" t="str">
        <f t="shared" si="127"/>
        <v>RH16_17</v>
      </c>
      <c r="AF424" s="108">
        <f t="shared" si="118"/>
        <v>0.0218963821038514</v>
      </c>
      <c r="AG424" s="108" t="s">
        <v>18</v>
      </c>
      <c r="AH424" s="108" t="s">
        <v>197</v>
      </c>
      <c r="AL424" s="108" t="s">
        <v>327</v>
      </c>
      <c r="AM424" s="108" t="str">
        <f t="shared" si="128"/>
        <v>R_ES-APP-OTH</v>
      </c>
      <c r="AN424" s="108" t="str">
        <f t="shared" si="128"/>
        <v>RH16_17</v>
      </c>
      <c r="AO424" s="108">
        <f t="shared" si="120"/>
        <v>0.0210314702528813</v>
      </c>
      <c r="AP424" s="108" t="s">
        <v>18</v>
      </c>
      <c r="AQ424" s="108" t="s">
        <v>194</v>
      </c>
      <c r="AU424" s="108" t="s">
        <v>327</v>
      </c>
      <c r="AV424" s="108" t="str">
        <f t="shared" si="129"/>
        <v>R_ES-APP-OTH</v>
      </c>
      <c r="AW424" s="108" t="str">
        <f t="shared" si="129"/>
        <v>RH16_17</v>
      </c>
      <c r="AX424" s="108">
        <f t="shared" si="122"/>
        <v>0.0206919007593365</v>
      </c>
      <c r="AY424" s="108" t="s">
        <v>18</v>
      </c>
      <c r="AZ424" s="108" t="s">
        <v>193</v>
      </c>
      <c r="BD424" s="108" t="s">
        <v>327</v>
      </c>
      <c r="BE424" s="108" t="str">
        <f t="shared" si="130"/>
        <v>R_ES-APP-OTH</v>
      </c>
      <c r="BF424" s="108" t="str">
        <f t="shared" si="130"/>
        <v>RH16_17</v>
      </c>
      <c r="BG424" s="108">
        <f t="shared" si="134"/>
        <v>0.0210314702528813</v>
      </c>
      <c r="BH424" s="108" t="s">
        <v>18</v>
      </c>
      <c r="BI424" s="108" t="s">
        <v>195</v>
      </c>
      <c r="BM424" s="108" t="s">
        <v>327</v>
      </c>
      <c r="BN424" s="108" t="str">
        <f t="shared" si="131"/>
        <v>R_ES-APP-OTH</v>
      </c>
      <c r="BO424" s="108" t="str">
        <f t="shared" si="131"/>
        <v>RH16_17</v>
      </c>
      <c r="BP424" s="108">
        <f t="shared" si="125"/>
        <v>0.0206919007593365</v>
      </c>
      <c r="BQ424" s="108" t="s">
        <v>18</v>
      </c>
      <c r="BR424" s="108" t="s">
        <v>192</v>
      </c>
    </row>
    <row r="425" spans="11:70">
      <c r="K425" s="108" t="s">
        <v>327</v>
      </c>
      <c r="L425" s="108" t="str">
        <f t="shared" si="132"/>
        <v>R_ES-APP-OTH</v>
      </c>
      <c r="M425" s="108" t="str">
        <f t="shared" si="114"/>
        <v>RH18_19</v>
      </c>
      <c r="N425" s="108">
        <f t="shared" si="115"/>
        <v>0.0208657701701157</v>
      </c>
      <c r="O425" s="108" t="s">
        <v>18</v>
      </c>
      <c r="P425" s="108" t="s">
        <v>196</v>
      </c>
      <c r="T425" s="108" t="s">
        <v>327</v>
      </c>
      <c r="U425" s="108" t="str">
        <f t="shared" si="133"/>
        <v>R_ES-APP-OTH</v>
      </c>
      <c r="V425" s="108" t="str">
        <f t="shared" si="133"/>
        <v>RH18_19</v>
      </c>
      <c r="W425" s="108">
        <f t="shared" si="116"/>
        <v>0.0211344683567324</v>
      </c>
      <c r="X425" s="108" t="s">
        <v>18</v>
      </c>
      <c r="Y425" s="108" t="s">
        <v>191</v>
      </c>
      <c r="AC425" s="108" t="s">
        <v>327</v>
      </c>
      <c r="AD425" s="108" t="str">
        <f t="shared" si="127"/>
        <v>R_ES-APP-OTH</v>
      </c>
      <c r="AE425" s="108" t="str">
        <f t="shared" si="127"/>
        <v>RH18_19</v>
      </c>
      <c r="AF425" s="108">
        <f t="shared" si="118"/>
        <v>0.0217155355129377</v>
      </c>
      <c r="AG425" s="108" t="s">
        <v>18</v>
      </c>
      <c r="AH425" s="108" t="s">
        <v>197</v>
      </c>
      <c r="AL425" s="108" t="s">
        <v>327</v>
      </c>
      <c r="AM425" s="108" t="str">
        <f t="shared" si="128"/>
        <v>R_ES-APP-OTH</v>
      </c>
      <c r="AN425" s="108" t="str">
        <f t="shared" si="128"/>
        <v>RH18_19</v>
      </c>
      <c r="AO425" s="108">
        <f t="shared" si="120"/>
        <v>0.0207724666848622</v>
      </c>
      <c r="AP425" s="108" t="s">
        <v>18</v>
      </c>
      <c r="AQ425" s="108" t="s">
        <v>194</v>
      </c>
      <c r="AU425" s="108" t="s">
        <v>327</v>
      </c>
      <c r="AV425" s="108" t="str">
        <f t="shared" si="129"/>
        <v>R_ES-APP-OTH</v>
      </c>
      <c r="AW425" s="108" t="str">
        <f t="shared" si="129"/>
        <v>RH18_19</v>
      </c>
      <c r="AX425" s="108">
        <f t="shared" si="122"/>
        <v>0.0204346889564006</v>
      </c>
      <c r="AY425" s="108" t="s">
        <v>18</v>
      </c>
      <c r="AZ425" s="108" t="s">
        <v>193</v>
      </c>
      <c r="BD425" s="108" t="s">
        <v>327</v>
      </c>
      <c r="BE425" s="108" t="str">
        <f t="shared" si="130"/>
        <v>R_ES-APP-OTH</v>
      </c>
      <c r="BF425" s="108" t="str">
        <f t="shared" si="130"/>
        <v>RH18_19</v>
      </c>
      <c r="BG425" s="108">
        <f t="shared" si="134"/>
        <v>0.0207724666848622</v>
      </c>
      <c r="BH425" s="108" t="s">
        <v>18</v>
      </c>
      <c r="BI425" s="108" t="s">
        <v>195</v>
      </c>
      <c r="BM425" s="108" t="s">
        <v>327</v>
      </c>
      <c r="BN425" s="108" t="str">
        <f t="shared" si="131"/>
        <v>R_ES-APP-OTH</v>
      </c>
      <c r="BO425" s="108" t="str">
        <f t="shared" si="131"/>
        <v>RH18_19</v>
      </c>
      <c r="BP425" s="108">
        <f t="shared" si="125"/>
        <v>0.0204346889564006</v>
      </c>
      <c r="BQ425" s="108" t="s">
        <v>18</v>
      </c>
      <c r="BR425" s="108" t="s">
        <v>192</v>
      </c>
    </row>
    <row r="426" spans="11:70">
      <c r="K426" s="108" t="s">
        <v>327</v>
      </c>
      <c r="L426" s="108" t="str">
        <f t="shared" si="132"/>
        <v>R_ES-APP-OTH</v>
      </c>
      <c r="M426" s="108" t="str">
        <f t="shared" si="114"/>
        <v>RH20_21</v>
      </c>
      <c r="N426" s="108">
        <f t="shared" si="115"/>
        <v>0.0208182800695852</v>
      </c>
      <c r="O426" s="108" t="s">
        <v>18</v>
      </c>
      <c r="P426" s="108" t="s">
        <v>196</v>
      </c>
      <c r="T426" s="108" t="s">
        <v>327</v>
      </c>
      <c r="U426" s="108" t="str">
        <f t="shared" si="133"/>
        <v>R_ES-APP-OTH</v>
      </c>
      <c r="V426" s="108" t="str">
        <f t="shared" si="133"/>
        <v>RH20_21</v>
      </c>
      <c r="W426" s="108">
        <f t="shared" si="116"/>
        <v>0.0216015909557287</v>
      </c>
      <c r="X426" s="108" t="s">
        <v>18</v>
      </c>
      <c r="Y426" s="108" t="s">
        <v>191</v>
      </c>
      <c r="AC426" s="108" t="s">
        <v>327</v>
      </c>
      <c r="AD426" s="108" t="str">
        <f t="shared" si="127"/>
        <v>R_ES-APP-OTH</v>
      </c>
      <c r="AE426" s="108" t="str">
        <f t="shared" si="127"/>
        <v>RH20_21</v>
      </c>
      <c r="AF426" s="108">
        <f t="shared" si="118"/>
        <v>0.0212535167287306</v>
      </c>
      <c r="AG426" s="108" t="s">
        <v>18</v>
      </c>
      <c r="AH426" s="108" t="s">
        <v>197</v>
      </c>
      <c r="AL426" s="108" t="s">
        <v>327</v>
      </c>
      <c r="AM426" s="108" t="str">
        <f t="shared" si="128"/>
        <v>R_ES-APP-OTH</v>
      </c>
      <c r="AN426" s="108" t="str">
        <f t="shared" si="128"/>
        <v>RH20_21</v>
      </c>
      <c r="AO426" s="108">
        <f t="shared" si="120"/>
        <v>0.0208717090489964</v>
      </c>
      <c r="AP426" s="108" t="s">
        <v>18</v>
      </c>
      <c r="AQ426" s="108" t="s">
        <v>194</v>
      </c>
      <c r="AU426" s="108" t="s">
        <v>327</v>
      </c>
      <c r="AV426" s="108" t="str">
        <f t="shared" si="129"/>
        <v>R_ES-APP-OTH</v>
      </c>
      <c r="AW426" s="108" t="str">
        <f t="shared" si="129"/>
        <v>RH20_21</v>
      </c>
      <c r="AX426" s="108">
        <f t="shared" si="122"/>
        <v>0.0208022312711157</v>
      </c>
      <c r="AY426" s="108" t="s">
        <v>18</v>
      </c>
      <c r="AZ426" s="108" t="s">
        <v>193</v>
      </c>
      <c r="BD426" s="108" t="s">
        <v>327</v>
      </c>
      <c r="BE426" s="108" t="str">
        <f t="shared" si="130"/>
        <v>R_ES-APP-OTH</v>
      </c>
      <c r="BF426" s="108" t="str">
        <f t="shared" si="130"/>
        <v>RH20_21</v>
      </c>
      <c r="BG426" s="108">
        <f t="shared" si="134"/>
        <v>0.0208717090489964</v>
      </c>
      <c r="BH426" s="108" t="s">
        <v>18</v>
      </c>
      <c r="BI426" s="108" t="s">
        <v>195</v>
      </c>
      <c r="BM426" s="108" t="s">
        <v>327</v>
      </c>
      <c r="BN426" s="108" t="str">
        <f t="shared" si="131"/>
        <v>R_ES-APP-OTH</v>
      </c>
      <c r="BO426" s="108" t="str">
        <f t="shared" si="131"/>
        <v>RH20_21</v>
      </c>
      <c r="BP426" s="108">
        <f t="shared" si="125"/>
        <v>0.0208022312711157</v>
      </c>
      <c r="BQ426" s="108" t="s">
        <v>18</v>
      </c>
      <c r="BR426" s="108" t="s">
        <v>192</v>
      </c>
    </row>
    <row r="427" spans="11:70">
      <c r="K427" s="175" t="s">
        <v>327</v>
      </c>
      <c r="L427" s="108" t="str">
        <f t="shared" si="132"/>
        <v>R_ES-APP-OTH</v>
      </c>
      <c r="M427" s="108" t="str">
        <f t="shared" si="114"/>
        <v>RH22_23</v>
      </c>
      <c r="N427" s="108">
        <f t="shared" si="115"/>
        <v>0.0209309345114678</v>
      </c>
      <c r="O427" s="108" t="s">
        <v>18</v>
      </c>
      <c r="P427" s="108" t="s">
        <v>196</v>
      </c>
      <c r="T427" s="108" t="s">
        <v>327</v>
      </c>
      <c r="U427" s="108" t="str">
        <f t="shared" si="133"/>
        <v>R_ES-APP-OTH</v>
      </c>
      <c r="V427" s="108" t="str">
        <f t="shared" si="133"/>
        <v>RH22_23</v>
      </c>
      <c r="W427" s="108">
        <f t="shared" si="116"/>
        <v>0.0217726786365968</v>
      </c>
      <c r="X427" s="108" t="s">
        <v>18</v>
      </c>
      <c r="Y427" s="108" t="s">
        <v>191</v>
      </c>
      <c r="AC427" s="108" t="s">
        <v>327</v>
      </c>
      <c r="AD427" s="108" t="str">
        <f t="shared" si="127"/>
        <v>R_ES-APP-OTH</v>
      </c>
      <c r="AE427" s="108" t="str">
        <f t="shared" si="127"/>
        <v>RH22_23</v>
      </c>
      <c r="AF427" s="108">
        <f t="shared" si="118"/>
        <v>0.0210192787763135</v>
      </c>
      <c r="AG427" s="108" t="s">
        <v>18</v>
      </c>
      <c r="AH427" s="108" t="s">
        <v>197</v>
      </c>
      <c r="AL427" s="108" t="s">
        <v>327</v>
      </c>
      <c r="AM427" s="108" t="str">
        <f t="shared" si="128"/>
        <v>R_ES-APP-OTH</v>
      </c>
      <c r="AN427" s="108" t="str">
        <f t="shared" si="128"/>
        <v>RH22_23</v>
      </c>
      <c r="AO427" s="108">
        <f t="shared" si="120"/>
        <v>0.0210488298607682</v>
      </c>
      <c r="AP427" s="108" t="s">
        <v>18</v>
      </c>
      <c r="AQ427" s="108" t="s">
        <v>194</v>
      </c>
      <c r="AU427" s="108" t="s">
        <v>327</v>
      </c>
      <c r="AV427" s="108" t="str">
        <f t="shared" si="129"/>
        <v>R_ES-APP-OTH</v>
      </c>
      <c r="AW427" s="108" t="str">
        <f t="shared" si="129"/>
        <v>RH22_23</v>
      </c>
      <c r="AX427" s="108">
        <f t="shared" si="122"/>
        <v>0.0211656433177729</v>
      </c>
      <c r="AY427" s="108" t="s">
        <v>18</v>
      </c>
      <c r="AZ427" s="108" t="s">
        <v>193</v>
      </c>
      <c r="BD427" s="108" t="s">
        <v>327</v>
      </c>
      <c r="BE427" s="108" t="str">
        <f t="shared" si="130"/>
        <v>R_ES-APP-OTH</v>
      </c>
      <c r="BF427" s="108" t="str">
        <f t="shared" si="130"/>
        <v>RH22_23</v>
      </c>
      <c r="BG427" s="108">
        <f t="shared" si="134"/>
        <v>0.0210488298607682</v>
      </c>
      <c r="BH427" s="108" t="s">
        <v>18</v>
      </c>
      <c r="BI427" s="108" t="s">
        <v>195</v>
      </c>
      <c r="BM427" s="108" t="s">
        <v>327</v>
      </c>
      <c r="BN427" s="108" t="str">
        <f t="shared" si="131"/>
        <v>R_ES-APP-OTH</v>
      </c>
      <c r="BO427" s="108" t="str">
        <f t="shared" si="131"/>
        <v>RH22_23</v>
      </c>
      <c r="BP427" s="108">
        <f t="shared" si="125"/>
        <v>0.0211656433177729</v>
      </c>
      <c r="BQ427" s="108" t="s">
        <v>18</v>
      </c>
      <c r="BR427" s="108" t="s">
        <v>192</v>
      </c>
    </row>
    <row r="428" spans="11:70">
      <c r="K428" s="108" t="s">
        <v>327</v>
      </c>
      <c r="L428" s="108" t="str">
        <f t="shared" si="132"/>
        <v>R_ES-APP-OTH</v>
      </c>
      <c r="M428" s="108" t="str">
        <f t="shared" si="114"/>
        <v>SH0_1</v>
      </c>
      <c r="N428" s="108">
        <f t="shared" si="115"/>
        <v>0.0216934658061337</v>
      </c>
      <c r="O428" s="108" t="s">
        <v>18</v>
      </c>
      <c r="P428" s="108" t="s">
        <v>196</v>
      </c>
      <c r="T428" s="108" t="s">
        <v>327</v>
      </c>
      <c r="U428" s="108" t="str">
        <f t="shared" si="133"/>
        <v>R_ES-APP-OTH</v>
      </c>
      <c r="V428" s="108" t="str">
        <f t="shared" si="133"/>
        <v>SH0_1</v>
      </c>
      <c r="W428" s="108">
        <f t="shared" si="116"/>
        <v>0.0174477618854123</v>
      </c>
      <c r="X428" s="108" t="s">
        <v>18</v>
      </c>
      <c r="Y428" s="108" t="s">
        <v>191</v>
      </c>
      <c r="AC428" s="108" t="s">
        <v>327</v>
      </c>
      <c r="AD428" s="108" t="str">
        <f t="shared" si="127"/>
        <v>R_ES-APP-OTH</v>
      </c>
      <c r="AE428" s="108" t="str">
        <f t="shared" si="127"/>
        <v>SH0_1</v>
      </c>
      <c r="AF428" s="108">
        <f t="shared" si="118"/>
        <v>0.020811553801597</v>
      </c>
      <c r="AG428" s="108" t="s">
        <v>18</v>
      </c>
      <c r="AH428" s="108" t="s">
        <v>197</v>
      </c>
      <c r="AL428" s="108" t="s">
        <v>327</v>
      </c>
      <c r="AM428" s="108" t="str">
        <f t="shared" si="128"/>
        <v>R_ES-APP-OTH</v>
      </c>
      <c r="AN428" s="108" t="str">
        <f t="shared" si="128"/>
        <v>SH0_1</v>
      </c>
      <c r="AO428" s="108">
        <f t="shared" si="120"/>
        <v>0.0202895899307037</v>
      </c>
      <c r="AP428" s="108" t="s">
        <v>18</v>
      </c>
      <c r="AQ428" s="108" t="s">
        <v>194</v>
      </c>
      <c r="AU428" s="108" t="s">
        <v>327</v>
      </c>
      <c r="AV428" s="108" t="str">
        <f t="shared" si="129"/>
        <v>R_ES-APP-OTH</v>
      </c>
      <c r="AW428" s="108" t="str">
        <f t="shared" si="129"/>
        <v>SH0_1</v>
      </c>
      <c r="AX428" s="108">
        <f t="shared" si="122"/>
        <v>0.0235399975380162</v>
      </c>
      <c r="AY428" s="108" t="s">
        <v>18</v>
      </c>
      <c r="AZ428" s="108" t="s">
        <v>193</v>
      </c>
      <c r="BD428" s="108" t="s">
        <v>327</v>
      </c>
      <c r="BE428" s="108" t="str">
        <f t="shared" si="130"/>
        <v>R_ES-APP-OTH</v>
      </c>
      <c r="BF428" s="108" t="str">
        <f t="shared" si="130"/>
        <v>SH0_1</v>
      </c>
      <c r="BG428" s="108">
        <f t="shared" si="134"/>
        <v>0.0202895899307037</v>
      </c>
      <c r="BH428" s="108" t="s">
        <v>18</v>
      </c>
      <c r="BI428" s="108" t="s">
        <v>195</v>
      </c>
      <c r="BM428" s="108" t="s">
        <v>327</v>
      </c>
      <c r="BN428" s="108" t="str">
        <f t="shared" si="131"/>
        <v>R_ES-APP-OTH</v>
      </c>
      <c r="BO428" s="108" t="str">
        <f t="shared" si="131"/>
        <v>SH0_1</v>
      </c>
      <c r="BP428" s="108">
        <f t="shared" si="125"/>
        <v>0.0235399975380162</v>
      </c>
      <c r="BQ428" s="108" t="s">
        <v>18</v>
      </c>
      <c r="BR428" s="108" t="s">
        <v>192</v>
      </c>
    </row>
    <row r="429" spans="11:70">
      <c r="K429" s="108" t="s">
        <v>327</v>
      </c>
      <c r="L429" s="108" t="str">
        <f t="shared" si="132"/>
        <v>R_ES-APP-OTH</v>
      </c>
      <c r="M429" s="108" t="str">
        <f t="shared" si="114"/>
        <v>SH2_3</v>
      </c>
      <c r="N429" s="108">
        <f t="shared" si="115"/>
        <v>0.0210916294485409</v>
      </c>
      <c r="O429" s="108" t="s">
        <v>18</v>
      </c>
      <c r="P429" s="108" t="s">
        <v>196</v>
      </c>
      <c r="T429" s="108" t="s">
        <v>327</v>
      </c>
      <c r="U429" s="108" t="str">
        <f t="shared" si="133"/>
        <v>R_ES-APP-OTH</v>
      </c>
      <c r="V429" s="108" t="str">
        <f t="shared" si="133"/>
        <v>SH2_3</v>
      </c>
      <c r="W429" s="108">
        <f t="shared" si="116"/>
        <v>0.0152457918759897</v>
      </c>
      <c r="X429" s="108" t="s">
        <v>18</v>
      </c>
      <c r="Y429" s="108" t="s">
        <v>191</v>
      </c>
      <c r="AC429" s="108" t="s">
        <v>327</v>
      </c>
      <c r="AD429" s="108" t="str">
        <f t="shared" si="127"/>
        <v>R_ES-APP-OTH</v>
      </c>
      <c r="AE429" s="108" t="str">
        <f t="shared" si="127"/>
        <v>SH2_3</v>
      </c>
      <c r="AF429" s="108">
        <f t="shared" si="118"/>
        <v>0.0201796299239725</v>
      </c>
      <c r="AG429" s="108" t="s">
        <v>18</v>
      </c>
      <c r="AH429" s="108" t="s">
        <v>197</v>
      </c>
      <c r="AL429" s="108" t="s">
        <v>327</v>
      </c>
      <c r="AM429" s="108" t="str">
        <f t="shared" si="128"/>
        <v>R_ES-APP-OTH</v>
      </c>
      <c r="AN429" s="108" t="str">
        <f t="shared" si="128"/>
        <v>SH2_3</v>
      </c>
      <c r="AO429" s="108">
        <f t="shared" si="120"/>
        <v>0.0188706568826577</v>
      </c>
      <c r="AP429" s="108" t="s">
        <v>18</v>
      </c>
      <c r="AQ429" s="108" t="s">
        <v>194</v>
      </c>
      <c r="AU429" s="108" t="s">
        <v>327</v>
      </c>
      <c r="AV429" s="108" t="str">
        <f t="shared" si="129"/>
        <v>R_ES-APP-OTH</v>
      </c>
      <c r="AW429" s="108" t="str">
        <f t="shared" si="129"/>
        <v>SH2_3</v>
      </c>
      <c r="AX429" s="108">
        <f t="shared" si="122"/>
        <v>0.0213085433268016</v>
      </c>
      <c r="AY429" s="108" t="s">
        <v>18</v>
      </c>
      <c r="AZ429" s="108" t="s">
        <v>193</v>
      </c>
      <c r="BD429" s="108" t="s">
        <v>327</v>
      </c>
      <c r="BE429" s="108" t="str">
        <f t="shared" si="130"/>
        <v>R_ES-APP-OTH</v>
      </c>
      <c r="BF429" s="108" t="str">
        <f t="shared" si="130"/>
        <v>SH2_3</v>
      </c>
      <c r="BG429" s="108">
        <f t="shared" si="134"/>
        <v>0.0188706568826577</v>
      </c>
      <c r="BH429" s="108" t="s">
        <v>18</v>
      </c>
      <c r="BI429" s="108" t="s">
        <v>195</v>
      </c>
      <c r="BM429" s="108" t="s">
        <v>327</v>
      </c>
      <c r="BN429" s="108" t="str">
        <f t="shared" si="131"/>
        <v>R_ES-APP-OTH</v>
      </c>
      <c r="BO429" s="108" t="str">
        <f t="shared" si="131"/>
        <v>SH2_3</v>
      </c>
      <c r="BP429" s="108">
        <f t="shared" si="125"/>
        <v>0.0213085433268016</v>
      </c>
      <c r="BQ429" s="108" t="s">
        <v>18</v>
      </c>
      <c r="BR429" s="108" t="s">
        <v>192</v>
      </c>
    </row>
    <row r="430" spans="11:70">
      <c r="K430" s="108" t="s">
        <v>327</v>
      </c>
      <c r="L430" s="108" t="str">
        <f t="shared" si="132"/>
        <v>R_ES-APP-OTH</v>
      </c>
      <c r="M430" s="108" t="str">
        <f t="shared" si="114"/>
        <v>SH4_5</v>
      </c>
      <c r="N430" s="108">
        <f t="shared" si="115"/>
        <v>0.0202885549117574</v>
      </c>
      <c r="O430" s="108" t="s">
        <v>18</v>
      </c>
      <c r="P430" s="108" t="s">
        <v>196</v>
      </c>
      <c r="T430" s="108" t="s">
        <v>327</v>
      </c>
      <c r="U430" s="108" t="str">
        <f t="shared" si="133"/>
        <v>R_ES-APP-OTH</v>
      </c>
      <c r="V430" s="108" t="str">
        <f t="shared" si="133"/>
        <v>SH4_5</v>
      </c>
      <c r="W430" s="108">
        <f t="shared" si="116"/>
        <v>0.0140147850596432</v>
      </c>
      <c r="X430" s="108" t="s">
        <v>18</v>
      </c>
      <c r="Y430" s="108" t="s">
        <v>191</v>
      </c>
      <c r="AC430" s="108" t="s">
        <v>327</v>
      </c>
      <c r="AD430" s="108" t="str">
        <f t="shared" si="127"/>
        <v>R_ES-APP-OTH</v>
      </c>
      <c r="AE430" s="108" t="str">
        <f t="shared" si="127"/>
        <v>SH4_5</v>
      </c>
      <c r="AF430" s="108">
        <f t="shared" si="118"/>
        <v>0.0196148395220663</v>
      </c>
      <c r="AG430" s="108" t="s">
        <v>18</v>
      </c>
      <c r="AH430" s="108" t="s">
        <v>197</v>
      </c>
      <c r="AL430" s="108" t="s">
        <v>327</v>
      </c>
      <c r="AM430" s="108" t="str">
        <f t="shared" si="128"/>
        <v>R_ES-APP-OTH</v>
      </c>
      <c r="AN430" s="108" t="str">
        <f t="shared" si="128"/>
        <v>SH4_5</v>
      </c>
      <c r="AO430" s="108">
        <f t="shared" si="120"/>
        <v>0.017500502969476</v>
      </c>
      <c r="AP430" s="108" t="s">
        <v>18</v>
      </c>
      <c r="AQ430" s="108" t="s">
        <v>194</v>
      </c>
      <c r="AU430" s="108" t="s">
        <v>327</v>
      </c>
      <c r="AV430" s="108" t="str">
        <f t="shared" si="129"/>
        <v>R_ES-APP-OTH</v>
      </c>
      <c r="AW430" s="108" t="str">
        <f t="shared" si="129"/>
        <v>SH4_5</v>
      </c>
      <c r="AX430" s="108">
        <f t="shared" si="122"/>
        <v>0.0184793639312763</v>
      </c>
      <c r="AY430" s="108" t="s">
        <v>18</v>
      </c>
      <c r="AZ430" s="108" t="s">
        <v>193</v>
      </c>
      <c r="BD430" s="108" t="s">
        <v>327</v>
      </c>
      <c r="BE430" s="108" t="str">
        <f t="shared" si="130"/>
        <v>R_ES-APP-OTH</v>
      </c>
      <c r="BF430" s="108" t="str">
        <f t="shared" si="130"/>
        <v>SH4_5</v>
      </c>
      <c r="BG430" s="108">
        <f t="shared" si="134"/>
        <v>0.017500502969476</v>
      </c>
      <c r="BH430" s="108" t="s">
        <v>18</v>
      </c>
      <c r="BI430" s="108" t="s">
        <v>195</v>
      </c>
      <c r="BM430" s="108" t="s">
        <v>327</v>
      </c>
      <c r="BN430" s="108" t="str">
        <f t="shared" si="131"/>
        <v>R_ES-APP-OTH</v>
      </c>
      <c r="BO430" s="108" t="str">
        <f t="shared" si="131"/>
        <v>SH4_5</v>
      </c>
      <c r="BP430" s="108">
        <f t="shared" si="125"/>
        <v>0.0184793639312763</v>
      </c>
      <c r="BQ430" s="108" t="s">
        <v>18</v>
      </c>
      <c r="BR430" s="108" t="s">
        <v>192</v>
      </c>
    </row>
    <row r="431" spans="11:70">
      <c r="K431" s="175" t="s">
        <v>327</v>
      </c>
      <c r="L431" s="108" t="str">
        <f t="shared" si="132"/>
        <v>R_ES-APP-OTH</v>
      </c>
      <c r="M431" s="108" t="str">
        <f t="shared" si="114"/>
        <v>SH6_7</v>
      </c>
      <c r="N431" s="108">
        <f t="shared" si="115"/>
        <v>0.0192322364169783</v>
      </c>
      <c r="O431" s="108" t="s">
        <v>18</v>
      </c>
      <c r="P431" s="108" t="s">
        <v>196</v>
      </c>
      <c r="T431" s="108" t="s">
        <v>327</v>
      </c>
      <c r="U431" s="108" t="str">
        <f t="shared" si="133"/>
        <v>R_ES-APP-OTH</v>
      </c>
      <c r="V431" s="108" t="str">
        <f t="shared" si="133"/>
        <v>SH6_7</v>
      </c>
      <c r="W431" s="108">
        <f t="shared" si="116"/>
        <v>0.0138604432096002</v>
      </c>
      <c r="X431" s="108" t="s">
        <v>18</v>
      </c>
      <c r="Y431" s="108" t="s">
        <v>191</v>
      </c>
      <c r="AC431" s="108" t="s">
        <v>327</v>
      </c>
      <c r="AD431" s="108" t="str">
        <f t="shared" si="127"/>
        <v>R_ES-APP-OTH</v>
      </c>
      <c r="AE431" s="108" t="str">
        <f t="shared" si="127"/>
        <v>SH6_7</v>
      </c>
      <c r="AF431" s="108">
        <f t="shared" si="118"/>
        <v>0.0172789981084644</v>
      </c>
      <c r="AG431" s="108" t="s">
        <v>18</v>
      </c>
      <c r="AH431" s="108" t="s">
        <v>197</v>
      </c>
      <c r="AL431" s="108" t="s">
        <v>327</v>
      </c>
      <c r="AM431" s="108" t="str">
        <f t="shared" si="128"/>
        <v>R_ES-APP-OTH</v>
      </c>
      <c r="AN431" s="108" t="str">
        <f t="shared" si="128"/>
        <v>SH6_7</v>
      </c>
      <c r="AO431" s="108">
        <f t="shared" si="120"/>
        <v>0.016421193779789</v>
      </c>
      <c r="AP431" s="108" t="s">
        <v>18</v>
      </c>
      <c r="AQ431" s="108" t="s">
        <v>194</v>
      </c>
      <c r="AU431" s="108" t="s">
        <v>327</v>
      </c>
      <c r="AV431" s="108" t="str">
        <f t="shared" si="129"/>
        <v>R_ES-APP-OTH</v>
      </c>
      <c r="AW431" s="108" t="str">
        <f t="shared" si="129"/>
        <v>SH6_7</v>
      </c>
      <c r="AX431" s="108">
        <f t="shared" si="122"/>
        <v>0.0171996217128879</v>
      </c>
      <c r="AY431" s="108" t="s">
        <v>18</v>
      </c>
      <c r="AZ431" s="108" t="s">
        <v>193</v>
      </c>
      <c r="BD431" s="108" t="s">
        <v>327</v>
      </c>
      <c r="BE431" s="108" t="str">
        <f t="shared" si="130"/>
        <v>R_ES-APP-OTH</v>
      </c>
      <c r="BF431" s="108" t="str">
        <f t="shared" si="130"/>
        <v>SH6_7</v>
      </c>
      <c r="BG431" s="108">
        <f t="shared" si="134"/>
        <v>0.016421193779789</v>
      </c>
      <c r="BH431" s="108" t="s">
        <v>18</v>
      </c>
      <c r="BI431" s="108" t="s">
        <v>195</v>
      </c>
      <c r="BM431" s="108" t="s">
        <v>327</v>
      </c>
      <c r="BN431" s="108" t="str">
        <f t="shared" si="131"/>
        <v>R_ES-APP-OTH</v>
      </c>
      <c r="BO431" s="108" t="str">
        <f t="shared" si="131"/>
        <v>SH6_7</v>
      </c>
      <c r="BP431" s="108">
        <f t="shared" si="125"/>
        <v>0.0171996217128879</v>
      </c>
      <c r="BQ431" s="108" t="s">
        <v>18</v>
      </c>
      <c r="BR431" s="108" t="s">
        <v>192</v>
      </c>
    </row>
    <row r="432" spans="11:70">
      <c r="K432" s="108" t="s">
        <v>327</v>
      </c>
      <c r="L432" s="108" t="str">
        <f t="shared" si="132"/>
        <v>R_ES-APP-OTH</v>
      </c>
      <c r="M432" s="108" t="str">
        <f t="shared" si="114"/>
        <v>SH8_9</v>
      </c>
      <c r="N432" s="108">
        <f t="shared" si="115"/>
        <v>0.0187485070114251</v>
      </c>
      <c r="O432" s="108" t="s">
        <v>18</v>
      </c>
      <c r="P432" s="108" t="s">
        <v>196</v>
      </c>
      <c r="T432" s="108" t="s">
        <v>327</v>
      </c>
      <c r="U432" s="108" t="str">
        <f t="shared" si="133"/>
        <v>R_ES-APP-OTH</v>
      </c>
      <c r="V432" s="108" t="str">
        <f t="shared" si="133"/>
        <v>SH8_9</v>
      </c>
      <c r="W432" s="108">
        <f t="shared" si="116"/>
        <v>0.0147551071793505</v>
      </c>
      <c r="X432" s="108" t="s">
        <v>18</v>
      </c>
      <c r="Y432" s="108" t="s">
        <v>191</v>
      </c>
      <c r="AC432" s="108" t="s">
        <v>327</v>
      </c>
      <c r="AD432" s="108" t="str">
        <f t="shared" si="127"/>
        <v>R_ES-APP-OTH</v>
      </c>
      <c r="AE432" s="108" t="str">
        <f t="shared" si="127"/>
        <v>SH8_9</v>
      </c>
      <c r="AF432" s="108">
        <f t="shared" si="118"/>
        <v>0.0155886992614423</v>
      </c>
      <c r="AG432" s="108" t="s">
        <v>18</v>
      </c>
      <c r="AH432" s="108" t="s">
        <v>197</v>
      </c>
      <c r="AL432" s="108" t="s">
        <v>327</v>
      </c>
      <c r="AM432" s="108" t="str">
        <f t="shared" si="128"/>
        <v>R_ES-APP-OTH</v>
      </c>
      <c r="AN432" s="108" t="str">
        <f t="shared" si="128"/>
        <v>SH8_9</v>
      </c>
      <c r="AO432" s="108">
        <f t="shared" si="120"/>
        <v>0.0161398429577345</v>
      </c>
      <c r="AP432" s="108" t="s">
        <v>18</v>
      </c>
      <c r="AQ432" s="108" t="s">
        <v>194</v>
      </c>
      <c r="AU432" s="108" t="s">
        <v>327</v>
      </c>
      <c r="AV432" s="108" t="str">
        <f t="shared" si="129"/>
        <v>R_ES-APP-OTH</v>
      </c>
      <c r="AW432" s="108" t="str">
        <f t="shared" si="129"/>
        <v>SH8_9</v>
      </c>
      <c r="AX432" s="108">
        <f t="shared" si="122"/>
        <v>0.017030245273227</v>
      </c>
      <c r="AY432" s="108" t="s">
        <v>18</v>
      </c>
      <c r="AZ432" s="108" t="s">
        <v>193</v>
      </c>
      <c r="BD432" s="108" t="s">
        <v>327</v>
      </c>
      <c r="BE432" s="108" t="str">
        <f t="shared" si="130"/>
        <v>R_ES-APP-OTH</v>
      </c>
      <c r="BF432" s="108" t="str">
        <f t="shared" si="130"/>
        <v>SH8_9</v>
      </c>
      <c r="BG432" s="108">
        <f t="shared" si="134"/>
        <v>0.0161398429577345</v>
      </c>
      <c r="BH432" s="108" t="s">
        <v>18</v>
      </c>
      <c r="BI432" s="108" t="s">
        <v>195</v>
      </c>
      <c r="BM432" s="108" t="s">
        <v>327</v>
      </c>
      <c r="BN432" s="108" t="str">
        <f t="shared" si="131"/>
        <v>R_ES-APP-OTH</v>
      </c>
      <c r="BO432" s="108" t="str">
        <f t="shared" si="131"/>
        <v>SH8_9</v>
      </c>
      <c r="BP432" s="108">
        <f t="shared" si="125"/>
        <v>0.017030245273227</v>
      </c>
      <c r="BQ432" s="108" t="s">
        <v>18</v>
      </c>
      <c r="BR432" s="108" t="s">
        <v>192</v>
      </c>
    </row>
    <row r="433" spans="11:70">
      <c r="K433" s="108" t="s">
        <v>327</v>
      </c>
      <c r="L433" s="108" t="str">
        <f t="shared" si="132"/>
        <v>R_ES-APP-OTH</v>
      </c>
      <c r="M433" s="108" t="str">
        <f t="shared" si="114"/>
        <v>SH10_11</v>
      </c>
      <c r="N433" s="108">
        <f t="shared" si="115"/>
        <v>0.0186780472400084</v>
      </c>
      <c r="O433" s="108" t="s">
        <v>18</v>
      </c>
      <c r="P433" s="108" t="s">
        <v>196</v>
      </c>
      <c r="T433" s="108" t="s">
        <v>327</v>
      </c>
      <c r="U433" s="108" t="str">
        <f t="shared" si="133"/>
        <v>R_ES-APP-OTH</v>
      </c>
      <c r="V433" s="108" t="str">
        <f t="shared" si="133"/>
        <v>SH10_11</v>
      </c>
      <c r="W433" s="108">
        <f t="shared" si="116"/>
        <v>0.0171866616430302</v>
      </c>
      <c r="X433" s="108" t="s">
        <v>18</v>
      </c>
      <c r="Y433" s="108" t="s">
        <v>191</v>
      </c>
      <c r="AC433" s="108" t="s">
        <v>327</v>
      </c>
      <c r="AD433" s="108" t="str">
        <f t="shared" si="127"/>
        <v>R_ES-APP-OTH</v>
      </c>
      <c r="AE433" s="108" t="str">
        <f t="shared" si="127"/>
        <v>SH10_11</v>
      </c>
      <c r="AF433" s="108">
        <f t="shared" si="118"/>
        <v>0.0150973156957682</v>
      </c>
      <c r="AG433" s="108" t="s">
        <v>18</v>
      </c>
      <c r="AH433" s="108" t="s">
        <v>197</v>
      </c>
      <c r="AL433" s="108" t="s">
        <v>327</v>
      </c>
      <c r="AM433" s="108" t="str">
        <f t="shared" si="128"/>
        <v>R_ES-APP-OTH</v>
      </c>
      <c r="AN433" s="108" t="str">
        <f t="shared" si="128"/>
        <v>SH10_11</v>
      </c>
      <c r="AO433" s="108">
        <f t="shared" si="120"/>
        <v>0.0171295457469424</v>
      </c>
      <c r="AP433" s="108" t="s">
        <v>18</v>
      </c>
      <c r="AQ433" s="108" t="s">
        <v>194</v>
      </c>
      <c r="AU433" s="108" t="s">
        <v>327</v>
      </c>
      <c r="AV433" s="108" t="str">
        <f t="shared" si="129"/>
        <v>R_ES-APP-OTH</v>
      </c>
      <c r="AW433" s="108" t="str">
        <f t="shared" si="129"/>
        <v>SH10_11</v>
      </c>
      <c r="AX433" s="108">
        <f t="shared" si="122"/>
        <v>0.0187148851387562</v>
      </c>
      <c r="AY433" s="108" t="s">
        <v>18</v>
      </c>
      <c r="AZ433" s="108" t="s">
        <v>193</v>
      </c>
      <c r="BD433" s="108" t="s">
        <v>327</v>
      </c>
      <c r="BE433" s="108" t="str">
        <f t="shared" si="130"/>
        <v>R_ES-APP-OTH</v>
      </c>
      <c r="BF433" s="108" t="str">
        <f t="shared" si="130"/>
        <v>SH10_11</v>
      </c>
      <c r="BG433" s="108">
        <f t="shared" si="134"/>
        <v>0.0171295457469424</v>
      </c>
      <c r="BH433" s="108" t="s">
        <v>18</v>
      </c>
      <c r="BI433" s="108" t="s">
        <v>195</v>
      </c>
      <c r="BM433" s="108" t="s">
        <v>327</v>
      </c>
      <c r="BN433" s="108" t="str">
        <f t="shared" si="131"/>
        <v>R_ES-APP-OTH</v>
      </c>
      <c r="BO433" s="108" t="str">
        <f t="shared" si="131"/>
        <v>SH10_11</v>
      </c>
      <c r="BP433" s="108">
        <f t="shared" si="125"/>
        <v>0.0187148851387562</v>
      </c>
      <c r="BQ433" s="108" t="s">
        <v>18</v>
      </c>
      <c r="BR433" s="108" t="s">
        <v>192</v>
      </c>
    </row>
    <row r="434" spans="11:70">
      <c r="K434" s="108" t="s">
        <v>327</v>
      </c>
      <c r="L434" s="108" t="str">
        <f t="shared" si="132"/>
        <v>R_ES-APP-OTH</v>
      </c>
      <c r="M434" s="108" t="str">
        <f t="shared" si="114"/>
        <v>SH12_13</v>
      </c>
      <c r="N434" s="108">
        <f t="shared" si="115"/>
        <v>0.0193543241840057</v>
      </c>
      <c r="O434" s="108" t="s">
        <v>18</v>
      </c>
      <c r="P434" s="108" t="s">
        <v>196</v>
      </c>
      <c r="T434" s="108" t="s">
        <v>327</v>
      </c>
      <c r="U434" s="108" t="str">
        <f t="shared" si="133"/>
        <v>R_ES-APP-OTH</v>
      </c>
      <c r="V434" s="108" t="str">
        <f t="shared" si="133"/>
        <v>SH12_13</v>
      </c>
      <c r="W434" s="108">
        <f t="shared" si="116"/>
        <v>0.0185329663536096</v>
      </c>
      <c r="X434" s="108" t="s">
        <v>18</v>
      </c>
      <c r="Y434" s="108" t="s">
        <v>191</v>
      </c>
      <c r="AC434" s="108" t="s">
        <v>327</v>
      </c>
      <c r="AD434" s="108" t="str">
        <f t="shared" si="127"/>
        <v>R_ES-APP-OTH</v>
      </c>
      <c r="AE434" s="108" t="str">
        <f t="shared" si="127"/>
        <v>SH12_13</v>
      </c>
      <c r="AF434" s="108">
        <f t="shared" si="118"/>
        <v>0.0157162719062912</v>
      </c>
      <c r="AG434" s="108" t="s">
        <v>18</v>
      </c>
      <c r="AH434" s="108" t="s">
        <v>197</v>
      </c>
      <c r="AL434" s="108" t="s">
        <v>327</v>
      </c>
      <c r="AM434" s="108" t="str">
        <f t="shared" si="128"/>
        <v>R_ES-APP-OTH</v>
      </c>
      <c r="AN434" s="108" t="str">
        <f t="shared" si="128"/>
        <v>SH12_13</v>
      </c>
      <c r="AO434" s="108">
        <f t="shared" si="120"/>
        <v>0.0184909585816698</v>
      </c>
      <c r="AP434" s="108" t="s">
        <v>18</v>
      </c>
      <c r="AQ434" s="108" t="s">
        <v>194</v>
      </c>
      <c r="AU434" s="108" t="s">
        <v>327</v>
      </c>
      <c r="AV434" s="108" t="str">
        <f t="shared" si="129"/>
        <v>R_ES-APP-OTH</v>
      </c>
      <c r="AW434" s="108" t="str">
        <f t="shared" si="129"/>
        <v>SH12_13</v>
      </c>
      <c r="AX434" s="108">
        <f t="shared" si="122"/>
        <v>0.0213435574080405</v>
      </c>
      <c r="AY434" s="108" t="s">
        <v>18</v>
      </c>
      <c r="AZ434" s="108" t="s">
        <v>193</v>
      </c>
      <c r="BD434" s="108" t="s">
        <v>327</v>
      </c>
      <c r="BE434" s="108" t="str">
        <f t="shared" si="130"/>
        <v>R_ES-APP-OTH</v>
      </c>
      <c r="BF434" s="108" t="str">
        <f t="shared" si="130"/>
        <v>SH12_13</v>
      </c>
      <c r="BG434" s="108">
        <f t="shared" si="134"/>
        <v>0.0184909585816698</v>
      </c>
      <c r="BH434" s="108" t="s">
        <v>18</v>
      </c>
      <c r="BI434" s="108" t="s">
        <v>195</v>
      </c>
      <c r="BM434" s="108" t="s">
        <v>327</v>
      </c>
      <c r="BN434" s="108" t="str">
        <f t="shared" si="131"/>
        <v>R_ES-APP-OTH</v>
      </c>
      <c r="BO434" s="108" t="str">
        <f t="shared" si="131"/>
        <v>SH12_13</v>
      </c>
      <c r="BP434" s="108">
        <f t="shared" si="125"/>
        <v>0.0213435574080405</v>
      </c>
      <c r="BQ434" s="108" t="s">
        <v>18</v>
      </c>
      <c r="BR434" s="108" t="s">
        <v>192</v>
      </c>
    </row>
    <row r="435" spans="11:70">
      <c r="K435" s="175" t="s">
        <v>327</v>
      </c>
      <c r="L435" s="108" t="str">
        <f t="shared" si="132"/>
        <v>R_ES-APP-OTH</v>
      </c>
      <c r="M435" s="108" t="str">
        <f t="shared" si="114"/>
        <v>SH14_15</v>
      </c>
      <c r="N435" s="108">
        <f t="shared" si="115"/>
        <v>0.0204723701496402</v>
      </c>
      <c r="O435" s="108" t="s">
        <v>18</v>
      </c>
      <c r="P435" s="108" t="s">
        <v>196</v>
      </c>
      <c r="T435" s="108" t="s">
        <v>327</v>
      </c>
      <c r="U435" s="108" t="str">
        <f t="shared" si="133"/>
        <v>R_ES-APP-OTH</v>
      </c>
      <c r="V435" s="108" t="str">
        <f t="shared" si="133"/>
        <v>SH14_15</v>
      </c>
      <c r="W435" s="108">
        <f t="shared" si="116"/>
        <v>0.0189446065338263</v>
      </c>
      <c r="X435" s="108" t="s">
        <v>18</v>
      </c>
      <c r="Y435" s="108" t="s">
        <v>191</v>
      </c>
      <c r="AC435" s="108" t="s">
        <v>327</v>
      </c>
      <c r="AD435" s="108" t="str">
        <f t="shared" si="127"/>
        <v>R_ES-APP-OTH</v>
      </c>
      <c r="AE435" s="108" t="str">
        <f t="shared" si="127"/>
        <v>SH14_15</v>
      </c>
      <c r="AF435" s="108">
        <f t="shared" si="118"/>
        <v>0.0181694864820914</v>
      </c>
      <c r="AG435" s="108" t="s">
        <v>18</v>
      </c>
      <c r="AH435" s="108" t="s">
        <v>197</v>
      </c>
      <c r="AL435" s="108" t="s">
        <v>327</v>
      </c>
      <c r="AM435" s="108" t="str">
        <f t="shared" si="128"/>
        <v>R_ES-APP-OTH</v>
      </c>
      <c r="AN435" s="108" t="str">
        <f t="shared" si="128"/>
        <v>SH14_15</v>
      </c>
      <c r="AO435" s="108">
        <f t="shared" si="120"/>
        <v>0.019740368004096</v>
      </c>
      <c r="AP435" s="108" t="s">
        <v>18</v>
      </c>
      <c r="AQ435" s="108" t="s">
        <v>194</v>
      </c>
      <c r="AU435" s="108" t="s">
        <v>327</v>
      </c>
      <c r="AV435" s="108" t="str">
        <f t="shared" si="129"/>
        <v>R_ES-APP-OTH</v>
      </c>
      <c r="AW435" s="108" t="str">
        <f t="shared" si="129"/>
        <v>SH14_15</v>
      </c>
      <c r="AX435" s="108">
        <f t="shared" si="122"/>
        <v>0.022952067498314</v>
      </c>
      <c r="AY435" s="108" t="s">
        <v>18</v>
      </c>
      <c r="AZ435" s="108" t="s">
        <v>193</v>
      </c>
      <c r="BD435" s="108" t="s">
        <v>327</v>
      </c>
      <c r="BE435" s="108" t="str">
        <f t="shared" si="130"/>
        <v>R_ES-APP-OTH</v>
      </c>
      <c r="BF435" s="108" t="str">
        <f t="shared" si="130"/>
        <v>SH14_15</v>
      </c>
      <c r="BG435" s="108">
        <f t="shared" si="134"/>
        <v>0.019740368004096</v>
      </c>
      <c r="BH435" s="108" t="s">
        <v>18</v>
      </c>
      <c r="BI435" s="108" t="s">
        <v>195</v>
      </c>
      <c r="BM435" s="108" t="s">
        <v>327</v>
      </c>
      <c r="BN435" s="108" t="str">
        <f t="shared" si="131"/>
        <v>R_ES-APP-OTH</v>
      </c>
      <c r="BO435" s="108" t="str">
        <f t="shared" si="131"/>
        <v>SH14_15</v>
      </c>
      <c r="BP435" s="108">
        <f t="shared" si="125"/>
        <v>0.022952067498314</v>
      </c>
      <c r="BQ435" s="108" t="s">
        <v>18</v>
      </c>
      <c r="BR435" s="108" t="s">
        <v>192</v>
      </c>
    </row>
    <row r="436" spans="11:70">
      <c r="K436" s="108" t="s">
        <v>327</v>
      </c>
      <c r="L436" s="108" t="str">
        <f t="shared" si="132"/>
        <v>R_ES-APP-OTH</v>
      </c>
      <c r="M436" s="108" t="str">
        <f t="shared" si="114"/>
        <v>SH16_17</v>
      </c>
      <c r="N436" s="108">
        <f t="shared" si="115"/>
        <v>0.021278922422278</v>
      </c>
      <c r="O436" s="108" t="s">
        <v>18</v>
      </c>
      <c r="P436" s="108" t="s">
        <v>196</v>
      </c>
      <c r="T436" s="108" t="s">
        <v>327</v>
      </c>
      <c r="U436" s="108" t="str">
        <f t="shared" si="133"/>
        <v>R_ES-APP-OTH</v>
      </c>
      <c r="V436" s="108" t="str">
        <f t="shared" si="133"/>
        <v>SH16_17</v>
      </c>
      <c r="W436" s="108">
        <f t="shared" si="116"/>
        <v>0.0187938640201366</v>
      </c>
      <c r="X436" s="108" t="s">
        <v>18</v>
      </c>
      <c r="Y436" s="108" t="s">
        <v>191</v>
      </c>
      <c r="AC436" s="108" t="s">
        <v>327</v>
      </c>
      <c r="AD436" s="108" t="str">
        <f t="shared" si="127"/>
        <v>R_ES-APP-OTH</v>
      </c>
      <c r="AE436" s="108" t="str">
        <f t="shared" si="127"/>
        <v>SH16_17</v>
      </c>
      <c r="AF436" s="108">
        <f t="shared" si="118"/>
        <v>0.0199388030090388</v>
      </c>
      <c r="AG436" s="108" t="s">
        <v>18</v>
      </c>
      <c r="AH436" s="108" t="s">
        <v>197</v>
      </c>
      <c r="AL436" s="108" t="s">
        <v>327</v>
      </c>
      <c r="AM436" s="108" t="str">
        <f t="shared" si="128"/>
        <v>R_ES-APP-OTH</v>
      </c>
      <c r="AN436" s="108" t="str">
        <f t="shared" si="128"/>
        <v>SH16_17</v>
      </c>
      <c r="AO436" s="108">
        <f t="shared" si="120"/>
        <v>0.0204205397465977</v>
      </c>
      <c r="AP436" s="108" t="s">
        <v>18</v>
      </c>
      <c r="AQ436" s="108" t="s">
        <v>194</v>
      </c>
      <c r="AU436" s="108" t="s">
        <v>327</v>
      </c>
      <c r="AV436" s="108" t="str">
        <f t="shared" si="129"/>
        <v>R_ES-APP-OTH</v>
      </c>
      <c r="AW436" s="108" t="str">
        <f t="shared" si="129"/>
        <v>SH16_17</v>
      </c>
      <c r="AX436" s="108">
        <f t="shared" si="122"/>
        <v>0.0237104459107458</v>
      </c>
      <c r="AY436" s="108" t="s">
        <v>18</v>
      </c>
      <c r="AZ436" s="108" t="s">
        <v>193</v>
      </c>
      <c r="BD436" s="108" t="s">
        <v>327</v>
      </c>
      <c r="BE436" s="108" t="str">
        <f t="shared" si="130"/>
        <v>R_ES-APP-OTH</v>
      </c>
      <c r="BF436" s="108" t="str">
        <f t="shared" si="130"/>
        <v>SH16_17</v>
      </c>
      <c r="BG436" s="108">
        <f t="shared" si="134"/>
        <v>0.0204205397465977</v>
      </c>
      <c r="BH436" s="108" t="s">
        <v>18</v>
      </c>
      <c r="BI436" s="108" t="s">
        <v>195</v>
      </c>
      <c r="BM436" s="108" t="s">
        <v>327</v>
      </c>
      <c r="BN436" s="108" t="str">
        <f t="shared" si="131"/>
        <v>R_ES-APP-OTH</v>
      </c>
      <c r="BO436" s="108" t="str">
        <f t="shared" si="131"/>
        <v>SH16_17</v>
      </c>
      <c r="BP436" s="108">
        <f t="shared" si="125"/>
        <v>0.0237104459107458</v>
      </c>
      <c r="BQ436" s="108" t="s">
        <v>18</v>
      </c>
      <c r="BR436" s="108" t="s">
        <v>192</v>
      </c>
    </row>
    <row r="437" spans="11:70">
      <c r="K437" s="108" t="s">
        <v>327</v>
      </c>
      <c r="L437" s="108" t="str">
        <f t="shared" si="132"/>
        <v>R_ES-APP-OTH</v>
      </c>
      <c r="M437" s="108" t="str">
        <f t="shared" si="114"/>
        <v>SH18_19</v>
      </c>
      <c r="N437" s="108">
        <f t="shared" si="115"/>
        <v>0.0217388347288327</v>
      </c>
      <c r="O437" s="108" t="s">
        <v>18</v>
      </c>
      <c r="P437" s="108" t="s">
        <v>196</v>
      </c>
      <c r="T437" s="108" t="s">
        <v>327</v>
      </c>
      <c r="U437" s="108" t="str">
        <f t="shared" si="133"/>
        <v>R_ES-APP-OTH</v>
      </c>
      <c r="V437" s="108" t="str">
        <f t="shared" si="133"/>
        <v>SH18_19</v>
      </c>
      <c r="W437" s="108">
        <f t="shared" si="116"/>
        <v>0.0189293212414044</v>
      </c>
      <c r="X437" s="108" t="s">
        <v>18</v>
      </c>
      <c r="Y437" s="108" t="s">
        <v>191</v>
      </c>
      <c r="AC437" s="108" t="s">
        <v>327</v>
      </c>
      <c r="AD437" s="108" t="str">
        <f t="shared" si="127"/>
        <v>R_ES-APP-OTH</v>
      </c>
      <c r="AE437" s="108" t="str">
        <f t="shared" si="127"/>
        <v>SH18_19</v>
      </c>
      <c r="AF437" s="108">
        <f t="shared" si="118"/>
        <v>0.0205951831792654</v>
      </c>
      <c r="AG437" s="108" t="s">
        <v>18</v>
      </c>
      <c r="AH437" s="108" t="s">
        <v>197</v>
      </c>
      <c r="AL437" s="108" t="s">
        <v>327</v>
      </c>
      <c r="AM437" s="108" t="str">
        <f t="shared" si="128"/>
        <v>R_ES-APP-OTH</v>
      </c>
      <c r="AN437" s="108" t="str">
        <f t="shared" si="128"/>
        <v>SH18_19</v>
      </c>
      <c r="AO437" s="108">
        <f t="shared" si="120"/>
        <v>0.0206910653610991</v>
      </c>
      <c r="AP437" s="108" t="s">
        <v>18</v>
      </c>
      <c r="AQ437" s="108" t="s">
        <v>194</v>
      </c>
      <c r="AU437" s="108" t="s">
        <v>327</v>
      </c>
      <c r="AV437" s="108" t="str">
        <f t="shared" si="129"/>
        <v>R_ES-APP-OTH</v>
      </c>
      <c r="AW437" s="108" t="str">
        <f t="shared" si="129"/>
        <v>SH18_19</v>
      </c>
      <c r="AX437" s="108">
        <f t="shared" si="122"/>
        <v>0.0239937611707896</v>
      </c>
      <c r="AY437" s="108" t="s">
        <v>18</v>
      </c>
      <c r="AZ437" s="108" t="s">
        <v>193</v>
      </c>
      <c r="BD437" s="108" t="s">
        <v>327</v>
      </c>
      <c r="BE437" s="108" t="str">
        <f t="shared" si="130"/>
        <v>R_ES-APP-OTH</v>
      </c>
      <c r="BF437" s="108" t="str">
        <f t="shared" si="130"/>
        <v>SH18_19</v>
      </c>
      <c r="BG437" s="108">
        <f t="shared" si="134"/>
        <v>0.0206910653610991</v>
      </c>
      <c r="BH437" s="108" t="s">
        <v>18</v>
      </c>
      <c r="BI437" s="108" t="s">
        <v>195</v>
      </c>
      <c r="BM437" s="108" t="s">
        <v>327</v>
      </c>
      <c r="BN437" s="108" t="str">
        <f t="shared" si="131"/>
        <v>R_ES-APP-OTH</v>
      </c>
      <c r="BO437" s="108" t="str">
        <f t="shared" si="131"/>
        <v>SH18_19</v>
      </c>
      <c r="BP437" s="108">
        <f t="shared" si="125"/>
        <v>0.0239937611707896</v>
      </c>
      <c r="BQ437" s="108" t="s">
        <v>18</v>
      </c>
      <c r="BR437" s="108" t="s">
        <v>192</v>
      </c>
    </row>
    <row r="438" spans="11:70">
      <c r="K438" s="108" t="s">
        <v>327</v>
      </c>
      <c r="L438" s="108" t="str">
        <f t="shared" si="132"/>
        <v>R_ES-APP-OTH</v>
      </c>
      <c r="M438" s="108" t="str">
        <f t="shared" si="114"/>
        <v>SH20_21</v>
      </c>
      <c r="N438" s="108">
        <f t="shared" si="115"/>
        <v>0.0219554256218374</v>
      </c>
      <c r="O438" s="108" t="s">
        <v>18</v>
      </c>
      <c r="P438" s="108" t="s">
        <v>196</v>
      </c>
      <c r="T438" s="108" t="s">
        <v>327</v>
      </c>
      <c r="U438" s="108" t="str">
        <f t="shared" si="133"/>
        <v>R_ES-APP-OTH</v>
      </c>
      <c r="V438" s="108" t="str">
        <f t="shared" si="133"/>
        <v>SH20_21</v>
      </c>
      <c r="W438" s="108">
        <f t="shared" si="116"/>
        <v>0.0190946892738074</v>
      </c>
      <c r="X438" s="108" t="s">
        <v>18</v>
      </c>
      <c r="Y438" s="108" t="s">
        <v>191</v>
      </c>
      <c r="AC438" s="108" t="s">
        <v>327</v>
      </c>
      <c r="AD438" s="108" t="str">
        <f t="shared" si="127"/>
        <v>R_ES-APP-OTH</v>
      </c>
      <c r="AE438" s="108" t="str">
        <f t="shared" si="127"/>
        <v>SH20_21</v>
      </c>
      <c r="AF438" s="108">
        <f t="shared" si="118"/>
        <v>0.0207273778877354</v>
      </c>
      <c r="AG438" s="108" t="s">
        <v>18</v>
      </c>
      <c r="AH438" s="108" t="s">
        <v>197</v>
      </c>
      <c r="AL438" s="108" t="s">
        <v>327</v>
      </c>
      <c r="AM438" s="108" t="str">
        <f t="shared" si="128"/>
        <v>R_ES-APP-OTH</v>
      </c>
      <c r="AN438" s="108" t="str">
        <f t="shared" si="128"/>
        <v>SH20_21</v>
      </c>
      <c r="AO438" s="108">
        <f t="shared" si="120"/>
        <v>0.0209631637065674</v>
      </c>
      <c r="AP438" s="108" t="s">
        <v>18</v>
      </c>
      <c r="AQ438" s="108" t="s">
        <v>194</v>
      </c>
      <c r="AU438" s="108" t="s">
        <v>327</v>
      </c>
      <c r="AV438" s="108" t="str">
        <f t="shared" si="129"/>
        <v>R_ES-APP-OTH</v>
      </c>
      <c r="AW438" s="108" t="str">
        <f t="shared" si="129"/>
        <v>SH20_21</v>
      </c>
      <c r="AX438" s="108">
        <f t="shared" si="122"/>
        <v>0.0244748252753431</v>
      </c>
      <c r="AY438" s="108" t="s">
        <v>18</v>
      </c>
      <c r="AZ438" s="108" t="s">
        <v>193</v>
      </c>
      <c r="BD438" s="108" t="s">
        <v>327</v>
      </c>
      <c r="BE438" s="108" t="str">
        <f t="shared" si="130"/>
        <v>R_ES-APP-OTH</v>
      </c>
      <c r="BF438" s="108" t="str">
        <f t="shared" si="130"/>
        <v>SH20_21</v>
      </c>
      <c r="BG438" s="108">
        <f t="shared" si="134"/>
        <v>0.0209631637065674</v>
      </c>
      <c r="BH438" s="108" t="s">
        <v>18</v>
      </c>
      <c r="BI438" s="108" t="s">
        <v>195</v>
      </c>
      <c r="BM438" s="108" t="s">
        <v>327</v>
      </c>
      <c r="BN438" s="108" t="str">
        <f t="shared" si="131"/>
        <v>R_ES-APP-OTH</v>
      </c>
      <c r="BO438" s="108" t="str">
        <f t="shared" si="131"/>
        <v>SH20_21</v>
      </c>
      <c r="BP438" s="108">
        <f t="shared" si="125"/>
        <v>0.0244748252753431</v>
      </c>
      <c r="BQ438" s="108" t="s">
        <v>18</v>
      </c>
      <c r="BR438" s="108" t="s">
        <v>192</v>
      </c>
    </row>
    <row r="439" spans="11:70">
      <c r="K439" s="175" t="s">
        <v>327</v>
      </c>
      <c r="L439" s="108" t="str">
        <f t="shared" si="132"/>
        <v>R_ES-APP-OTH</v>
      </c>
      <c r="M439" s="108" t="str">
        <f t="shared" si="114"/>
        <v>SH22_23</v>
      </c>
      <c r="N439" s="108">
        <f t="shared" si="115"/>
        <v>0.0221215642248193</v>
      </c>
      <c r="O439" s="108" t="s">
        <v>18</v>
      </c>
      <c r="P439" s="108" t="s">
        <v>196</v>
      </c>
      <c r="T439" s="108" t="s">
        <v>327</v>
      </c>
      <c r="U439" s="108" t="str">
        <f t="shared" si="133"/>
        <v>R_ES-APP-OTH</v>
      </c>
      <c r="V439" s="108" t="str">
        <f t="shared" si="133"/>
        <v>SH22_23</v>
      </c>
      <c r="W439" s="108">
        <f t="shared" si="116"/>
        <v>0.0183466180817403</v>
      </c>
      <c r="X439" s="108" t="s">
        <v>18</v>
      </c>
      <c r="Y439" s="108" t="s">
        <v>191</v>
      </c>
      <c r="AC439" s="108" t="s">
        <v>327</v>
      </c>
      <c r="AD439" s="108" t="str">
        <f t="shared" si="127"/>
        <v>R_ES-APP-OTH</v>
      </c>
      <c r="AE439" s="108" t="str">
        <f t="shared" si="127"/>
        <v>SH22_23</v>
      </c>
      <c r="AF439" s="108">
        <f t="shared" si="118"/>
        <v>0.0207157550987243</v>
      </c>
      <c r="AG439" s="108" t="s">
        <v>18</v>
      </c>
      <c r="AH439" s="108" t="s">
        <v>197</v>
      </c>
      <c r="AL439" s="108" t="s">
        <v>327</v>
      </c>
      <c r="AM439" s="108" t="str">
        <f t="shared" si="128"/>
        <v>R_ES-APP-OTH</v>
      </c>
      <c r="AN439" s="108" t="str">
        <f t="shared" si="128"/>
        <v>SH22_23</v>
      </c>
      <c r="AO439" s="108">
        <f t="shared" si="120"/>
        <v>0.02077782488644</v>
      </c>
      <c r="AP439" s="108" t="s">
        <v>18</v>
      </c>
      <c r="AQ439" s="108" t="s">
        <v>194</v>
      </c>
      <c r="AU439" s="108" t="s">
        <v>327</v>
      </c>
      <c r="AV439" s="108" t="str">
        <f t="shared" si="129"/>
        <v>R_ES-APP-OTH</v>
      </c>
      <c r="AW439" s="108" t="str">
        <f t="shared" si="129"/>
        <v>SH22_23</v>
      </c>
      <c r="AX439" s="108">
        <f t="shared" si="122"/>
        <v>0.0241373966840562</v>
      </c>
      <c r="AY439" s="108" t="s">
        <v>18</v>
      </c>
      <c r="AZ439" s="108" t="s">
        <v>193</v>
      </c>
      <c r="BD439" s="108" t="s">
        <v>327</v>
      </c>
      <c r="BE439" s="108" t="str">
        <f t="shared" si="130"/>
        <v>R_ES-APP-OTH</v>
      </c>
      <c r="BF439" s="108" t="str">
        <f t="shared" si="130"/>
        <v>SH22_23</v>
      </c>
      <c r="BG439" s="108">
        <f t="shared" si="134"/>
        <v>0.02077782488644</v>
      </c>
      <c r="BH439" s="108" t="s">
        <v>18</v>
      </c>
      <c r="BI439" s="108" t="s">
        <v>195</v>
      </c>
      <c r="BM439" s="108" t="s">
        <v>327</v>
      </c>
      <c r="BN439" s="108" t="str">
        <f t="shared" si="131"/>
        <v>R_ES-APP-OTH</v>
      </c>
      <c r="BO439" s="108" t="str">
        <f t="shared" si="131"/>
        <v>SH22_23</v>
      </c>
      <c r="BP439" s="108">
        <f t="shared" si="125"/>
        <v>0.0241373966840562</v>
      </c>
      <c r="BQ439" s="108" t="s">
        <v>18</v>
      </c>
      <c r="BR439" s="108" t="s">
        <v>192</v>
      </c>
    </row>
    <row r="440" spans="11:70">
      <c r="K440" s="108" t="s">
        <v>327</v>
      </c>
      <c r="L440" s="108" t="str">
        <f t="shared" si="132"/>
        <v>R_ES-APP-OTH</v>
      </c>
      <c r="M440" s="108" t="str">
        <f t="shared" si="114"/>
        <v>FH0_1</v>
      </c>
      <c r="N440" s="108">
        <f t="shared" si="115"/>
        <v>0.0213934931755858</v>
      </c>
      <c r="O440" s="108" t="s">
        <v>18</v>
      </c>
      <c r="P440" s="108" t="s">
        <v>196</v>
      </c>
      <c r="T440" s="108" t="s">
        <v>327</v>
      </c>
      <c r="U440" s="108" t="str">
        <f t="shared" si="133"/>
        <v>R_ES-APP-OTH</v>
      </c>
      <c r="V440" s="108" t="str">
        <f t="shared" si="133"/>
        <v>FH0_1</v>
      </c>
      <c r="W440" s="108">
        <f t="shared" si="116"/>
        <v>0.0189900151087194</v>
      </c>
      <c r="X440" s="108" t="s">
        <v>18</v>
      </c>
      <c r="Y440" s="108" t="s">
        <v>191</v>
      </c>
      <c r="AC440" s="108" t="s">
        <v>327</v>
      </c>
      <c r="AD440" s="108" t="str">
        <f t="shared" si="127"/>
        <v>R_ES-APP-OTH</v>
      </c>
      <c r="AE440" s="108" t="str">
        <f t="shared" si="127"/>
        <v>FH0_1</v>
      </c>
      <c r="AF440" s="108">
        <f t="shared" si="118"/>
        <v>0.0225377088372482</v>
      </c>
      <c r="AG440" s="108" t="s">
        <v>18</v>
      </c>
      <c r="AH440" s="108" t="s">
        <v>197</v>
      </c>
      <c r="AL440" s="108" t="s">
        <v>327</v>
      </c>
      <c r="AM440" s="108" t="str">
        <f t="shared" si="128"/>
        <v>R_ES-APP-OTH</v>
      </c>
      <c r="AN440" s="108" t="str">
        <f t="shared" si="128"/>
        <v>FH0_1</v>
      </c>
      <c r="AO440" s="108">
        <f t="shared" si="120"/>
        <v>0.02082812933826</v>
      </c>
      <c r="AP440" s="108" t="s">
        <v>18</v>
      </c>
      <c r="AQ440" s="108" t="s">
        <v>194</v>
      </c>
      <c r="AU440" s="108" t="s">
        <v>327</v>
      </c>
      <c r="AV440" s="108" t="str">
        <f t="shared" si="129"/>
        <v>R_ES-APP-OTH</v>
      </c>
      <c r="AW440" s="108" t="str">
        <f t="shared" si="129"/>
        <v>FH0_1</v>
      </c>
      <c r="AX440" s="108">
        <f t="shared" si="122"/>
        <v>0.0222158485714042</v>
      </c>
      <c r="AY440" s="108" t="s">
        <v>18</v>
      </c>
      <c r="AZ440" s="108" t="s">
        <v>193</v>
      </c>
      <c r="BD440" s="108" t="s">
        <v>327</v>
      </c>
      <c r="BE440" s="108" t="str">
        <f t="shared" si="130"/>
        <v>R_ES-APP-OTH</v>
      </c>
      <c r="BF440" s="108" t="str">
        <f t="shared" si="130"/>
        <v>FH0_1</v>
      </c>
      <c r="BG440" s="108">
        <f t="shared" si="134"/>
        <v>0.02082812933826</v>
      </c>
      <c r="BH440" s="108" t="s">
        <v>18</v>
      </c>
      <c r="BI440" s="108" t="s">
        <v>195</v>
      </c>
      <c r="BM440" s="108" t="s">
        <v>327</v>
      </c>
      <c r="BN440" s="108" t="str">
        <f t="shared" si="131"/>
        <v>R_ES-APP-OTH</v>
      </c>
      <c r="BO440" s="108" t="str">
        <f t="shared" si="131"/>
        <v>FH0_1</v>
      </c>
      <c r="BP440" s="108">
        <f t="shared" si="125"/>
        <v>0.0222158485714042</v>
      </c>
      <c r="BQ440" s="108" t="s">
        <v>18</v>
      </c>
      <c r="BR440" s="108" t="s">
        <v>192</v>
      </c>
    </row>
    <row r="441" spans="11:70">
      <c r="K441" s="108" t="s">
        <v>327</v>
      </c>
      <c r="L441" s="108" t="str">
        <f t="shared" si="132"/>
        <v>R_ES-APP-OTH</v>
      </c>
      <c r="M441" s="108" t="str">
        <f t="shared" si="114"/>
        <v>FH2_3</v>
      </c>
      <c r="N441" s="108">
        <f t="shared" si="115"/>
        <v>0.02102967448633</v>
      </c>
      <c r="O441" s="108" t="s">
        <v>18</v>
      </c>
      <c r="P441" s="108" t="s">
        <v>196</v>
      </c>
      <c r="T441" s="108" t="s">
        <v>327</v>
      </c>
      <c r="U441" s="108" t="str">
        <f t="shared" si="133"/>
        <v>R_ES-APP-OTH</v>
      </c>
      <c r="V441" s="108" t="str">
        <f t="shared" si="133"/>
        <v>FH2_3</v>
      </c>
      <c r="W441" s="108">
        <f t="shared" si="116"/>
        <v>0.0166572327084534</v>
      </c>
      <c r="X441" s="108" t="s">
        <v>18</v>
      </c>
      <c r="Y441" s="108" t="s">
        <v>191</v>
      </c>
      <c r="AC441" s="108" t="s">
        <v>327</v>
      </c>
      <c r="AD441" s="108" t="str">
        <f t="shared" si="127"/>
        <v>R_ES-APP-OTH</v>
      </c>
      <c r="AE441" s="108" t="str">
        <f t="shared" si="127"/>
        <v>FH2_3</v>
      </c>
      <c r="AF441" s="108">
        <f t="shared" si="118"/>
        <v>0.022471121655479</v>
      </c>
      <c r="AG441" s="108" t="s">
        <v>18</v>
      </c>
      <c r="AH441" s="108" t="s">
        <v>197</v>
      </c>
      <c r="AL441" s="108" t="s">
        <v>327</v>
      </c>
      <c r="AM441" s="108" t="str">
        <f t="shared" si="128"/>
        <v>R_ES-APP-OTH</v>
      </c>
      <c r="AN441" s="108" t="str">
        <f t="shared" si="128"/>
        <v>FH2_3</v>
      </c>
      <c r="AO441" s="108">
        <f t="shared" si="120"/>
        <v>0.0196922594663782</v>
      </c>
      <c r="AP441" s="108" t="s">
        <v>18</v>
      </c>
      <c r="AQ441" s="108" t="s">
        <v>194</v>
      </c>
      <c r="AU441" s="108" t="s">
        <v>327</v>
      </c>
      <c r="AV441" s="108" t="str">
        <f t="shared" si="129"/>
        <v>R_ES-APP-OTH</v>
      </c>
      <c r="AW441" s="108" t="str">
        <f t="shared" si="129"/>
        <v>FH2_3</v>
      </c>
      <c r="AX441" s="108">
        <f t="shared" si="122"/>
        <v>0.0200672016482474</v>
      </c>
      <c r="AY441" s="108" t="s">
        <v>18</v>
      </c>
      <c r="AZ441" s="108" t="s">
        <v>193</v>
      </c>
      <c r="BD441" s="108" t="s">
        <v>327</v>
      </c>
      <c r="BE441" s="108" t="str">
        <f t="shared" si="130"/>
        <v>R_ES-APP-OTH</v>
      </c>
      <c r="BF441" s="108" t="str">
        <f t="shared" si="130"/>
        <v>FH2_3</v>
      </c>
      <c r="BG441" s="108">
        <f t="shared" si="134"/>
        <v>0.0196922594663782</v>
      </c>
      <c r="BH441" s="108" t="s">
        <v>18</v>
      </c>
      <c r="BI441" s="108" t="s">
        <v>195</v>
      </c>
      <c r="BM441" s="108" t="s">
        <v>327</v>
      </c>
      <c r="BN441" s="108" t="str">
        <f t="shared" si="131"/>
        <v>R_ES-APP-OTH</v>
      </c>
      <c r="BO441" s="108" t="str">
        <f t="shared" si="131"/>
        <v>FH2_3</v>
      </c>
      <c r="BP441" s="108">
        <f t="shared" si="125"/>
        <v>0.0200672016482474</v>
      </c>
      <c r="BQ441" s="108" t="s">
        <v>18</v>
      </c>
      <c r="BR441" s="108" t="s">
        <v>192</v>
      </c>
    </row>
    <row r="442" spans="11:70">
      <c r="K442" s="108" t="s">
        <v>327</v>
      </c>
      <c r="L442" s="108" t="str">
        <f t="shared" si="132"/>
        <v>R_ES-APP-OTH</v>
      </c>
      <c r="M442" s="108" t="str">
        <f t="shared" si="114"/>
        <v>FH4_5</v>
      </c>
      <c r="N442" s="108">
        <f t="shared" si="115"/>
        <v>0.0201116701113584</v>
      </c>
      <c r="O442" s="108" t="s">
        <v>18</v>
      </c>
      <c r="P442" s="108" t="s">
        <v>196</v>
      </c>
      <c r="T442" s="108" t="s">
        <v>327</v>
      </c>
      <c r="U442" s="108" t="str">
        <f t="shared" si="133"/>
        <v>R_ES-APP-OTH</v>
      </c>
      <c r="V442" s="108" t="str">
        <f t="shared" si="133"/>
        <v>FH4_5</v>
      </c>
      <c r="W442" s="108">
        <f t="shared" si="116"/>
        <v>0.0158290452354489</v>
      </c>
      <c r="X442" s="108" t="s">
        <v>18</v>
      </c>
      <c r="Y442" s="108" t="s">
        <v>191</v>
      </c>
      <c r="AC442" s="108" t="s">
        <v>327</v>
      </c>
      <c r="AD442" s="108" t="str">
        <f t="shared" si="127"/>
        <v>R_ES-APP-OTH</v>
      </c>
      <c r="AE442" s="108" t="str">
        <f t="shared" si="127"/>
        <v>FH4_5</v>
      </c>
      <c r="AF442" s="108">
        <f t="shared" si="118"/>
        <v>0.0209246883499341</v>
      </c>
      <c r="AG442" s="108" t="s">
        <v>18</v>
      </c>
      <c r="AH442" s="108" t="s">
        <v>197</v>
      </c>
      <c r="AL442" s="108" t="s">
        <v>327</v>
      </c>
      <c r="AM442" s="108" t="str">
        <f t="shared" si="128"/>
        <v>R_ES-APP-OTH</v>
      </c>
      <c r="AN442" s="108" t="str">
        <f t="shared" si="128"/>
        <v>FH4_5</v>
      </c>
      <c r="AO442" s="108">
        <f t="shared" si="120"/>
        <v>0.0185404013701219</v>
      </c>
      <c r="AP442" s="108" t="s">
        <v>18</v>
      </c>
      <c r="AQ442" s="108" t="s">
        <v>194</v>
      </c>
      <c r="AU442" s="108" t="s">
        <v>327</v>
      </c>
      <c r="AV442" s="108" t="str">
        <f t="shared" si="129"/>
        <v>R_ES-APP-OTH</v>
      </c>
      <c r="AW442" s="108" t="str">
        <f t="shared" si="129"/>
        <v>FH4_5</v>
      </c>
      <c r="AX442" s="108">
        <f t="shared" si="122"/>
        <v>0.0177877243294525</v>
      </c>
      <c r="AY442" s="108" t="s">
        <v>18</v>
      </c>
      <c r="AZ442" s="108" t="s">
        <v>193</v>
      </c>
      <c r="BD442" s="108" t="s">
        <v>327</v>
      </c>
      <c r="BE442" s="108" t="str">
        <f t="shared" si="130"/>
        <v>R_ES-APP-OTH</v>
      </c>
      <c r="BF442" s="108" t="str">
        <f t="shared" si="130"/>
        <v>FH4_5</v>
      </c>
      <c r="BG442" s="108">
        <f t="shared" si="134"/>
        <v>0.0185404013701219</v>
      </c>
      <c r="BH442" s="108" t="s">
        <v>18</v>
      </c>
      <c r="BI442" s="108" t="s">
        <v>195</v>
      </c>
      <c r="BM442" s="108" t="s">
        <v>327</v>
      </c>
      <c r="BN442" s="108" t="str">
        <f t="shared" si="131"/>
        <v>R_ES-APP-OTH</v>
      </c>
      <c r="BO442" s="108" t="str">
        <f t="shared" si="131"/>
        <v>FH4_5</v>
      </c>
      <c r="BP442" s="108">
        <f t="shared" si="125"/>
        <v>0.0177877243294525</v>
      </c>
      <c r="BQ442" s="108" t="s">
        <v>18</v>
      </c>
      <c r="BR442" s="108" t="s">
        <v>192</v>
      </c>
    </row>
    <row r="443" spans="11:70">
      <c r="K443" s="175" t="s">
        <v>327</v>
      </c>
      <c r="L443" s="108" t="str">
        <f t="shared" si="132"/>
        <v>R_ES-APP-OTH</v>
      </c>
      <c r="M443" s="108" t="str">
        <f t="shared" si="114"/>
        <v>FH6_7</v>
      </c>
      <c r="N443" s="108">
        <f t="shared" si="115"/>
        <v>0.0192099222047578</v>
      </c>
      <c r="O443" s="108" t="s">
        <v>18</v>
      </c>
      <c r="P443" s="108" t="s">
        <v>196</v>
      </c>
      <c r="T443" s="108" t="s">
        <v>327</v>
      </c>
      <c r="U443" s="108" t="str">
        <f t="shared" si="133"/>
        <v>R_ES-APP-OTH</v>
      </c>
      <c r="V443" s="108" t="str">
        <f t="shared" si="133"/>
        <v>FH6_7</v>
      </c>
      <c r="W443" s="108">
        <f t="shared" si="116"/>
        <v>0.0159024621248745</v>
      </c>
      <c r="X443" s="108" t="s">
        <v>18</v>
      </c>
      <c r="Y443" s="108" t="s">
        <v>191</v>
      </c>
      <c r="AC443" s="108" t="s">
        <v>327</v>
      </c>
      <c r="AD443" s="108" t="str">
        <f t="shared" si="127"/>
        <v>R_ES-APP-OTH</v>
      </c>
      <c r="AE443" s="108" t="str">
        <f t="shared" si="127"/>
        <v>FH6_7</v>
      </c>
      <c r="AF443" s="108">
        <f t="shared" si="118"/>
        <v>0.0184080758697192</v>
      </c>
      <c r="AG443" s="108" t="s">
        <v>18</v>
      </c>
      <c r="AH443" s="108" t="s">
        <v>197</v>
      </c>
      <c r="AL443" s="108" t="s">
        <v>327</v>
      </c>
      <c r="AM443" s="108" t="str">
        <f t="shared" si="128"/>
        <v>R_ES-APP-OTH</v>
      </c>
      <c r="AN443" s="108" t="str">
        <f t="shared" si="128"/>
        <v>FH6_7</v>
      </c>
      <c r="AO443" s="108">
        <f t="shared" si="120"/>
        <v>0.0175903530927638</v>
      </c>
      <c r="AP443" s="108" t="s">
        <v>18</v>
      </c>
      <c r="AQ443" s="108" t="s">
        <v>194</v>
      </c>
      <c r="AU443" s="108" t="s">
        <v>327</v>
      </c>
      <c r="AV443" s="108" t="str">
        <f t="shared" si="129"/>
        <v>R_ES-APP-OTH</v>
      </c>
      <c r="AW443" s="108" t="str">
        <f t="shared" si="129"/>
        <v>FH6_7</v>
      </c>
      <c r="AX443" s="108">
        <f t="shared" si="122"/>
        <v>0.0165945078402487</v>
      </c>
      <c r="AY443" s="108" t="s">
        <v>18</v>
      </c>
      <c r="AZ443" s="108" t="s">
        <v>193</v>
      </c>
      <c r="BD443" s="108" t="s">
        <v>327</v>
      </c>
      <c r="BE443" s="108" t="str">
        <f t="shared" si="130"/>
        <v>R_ES-APP-OTH</v>
      </c>
      <c r="BF443" s="108" t="str">
        <f t="shared" si="130"/>
        <v>FH6_7</v>
      </c>
      <c r="BG443" s="108">
        <f t="shared" si="134"/>
        <v>0.0175903530927638</v>
      </c>
      <c r="BH443" s="108" t="s">
        <v>18</v>
      </c>
      <c r="BI443" s="108" t="s">
        <v>195</v>
      </c>
      <c r="BM443" s="108" t="s">
        <v>327</v>
      </c>
      <c r="BN443" s="108" t="str">
        <f t="shared" si="131"/>
        <v>R_ES-APP-OTH</v>
      </c>
      <c r="BO443" s="108" t="str">
        <f t="shared" si="131"/>
        <v>FH6_7</v>
      </c>
      <c r="BP443" s="108">
        <f t="shared" si="125"/>
        <v>0.0165945078402487</v>
      </c>
      <c r="BQ443" s="108" t="s">
        <v>18</v>
      </c>
      <c r="BR443" s="108" t="s">
        <v>192</v>
      </c>
    </row>
    <row r="444" spans="11:70">
      <c r="K444" s="108" t="s">
        <v>327</v>
      </c>
      <c r="L444" s="108" t="str">
        <f t="shared" si="132"/>
        <v>R_ES-APP-OTH</v>
      </c>
      <c r="M444" s="108" t="str">
        <f t="shared" si="114"/>
        <v>FH8_9</v>
      </c>
      <c r="N444" s="108">
        <f t="shared" si="115"/>
        <v>0.018841834190357</v>
      </c>
      <c r="O444" s="108" t="s">
        <v>18</v>
      </c>
      <c r="P444" s="108" t="s">
        <v>196</v>
      </c>
      <c r="T444" s="108" t="s">
        <v>327</v>
      </c>
      <c r="U444" s="108" t="str">
        <f t="shared" si="133"/>
        <v>R_ES-APP-OTH</v>
      </c>
      <c r="V444" s="108" t="str">
        <f t="shared" si="133"/>
        <v>FH8_9</v>
      </c>
      <c r="W444" s="108">
        <f t="shared" si="116"/>
        <v>0.0171052366659126</v>
      </c>
      <c r="X444" s="108" t="s">
        <v>18</v>
      </c>
      <c r="Y444" s="108" t="s">
        <v>191</v>
      </c>
      <c r="AC444" s="108" t="s">
        <v>327</v>
      </c>
      <c r="AD444" s="108" t="str">
        <f t="shared" si="127"/>
        <v>R_ES-APP-OTH</v>
      </c>
      <c r="AE444" s="108" t="str">
        <f t="shared" si="127"/>
        <v>FH8_9</v>
      </c>
      <c r="AF444" s="108">
        <f t="shared" si="118"/>
        <v>0.0169703204195258</v>
      </c>
      <c r="AG444" s="108" t="s">
        <v>18</v>
      </c>
      <c r="AH444" s="108" t="s">
        <v>197</v>
      </c>
      <c r="AL444" s="108" t="s">
        <v>327</v>
      </c>
      <c r="AM444" s="108" t="str">
        <f t="shared" si="128"/>
        <v>R_ES-APP-OTH</v>
      </c>
      <c r="AN444" s="108" t="str">
        <f t="shared" si="128"/>
        <v>FH8_9</v>
      </c>
      <c r="AO444" s="108">
        <f t="shared" si="120"/>
        <v>0.0174698671638847</v>
      </c>
      <c r="AP444" s="108" t="s">
        <v>18</v>
      </c>
      <c r="AQ444" s="108" t="s">
        <v>194</v>
      </c>
      <c r="AU444" s="108" t="s">
        <v>327</v>
      </c>
      <c r="AV444" s="108" t="str">
        <f t="shared" si="129"/>
        <v>R_ES-APP-OTH</v>
      </c>
      <c r="AW444" s="108" t="str">
        <f t="shared" si="129"/>
        <v>FH8_9</v>
      </c>
      <c r="AX444" s="108">
        <f t="shared" si="122"/>
        <v>0.0165122579121173</v>
      </c>
      <c r="AY444" s="108" t="s">
        <v>18</v>
      </c>
      <c r="AZ444" s="108" t="s">
        <v>193</v>
      </c>
      <c r="BD444" s="108" t="s">
        <v>327</v>
      </c>
      <c r="BE444" s="108" t="str">
        <f t="shared" si="130"/>
        <v>R_ES-APP-OTH</v>
      </c>
      <c r="BF444" s="108" t="str">
        <f t="shared" si="130"/>
        <v>FH8_9</v>
      </c>
      <c r="BG444" s="108">
        <f t="shared" si="134"/>
        <v>0.0174698671638847</v>
      </c>
      <c r="BH444" s="108" t="s">
        <v>18</v>
      </c>
      <c r="BI444" s="108" t="s">
        <v>195</v>
      </c>
      <c r="BM444" s="108" t="s">
        <v>327</v>
      </c>
      <c r="BN444" s="108" t="str">
        <f t="shared" si="131"/>
        <v>R_ES-APP-OTH</v>
      </c>
      <c r="BO444" s="108" t="str">
        <f t="shared" si="131"/>
        <v>FH8_9</v>
      </c>
      <c r="BP444" s="108">
        <f t="shared" si="125"/>
        <v>0.0165122579121173</v>
      </c>
      <c r="BQ444" s="108" t="s">
        <v>18</v>
      </c>
      <c r="BR444" s="108" t="s">
        <v>192</v>
      </c>
    </row>
    <row r="445" spans="11:70">
      <c r="K445" s="108" t="s">
        <v>327</v>
      </c>
      <c r="L445" s="108" t="str">
        <f t="shared" si="132"/>
        <v>R_ES-APP-OTH</v>
      </c>
      <c r="M445" s="108" t="str">
        <f t="shared" si="114"/>
        <v>FH10_11</v>
      </c>
      <c r="N445" s="108">
        <f t="shared" si="115"/>
        <v>0.0189356699331529</v>
      </c>
      <c r="O445" s="108" t="s">
        <v>18</v>
      </c>
      <c r="P445" s="108" t="s">
        <v>196</v>
      </c>
      <c r="T445" s="108" t="s">
        <v>327</v>
      </c>
      <c r="U445" s="108" t="str">
        <f t="shared" si="133"/>
        <v>R_ES-APP-OTH</v>
      </c>
      <c r="V445" s="108" t="str">
        <f t="shared" si="133"/>
        <v>FH10_11</v>
      </c>
      <c r="W445" s="108">
        <f t="shared" si="116"/>
        <v>0.0198225161188549</v>
      </c>
      <c r="X445" s="108" t="s">
        <v>18</v>
      </c>
      <c r="Y445" s="108" t="s">
        <v>191</v>
      </c>
      <c r="AC445" s="108" t="s">
        <v>327</v>
      </c>
      <c r="AD445" s="108" t="str">
        <f t="shared" si="127"/>
        <v>R_ES-APP-OTH</v>
      </c>
      <c r="AE445" s="108" t="str">
        <f t="shared" si="127"/>
        <v>FH10_11</v>
      </c>
      <c r="AF445" s="108">
        <f t="shared" si="118"/>
        <v>0.0166723480117681</v>
      </c>
      <c r="AG445" s="108" t="s">
        <v>18</v>
      </c>
      <c r="AH445" s="108" t="s">
        <v>197</v>
      </c>
      <c r="AL445" s="108" t="s">
        <v>327</v>
      </c>
      <c r="AM445" s="108" t="str">
        <f t="shared" si="128"/>
        <v>R_ES-APP-OTH</v>
      </c>
      <c r="AN445" s="108" t="str">
        <f t="shared" si="128"/>
        <v>FH10_11</v>
      </c>
      <c r="AO445" s="108">
        <f t="shared" si="120"/>
        <v>0.0185481158114173</v>
      </c>
      <c r="AP445" s="108" t="s">
        <v>18</v>
      </c>
      <c r="AQ445" s="108" t="s">
        <v>194</v>
      </c>
      <c r="AU445" s="108" t="s">
        <v>327</v>
      </c>
      <c r="AV445" s="108" t="str">
        <f t="shared" si="129"/>
        <v>R_ES-APP-OTH</v>
      </c>
      <c r="AW445" s="108" t="str">
        <f t="shared" si="129"/>
        <v>FH10_11</v>
      </c>
      <c r="AX445" s="108">
        <f t="shared" si="122"/>
        <v>0.0182536626877173</v>
      </c>
      <c r="AY445" s="108" t="s">
        <v>18</v>
      </c>
      <c r="AZ445" s="108" t="s">
        <v>193</v>
      </c>
      <c r="BD445" s="108" t="s">
        <v>327</v>
      </c>
      <c r="BE445" s="108" t="str">
        <f t="shared" si="130"/>
        <v>R_ES-APP-OTH</v>
      </c>
      <c r="BF445" s="108" t="str">
        <f t="shared" si="130"/>
        <v>FH10_11</v>
      </c>
      <c r="BG445" s="108">
        <f t="shared" si="134"/>
        <v>0.0185481158114173</v>
      </c>
      <c r="BH445" s="108" t="s">
        <v>18</v>
      </c>
      <c r="BI445" s="108" t="s">
        <v>195</v>
      </c>
      <c r="BM445" s="108" t="s">
        <v>327</v>
      </c>
      <c r="BN445" s="108" t="str">
        <f t="shared" si="131"/>
        <v>R_ES-APP-OTH</v>
      </c>
      <c r="BO445" s="108" t="str">
        <f t="shared" si="131"/>
        <v>FH10_11</v>
      </c>
      <c r="BP445" s="108">
        <f t="shared" si="125"/>
        <v>0.0182536626877173</v>
      </c>
      <c r="BQ445" s="108" t="s">
        <v>18</v>
      </c>
      <c r="BR445" s="108" t="s">
        <v>192</v>
      </c>
    </row>
    <row r="446" spans="11:70">
      <c r="K446" s="108" t="s">
        <v>327</v>
      </c>
      <c r="L446" s="108" t="str">
        <f t="shared" si="132"/>
        <v>R_ES-APP-OTH</v>
      </c>
      <c r="M446" s="108" t="str">
        <f t="shared" si="114"/>
        <v>FH12_13</v>
      </c>
      <c r="N446" s="108">
        <f t="shared" si="115"/>
        <v>0.0198847069007047</v>
      </c>
      <c r="O446" s="108" t="s">
        <v>18</v>
      </c>
      <c r="P446" s="108" t="s">
        <v>196</v>
      </c>
      <c r="T446" s="108" t="s">
        <v>327</v>
      </c>
      <c r="U446" s="108" t="str">
        <f t="shared" si="133"/>
        <v>R_ES-APP-OTH</v>
      </c>
      <c r="V446" s="108" t="str">
        <f t="shared" si="133"/>
        <v>FH12_13</v>
      </c>
      <c r="W446" s="108">
        <f t="shared" si="116"/>
        <v>0.0205767152130325</v>
      </c>
      <c r="X446" s="108" t="s">
        <v>18</v>
      </c>
      <c r="Y446" s="108" t="s">
        <v>191</v>
      </c>
      <c r="AC446" s="108" t="s">
        <v>327</v>
      </c>
      <c r="AD446" s="108" t="str">
        <f t="shared" si="127"/>
        <v>R_ES-APP-OTH</v>
      </c>
      <c r="AE446" s="108" t="str">
        <f t="shared" si="127"/>
        <v>FH12_13</v>
      </c>
      <c r="AF446" s="108">
        <f t="shared" si="118"/>
        <v>0.0178993947669431</v>
      </c>
      <c r="AG446" s="108" t="s">
        <v>18</v>
      </c>
      <c r="AH446" s="108" t="s">
        <v>197</v>
      </c>
      <c r="AL446" s="108" t="s">
        <v>327</v>
      </c>
      <c r="AM446" s="108" t="str">
        <f t="shared" si="128"/>
        <v>R_ES-APP-OTH</v>
      </c>
      <c r="AN446" s="108" t="str">
        <f t="shared" si="128"/>
        <v>FH12_13</v>
      </c>
      <c r="AO446" s="108">
        <f t="shared" si="120"/>
        <v>0.0197346377775574</v>
      </c>
      <c r="AP446" s="108" t="s">
        <v>18</v>
      </c>
      <c r="AQ446" s="108" t="s">
        <v>194</v>
      </c>
      <c r="AU446" s="108" t="s">
        <v>327</v>
      </c>
      <c r="AV446" s="108" t="str">
        <f t="shared" si="129"/>
        <v>R_ES-APP-OTH</v>
      </c>
      <c r="AW446" s="108" t="str">
        <f t="shared" si="129"/>
        <v>FH12_13</v>
      </c>
      <c r="AX446" s="108">
        <f t="shared" si="122"/>
        <v>0.0202626994046479</v>
      </c>
      <c r="AY446" s="108" t="s">
        <v>18</v>
      </c>
      <c r="AZ446" s="108" t="s">
        <v>193</v>
      </c>
      <c r="BD446" s="108" t="s">
        <v>327</v>
      </c>
      <c r="BE446" s="108" t="str">
        <f t="shared" si="130"/>
        <v>R_ES-APP-OTH</v>
      </c>
      <c r="BF446" s="108" t="str">
        <f t="shared" si="130"/>
        <v>FH12_13</v>
      </c>
      <c r="BG446" s="108">
        <f t="shared" si="134"/>
        <v>0.0197346377775574</v>
      </c>
      <c r="BH446" s="108" t="s">
        <v>18</v>
      </c>
      <c r="BI446" s="108" t="s">
        <v>195</v>
      </c>
      <c r="BM446" s="108" t="s">
        <v>327</v>
      </c>
      <c r="BN446" s="108" t="str">
        <f t="shared" si="131"/>
        <v>R_ES-APP-OTH</v>
      </c>
      <c r="BO446" s="108" t="str">
        <f t="shared" si="131"/>
        <v>FH12_13</v>
      </c>
      <c r="BP446" s="108">
        <f t="shared" si="125"/>
        <v>0.0202626994046479</v>
      </c>
      <c r="BQ446" s="108" t="s">
        <v>18</v>
      </c>
      <c r="BR446" s="108" t="s">
        <v>192</v>
      </c>
    </row>
    <row r="447" spans="11:70">
      <c r="K447" s="175" t="s">
        <v>327</v>
      </c>
      <c r="L447" s="108" t="str">
        <f t="shared" si="132"/>
        <v>R_ES-APP-OTH</v>
      </c>
      <c r="M447" s="108" t="str">
        <f t="shared" si="114"/>
        <v>FH14_15</v>
      </c>
      <c r="N447" s="108">
        <f t="shared" si="115"/>
        <v>0.0208389906197208</v>
      </c>
      <c r="O447" s="108" t="s">
        <v>18</v>
      </c>
      <c r="P447" s="108" t="s">
        <v>196</v>
      </c>
      <c r="T447" s="108" t="s">
        <v>327</v>
      </c>
      <c r="U447" s="108" t="str">
        <f t="shared" si="133"/>
        <v>R_ES-APP-OTH</v>
      </c>
      <c r="V447" s="108" t="str">
        <f t="shared" si="133"/>
        <v>FH14_15</v>
      </c>
      <c r="W447" s="108">
        <f t="shared" si="116"/>
        <v>0.0201344120759709</v>
      </c>
      <c r="X447" s="108" t="s">
        <v>18</v>
      </c>
      <c r="Y447" s="108" t="s">
        <v>191</v>
      </c>
      <c r="AC447" s="108" t="s">
        <v>327</v>
      </c>
      <c r="AD447" s="108" t="str">
        <f t="shared" si="127"/>
        <v>R_ES-APP-OTH</v>
      </c>
      <c r="AE447" s="108" t="str">
        <f t="shared" si="127"/>
        <v>FH14_15</v>
      </c>
      <c r="AF447" s="108">
        <f t="shared" si="118"/>
        <v>0.0207530234250215</v>
      </c>
      <c r="AG447" s="108" t="s">
        <v>18</v>
      </c>
      <c r="AH447" s="108" t="s">
        <v>197</v>
      </c>
      <c r="AL447" s="108" t="s">
        <v>327</v>
      </c>
      <c r="AM447" s="108" t="str">
        <f t="shared" si="128"/>
        <v>R_ES-APP-OTH</v>
      </c>
      <c r="AN447" s="108" t="str">
        <f t="shared" si="128"/>
        <v>FH14_15</v>
      </c>
      <c r="AO447" s="108">
        <f t="shared" si="120"/>
        <v>0.0206212544677413</v>
      </c>
      <c r="AP447" s="108" t="s">
        <v>18</v>
      </c>
      <c r="AQ447" s="108" t="s">
        <v>194</v>
      </c>
      <c r="AU447" s="108" t="s">
        <v>327</v>
      </c>
      <c r="AV447" s="108" t="str">
        <f t="shared" si="129"/>
        <v>R_ES-APP-OTH</v>
      </c>
      <c r="AW447" s="108" t="str">
        <f t="shared" si="129"/>
        <v>FH14_15</v>
      </c>
      <c r="AX447" s="108">
        <f t="shared" si="122"/>
        <v>0.0211728179792687</v>
      </c>
      <c r="AY447" s="108" t="s">
        <v>18</v>
      </c>
      <c r="AZ447" s="108" t="s">
        <v>193</v>
      </c>
      <c r="BD447" s="108" t="s">
        <v>327</v>
      </c>
      <c r="BE447" s="108" t="str">
        <f t="shared" si="130"/>
        <v>R_ES-APP-OTH</v>
      </c>
      <c r="BF447" s="108" t="str">
        <f t="shared" si="130"/>
        <v>FH14_15</v>
      </c>
      <c r="BG447" s="108">
        <f t="shared" si="134"/>
        <v>0.0206212544677413</v>
      </c>
      <c r="BH447" s="108" t="s">
        <v>18</v>
      </c>
      <c r="BI447" s="108" t="s">
        <v>195</v>
      </c>
      <c r="BM447" s="108" t="s">
        <v>327</v>
      </c>
      <c r="BN447" s="108" t="str">
        <f t="shared" si="131"/>
        <v>R_ES-APP-OTH</v>
      </c>
      <c r="BO447" s="108" t="str">
        <f t="shared" si="131"/>
        <v>FH14_15</v>
      </c>
      <c r="BP447" s="108">
        <f t="shared" si="125"/>
        <v>0.0211728179792687</v>
      </c>
      <c r="BQ447" s="108" t="s">
        <v>18</v>
      </c>
      <c r="BR447" s="108" t="s">
        <v>192</v>
      </c>
    </row>
    <row r="448" spans="11:70">
      <c r="K448" s="108" t="s">
        <v>327</v>
      </c>
      <c r="L448" s="108" t="str">
        <f t="shared" si="132"/>
        <v>R_ES-APP-OTH</v>
      </c>
      <c r="M448" s="108" t="str">
        <f t="shared" ref="M448:M511" si="135">M400</f>
        <v>FH16_17</v>
      </c>
      <c r="N448" s="108">
        <f t="shared" si="115"/>
        <v>0.0211595818818846</v>
      </c>
      <c r="O448" s="108" t="s">
        <v>18</v>
      </c>
      <c r="P448" s="108" t="s">
        <v>196</v>
      </c>
      <c r="T448" s="108" t="s">
        <v>327</v>
      </c>
      <c r="U448" s="108" t="str">
        <f t="shared" si="133"/>
        <v>R_ES-APP-OTH</v>
      </c>
      <c r="V448" s="108" t="str">
        <f t="shared" si="133"/>
        <v>FH16_17</v>
      </c>
      <c r="W448" s="108">
        <f t="shared" si="116"/>
        <v>0.019900470527556</v>
      </c>
      <c r="X448" s="108" t="s">
        <v>18</v>
      </c>
      <c r="Y448" s="108" t="s">
        <v>191</v>
      </c>
      <c r="AC448" s="108" t="s">
        <v>327</v>
      </c>
      <c r="AD448" s="108" t="str">
        <f t="shared" si="127"/>
        <v>R_ES-APP-OTH</v>
      </c>
      <c r="AE448" s="108" t="str">
        <f t="shared" si="127"/>
        <v>FH16_17</v>
      </c>
      <c r="AF448" s="108">
        <f t="shared" si="118"/>
        <v>0.021834856434323</v>
      </c>
      <c r="AG448" s="108" t="s">
        <v>18</v>
      </c>
      <c r="AH448" s="108" t="s">
        <v>197</v>
      </c>
      <c r="AL448" s="108" t="s">
        <v>327</v>
      </c>
      <c r="AM448" s="108" t="str">
        <f t="shared" si="128"/>
        <v>R_ES-APP-OTH</v>
      </c>
      <c r="AN448" s="108" t="str">
        <f t="shared" si="128"/>
        <v>FH16_17</v>
      </c>
      <c r="AO448" s="108">
        <f t="shared" si="120"/>
        <v>0.0208617629033817</v>
      </c>
      <c r="AP448" s="108" t="s">
        <v>18</v>
      </c>
      <c r="AQ448" s="108" t="s">
        <v>194</v>
      </c>
      <c r="AU448" s="108" t="s">
        <v>327</v>
      </c>
      <c r="AV448" s="108" t="str">
        <f t="shared" si="129"/>
        <v>R_ES-APP-OTH</v>
      </c>
      <c r="AW448" s="108" t="str">
        <f t="shared" si="129"/>
        <v>FH16_17</v>
      </c>
      <c r="AX448" s="108">
        <f t="shared" si="122"/>
        <v>0.0213427940914599</v>
      </c>
      <c r="AY448" s="108" t="s">
        <v>18</v>
      </c>
      <c r="AZ448" s="108" t="s">
        <v>193</v>
      </c>
      <c r="BD448" s="108" t="s">
        <v>327</v>
      </c>
      <c r="BE448" s="108" t="str">
        <f t="shared" si="130"/>
        <v>R_ES-APP-OTH</v>
      </c>
      <c r="BF448" s="108" t="str">
        <f t="shared" si="130"/>
        <v>FH16_17</v>
      </c>
      <c r="BG448" s="108">
        <f t="shared" si="134"/>
        <v>0.0208617629033817</v>
      </c>
      <c r="BH448" s="108" t="s">
        <v>18</v>
      </c>
      <c r="BI448" s="108" t="s">
        <v>195</v>
      </c>
      <c r="BM448" s="108" t="s">
        <v>327</v>
      </c>
      <c r="BN448" s="108" t="str">
        <f t="shared" si="131"/>
        <v>R_ES-APP-OTH</v>
      </c>
      <c r="BO448" s="108" t="str">
        <f t="shared" si="131"/>
        <v>FH16_17</v>
      </c>
      <c r="BP448" s="108">
        <f t="shared" si="125"/>
        <v>0.0213427940914599</v>
      </c>
      <c r="BQ448" s="108" t="s">
        <v>18</v>
      </c>
      <c r="BR448" s="108" t="s">
        <v>192</v>
      </c>
    </row>
    <row r="449" spans="11:70">
      <c r="K449" s="108" t="s">
        <v>327</v>
      </c>
      <c r="L449" s="108" t="str">
        <f t="shared" si="132"/>
        <v>R_ES-APP-OTH</v>
      </c>
      <c r="M449" s="108" t="str">
        <f t="shared" si="135"/>
        <v>FH18_19</v>
      </c>
      <c r="N449" s="108">
        <f t="shared" si="115"/>
        <v>0.0212246785407572</v>
      </c>
      <c r="O449" s="108" t="s">
        <v>18</v>
      </c>
      <c r="P449" s="108" t="s">
        <v>196</v>
      </c>
      <c r="T449" s="108" t="s">
        <v>327</v>
      </c>
      <c r="U449" s="108" t="str">
        <f t="shared" si="133"/>
        <v>R_ES-APP-OTH</v>
      </c>
      <c r="V449" s="108" t="str">
        <f t="shared" si="133"/>
        <v>FH18_19</v>
      </c>
      <c r="W449" s="108">
        <f t="shared" si="116"/>
        <v>0.02010785636109</v>
      </c>
      <c r="X449" s="108" t="s">
        <v>18</v>
      </c>
      <c r="Y449" s="108" t="s">
        <v>191</v>
      </c>
      <c r="AC449" s="108" t="s">
        <v>327</v>
      </c>
      <c r="AD449" s="108" t="str">
        <f t="shared" si="127"/>
        <v>R_ES-APP-OTH</v>
      </c>
      <c r="AE449" s="108" t="str">
        <f t="shared" si="127"/>
        <v>FH18_19</v>
      </c>
      <c r="AF449" s="108">
        <f t="shared" si="118"/>
        <v>0.0218516633411387</v>
      </c>
      <c r="AG449" s="108" t="s">
        <v>18</v>
      </c>
      <c r="AH449" s="108" t="s">
        <v>197</v>
      </c>
      <c r="AL449" s="108" t="s">
        <v>327</v>
      </c>
      <c r="AM449" s="108" t="str">
        <f t="shared" si="128"/>
        <v>R_ES-APP-OTH</v>
      </c>
      <c r="AN449" s="108" t="str">
        <f t="shared" si="128"/>
        <v>FH18_19</v>
      </c>
      <c r="AO449" s="108">
        <f t="shared" si="120"/>
        <v>0.0207872227642541</v>
      </c>
      <c r="AP449" s="108" t="s">
        <v>18</v>
      </c>
      <c r="AQ449" s="108" t="s">
        <v>194</v>
      </c>
      <c r="AU449" s="108" t="s">
        <v>327</v>
      </c>
      <c r="AV449" s="108" t="str">
        <f t="shared" si="129"/>
        <v>R_ES-APP-OTH</v>
      </c>
      <c r="AW449" s="108" t="str">
        <f t="shared" si="129"/>
        <v>FH18_19</v>
      </c>
      <c r="AX449" s="108">
        <f t="shared" si="122"/>
        <v>0.021302546509601</v>
      </c>
      <c r="AY449" s="108" t="s">
        <v>18</v>
      </c>
      <c r="AZ449" s="108" t="s">
        <v>193</v>
      </c>
      <c r="BD449" s="108" t="s">
        <v>327</v>
      </c>
      <c r="BE449" s="108" t="str">
        <f t="shared" si="130"/>
        <v>R_ES-APP-OTH</v>
      </c>
      <c r="BF449" s="108" t="str">
        <f t="shared" si="130"/>
        <v>FH18_19</v>
      </c>
      <c r="BG449" s="108">
        <f t="shared" si="134"/>
        <v>0.0207872227642541</v>
      </c>
      <c r="BH449" s="108" t="s">
        <v>18</v>
      </c>
      <c r="BI449" s="108" t="s">
        <v>195</v>
      </c>
      <c r="BM449" s="108" t="s">
        <v>327</v>
      </c>
      <c r="BN449" s="108" t="str">
        <f t="shared" si="131"/>
        <v>R_ES-APP-OTH</v>
      </c>
      <c r="BO449" s="108" t="str">
        <f t="shared" si="131"/>
        <v>FH18_19</v>
      </c>
      <c r="BP449" s="108">
        <f t="shared" si="125"/>
        <v>0.021302546509601</v>
      </c>
      <c r="BQ449" s="108" t="s">
        <v>18</v>
      </c>
      <c r="BR449" s="108" t="s">
        <v>192</v>
      </c>
    </row>
    <row r="450" spans="11:70">
      <c r="K450" s="108" t="s">
        <v>327</v>
      </c>
      <c r="L450" s="108" t="str">
        <f t="shared" si="132"/>
        <v>R_ES-APP-OTH</v>
      </c>
      <c r="M450" s="108" t="str">
        <f t="shared" si="135"/>
        <v>FH20_21</v>
      </c>
      <c r="N450" s="108">
        <f t="shared" si="115"/>
        <v>0.021196759693815</v>
      </c>
      <c r="O450" s="108" t="s">
        <v>18</v>
      </c>
      <c r="P450" s="108" t="s">
        <v>196</v>
      </c>
      <c r="T450" s="108" t="s">
        <v>327</v>
      </c>
      <c r="U450" s="108" t="str">
        <f t="shared" si="133"/>
        <v>R_ES-APP-OTH</v>
      </c>
      <c r="V450" s="108" t="str">
        <f t="shared" si="133"/>
        <v>FH20_21</v>
      </c>
      <c r="W450" s="108">
        <f t="shared" si="116"/>
        <v>0.0209690367288275</v>
      </c>
      <c r="X450" s="108" t="s">
        <v>18</v>
      </c>
      <c r="Y450" s="108" t="s">
        <v>191</v>
      </c>
      <c r="AC450" s="108" t="s">
        <v>327</v>
      </c>
      <c r="AD450" s="108" t="str">
        <f t="shared" si="127"/>
        <v>R_ES-APP-OTH</v>
      </c>
      <c r="AE450" s="108" t="str">
        <f t="shared" si="127"/>
        <v>FH20_21</v>
      </c>
      <c r="AF450" s="108">
        <f t="shared" si="118"/>
        <v>0.0215704297529681</v>
      </c>
      <c r="AG450" s="108" t="s">
        <v>18</v>
      </c>
      <c r="AH450" s="108" t="s">
        <v>197</v>
      </c>
      <c r="AL450" s="108" t="s">
        <v>327</v>
      </c>
      <c r="AM450" s="108" t="str">
        <f t="shared" si="128"/>
        <v>R_ES-APP-OTH</v>
      </c>
      <c r="AN450" s="108" t="str">
        <f t="shared" si="128"/>
        <v>FH20_21</v>
      </c>
      <c r="AO450" s="108">
        <f t="shared" si="120"/>
        <v>0.0209999265660562</v>
      </c>
      <c r="AP450" s="108" t="s">
        <v>18</v>
      </c>
      <c r="AQ450" s="108" t="s">
        <v>194</v>
      </c>
      <c r="AU450" s="108" t="s">
        <v>327</v>
      </c>
      <c r="AV450" s="108" t="str">
        <f t="shared" si="129"/>
        <v>R_ES-APP-OTH</v>
      </c>
      <c r="AW450" s="108" t="str">
        <f t="shared" si="129"/>
        <v>FH20_21</v>
      </c>
      <c r="AX450" s="108">
        <f t="shared" si="122"/>
        <v>0.0217291485724036</v>
      </c>
      <c r="AY450" s="108" t="s">
        <v>18</v>
      </c>
      <c r="AZ450" s="108" t="s">
        <v>193</v>
      </c>
      <c r="BD450" s="108" t="s">
        <v>327</v>
      </c>
      <c r="BE450" s="108" t="str">
        <f t="shared" si="130"/>
        <v>R_ES-APP-OTH</v>
      </c>
      <c r="BF450" s="108" t="str">
        <f t="shared" si="130"/>
        <v>FH20_21</v>
      </c>
      <c r="BG450" s="108">
        <f t="shared" si="134"/>
        <v>0.0209999265660562</v>
      </c>
      <c r="BH450" s="108" t="s">
        <v>18</v>
      </c>
      <c r="BI450" s="108" t="s">
        <v>195</v>
      </c>
      <c r="BM450" s="108" t="s">
        <v>327</v>
      </c>
      <c r="BN450" s="108" t="str">
        <f t="shared" si="131"/>
        <v>R_ES-APP-OTH</v>
      </c>
      <c r="BO450" s="108" t="str">
        <f t="shared" si="131"/>
        <v>FH20_21</v>
      </c>
      <c r="BP450" s="108">
        <f t="shared" si="125"/>
        <v>0.0217291485724036</v>
      </c>
      <c r="BQ450" s="108" t="s">
        <v>18</v>
      </c>
      <c r="BR450" s="108" t="s">
        <v>192</v>
      </c>
    </row>
    <row r="451" spans="11:70">
      <c r="K451" s="175" t="s">
        <v>327</v>
      </c>
      <c r="L451" s="108" t="str">
        <f t="shared" si="132"/>
        <v>R_ES-APP-OTH</v>
      </c>
      <c r="M451" s="108" t="str">
        <f t="shared" si="135"/>
        <v>FH22_23</v>
      </c>
      <c r="N451" s="108">
        <f t="shared" si="115"/>
        <v>0.0213786036359911</v>
      </c>
      <c r="O451" s="108" t="s">
        <v>18</v>
      </c>
      <c r="P451" s="108" t="s">
        <v>196</v>
      </c>
      <c r="T451" s="108" t="s">
        <v>327</v>
      </c>
      <c r="U451" s="108" t="str">
        <f t="shared" si="133"/>
        <v>R_ES-APP-OTH</v>
      </c>
      <c r="V451" s="108" t="str">
        <f t="shared" si="133"/>
        <v>FH22_23</v>
      </c>
      <c r="W451" s="108">
        <f t="shared" si="116"/>
        <v>0.0206911985722815</v>
      </c>
      <c r="X451" s="108" t="s">
        <v>18</v>
      </c>
      <c r="Y451" s="108" t="s">
        <v>191</v>
      </c>
      <c r="AC451" s="108" t="s">
        <v>327</v>
      </c>
      <c r="AD451" s="108" t="str">
        <f t="shared" si="127"/>
        <v>R_ES-APP-OTH</v>
      </c>
      <c r="AE451" s="108" t="str">
        <f t="shared" si="127"/>
        <v>FH22_23</v>
      </c>
      <c r="AF451" s="108">
        <f t="shared" si="118"/>
        <v>0.0217091411685177</v>
      </c>
      <c r="AG451" s="108" t="s">
        <v>18</v>
      </c>
      <c r="AH451" s="108" t="s">
        <v>197</v>
      </c>
      <c r="AL451" s="108" t="s">
        <v>327</v>
      </c>
      <c r="AM451" s="108" t="str">
        <f t="shared" si="128"/>
        <v>R_ES-APP-OTH</v>
      </c>
      <c r="AN451" s="108" t="str">
        <f t="shared" si="128"/>
        <v>FH22_23</v>
      </c>
      <c r="AO451" s="108">
        <f t="shared" si="120"/>
        <v>0.0212075715419054</v>
      </c>
      <c r="AP451" s="108" t="s">
        <v>18</v>
      </c>
      <c r="AQ451" s="108" t="s">
        <v>194</v>
      </c>
      <c r="AU451" s="108" t="s">
        <v>327</v>
      </c>
      <c r="AV451" s="108" t="str">
        <f t="shared" si="129"/>
        <v>R_ES-APP-OTH</v>
      </c>
      <c r="AW451" s="108" t="str">
        <f t="shared" si="129"/>
        <v>FH22_23</v>
      </c>
      <c r="AX451" s="108">
        <f t="shared" si="122"/>
        <v>0.0225545958608362</v>
      </c>
      <c r="AY451" s="108" t="s">
        <v>18</v>
      </c>
      <c r="AZ451" s="108" t="s">
        <v>193</v>
      </c>
      <c r="BD451" s="108" t="s">
        <v>327</v>
      </c>
      <c r="BE451" s="108" t="str">
        <f t="shared" si="130"/>
        <v>R_ES-APP-OTH</v>
      </c>
      <c r="BF451" s="108" t="str">
        <f t="shared" si="130"/>
        <v>FH22_23</v>
      </c>
      <c r="BG451" s="108">
        <f t="shared" si="134"/>
        <v>0.0212075715419054</v>
      </c>
      <c r="BH451" s="108" t="s">
        <v>18</v>
      </c>
      <c r="BI451" s="108" t="s">
        <v>195</v>
      </c>
      <c r="BM451" s="108" t="s">
        <v>327</v>
      </c>
      <c r="BN451" s="108" t="str">
        <f t="shared" si="131"/>
        <v>R_ES-APP-OTH</v>
      </c>
      <c r="BO451" s="108" t="str">
        <f t="shared" si="131"/>
        <v>FH22_23</v>
      </c>
      <c r="BP451" s="108">
        <f t="shared" si="125"/>
        <v>0.0225545958608362</v>
      </c>
      <c r="BQ451" s="108" t="s">
        <v>18</v>
      </c>
      <c r="BR451" s="108" t="s">
        <v>192</v>
      </c>
    </row>
    <row r="452" spans="11:70">
      <c r="K452" s="108" t="s">
        <v>327</v>
      </c>
      <c r="L452" s="108" t="str">
        <f t="shared" si="132"/>
        <v>R_ES-APP-OTH</v>
      </c>
      <c r="M452" s="108" t="str">
        <f t="shared" si="135"/>
        <v>WH0_1</v>
      </c>
      <c r="N452" s="108">
        <f t="shared" si="115"/>
        <v>0.0233000948138204</v>
      </c>
      <c r="O452" s="108" t="s">
        <v>18</v>
      </c>
      <c r="P452" s="108" t="s">
        <v>196</v>
      </c>
      <c r="T452" s="108" t="s">
        <v>327</v>
      </c>
      <c r="U452" s="108" t="str">
        <f t="shared" si="133"/>
        <v>R_ES-APP-OTH</v>
      </c>
      <c r="V452" s="108" t="str">
        <f t="shared" si="133"/>
        <v>WH0_1</v>
      </c>
      <c r="W452" s="108">
        <f t="shared" si="116"/>
        <v>0.027052832396289</v>
      </c>
      <c r="X452" s="108" t="s">
        <v>18</v>
      </c>
      <c r="Y452" s="108" t="s">
        <v>191</v>
      </c>
      <c r="AC452" s="108" t="s">
        <v>327</v>
      </c>
      <c r="AD452" s="108" t="str">
        <f t="shared" si="127"/>
        <v>R_ES-APP-OTH</v>
      </c>
      <c r="AE452" s="108" t="str">
        <f t="shared" si="127"/>
        <v>WH0_1</v>
      </c>
      <c r="AF452" s="108">
        <f t="shared" si="118"/>
        <v>0.0269775312483662</v>
      </c>
      <c r="AG452" s="108" t="s">
        <v>18</v>
      </c>
      <c r="AH452" s="108" t="s">
        <v>197</v>
      </c>
      <c r="AL452" s="108" t="s">
        <v>327</v>
      </c>
      <c r="AM452" s="108" t="str">
        <f t="shared" si="128"/>
        <v>R_ES-APP-OTH</v>
      </c>
      <c r="AN452" s="108" t="str">
        <f t="shared" si="128"/>
        <v>WH0_1</v>
      </c>
      <c r="AO452" s="108">
        <f t="shared" si="120"/>
        <v>0.0260079601453114</v>
      </c>
      <c r="AP452" s="108" t="s">
        <v>18</v>
      </c>
      <c r="AQ452" s="108" t="s">
        <v>194</v>
      </c>
      <c r="AU452" s="108" t="s">
        <v>327</v>
      </c>
      <c r="AV452" s="108" t="str">
        <f t="shared" si="129"/>
        <v>R_ES-APP-OTH</v>
      </c>
      <c r="AW452" s="108" t="str">
        <f t="shared" si="129"/>
        <v>WH0_1</v>
      </c>
      <c r="AX452" s="108">
        <f t="shared" si="122"/>
        <v>0.0251920133192881</v>
      </c>
      <c r="AY452" s="108" t="s">
        <v>18</v>
      </c>
      <c r="AZ452" s="108" t="s">
        <v>193</v>
      </c>
      <c r="BD452" s="108" t="s">
        <v>327</v>
      </c>
      <c r="BE452" s="108" t="str">
        <f t="shared" si="130"/>
        <v>R_ES-APP-OTH</v>
      </c>
      <c r="BF452" s="108" t="str">
        <f t="shared" si="130"/>
        <v>WH0_1</v>
      </c>
      <c r="BG452" s="108">
        <f t="shared" si="134"/>
        <v>0.0260079601453114</v>
      </c>
      <c r="BH452" s="108" t="s">
        <v>18</v>
      </c>
      <c r="BI452" s="108" t="s">
        <v>195</v>
      </c>
      <c r="BM452" s="108" t="s">
        <v>327</v>
      </c>
      <c r="BN452" s="108" t="str">
        <f t="shared" si="131"/>
        <v>R_ES-APP-OTH</v>
      </c>
      <c r="BO452" s="108" t="str">
        <f t="shared" si="131"/>
        <v>WH0_1</v>
      </c>
      <c r="BP452" s="108">
        <f t="shared" si="125"/>
        <v>0.0251920133192881</v>
      </c>
      <c r="BQ452" s="108" t="s">
        <v>18</v>
      </c>
      <c r="BR452" s="108" t="s">
        <v>192</v>
      </c>
    </row>
    <row r="453" spans="11:70">
      <c r="K453" s="108" t="s">
        <v>327</v>
      </c>
      <c r="L453" s="108" t="str">
        <f t="shared" si="132"/>
        <v>R_ES-APP-OTH</v>
      </c>
      <c r="M453" s="108" t="str">
        <f t="shared" si="135"/>
        <v>WH2_3</v>
      </c>
      <c r="N453" s="108">
        <f t="shared" si="115"/>
        <v>0.0229492798370929</v>
      </c>
      <c r="O453" s="108" t="s">
        <v>18</v>
      </c>
      <c r="P453" s="108" t="s">
        <v>196</v>
      </c>
      <c r="T453" s="108" t="s">
        <v>327</v>
      </c>
      <c r="U453" s="108" t="str">
        <f t="shared" si="133"/>
        <v>R_ES-APP-OTH</v>
      </c>
      <c r="V453" s="108" t="str">
        <f t="shared" si="133"/>
        <v>WH2_3</v>
      </c>
      <c r="W453" s="108">
        <f t="shared" si="116"/>
        <v>0.025013577036883</v>
      </c>
      <c r="X453" s="108" t="s">
        <v>18</v>
      </c>
      <c r="Y453" s="108" t="s">
        <v>191</v>
      </c>
      <c r="AC453" s="108" t="s">
        <v>327</v>
      </c>
      <c r="AD453" s="108" t="str">
        <f t="shared" si="127"/>
        <v>R_ES-APP-OTH</v>
      </c>
      <c r="AE453" s="108" t="str">
        <f t="shared" si="127"/>
        <v>WH2_3</v>
      </c>
      <c r="AF453" s="108">
        <f t="shared" si="118"/>
        <v>0.026652958693426</v>
      </c>
      <c r="AG453" s="108" t="s">
        <v>18</v>
      </c>
      <c r="AH453" s="108" t="s">
        <v>197</v>
      </c>
      <c r="AL453" s="108" t="s">
        <v>327</v>
      </c>
      <c r="AM453" s="108" t="str">
        <f t="shared" si="128"/>
        <v>R_ES-APP-OTH</v>
      </c>
      <c r="AN453" s="108" t="str">
        <f t="shared" si="128"/>
        <v>WH2_3</v>
      </c>
      <c r="AO453" s="108">
        <f t="shared" si="120"/>
        <v>0.0252822319214758</v>
      </c>
      <c r="AP453" s="108" t="s">
        <v>18</v>
      </c>
      <c r="AQ453" s="108" t="s">
        <v>194</v>
      </c>
      <c r="AU453" s="108" t="s">
        <v>327</v>
      </c>
      <c r="AV453" s="108" t="str">
        <f t="shared" si="129"/>
        <v>R_ES-APP-OTH</v>
      </c>
      <c r="AW453" s="108" t="str">
        <f t="shared" si="129"/>
        <v>WH2_3</v>
      </c>
      <c r="AX453" s="108">
        <f t="shared" si="122"/>
        <v>0.0240114562974125</v>
      </c>
      <c r="AY453" s="108" t="s">
        <v>18</v>
      </c>
      <c r="AZ453" s="108" t="s">
        <v>193</v>
      </c>
      <c r="BD453" s="108" t="s">
        <v>327</v>
      </c>
      <c r="BE453" s="108" t="str">
        <f t="shared" si="130"/>
        <v>R_ES-APP-OTH</v>
      </c>
      <c r="BF453" s="108" t="str">
        <f t="shared" si="130"/>
        <v>WH2_3</v>
      </c>
      <c r="BG453" s="108">
        <f t="shared" si="134"/>
        <v>0.0252822319214758</v>
      </c>
      <c r="BH453" s="108" t="s">
        <v>18</v>
      </c>
      <c r="BI453" s="108" t="s">
        <v>195</v>
      </c>
      <c r="BM453" s="108" t="s">
        <v>327</v>
      </c>
      <c r="BN453" s="108" t="str">
        <f t="shared" si="131"/>
        <v>R_ES-APP-OTH</v>
      </c>
      <c r="BO453" s="108" t="str">
        <f t="shared" si="131"/>
        <v>WH2_3</v>
      </c>
      <c r="BP453" s="108">
        <f t="shared" si="125"/>
        <v>0.0240114562974125</v>
      </c>
      <c r="BQ453" s="108" t="s">
        <v>18</v>
      </c>
      <c r="BR453" s="108" t="s">
        <v>192</v>
      </c>
    </row>
    <row r="454" spans="11:70">
      <c r="K454" s="108" t="s">
        <v>327</v>
      </c>
      <c r="L454" s="108" t="str">
        <f t="shared" si="132"/>
        <v>R_ES-APP-OTH</v>
      </c>
      <c r="M454" s="108" t="str">
        <f t="shared" si="135"/>
        <v>WH4_5</v>
      </c>
      <c r="N454" s="108">
        <f t="shared" si="115"/>
        <v>0.0222223809455457</v>
      </c>
      <c r="O454" s="108" t="s">
        <v>18</v>
      </c>
      <c r="P454" s="108" t="s">
        <v>196</v>
      </c>
      <c r="T454" s="108" t="s">
        <v>327</v>
      </c>
      <c r="U454" s="108" t="str">
        <f t="shared" si="133"/>
        <v>R_ES-APP-OTH</v>
      </c>
      <c r="V454" s="108" t="str">
        <f t="shared" si="133"/>
        <v>WH4_5</v>
      </c>
      <c r="W454" s="108">
        <f t="shared" si="116"/>
        <v>0.023696203770169</v>
      </c>
      <c r="X454" s="108" t="s">
        <v>18</v>
      </c>
      <c r="Y454" s="108" t="s">
        <v>191</v>
      </c>
      <c r="AC454" s="108" t="s">
        <v>327</v>
      </c>
      <c r="AD454" s="108" t="str">
        <f t="shared" si="127"/>
        <v>R_ES-APP-OTH</v>
      </c>
      <c r="AE454" s="108" t="str">
        <f t="shared" si="127"/>
        <v>WH4_5</v>
      </c>
      <c r="AF454" s="108">
        <f t="shared" si="118"/>
        <v>0.0249170715686325</v>
      </c>
      <c r="AG454" s="108" t="s">
        <v>18</v>
      </c>
      <c r="AH454" s="108" t="s">
        <v>197</v>
      </c>
      <c r="AL454" s="108" t="s">
        <v>327</v>
      </c>
      <c r="AM454" s="108" t="str">
        <f t="shared" si="128"/>
        <v>R_ES-APP-OTH</v>
      </c>
      <c r="AN454" s="108" t="str">
        <f t="shared" si="128"/>
        <v>WH4_5</v>
      </c>
      <c r="AO454" s="108">
        <f t="shared" si="120"/>
        <v>0.0239165993198236</v>
      </c>
      <c r="AP454" s="108" t="s">
        <v>18</v>
      </c>
      <c r="AQ454" s="108" t="s">
        <v>194</v>
      </c>
      <c r="AU454" s="108" t="s">
        <v>327</v>
      </c>
      <c r="AV454" s="108" t="str">
        <f t="shared" si="129"/>
        <v>R_ES-APP-OTH</v>
      </c>
      <c r="AW454" s="108" t="str">
        <f t="shared" si="129"/>
        <v>WH4_5</v>
      </c>
      <c r="AX454" s="108">
        <f t="shared" si="122"/>
        <v>0.021583935635486</v>
      </c>
      <c r="AY454" s="108" t="s">
        <v>18</v>
      </c>
      <c r="AZ454" s="108" t="s">
        <v>193</v>
      </c>
      <c r="BD454" s="108" t="s">
        <v>327</v>
      </c>
      <c r="BE454" s="108" t="str">
        <f t="shared" si="130"/>
        <v>R_ES-APP-OTH</v>
      </c>
      <c r="BF454" s="108" t="str">
        <f t="shared" si="130"/>
        <v>WH4_5</v>
      </c>
      <c r="BG454" s="108">
        <f t="shared" si="134"/>
        <v>0.0239165993198236</v>
      </c>
      <c r="BH454" s="108" t="s">
        <v>18</v>
      </c>
      <c r="BI454" s="108" t="s">
        <v>195</v>
      </c>
      <c r="BM454" s="108" t="s">
        <v>327</v>
      </c>
      <c r="BN454" s="108" t="str">
        <f t="shared" si="131"/>
        <v>R_ES-APP-OTH</v>
      </c>
      <c r="BO454" s="108" t="str">
        <f t="shared" si="131"/>
        <v>WH4_5</v>
      </c>
      <c r="BP454" s="108">
        <f t="shared" si="125"/>
        <v>0.021583935635486</v>
      </c>
      <c r="BQ454" s="108" t="s">
        <v>18</v>
      </c>
      <c r="BR454" s="108" t="s">
        <v>192</v>
      </c>
    </row>
    <row r="455" spans="11:70">
      <c r="K455" s="175" t="s">
        <v>327</v>
      </c>
      <c r="L455" s="108" t="str">
        <f t="shared" si="132"/>
        <v>R_ES-APP-OTH</v>
      </c>
      <c r="M455" s="108" t="str">
        <f t="shared" si="135"/>
        <v>WH6_7</v>
      </c>
      <c r="N455" s="108">
        <f t="shared" si="115"/>
        <v>0.0212585220509218</v>
      </c>
      <c r="O455" s="108" t="s">
        <v>18</v>
      </c>
      <c r="P455" s="108" t="s">
        <v>196</v>
      </c>
      <c r="T455" s="108" t="s">
        <v>327</v>
      </c>
      <c r="U455" s="108" t="str">
        <f t="shared" si="133"/>
        <v>R_ES-APP-OTH</v>
      </c>
      <c r="V455" s="108" t="str">
        <f t="shared" si="133"/>
        <v>WH6_7</v>
      </c>
      <c r="W455" s="108">
        <f t="shared" si="116"/>
        <v>0.0235544674010497</v>
      </c>
      <c r="X455" s="108" t="s">
        <v>18</v>
      </c>
      <c r="Y455" s="108" t="s">
        <v>191</v>
      </c>
      <c r="AC455" s="108" t="s">
        <v>327</v>
      </c>
      <c r="AD455" s="108" t="str">
        <f t="shared" si="127"/>
        <v>R_ES-APP-OTH</v>
      </c>
      <c r="AE455" s="108" t="str">
        <f t="shared" si="127"/>
        <v>WH6_7</v>
      </c>
      <c r="AF455" s="108">
        <f t="shared" si="118"/>
        <v>0.0223149487779418</v>
      </c>
      <c r="AG455" s="108" t="s">
        <v>18</v>
      </c>
      <c r="AH455" s="108" t="s">
        <v>197</v>
      </c>
      <c r="AL455" s="108" t="s">
        <v>327</v>
      </c>
      <c r="AM455" s="108" t="str">
        <f t="shared" si="128"/>
        <v>R_ES-APP-OTH</v>
      </c>
      <c r="AN455" s="108" t="str">
        <f t="shared" si="128"/>
        <v>WH6_7</v>
      </c>
      <c r="AO455" s="108">
        <f t="shared" si="120"/>
        <v>0.0226308904433103</v>
      </c>
      <c r="AP455" s="108" t="s">
        <v>18</v>
      </c>
      <c r="AQ455" s="108" t="s">
        <v>194</v>
      </c>
      <c r="AU455" s="108" t="s">
        <v>327</v>
      </c>
      <c r="AV455" s="108" t="str">
        <f t="shared" si="129"/>
        <v>R_ES-APP-OTH</v>
      </c>
      <c r="AW455" s="108" t="str">
        <f t="shared" si="129"/>
        <v>WH6_7</v>
      </c>
      <c r="AX455" s="108">
        <f t="shared" si="122"/>
        <v>0.0195664574996017</v>
      </c>
      <c r="AY455" s="108" t="s">
        <v>18</v>
      </c>
      <c r="AZ455" s="108" t="s">
        <v>193</v>
      </c>
      <c r="BD455" s="108" t="s">
        <v>327</v>
      </c>
      <c r="BE455" s="108" t="str">
        <f t="shared" si="130"/>
        <v>R_ES-APP-OTH</v>
      </c>
      <c r="BF455" s="108" t="str">
        <f t="shared" si="130"/>
        <v>WH6_7</v>
      </c>
      <c r="BG455" s="108">
        <f t="shared" si="134"/>
        <v>0.0226308904433103</v>
      </c>
      <c r="BH455" s="108" t="s">
        <v>18</v>
      </c>
      <c r="BI455" s="108" t="s">
        <v>195</v>
      </c>
      <c r="BM455" s="108" t="s">
        <v>327</v>
      </c>
      <c r="BN455" s="108" t="str">
        <f t="shared" si="131"/>
        <v>R_ES-APP-OTH</v>
      </c>
      <c r="BO455" s="108" t="str">
        <f t="shared" si="131"/>
        <v>WH6_7</v>
      </c>
      <c r="BP455" s="108">
        <f t="shared" si="125"/>
        <v>0.0195664574996017</v>
      </c>
      <c r="BQ455" s="108" t="s">
        <v>18</v>
      </c>
      <c r="BR455" s="108" t="s">
        <v>192</v>
      </c>
    </row>
    <row r="456" spans="11:70">
      <c r="K456" s="108" t="s">
        <v>327</v>
      </c>
      <c r="L456" s="108" t="str">
        <f t="shared" si="132"/>
        <v>R_ES-APP-OTH</v>
      </c>
      <c r="M456" s="108" t="str">
        <f t="shared" si="135"/>
        <v>WH8_9</v>
      </c>
      <c r="N456" s="108">
        <f t="shared" si="115"/>
        <v>0.0207811308875425</v>
      </c>
      <c r="O456" s="108" t="s">
        <v>18</v>
      </c>
      <c r="P456" s="108" t="s">
        <v>196</v>
      </c>
      <c r="T456" s="108" t="s">
        <v>327</v>
      </c>
      <c r="U456" s="108" t="str">
        <f t="shared" si="133"/>
        <v>R_ES-APP-OTH</v>
      </c>
      <c r="V456" s="108" t="str">
        <f t="shared" si="133"/>
        <v>WH8_9</v>
      </c>
      <c r="W456" s="108">
        <f t="shared" si="116"/>
        <v>0.0243002057667018</v>
      </c>
      <c r="X456" s="108" t="s">
        <v>18</v>
      </c>
      <c r="Y456" s="108" t="s">
        <v>191</v>
      </c>
      <c r="AC456" s="108" t="s">
        <v>327</v>
      </c>
      <c r="AD456" s="108" t="str">
        <f t="shared" si="127"/>
        <v>R_ES-APP-OTH</v>
      </c>
      <c r="AE456" s="108" t="str">
        <f t="shared" si="127"/>
        <v>WH8_9</v>
      </c>
      <c r="AF456" s="108">
        <f t="shared" si="118"/>
        <v>0.0206945793819697</v>
      </c>
      <c r="AG456" s="108" t="s">
        <v>18</v>
      </c>
      <c r="AH456" s="108" t="s">
        <v>197</v>
      </c>
      <c r="AL456" s="108" t="s">
        <v>327</v>
      </c>
      <c r="AM456" s="108" t="str">
        <f t="shared" si="128"/>
        <v>R_ES-APP-OTH</v>
      </c>
      <c r="AN456" s="108" t="str">
        <f t="shared" si="128"/>
        <v>WH8_9</v>
      </c>
      <c r="AO456" s="108">
        <f t="shared" si="120"/>
        <v>0.0221985165054664</v>
      </c>
      <c r="AP456" s="108" t="s">
        <v>18</v>
      </c>
      <c r="AQ456" s="108" t="s">
        <v>194</v>
      </c>
      <c r="AU456" s="108" t="s">
        <v>327</v>
      </c>
      <c r="AV456" s="108" t="str">
        <f t="shared" si="129"/>
        <v>R_ES-APP-OTH</v>
      </c>
      <c r="AW456" s="108" t="str">
        <f t="shared" si="129"/>
        <v>WH8_9</v>
      </c>
      <c r="AX456" s="108">
        <f t="shared" si="122"/>
        <v>0.0189268898351184</v>
      </c>
      <c r="AY456" s="108" t="s">
        <v>18</v>
      </c>
      <c r="AZ456" s="108" t="s">
        <v>193</v>
      </c>
      <c r="BD456" s="108" t="s">
        <v>327</v>
      </c>
      <c r="BE456" s="108" t="str">
        <f t="shared" si="130"/>
        <v>R_ES-APP-OTH</v>
      </c>
      <c r="BF456" s="108" t="str">
        <f t="shared" si="130"/>
        <v>WH8_9</v>
      </c>
      <c r="BG456" s="108">
        <f t="shared" si="134"/>
        <v>0.0221985165054664</v>
      </c>
      <c r="BH456" s="108" t="s">
        <v>18</v>
      </c>
      <c r="BI456" s="108" t="s">
        <v>195</v>
      </c>
      <c r="BM456" s="108" t="s">
        <v>327</v>
      </c>
      <c r="BN456" s="108" t="str">
        <f t="shared" si="131"/>
        <v>R_ES-APP-OTH</v>
      </c>
      <c r="BO456" s="108" t="str">
        <f t="shared" si="131"/>
        <v>WH8_9</v>
      </c>
      <c r="BP456" s="108">
        <f t="shared" si="125"/>
        <v>0.0189268898351184</v>
      </c>
      <c r="BQ456" s="108" t="s">
        <v>18</v>
      </c>
      <c r="BR456" s="108" t="s">
        <v>192</v>
      </c>
    </row>
    <row r="457" spans="11:70">
      <c r="K457" s="108" t="s">
        <v>327</v>
      </c>
      <c r="L457" s="108" t="str">
        <f t="shared" si="132"/>
        <v>R_ES-APP-OTH</v>
      </c>
      <c r="M457" s="108" t="str">
        <f t="shared" si="135"/>
        <v>WH10_11</v>
      </c>
      <c r="N457" s="108">
        <f t="shared" si="115"/>
        <v>0.0207247431264493</v>
      </c>
      <c r="O457" s="108" t="s">
        <v>18</v>
      </c>
      <c r="P457" s="108" t="s">
        <v>196</v>
      </c>
      <c r="T457" s="108" t="s">
        <v>327</v>
      </c>
      <c r="U457" s="108" t="str">
        <f t="shared" si="133"/>
        <v>R_ES-APP-OTH</v>
      </c>
      <c r="V457" s="108" t="str">
        <f t="shared" si="133"/>
        <v>WH10_11</v>
      </c>
      <c r="W457" s="108">
        <f t="shared" si="116"/>
        <v>0.0269606064596627</v>
      </c>
      <c r="X457" s="108" t="s">
        <v>18</v>
      </c>
      <c r="Y457" s="108" t="s">
        <v>191</v>
      </c>
      <c r="AC457" s="108" t="s">
        <v>327</v>
      </c>
      <c r="AD457" s="108" t="str">
        <f t="shared" si="127"/>
        <v>R_ES-APP-OTH</v>
      </c>
      <c r="AE457" s="108" t="str">
        <f t="shared" si="127"/>
        <v>WH10_11</v>
      </c>
      <c r="AF457" s="108">
        <f t="shared" si="118"/>
        <v>0.0203373562220637</v>
      </c>
      <c r="AG457" s="108" t="s">
        <v>18</v>
      </c>
      <c r="AH457" s="108" t="s">
        <v>197</v>
      </c>
      <c r="AL457" s="108" t="s">
        <v>327</v>
      </c>
      <c r="AM457" s="108" t="str">
        <f t="shared" si="128"/>
        <v>R_ES-APP-OTH</v>
      </c>
      <c r="AN457" s="108" t="str">
        <f t="shared" si="128"/>
        <v>WH10_11</v>
      </c>
      <c r="AO457" s="108">
        <f t="shared" si="120"/>
        <v>0.0228944317474162</v>
      </c>
      <c r="AP457" s="108" t="s">
        <v>18</v>
      </c>
      <c r="AQ457" s="108" t="s">
        <v>194</v>
      </c>
      <c r="AU457" s="108" t="s">
        <v>327</v>
      </c>
      <c r="AV457" s="108" t="str">
        <f t="shared" si="129"/>
        <v>R_ES-APP-OTH</v>
      </c>
      <c r="AW457" s="108" t="str">
        <f t="shared" si="129"/>
        <v>WH10_11</v>
      </c>
      <c r="AX457" s="108">
        <f t="shared" si="122"/>
        <v>0.0193167729407143</v>
      </c>
      <c r="AY457" s="108" t="s">
        <v>18</v>
      </c>
      <c r="AZ457" s="108" t="s">
        <v>193</v>
      </c>
      <c r="BD457" s="108" t="s">
        <v>327</v>
      </c>
      <c r="BE457" s="108" t="str">
        <f t="shared" si="130"/>
        <v>R_ES-APP-OTH</v>
      </c>
      <c r="BF457" s="108" t="str">
        <f t="shared" si="130"/>
        <v>WH10_11</v>
      </c>
      <c r="BG457" s="108">
        <f t="shared" si="134"/>
        <v>0.0228944317474162</v>
      </c>
      <c r="BH457" s="108" t="s">
        <v>18</v>
      </c>
      <c r="BI457" s="108" t="s">
        <v>195</v>
      </c>
      <c r="BM457" s="108" t="s">
        <v>327</v>
      </c>
      <c r="BN457" s="108" t="str">
        <f t="shared" si="131"/>
        <v>R_ES-APP-OTH</v>
      </c>
      <c r="BO457" s="108" t="str">
        <f t="shared" si="131"/>
        <v>WH10_11</v>
      </c>
      <c r="BP457" s="108">
        <f t="shared" si="125"/>
        <v>0.0193167729407143</v>
      </c>
      <c r="BQ457" s="108" t="s">
        <v>18</v>
      </c>
      <c r="BR457" s="108" t="s">
        <v>192</v>
      </c>
    </row>
    <row r="458" spans="11:70">
      <c r="K458" s="108" t="s">
        <v>327</v>
      </c>
      <c r="L458" s="108" t="str">
        <f t="shared" si="132"/>
        <v>R_ES-APP-OTH</v>
      </c>
      <c r="M458" s="108" t="str">
        <f t="shared" si="135"/>
        <v>WH12_13</v>
      </c>
      <c r="N458" s="108">
        <f t="shared" si="115"/>
        <v>0.0213134263086159</v>
      </c>
      <c r="O458" s="108" t="s">
        <v>18</v>
      </c>
      <c r="P458" s="108" t="s">
        <v>196</v>
      </c>
      <c r="T458" s="108" t="s">
        <v>327</v>
      </c>
      <c r="U458" s="108" t="str">
        <f t="shared" si="133"/>
        <v>R_ES-APP-OTH</v>
      </c>
      <c r="V458" s="108" t="str">
        <f t="shared" si="133"/>
        <v>WH12_13</v>
      </c>
      <c r="W458" s="108">
        <f t="shared" si="116"/>
        <v>0.0281941532212526</v>
      </c>
      <c r="X458" s="108" t="s">
        <v>18</v>
      </c>
      <c r="Y458" s="108" t="s">
        <v>191</v>
      </c>
      <c r="AC458" s="108" t="s">
        <v>327</v>
      </c>
      <c r="AD458" s="108" t="str">
        <f t="shared" si="127"/>
        <v>R_ES-APP-OTH</v>
      </c>
      <c r="AE458" s="108" t="str">
        <f t="shared" si="127"/>
        <v>WH12_13</v>
      </c>
      <c r="AF458" s="108">
        <f t="shared" si="118"/>
        <v>0.0215779233299048</v>
      </c>
      <c r="AG458" s="108" t="s">
        <v>18</v>
      </c>
      <c r="AH458" s="108" t="s">
        <v>197</v>
      </c>
      <c r="AL458" s="108" t="s">
        <v>327</v>
      </c>
      <c r="AM458" s="108" t="str">
        <f t="shared" si="128"/>
        <v>R_ES-APP-OTH</v>
      </c>
      <c r="AN458" s="108" t="str">
        <f t="shared" si="128"/>
        <v>WH12_13</v>
      </c>
      <c r="AO458" s="108">
        <f t="shared" si="120"/>
        <v>0.0243699220566265</v>
      </c>
      <c r="AP458" s="108" t="s">
        <v>18</v>
      </c>
      <c r="AQ458" s="108" t="s">
        <v>194</v>
      </c>
      <c r="AU458" s="108" t="s">
        <v>327</v>
      </c>
      <c r="AV458" s="108" t="str">
        <f t="shared" si="129"/>
        <v>R_ES-APP-OTH</v>
      </c>
      <c r="AW458" s="108" t="str">
        <f t="shared" si="129"/>
        <v>WH12_13</v>
      </c>
      <c r="AX458" s="108">
        <f t="shared" si="122"/>
        <v>0.0217136791659968</v>
      </c>
      <c r="AY458" s="108" t="s">
        <v>18</v>
      </c>
      <c r="AZ458" s="108" t="s">
        <v>193</v>
      </c>
      <c r="BD458" s="108" t="s">
        <v>327</v>
      </c>
      <c r="BE458" s="108" t="str">
        <f t="shared" si="130"/>
        <v>R_ES-APP-OTH</v>
      </c>
      <c r="BF458" s="108" t="str">
        <f t="shared" si="130"/>
        <v>WH12_13</v>
      </c>
      <c r="BG458" s="108">
        <f t="shared" si="134"/>
        <v>0.0243699220566265</v>
      </c>
      <c r="BH458" s="108" t="s">
        <v>18</v>
      </c>
      <c r="BI458" s="108" t="s">
        <v>195</v>
      </c>
      <c r="BM458" s="108" t="s">
        <v>327</v>
      </c>
      <c r="BN458" s="108" t="str">
        <f t="shared" si="131"/>
        <v>R_ES-APP-OTH</v>
      </c>
      <c r="BO458" s="108" t="str">
        <f t="shared" si="131"/>
        <v>WH12_13</v>
      </c>
      <c r="BP458" s="108">
        <f t="shared" si="125"/>
        <v>0.0217136791659968</v>
      </c>
      <c r="BQ458" s="108" t="s">
        <v>18</v>
      </c>
      <c r="BR458" s="108" t="s">
        <v>192</v>
      </c>
    </row>
    <row r="459" spans="11:70">
      <c r="K459" s="175" t="s">
        <v>327</v>
      </c>
      <c r="L459" s="108" t="str">
        <f t="shared" si="132"/>
        <v>R_ES-APP-OTH</v>
      </c>
      <c r="M459" s="108" t="str">
        <f t="shared" si="135"/>
        <v>WH14_15</v>
      </c>
      <c r="N459" s="108">
        <f t="shared" si="115"/>
        <v>0.0224691056303517</v>
      </c>
      <c r="O459" s="108" t="s">
        <v>18</v>
      </c>
      <c r="P459" s="108" t="s">
        <v>196</v>
      </c>
      <c r="T459" s="108" t="s">
        <v>327</v>
      </c>
      <c r="U459" s="108" t="str">
        <f t="shared" si="133"/>
        <v>R_ES-APP-OTH</v>
      </c>
      <c r="V459" s="108" t="str">
        <f t="shared" si="133"/>
        <v>WH14_15</v>
      </c>
      <c r="W459" s="108">
        <f t="shared" si="116"/>
        <v>0.0277591077183275</v>
      </c>
      <c r="X459" s="108" t="s">
        <v>18</v>
      </c>
      <c r="Y459" s="108" t="s">
        <v>191</v>
      </c>
      <c r="AC459" s="108" t="s">
        <v>327</v>
      </c>
      <c r="AD459" s="108" t="str">
        <f t="shared" si="127"/>
        <v>R_ES-APP-OTH</v>
      </c>
      <c r="AE459" s="108" t="str">
        <f t="shared" si="127"/>
        <v>WH14_15</v>
      </c>
      <c r="AF459" s="108">
        <f t="shared" si="118"/>
        <v>0.0244372230846757</v>
      </c>
      <c r="AG459" s="108" t="s">
        <v>18</v>
      </c>
      <c r="AH459" s="108" t="s">
        <v>197</v>
      </c>
      <c r="AL459" s="108" t="s">
        <v>327</v>
      </c>
      <c r="AM459" s="108" t="str">
        <f t="shared" si="128"/>
        <v>R_ES-APP-OTH</v>
      </c>
      <c r="AN459" s="108" t="str">
        <f t="shared" si="128"/>
        <v>WH14_15</v>
      </c>
      <c r="AO459" s="108">
        <f t="shared" si="120"/>
        <v>0.0252966565536165</v>
      </c>
      <c r="AP459" s="108" t="s">
        <v>18</v>
      </c>
      <c r="AQ459" s="108" t="s">
        <v>194</v>
      </c>
      <c r="AU459" s="108" t="s">
        <v>327</v>
      </c>
      <c r="AV459" s="108" t="str">
        <f t="shared" si="129"/>
        <v>R_ES-APP-OTH</v>
      </c>
      <c r="AW459" s="108" t="str">
        <f t="shared" si="129"/>
        <v>WH14_15</v>
      </c>
      <c r="AX459" s="108">
        <f t="shared" si="122"/>
        <v>0.0231546162990083</v>
      </c>
      <c r="AY459" s="108" t="s">
        <v>18</v>
      </c>
      <c r="AZ459" s="108" t="s">
        <v>193</v>
      </c>
      <c r="BD459" s="108" t="s">
        <v>327</v>
      </c>
      <c r="BE459" s="108" t="str">
        <f t="shared" si="130"/>
        <v>R_ES-APP-OTH</v>
      </c>
      <c r="BF459" s="108" t="str">
        <f t="shared" si="130"/>
        <v>WH14_15</v>
      </c>
      <c r="BG459" s="108">
        <f t="shared" si="134"/>
        <v>0.0252966565536165</v>
      </c>
      <c r="BH459" s="108" t="s">
        <v>18</v>
      </c>
      <c r="BI459" s="108" t="s">
        <v>195</v>
      </c>
      <c r="BM459" s="108" t="s">
        <v>327</v>
      </c>
      <c r="BN459" s="108" t="str">
        <f t="shared" si="131"/>
        <v>R_ES-APP-OTH</v>
      </c>
      <c r="BO459" s="108" t="str">
        <f t="shared" si="131"/>
        <v>WH14_15</v>
      </c>
      <c r="BP459" s="108">
        <f t="shared" si="125"/>
        <v>0.0231546162990083</v>
      </c>
      <c r="BQ459" s="108" t="s">
        <v>18</v>
      </c>
      <c r="BR459" s="108" t="s">
        <v>192</v>
      </c>
    </row>
    <row r="460" spans="11:70">
      <c r="K460" s="108" t="s">
        <v>327</v>
      </c>
      <c r="L460" s="108" t="str">
        <f t="shared" si="132"/>
        <v>R_ES-APP-OTH</v>
      </c>
      <c r="M460" s="108" t="str">
        <f t="shared" si="135"/>
        <v>WH16_17</v>
      </c>
      <c r="N460" s="108">
        <f t="shared" si="115"/>
        <v>0.0228058793544892</v>
      </c>
      <c r="O460" s="108" t="s">
        <v>18</v>
      </c>
      <c r="P460" s="108" t="s">
        <v>196</v>
      </c>
      <c r="T460" s="108" t="s">
        <v>327</v>
      </c>
      <c r="U460" s="108" t="str">
        <f t="shared" si="133"/>
        <v>R_ES-APP-OTH</v>
      </c>
      <c r="V460" s="108" t="str">
        <f t="shared" si="133"/>
        <v>WH16_17</v>
      </c>
      <c r="W460" s="108">
        <f t="shared" si="116"/>
        <v>0.0270225001421144</v>
      </c>
      <c r="X460" s="108" t="s">
        <v>18</v>
      </c>
      <c r="Y460" s="108" t="s">
        <v>191</v>
      </c>
      <c r="AC460" s="108" t="s">
        <v>327</v>
      </c>
      <c r="AD460" s="108" t="str">
        <f t="shared" si="127"/>
        <v>R_ES-APP-OTH</v>
      </c>
      <c r="AE460" s="108" t="str">
        <f t="shared" si="127"/>
        <v>WH16_17</v>
      </c>
      <c r="AF460" s="108">
        <f t="shared" si="118"/>
        <v>0.0257055276901567</v>
      </c>
      <c r="AG460" s="108" t="s">
        <v>18</v>
      </c>
      <c r="AH460" s="108" t="s">
        <v>197</v>
      </c>
      <c r="AL460" s="108" t="s">
        <v>327</v>
      </c>
      <c r="AM460" s="108" t="str">
        <f t="shared" si="128"/>
        <v>R_ES-APP-OTH</v>
      </c>
      <c r="AN460" s="108" t="str">
        <f t="shared" si="128"/>
        <v>WH16_17</v>
      </c>
      <c r="AO460" s="108">
        <f t="shared" si="120"/>
        <v>0.0253035348263485</v>
      </c>
      <c r="AP460" s="108" t="s">
        <v>18</v>
      </c>
      <c r="AQ460" s="108" t="s">
        <v>194</v>
      </c>
      <c r="AU460" s="108" t="s">
        <v>327</v>
      </c>
      <c r="AV460" s="108" t="str">
        <f t="shared" si="129"/>
        <v>R_ES-APP-OTH</v>
      </c>
      <c r="AW460" s="108" t="str">
        <f t="shared" si="129"/>
        <v>WH16_17</v>
      </c>
      <c r="AX460" s="108">
        <f t="shared" si="122"/>
        <v>0.0233585702637121</v>
      </c>
      <c r="AY460" s="108" t="s">
        <v>18</v>
      </c>
      <c r="AZ460" s="108" t="s">
        <v>193</v>
      </c>
      <c r="BD460" s="108" t="s">
        <v>327</v>
      </c>
      <c r="BE460" s="108" t="str">
        <f t="shared" si="130"/>
        <v>R_ES-APP-OTH</v>
      </c>
      <c r="BF460" s="108" t="str">
        <f t="shared" si="130"/>
        <v>WH16_17</v>
      </c>
      <c r="BG460" s="108">
        <f t="shared" si="134"/>
        <v>0.0253035348263485</v>
      </c>
      <c r="BH460" s="108" t="s">
        <v>18</v>
      </c>
      <c r="BI460" s="108" t="s">
        <v>195</v>
      </c>
      <c r="BM460" s="108" t="s">
        <v>327</v>
      </c>
      <c r="BN460" s="108" t="str">
        <f t="shared" si="131"/>
        <v>R_ES-APP-OTH</v>
      </c>
      <c r="BO460" s="108" t="str">
        <f t="shared" si="131"/>
        <v>WH16_17</v>
      </c>
      <c r="BP460" s="108">
        <f t="shared" si="125"/>
        <v>0.0233585702637121</v>
      </c>
      <c r="BQ460" s="108" t="s">
        <v>18</v>
      </c>
      <c r="BR460" s="108" t="s">
        <v>192</v>
      </c>
    </row>
    <row r="461" spans="11:70">
      <c r="K461" s="108" t="s">
        <v>327</v>
      </c>
      <c r="L461" s="108" t="str">
        <f t="shared" si="132"/>
        <v>R_ES-APP-OTH</v>
      </c>
      <c r="M461" s="108" t="str">
        <f t="shared" si="135"/>
        <v>WH18_19</v>
      </c>
      <c r="N461" s="108">
        <f t="shared" si="115"/>
        <v>0.0228335510535675</v>
      </c>
      <c r="O461" s="108" t="s">
        <v>18</v>
      </c>
      <c r="P461" s="108" t="s">
        <v>196</v>
      </c>
      <c r="T461" s="108" t="s">
        <v>327</v>
      </c>
      <c r="U461" s="108" t="str">
        <f t="shared" si="133"/>
        <v>R_ES-APP-OTH</v>
      </c>
      <c r="V461" s="108" t="str">
        <f t="shared" si="133"/>
        <v>WH18_19</v>
      </c>
      <c r="W461" s="108">
        <f t="shared" si="116"/>
        <v>0.0267517944660614</v>
      </c>
      <c r="X461" s="108" t="s">
        <v>18</v>
      </c>
      <c r="Y461" s="108" t="s">
        <v>191</v>
      </c>
      <c r="AC461" s="108" t="s">
        <v>327</v>
      </c>
      <c r="AD461" s="108" t="str">
        <f t="shared" si="127"/>
        <v>R_ES-APP-OTH</v>
      </c>
      <c r="AE461" s="108" t="str">
        <f t="shared" si="127"/>
        <v>WH18_19</v>
      </c>
      <c r="AF461" s="108">
        <f t="shared" si="118"/>
        <v>0.0255927943653416</v>
      </c>
      <c r="AG461" s="108" t="s">
        <v>18</v>
      </c>
      <c r="AH461" s="108" t="s">
        <v>197</v>
      </c>
      <c r="AL461" s="108" t="s">
        <v>327</v>
      </c>
      <c r="AM461" s="108" t="str">
        <f t="shared" si="128"/>
        <v>R_ES-APP-OTH</v>
      </c>
      <c r="AN461" s="108" t="str">
        <f t="shared" si="128"/>
        <v>WH18_19</v>
      </c>
      <c r="AO461" s="108">
        <f t="shared" si="120"/>
        <v>0.0249695860312862</v>
      </c>
      <c r="AP461" s="108" t="s">
        <v>18</v>
      </c>
      <c r="AQ461" s="108" t="s">
        <v>194</v>
      </c>
      <c r="AU461" s="108" t="s">
        <v>327</v>
      </c>
      <c r="AV461" s="108" t="str">
        <f t="shared" si="129"/>
        <v>R_ES-APP-OTH</v>
      </c>
      <c r="AW461" s="108" t="str">
        <f t="shared" si="129"/>
        <v>WH18_19</v>
      </c>
      <c r="AX461" s="108">
        <f t="shared" si="122"/>
        <v>0.023127630615324</v>
      </c>
      <c r="AY461" s="108" t="s">
        <v>18</v>
      </c>
      <c r="AZ461" s="108" t="s">
        <v>193</v>
      </c>
      <c r="BD461" s="108" t="s">
        <v>327</v>
      </c>
      <c r="BE461" s="108" t="str">
        <f t="shared" si="130"/>
        <v>R_ES-APP-OTH</v>
      </c>
      <c r="BF461" s="108" t="str">
        <f t="shared" si="130"/>
        <v>WH18_19</v>
      </c>
      <c r="BG461" s="108">
        <f t="shared" si="134"/>
        <v>0.0249695860312862</v>
      </c>
      <c r="BH461" s="108" t="s">
        <v>18</v>
      </c>
      <c r="BI461" s="108" t="s">
        <v>195</v>
      </c>
      <c r="BM461" s="108" t="s">
        <v>327</v>
      </c>
      <c r="BN461" s="108" t="str">
        <f t="shared" si="131"/>
        <v>R_ES-APP-OTH</v>
      </c>
      <c r="BO461" s="108" t="str">
        <f t="shared" si="131"/>
        <v>WH18_19</v>
      </c>
      <c r="BP461" s="108">
        <f t="shared" si="125"/>
        <v>0.023127630615324</v>
      </c>
      <c r="BQ461" s="108" t="s">
        <v>18</v>
      </c>
      <c r="BR461" s="108" t="s">
        <v>192</v>
      </c>
    </row>
    <row r="462" spans="11:70">
      <c r="K462" s="108" t="s">
        <v>327</v>
      </c>
      <c r="L462" s="108" t="str">
        <f t="shared" si="132"/>
        <v>R_ES-APP-OTH</v>
      </c>
      <c r="M462" s="108" t="str">
        <f t="shared" si="135"/>
        <v>WH20_21</v>
      </c>
      <c r="N462" s="108">
        <f t="shared" si="115"/>
        <v>0.0227154557821904</v>
      </c>
      <c r="O462" s="108" t="s">
        <v>18</v>
      </c>
      <c r="P462" s="108" t="s">
        <v>196</v>
      </c>
      <c r="T462" s="108" t="s">
        <v>327</v>
      </c>
      <c r="U462" s="108" t="str">
        <f t="shared" si="133"/>
        <v>R_ES-APP-OTH</v>
      </c>
      <c r="V462" s="108" t="str">
        <f t="shared" si="133"/>
        <v>WH20_21</v>
      </c>
      <c r="W462" s="108">
        <f t="shared" si="116"/>
        <v>0.0283933513791526</v>
      </c>
      <c r="X462" s="108" t="s">
        <v>18</v>
      </c>
      <c r="Y462" s="108" t="s">
        <v>191</v>
      </c>
      <c r="AC462" s="108" t="s">
        <v>327</v>
      </c>
      <c r="AD462" s="108" t="str">
        <f t="shared" si="127"/>
        <v>R_ES-APP-OTH</v>
      </c>
      <c r="AE462" s="108" t="str">
        <f t="shared" si="127"/>
        <v>WH20_21</v>
      </c>
      <c r="AF462" s="108">
        <f t="shared" si="118"/>
        <v>0.0251280963570105</v>
      </c>
      <c r="AG462" s="108" t="s">
        <v>18</v>
      </c>
      <c r="AH462" s="108" t="s">
        <v>197</v>
      </c>
      <c r="AL462" s="108" t="s">
        <v>327</v>
      </c>
      <c r="AM462" s="108" t="str">
        <f t="shared" si="128"/>
        <v>R_ES-APP-OTH</v>
      </c>
      <c r="AN462" s="108" t="str">
        <f t="shared" si="128"/>
        <v>WH20_21</v>
      </c>
      <c r="AO462" s="108">
        <f t="shared" si="120"/>
        <v>0.0251936667769471</v>
      </c>
      <c r="AP462" s="108" t="s">
        <v>18</v>
      </c>
      <c r="AQ462" s="108" t="s">
        <v>194</v>
      </c>
      <c r="AU462" s="108" t="s">
        <v>327</v>
      </c>
      <c r="AV462" s="108" t="str">
        <f t="shared" si="129"/>
        <v>R_ES-APP-OTH</v>
      </c>
      <c r="AW462" s="108" t="str">
        <f t="shared" si="129"/>
        <v>WH20_21</v>
      </c>
      <c r="AX462" s="108">
        <f t="shared" si="122"/>
        <v>0.0230669226777415</v>
      </c>
      <c r="AY462" s="108" t="s">
        <v>18</v>
      </c>
      <c r="AZ462" s="108" t="s">
        <v>193</v>
      </c>
      <c r="BD462" s="108" t="s">
        <v>327</v>
      </c>
      <c r="BE462" s="108" t="str">
        <f t="shared" si="130"/>
        <v>R_ES-APP-OTH</v>
      </c>
      <c r="BF462" s="108" t="str">
        <f t="shared" si="130"/>
        <v>WH20_21</v>
      </c>
      <c r="BG462" s="108">
        <f t="shared" si="134"/>
        <v>0.0251936667769471</v>
      </c>
      <c r="BH462" s="108" t="s">
        <v>18</v>
      </c>
      <c r="BI462" s="108" t="s">
        <v>195</v>
      </c>
      <c r="BM462" s="108" t="s">
        <v>327</v>
      </c>
      <c r="BN462" s="108" t="str">
        <f t="shared" si="131"/>
        <v>R_ES-APP-OTH</v>
      </c>
      <c r="BO462" s="108" t="str">
        <f t="shared" si="131"/>
        <v>WH20_21</v>
      </c>
      <c r="BP462" s="108">
        <f t="shared" si="125"/>
        <v>0.0230669226777415</v>
      </c>
      <c r="BQ462" s="108" t="s">
        <v>18</v>
      </c>
      <c r="BR462" s="108" t="s">
        <v>192</v>
      </c>
    </row>
    <row r="463" spans="11:70">
      <c r="K463" s="175" t="s">
        <v>327</v>
      </c>
      <c r="L463" s="108" t="str">
        <f t="shared" si="132"/>
        <v>R_ES-APP-OTH</v>
      </c>
      <c r="M463" s="108" t="str">
        <f t="shared" si="135"/>
        <v>WH22_23</v>
      </c>
      <c r="N463" s="108">
        <f t="shared" si="115"/>
        <v>0.0228898262899369</v>
      </c>
      <c r="O463" s="108" t="s">
        <v>18</v>
      </c>
      <c r="P463" s="108" t="s">
        <v>196</v>
      </c>
      <c r="T463" s="108" t="s">
        <v>327</v>
      </c>
      <c r="U463" s="108" t="str">
        <f t="shared" si="133"/>
        <v>R_ES-APP-OTH</v>
      </c>
      <c r="V463" s="108" t="str">
        <f t="shared" si="133"/>
        <v>WH22_23</v>
      </c>
      <c r="W463" s="108">
        <f t="shared" si="116"/>
        <v>0.0283097816617008</v>
      </c>
      <c r="X463" s="108" t="s">
        <v>18</v>
      </c>
      <c r="Y463" s="108" t="s">
        <v>191</v>
      </c>
      <c r="AC463" s="108" t="s">
        <v>327</v>
      </c>
      <c r="AD463" s="108" t="str">
        <f t="shared" si="127"/>
        <v>R_ES-APP-OTH</v>
      </c>
      <c r="AE463" s="108" t="str">
        <f t="shared" si="127"/>
        <v>WH22_23</v>
      </c>
      <c r="AF463" s="108">
        <f t="shared" si="118"/>
        <v>0.0254920738775338</v>
      </c>
      <c r="AG463" s="108" t="s">
        <v>18</v>
      </c>
      <c r="AH463" s="108" t="s">
        <v>197</v>
      </c>
      <c r="AL463" s="108" t="s">
        <v>327</v>
      </c>
      <c r="AM463" s="108" t="str">
        <f t="shared" si="128"/>
        <v>R_ES-APP-OTH</v>
      </c>
      <c r="AN463" s="108" t="str">
        <f t="shared" si="128"/>
        <v>WH22_23</v>
      </c>
      <c r="AO463" s="108">
        <f t="shared" si="120"/>
        <v>0.025793097568826</v>
      </c>
      <c r="AP463" s="108" t="s">
        <v>18</v>
      </c>
      <c r="AQ463" s="108" t="s">
        <v>194</v>
      </c>
      <c r="AU463" s="108" t="s">
        <v>327</v>
      </c>
      <c r="AV463" s="108" t="str">
        <f t="shared" si="129"/>
        <v>R_ES-APP-OTH</v>
      </c>
      <c r="AW463" s="108" t="str">
        <f t="shared" si="129"/>
        <v>WH22_23</v>
      </c>
      <c r="AX463" s="108">
        <f t="shared" si="122"/>
        <v>0.0246581494217923</v>
      </c>
      <c r="AY463" s="108" t="s">
        <v>18</v>
      </c>
      <c r="AZ463" s="108" t="s">
        <v>193</v>
      </c>
      <c r="BD463" s="108" t="s">
        <v>327</v>
      </c>
      <c r="BE463" s="108" t="str">
        <f t="shared" si="130"/>
        <v>R_ES-APP-OTH</v>
      </c>
      <c r="BF463" s="108" t="str">
        <f t="shared" si="130"/>
        <v>WH22_23</v>
      </c>
      <c r="BG463" s="108">
        <f t="shared" si="134"/>
        <v>0.025793097568826</v>
      </c>
      <c r="BH463" s="108" t="s">
        <v>18</v>
      </c>
      <c r="BI463" s="108" t="s">
        <v>195</v>
      </c>
      <c r="BM463" s="108" t="s">
        <v>327</v>
      </c>
      <c r="BN463" s="108" t="str">
        <f t="shared" si="131"/>
        <v>R_ES-APP-OTH</v>
      </c>
      <c r="BO463" s="108" t="str">
        <f t="shared" si="131"/>
        <v>WH22_23</v>
      </c>
      <c r="BP463" s="108">
        <f t="shared" si="125"/>
        <v>0.0246581494217923</v>
      </c>
      <c r="BQ463" s="108" t="s">
        <v>18</v>
      </c>
      <c r="BR463" s="108" t="s">
        <v>192</v>
      </c>
    </row>
    <row r="464" spans="11:70">
      <c r="K464" s="108" t="s">
        <v>327</v>
      </c>
      <c r="L464" s="108" t="str">
        <f>C18</f>
        <v>R_ES-LI</v>
      </c>
      <c r="M464" s="108" t="str">
        <f t="shared" si="135"/>
        <v>RH0_1</v>
      </c>
      <c r="N464" s="108">
        <f t="shared" ref="N464:N511" si="136">N416</f>
        <v>0.0207246590371655</v>
      </c>
      <c r="O464" s="108" t="s">
        <v>18</v>
      </c>
      <c r="P464" s="108" t="s">
        <v>196</v>
      </c>
      <c r="T464" s="108" t="s">
        <v>327</v>
      </c>
      <c r="U464" s="108" t="str">
        <f t="shared" ref="U464:V496" si="137">L464</f>
        <v>R_ES-LI</v>
      </c>
      <c r="V464" s="108" t="str">
        <f t="shared" si="137"/>
        <v>RH0_1</v>
      </c>
      <c r="W464" s="108">
        <f t="shared" ref="W464:W511" si="138">W416</f>
        <v>0.0211149417251545</v>
      </c>
      <c r="X464" s="108" t="s">
        <v>18</v>
      </c>
      <c r="Y464" s="108" t="s">
        <v>191</v>
      </c>
      <c r="AC464" s="108" t="s">
        <v>327</v>
      </c>
      <c r="AD464" s="108" t="str">
        <f t="shared" ref="AD464:AE495" si="139">U464</f>
        <v>R_ES-LI</v>
      </c>
      <c r="AE464" s="108" t="str">
        <f t="shared" si="139"/>
        <v>RH0_1</v>
      </c>
      <c r="AF464" s="108">
        <f t="shared" ref="AF464:AF511" si="140">AF416</f>
        <v>0.0215588607712188</v>
      </c>
      <c r="AG464" s="108" t="s">
        <v>18</v>
      </c>
      <c r="AH464" s="108" t="s">
        <v>197</v>
      </c>
      <c r="AL464" s="108" t="s">
        <v>327</v>
      </c>
      <c r="AM464" s="108" t="str">
        <f t="shared" ref="AM464:AN495" si="141">AD464</f>
        <v>R_ES-LI</v>
      </c>
      <c r="AN464" s="108" t="str">
        <f t="shared" si="141"/>
        <v>RH0_1</v>
      </c>
      <c r="AO464" s="108">
        <f t="shared" ref="AO464:AO511" si="142">AO416</f>
        <v>0.0211002816156798</v>
      </c>
      <c r="AP464" s="108" t="s">
        <v>18</v>
      </c>
      <c r="AQ464" s="108" t="s">
        <v>194</v>
      </c>
      <c r="AU464" s="108" t="s">
        <v>327</v>
      </c>
      <c r="AV464" s="108" t="str">
        <f t="shared" ref="AV464:AW495" si="143">AM464</f>
        <v>R_ES-LI</v>
      </c>
      <c r="AW464" s="108" t="str">
        <f t="shared" si="143"/>
        <v>RH0_1</v>
      </c>
      <c r="AX464" s="108">
        <f t="shared" ref="AX464:AX511" si="144">AX416</f>
        <v>0.0216553453978117</v>
      </c>
      <c r="AY464" s="108" t="s">
        <v>18</v>
      </c>
      <c r="AZ464" s="108" t="s">
        <v>193</v>
      </c>
      <c r="BD464" s="108" t="s">
        <v>327</v>
      </c>
      <c r="BE464" s="108" t="str">
        <f t="shared" ref="BE464:BF495" si="145">AV464</f>
        <v>R_ES-LI</v>
      </c>
      <c r="BF464" s="108" t="str">
        <f t="shared" si="145"/>
        <v>RH0_1</v>
      </c>
      <c r="BG464" s="108">
        <f t="shared" si="134"/>
        <v>0.0211002816156798</v>
      </c>
      <c r="BH464" s="108" t="s">
        <v>18</v>
      </c>
      <c r="BI464" s="108" t="s">
        <v>195</v>
      </c>
      <c r="BM464" s="108" t="s">
        <v>327</v>
      </c>
      <c r="BN464" s="108" t="str">
        <f t="shared" ref="BN464:BO495" si="146">BE464</f>
        <v>R_ES-LI</v>
      </c>
      <c r="BO464" s="108" t="str">
        <f t="shared" si="146"/>
        <v>RH0_1</v>
      </c>
      <c r="BP464" s="108">
        <f t="shared" ref="BP464:BP511" si="147">AX464</f>
        <v>0.0216553453978117</v>
      </c>
      <c r="BQ464" s="108" t="s">
        <v>18</v>
      </c>
      <c r="BR464" s="108" t="s">
        <v>192</v>
      </c>
    </row>
    <row r="465" spans="11:70">
      <c r="K465" s="108" t="s">
        <v>327</v>
      </c>
      <c r="L465" s="108" t="str">
        <f t="shared" ref="L465:L511" si="148">L464</f>
        <v>R_ES-LI</v>
      </c>
      <c r="M465" s="108" t="str">
        <f t="shared" si="135"/>
        <v>RH2_3</v>
      </c>
      <c r="N465" s="108">
        <f t="shared" si="136"/>
        <v>0.0206069139508455</v>
      </c>
      <c r="O465" s="108" t="s">
        <v>18</v>
      </c>
      <c r="P465" s="108" t="s">
        <v>196</v>
      </c>
      <c r="T465" s="108" t="s">
        <v>327</v>
      </c>
      <c r="U465" s="108" t="str">
        <f t="shared" si="137"/>
        <v>R_ES-LI</v>
      </c>
      <c r="V465" s="108" t="str">
        <f t="shared" si="137"/>
        <v>RH2_3</v>
      </c>
      <c r="W465" s="108">
        <f t="shared" si="138"/>
        <v>0.019269377650939</v>
      </c>
      <c r="X465" s="108" t="s">
        <v>18</v>
      </c>
      <c r="Y465" s="108" t="s">
        <v>191</v>
      </c>
      <c r="AC465" s="108" t="s">
        <v>327</v>
      </c>
      <c r="AD465" s="108" t="str">
        <f t="shared" si="139"/>
        <v>R_ES-LI</v>
      </c>
      <c r="AE465" s="108" t="str">
        <f t="shared" si="139"/>
        <v>RH2_3</v>
      </c>
      <c r="AF465" s="108">
        <f t="shared" si="140"/>
        <v>0.021716461727875</v>
      </c>
      <c r="AG465" s="108" t="s">
        <v>18</v>
      </c>
      <c r="AH465" s="108" t="s">
        <v>197</v>
      </c>
      <c r="AL465" s="108" t="s">
        <v>327</v>
      </c>
      <c r="AM465" s="108" t="str">
        <f t="shared" si="141"/>
        <v>R_ES-LI</v>
      </c>
      <c r="AN465" s="108" t="str">
        <f t="shared" si="141"/>
        <v>RH2_3</v>
      </c>
      <c r="AO465" s="108">
        <f t="shared" si="142"/>
        <v>0.0202044634746338</v>
      </c>
      <c r="AP465" s="108" t="s">
        <v>18</v>
      </c>
      <c r="AQ465" s="108" t="s">
        <v>194</v>
      </c>
      <c r="AU465" s="108" t="s">
        <v>327</v>
      </c>
      <c r="AV465" s="108" t="str">
        <f t="shared" si="143"/>
        <v>R_ES-LI</v>
      </c>
      <c r="AW465" s="108" t="str">
        <f t="shared" si="143"/>
        <v>RH2_3</v>
      </c>
      <c r="AX465" s="108">
        <f t="shared" si="144"/>
        <v>0.0197617928172299</v>
      </c>
      <c r="AY465" s="108" t="s">
        <v>18</v>
      </c>
      <c r="AZ465" s="108" t="s">
        <v>193</v>
      </c>
      <c r="BD465" s="108" t="s">
        <v>327</v>
      </c>
      <c r="BE465" s="108" t="str">
        <f t="shared" si="145"/>
        <v>R_ES-LI</v>
      </c>
      <c r="BF465" s="108" t="str">
        <f t="shared" si="145"/>
        <v>RH2_3</v>
      </c>
      <c r="BG465" s="108">
        <f t="shared" si="134"/>
        <v>0.0202044634746338</v>
      </c>
      <c r="BH465" s="108" t="s">
        <v>18</v>
      </c>
      <c r="BI465" s="108" t="s">
        <v>195</v>
      </c>
      <c r="BM465" s="108" t="s">
        <v>327</v>
      </c>
      <c r="BN465" s="108" t="str">
        <f t="shared" si="146"/>
        <v>R_ES-LI</v>
      </c>
      <c r="BO465" s="108" t="str">
        <f t="shared" si="146"/>
        <v>RH2_3</v>
      </c>
      <c r="BP465" s="108">
        <f t="shared" si="147"/>
        <v>0.0197617928172299</v>
      </c>
      <c r="BQ465" s="108" t="s">
        <v>18</v>
      </c>
      <c r="BR465" s="108" t="s">
        <v>192</v>
      </c>
    </row>
    <row r="466" spans="11:70">
      <c r="K466" s="108" t="s">
        <v>327</v>
      </c>
      <c r="L466" s="108" t="str">
        <f t="shared" si="148"/>
        <v>R_ES-LI</v>
      </c>
      <c r="M466" s="108" t="str">
        <f t="shared" si="135"/>
        <v>RH4_5</v>
      </c>
      <c r="N466" s="108">
        <f t="shared" si="136"/>
        <v>0.0199087438710615</v>
      </c>
      <c r="O466" s="108" t="s">
        <v>18</v>
      </c>
      <c r="P466" s="108" t="s">
        <v>196</v>
      </c>
      <c r="T466" s="108" t="s">
        <v>327</v>
      </c>
      <c r="U466" s="108" t="str">
        <f t="shared" si="137"/>
        <v>R_ES-LI</v>
      </c>
      <c r="V466" s="108" t="str">
        <f t="shared" si="137"/>
        <v>RH4_5</v>
      </c>
      <c r="W466" s="108">
        <f t="shared" si="138"/>
        <v>0.0185538915735157</v>
      </c>
      <c r="X466" s="108" t="s">
        <v>18</v>
      </c>
      <c r="Y466" s="108" t="s">
        <v>191</v>
      </c>
      <c r="AC466" s="108" t="s">
        <v>327</v>
      </c>
      <c r="AD466" s="108" t="str">
        <f t="shared" si="139"/>
        <v>R_ES-LI</v>
      </c>
      <c r="AE466" s="108" t="str">
        <f t="shared" si="139"/>
        <v>RH4_5</v>
      </c>
      <c r="AF466" s="108">
        <f t="shared" si="140"/>
        <v>0.0210410330240004</v>
      </c>
      <c r="AG466" s="108" t="s">
        <v>18</v>
      </c>
      <c r="AH466" s="108" t="s">
        <v>197</v>
      </c>
      <c r="AL466" s="108" t="s">
        <v>327</v>
      </c>
      <c r="AM466" s="108" t="str">
        <f t="shared" si="141"/>
        <v>R_ES-LI</v>
      </c>
      <c r="AN466" s="108" t="str">
        <f t="shared" si="141"/>
        <v>RH4_5</v>
      </c>
      <c r="AO466" s="108">
        <f t="shared" si="142"/>
        <v>0.0191598666763358</v>
      </c>
      <c r="AP466" s="108" t="s">
        <v>18</v>
      </c>
      <c r="AQ466" s="108" t="s">
        <v>194</v>
      </c>
      <c r="AU466" s="108" t="s">
        <v>327</v>
      </c>
      <c r="AV466" s="108" t="str">
        <f t="shared" si="143"/>
        <v>R_ES-LI</v>
      </c>
      <c r="AW466" s="108" t="str">
        <f t="shared" si="143"/>
        <v>RH4_5</v>
      </c>
      <c r="AX466" s="108">
        <f t="shared" si="144"/>
        <v>0.0176014946901204</v>
      </c>
      <c r="AY466" s="108" t="s">
        <v>18</v>
      </c>
      <c r="AZ466" s="108" t="s">
        <v>193</v>
      </c>
      <c r="BD466" s="108" t="s">
        <v>327</v>
      </c>
      <c r="BE466" s="108" t="str">
        <f t="shared" si="145"/>
        <v>R_ES-LI</v>
      </c>
      <c r="BF466" s="108" t="str">
        <f t="shared" si="145"/>
        <v>RH4_5</v>
      </c>
      <c r="BG466" s="108">
        <f t="shared" si="134"/>
        <v>0.0191598666763358</v>
      </c>
      <c r="BH466" s="108" t="s">
        <v>18</v>
      </c>
      <c r="BI466" s="108" t="s">
        <v>195</v>
      </c>
      <c r="BM466" s="108" t="s">
        <v>327</v>
      </c>
      <c r="BN466" s="108" t="str">
        <f t="shared" si="146"/>
        <v>R_ES-LI</v>
      </c>
      <c r="BO466" s="108" t="str">
        <f t="shared" si="146"/>
        <v>RH4_5</v>
      </c>
      <c r="BP466" s="108">
        <f t="shared" si="147"/>
        <v>0.0176014946901204</v>
      </c>
      <c r="BQ466" s="108" t="s">
        <v>18</v>
      </c>
      <c r="BR466" s="108" t="s">
        <v>192</v>
      </c>
    </row>
    <row r="467" spans="11:70">
      <c r="K467" s="175" t="s">
        <v>327</v>
      </c>
      <c r="L467" s="108" t="str">
        <f t="shared" si="148"/>
        <v>R_ES-LI</v>
      </c>
      <c r="M467" s="108" t="str">
        <f t="shared" si="135"/>
        <v>RH6_7</v>
      </c>
      <c r="N467" s="108">
        <f t="shared" si="136"/>
        <v>0.019131142691048</v>
      </c>
      <c r="O467" s="108" t="s">
        <v>18</v>
      </c>
      <c r="P467" s="108" t="s">
        <v>196</v>
      </c>
      <c r="T467" s="108" t="s">
        <v>327</v>
      </c>
      <c r="U467" s="108" t="str">
        <f t="shared" si="137"/>
        <v>R_ES-LI</v>
      </c>
      <c r="V467" s="108" t="str">
        <f t="shared" si="137"/>
        <v>RH6_7</v>
      </c>
      <c r="W467" s="108">
        <f t="shared" si="138"/>
        <v>0.0188033521186996</v>
      </c>
      <c r="X467" s="108" t="s">
        <v>18</v>
      </c>
      <c r="Y467" s="108" t="s">
        <v>191</v>
      </c>
      <c r="AC467" s="108" t="s">
        <v>327</v>
      </c>
      <c r="AD467" s="108" t="str">
        <f t="shared" si="139"/>
        <v>R_ES-LI</v>
      </c>
      <c r="AE467" s="108" t="str">
        <f t="shared" si="139"/>
        <v>RH6_7</v>
      </c>
      <c r="AF467" s="108">
        <f t="shared" si="140"/>
        <v>0.0186236423856643</v>
      </c>
      <c r="AG467" s="108" t="s">
        <v>18</v>
      </c>
      <c r="AH467" s="108" t="s">
        <v>197</v>
      </c>
      <c r="AL467" s="108" t="s">
        <v>327</v>
      </c>
      <c r="AM467" s="108" t="str">
        <f t="shared" si="141"/>
        <v>R_ES-LI</v>
      </c>
      <c r="AN467" s="108" t="str">
        <f t="shared" si="141"/>
        <v>RH6_7</v>
      </c>
      <c r="AO467" s="108">
        <f t="shared" si="142"/>
        <v>0.0183190275812949</v>
      </c>
      <c r="AP467" s="108" t="s">
        <v>18</v>
      </c>
      <c r="AQ467" s="108" t="s">
        <v>194</v>
      </c>
      <c r="AU467" s="108" t="s">
        <v>327</v>
      </c>
      <c r="AV467" s="108" t="str">
        <f t="shared" si="143"/>
        <v>R_ES-LI</v>
      </c>
      <c r="AW467" s="108" t="str">
        <f t="shared" si="143"/>
        <v>RH6_7</v>
      </c>
      <c r="AX467" s="108">
        <f t="shared" si="144"/>
        <v>0.0167442934477807</v>
      </c>
      <c r="AY467" s="108" t="s">
        <v>18</v>
      </c>
      <c r="AZ467" s="108" t="s">
        <v>193</v>
      </c>
      <c r="BD467" s="108" t="s">
        <v>327</v>
      </c>
      <c r="BE467" s="108" t="str">
        <f t="shared" si="145"/>
        <v>R_ES-LI</v>
      </c>
      <c r="BF467" s="108" t="str">
        <f t="shared" si="145"/>
        <v>RH6_7</v>
      </c>
      <c r="BG467" s="108">
        <f t="shared" si="134"/>
        <v>0.0183190275812949</v>
      </c>
      <c r="BH467" s="108" t="s">
        <v>18</v>
      </c>
      <c r="BI467" s="108" t="s">
        <v>195</v>
      </c>
      <c r="BM467" s="108" t="s">
        <v>327</v>
      </c>
      <c r="BN467" s="108" t="str">
        <f t="shared" si="146"/>
        <v>R_ES-LI</v>
      </c>
      <c r="BO467" s="108" t="str">
        <f t="shared" si="146"/>
        <v>RH6_7</v>
      </c>
      <c r="BP467" s="108">
        <f t="shared" si="147"/>
        <v>0.0167442934477807</v>
      </c>
      <c r="BQ467" s="108" t="s">
        <v>18</v>
      </c>
      <c r="BR467" s="108" t="s">
        <v>192</v>
      </c>
    </row>
    <row r="468" spans="11:70">
      <c r="K468" s="108" t="s">
        <v>327</v>
      </c>
      <c r="L468" s="108" t="str">
        <f t="shared" si="148"/>
        <v>R_ES-LI</v>
      </c>
      <c r="M468" s="108" t="str">
        <f t="shared" si="135"/>
        <v>RH8_9</v>
      </c>
      <c r="N468" s="108">
        <f t="shared" si="136"/>
        <v>0.0188308994526831</v>
      </c>
      <c r="O468" s="108" t="s">
        <v>18</v>
      </c>
      <c r="P468" s="108" t="s">
        <v>196</v>
      </c>
      <c r="T468" s="108" t="s">
        <v>327</v>
      </c>
      <c r="U468" s="108" t="str">
        <f t="shared" si="137"/>
        <v>R_ES-LI</v>
      </c>
      <c r="V468" s="108" t="str">
        <f t="shared" si="137"/>
        <v>RH8_9</v>
      </c>
      <c r="W468" s="108">
        <f t="shared" si="138"/>
        <v>0.0202757842956449</v>
      </c>
      <c r="X468" s="108" t="s">
        <v>18</v>
      </c>
      <c r="Y468" s="108" t="s">
        <v>191</v>
      </c>
      <c r="AC468" s="108" t="s">
        <v>327</v>
      </c>
      <c r="AD468" s="108" t="str">
        <f t="shared" si="139"/>
        <v>R_ES-LI</v>
      </c>
      <c r="AE468" s="108" t="str">
        <f t="shared" si="139"/>
        <v>RH8_9</v>
      </c>
      <c r="AF468" s="108">
        <f t="shared" si="140"/>
        <v>0.0171569347582401</v>
      </c>
      <c r="AG468" s="108" t="s">
        <v>18</v>
      </c>
      <c r="AH468" s="108" t="s">
        <v>197</v>
      </c>
      <c r="AL468" s="108" t="s">
        <v>327</v>
      </c>
      <c r="AM468" s="108" t="str">
        <f t="shared" si="141"/>
        <v>R_ES-LI</v>
      </c>
      <c r="AN468" s="108" t="str">
        <f t="shared" si="141"/>
        <v>RH8_9</v>
      </c>
      <c r="AO468" s="108">
        <f t="shared" si="142"/>
        <v>0.0183672329720752</v>
      </c>
      <c r="AP468" s="108" t="s">
        <v>18</v>
      </c>
      <c r="AQ468" s="108" t="s">
        <v>194</v>
      </c>
      <c r="AU468" s="108" t="s">
        <v>327</v>
      </c>
      <c r="AV468" s="108" t="str">
        <f t="shared" si="143"/>
        <v>R_ES-LI</v>
      </c>
      <c r="AW468" s="108" t="str">
        <f t="shared" si="143"/>
        <v>RH8_9</v>
      </c>
      <c r="AX468" s="108">
        <f t="shared" si="144"/>
        <v>0.0168878417223846</v>
      </c>
      <c r="AY468" s="108" t="s">
        <v>18</v>
      </c>
      <c r="AZ468" s="108" t="s">
        <v>193</v>
      </c>
      <c r="BD468" s="108" t="s">
        <v>327</v>
      </c>
      <c r="BE468" s="108" t="str">
        <f t="shared" si="145"/>
        <v>R_ES-LI</v>
      </c>
      <c r="BF468" s="108" t="str">
        <f t="shared" si="145"/>
        <v>RH8_9</v>
      </c>
      <c r="BG468" s="108">
        <f t="shared" si="134"/>
        <v>0.0183672329720752</v>
      </c>
      <c r="BH468" s="108" t="s">
        <v>18</v>
      </c>
      <c r="BI468" s="108" t="s">
        <v>195</v>
      </c>
      <c r="BM468" s="108" t="s">
        <v>327</v>
      </c>
      <c r="BN468" s="108" t="str">
        <f t="shared" si="146"/>
        <v>R_ES-LI</v>
      </c>
      <c r="BO468" s="108" t="str">
        <f t="shared" si="146"/>
        <v>RH8_9</v>
      </c>
      <c r="BP468" s="108">
        <f t="shared" si="147"/>
        <v>0.0168878417223846</v>
      </c>
      <c r="BQ468" s="108" t="s">
        <v>18</v>
      </c>
      <c r="BR468" s="108" t="s">
        <v>192</v>
      </c>
    </row>
    <row r="469" spans="11:70">
      <c r="K469" s="108" t="s">
        <v>327</v>
      </c>
      <c r="L469" s="108" t="str">
        <f t="shared" si="148"/>
        <v>R_ES-LI</v>
      </c>
      <c r="M469" s="108" t="str">
        <f t="shared" si="135"/>
        <v>RH10_11</v>
      </c>
      <c r="N469" s="108">
        <f t="shared" si="136"/>
        <v>0.0188922096207154</v>
      </c>
      <c r="O469" s="108" t="s">
        <v>18</v>
      </c>
      <c r="P469" s="108" t="s">
        <v>196</v>
      </c>
      <c r="T469" s="108" t="s">
        <v>327</v>
      </c>
      <c r="U469" s="108" t="str">
        <f t="shared" si="137"/>
        <v>R_ES-LI</v>
      </c>
      <c r="V469" s="108" t="str">
        <f t="shared" si="137"/>
        <v>RH10_11</v>
      </c>
      <c r="W469" s="108">
        <f t="shared" si="138"/>
        <v>0.0226727094068072</v>
      </c>
      <c r="X469" s="108" t="s">
        <v>18</v>
      </c>
      <c r="Y469" s="108" t="s">
        <v>191</v>
      </c>
      <c r="AC469" s="108" t="s">
        <v>327</v>
      </c>
      <c r="AD469" s="108" t="str">
        <f t="shared" si="139"/>
        <v>R_ES-LI</v>
      </c>
      <c r="AE469" s="108" t="str">
        <f t="shared" si="139"/>
        <v>RH10_11</v>
      </c>
      <c r="AF469" s="108">
        <f t="shared" si="140"/>
        <v>0.016996069788382</v>
      </c>
      <c r="AG469" s="108" t="s">
        <v>18</v>
      </c>
      <c r="AH469" s="108" t="s">
        <v>197</v>
      </c>
      <c r="AL469" s="108" t="s">
        <v>327</v>
      </c>
      <c r="AM469" s="108" t="str">
        <f t="shared" si="141"/>
        <v>R_ES-LI</v>
      </c>
      <c r="AN469" s="108" t="str">
        <f t="shared" si="141"/>
        <v>RH10_11</v>
      </c>
      <c r="AO469" s="108">
        <f t="shared" si="142"/>
        <v>0.0195161233742294</v>
      </c>
      <c r="AP469" s="108" t="s">
        <v>18</v>
      </c>
      <c r="AQ469" s="108" t="s">
        <v>194</v>
      </c>
      <c r="AU469" s="108" t="s">
        <v>327</v>
      </c>
      <c r="AV469" s="108" t="str">
        <f t="shared" si="143"/>
        <v>R_ES-LI</v>
      </c>
      <c r="AW469" s="108" t="str">
        <f t="shared" si="143"/>
        <v>RH10_11</v>
      </c>
      <c r="AX469" s="108">
        <f t="shared" si="144"/>
        <v>0.0187422674180833</v>
      </c>
      <c r="AY469" s="108" t="s">
        <v>18</v>
      </c>
      <c r="AZ469" s="108" t="s">
        <v>193</v>
      </c>
      <c r="BD469" s="108" t="s">
        <v>327</v>
      </c>
      <c r="BE469" s="108" t="str">
        <f t="shared" si="145"/>
        <v>R_ES-LI</v>
      </c>
      <c r="BF469" s="108" t="str">
        <f t="shared" si="145"/>
        <v>RH10_11</v>
      </c>
      <c r="BG469" s="108">
        <f t="shared" si="134"/>
        <v>0.0195161233742294</v>
      </c>
      <c r="BH469" s="108" t="s">
        <v>18</v>
      </c>
      <c r="BI469" s="108" t="s">
        <v>195</v>
      </c>
      <c r="BM469" s="108" t="s">
        <v>327</v>
      </c>
      <c r="BN469" s="108" t="str">
        <f t="shared" si="146"/>
        <v>R_ES-LI</v>
      </c>
      <c r="BO469" s="108" t="str">
        <f t="shared" si="146"/>
        <v>RH10_11</v>
      </c>
      <c r="BP469" s="108">
        <f t="shared" si="147"/>
        <v>0.0187422674180833</v>
      </c>
      <c r="BQ469" s="108" t="s">
        <v>18</v>
      </c>
      <c r="BR469" s="108" t="s">
        <v>192</v>
      </c>
    </row>
    <row r="470" spans="11:70">
      <c r="K470" s="108" t="s">
        <v>327</v>
      </c>
      <c r="L470" s="108" t="str">
        <f t="shared" si="148"/>
        <v>R_ES-LI</v>
      </c>
      <c r="M470" s="108" t="str">
        <f t="shared" si="135"/>
        <v>RH12_13</v>
      </c>
      <c r="N470" s="108">
        <f t="shared" si="136"/>
        <v>0.0197356728752531</v>
      </c>
      <c r="O470" s="108" t="s">
        <v>18</v>
      </c>
      <c r="P470" s="108" t="s">
        <v>196</v>
      </c>
      <c r="T470" s="108" t="s">
        <v>327</v>
      </c>
      <c r="U470" s="108" t="str">
        <f t="shared" si="137"/>
        <v>R_ES-LI</v>
      </c>
      <c r="V470" s="108" t="str">
        <f t="shared" si="137"/>
        <v>RH12_13</v>
      </c>
      <c r="W470" s="108">
        <f t="shared" si="138"/>
        <v>0.0227084613240583</v>
      </c>
      <c r="X470" s="108" t="s">
        <v>18</v>
      </c>
      <c r="Y470" s="108" t="s">
        <v>191</v>
      </c>
      <c r="AC470" s="108" t="s">
        <v>327</v>
      </c>
      <c r="AD470" s="108" t="str">
        <f t="shared" si="139"/>
        <v>R_ES-LI</v>
      </c>
      <c r="AE470" s="108" t="str">
        <f t="shared" si="139"/>
        <v>RH12_13</v>
      </c>
      <c r="AF470" s="108">
        <f t="shared" si="140"/>
        <v>0.0181900219421491</v>
      </c>
      <c r="AG470" s="108" t="s">
        <v>18</v>
      </c>
      <c r="AH470" s="108" t="s">
        <v>197</v>
      </c>
      <c r="AL470" s="108" t="s">
        <v>327</v>
      </c>
      <c r="AM470" s="108" t="str">
        <f t="shared" si="141"/>
        <v>R_ES-LI</v>
      </c>
      <c r="AN470" s="108" t="str">
        <f t="shared" si="141"/>
        <v>RH12_13</v>
      </c>
      <c r="AO470" s="108">
        <f t="shared" si="142"/>
        <v>0.0203929774116346</v>
      </c>
      <c r="AP470" s="108" t="s">
        <v>18</v>
      </c>
      <c r="AQ470" s="108" t="s">
        <v>194</v>
      </c>
      <c r="AU470" s="108" t="s">
        <v>327</v>
      </c>
      <c r="AV470" s="108" t="str">
        <f t="shared" si="143"/>
        <v>R_ES-LI</v>
      </c>
      <c r="AW470" s="108" t="str">
        <f t="shared" si="143"/>
        <v>RH12_13</v>
      </c>
      <c r="AX470" s="108">
        <f t="shared" si="144"/>
        <v>0.0203766512243404</v>
      </c>
      <c r="AY470" s="108" t="s">
        <v>18</v>
      </c>
      <c r="AZ470" s="108" t="s">
        <v>193</v>
      </c>
      <c r="BD470" s="108" t="s">
        <v>327</v>
      </c>
      <c r="BE470" s="108" t="str">
        <f t="shared" si="145"/>
        <v>R_ES-LI</v>
      </c>
      <c r="BF470" s="108" t="str">
        <f t="shared" si="145"/>
        <v>RH12_13</v>
      </c>
      <c r="BG470" s="108">
        <f t="shared" si="134"/>
        <v>0.0203929774116346</v>
      </c>
      <c r="BH470" s="108" t="s">
        <v>18</v>
      </c>
      <c r="BI470" s="108" t="s">
        <v>195</v>
      </c>
      <c r="BM470" s="108" t="s">
        <v>327</v>
      </c>
      <c r="BN470" s="108" t="str">
        <f t="shared" si="146"/>
        <v>R_ES-LI</v>
      </c>
      <c r="BO470" s="108" t="str">
        <f t="shared" si="146"/>
        <v>RH12_13</v>
      </c>
      <c r="BP470" s="108">
        <f t="shared" si="147"/>
        <v>0.0203766512243404</v>
      </c>
      <c r="BQ470" s="108" t="s">
        <v>18</v>
      </c>
      <c r="BR470" s="108" t="s">
        <v>192</v>
      </c>
    </row>
    <row r="471" spans="11:70">
      <c r="K471" s="175" t="s">
        <v>327</v>
      </c>
      <c r="L471" s="108" t="str">
        <f t="shared" si="148"/>
        <v>R_ES-LI</v>
      </c>
      <c r="M471" s="108" t="str">
        <f t="shared" si="135"/>
        <v>RH14_15</v>
      </c>
      <c r="N471" s="108">
        <f t="shared" si="136"/>
        <v>0.0205351902664844</v>
      </c>
      <c r="O471" s="108" t="s">
        <v>18</v>
      </c>
      <c r="P471" s="108" t="s">
        <v>196</v>
      </c>
      <c r="T471" s="108" t="s">
        <v>327</v>
      </c>
      <c r="U471" s="108" t="str">
        <f t="shared" si="137"/>
        <v>R_ES-LI</v>
      </c>
      <c r="V471" s="108" t="str">
        <f t="shared" si="137"/>
        <v>RH14_15</v>
      </c>
      <c r="W471" s="108">
        <f t="shared" si="138"/>
        <v>0.0220528299189836</v>
      </c>
      <c r="X471" s="108" t="s">
        <v>18</v>
      </c>
      <c r="Y471" s="108" t="s">
        <v>191</v>
      </c>
      <c r="AC471" s="108" t="s">
        <v>327</v>
      </c>
      <c r="AD471" s="108" t="str">
        <f t="shared" si="139"/>
        <v>R_ES-LI</v>
      </c>
      <c r="AE471" s="108" t="str">
        <f t="shared" si="139"/>
        <v>RH14_15</v>
      </c>
      <c r="AF471" s="108">
        <f t="shared" si="140"/>
        <v>0.0209674919745702</v>
      </c>
      <c r="AG471" s="108" t="s">
        <v>18</v>
      </c>
      <c r="AH471" s="108" t="s">
        <v>197</v>
      </c>
      <c r="AL471" s="108" t="s">
        <v>327</v>
      </c>
      <c r="AM471" s="108" t="str">
        <f t="shared" si="141"/>
        <v>R_ES-LI</v>
      </c>
      <c r="AN471" s="108" t="str">
        <f t="shared" si="141"/>
        <v>RH14_15</v>
      </c>
      <c r="AO471" s="108">
        <f t="shared" si="142"/>
        <v>0.0210417023326588</v>
      </c>
      <c r="AP471" s="108" t="s">
        <v>18</v>
      </c>
      <c r="AQ471" s="108" t="s">
        <v>194</v>
      </c>
      <c r="AU471" s="108" t="s">
        <v>327</v>
      </c>
      <c r="AV471" s="108" t="str">
        <f t="shared" si="143"/>
        <v>R_ES-LI</v>
      </c>
      <c r="AW471" s="108" t="str">
        <f t="shared" si="143"/>
        <v>RH14_15</v>
      </c>
      <c r="AX471" s="108">
        <f t="shared" si="144"/>
        <v>0.0207782387307691</v>
      </c>
      <c r="AY471" s="108" t="s">
        <v>18</v>
      </c>
      <c r="AZ471" s="108" t="s">
        <v>193</v>
      </c>
      <c r="BD471" s="108" t="s">
        <v>327</v>
      </c>
      <c r="BE471" s="108" t="str">
        <f t="shared" si="145"/>
        <v>R_ES-LI</v>
      </c>
      <c r="BF471" s="108" t="str">
        <f t="shared" si="145"/>
        <v>RH14_15</v>
      </c>
      <c r="BG471" s="108">
        <f t="shared" si="134"/>
        <v>0.0210417023326588</v>
      </c>
      <c r="BH471" s="108" t="s">
        <v>18</v>
      </c>
      <c r="BI471" s="108" t="s">
        <v>195</v>
      </c>
      <c r="BM471" s="108" t="s">
        <v>327</v>
      </c>
      <c r="BN471" s="108" t="str">
        <f t="shared" si="146"/>
        <v>R_ES-LI</v>
      </c>
      <c r="BO471" s="108" t="str">
        <f t="shared" si="146"/>
        <v>RH14_15</v>
      </c>
      <c r="BP471" s="108">
        <f t="shared" si="147"/>
        <v>0.0207782387307691</v>
      </c>
      <c r="BQ471" s="108" t="s">
        <v>18</v>
      </c>
      <c r="BR471" s="108" t="s">
        <v>192</v>
      </c>
    </row>
    <row r="472" spans="11:70">
      <c r="K472" s="108" t="s">
        <v>327</v>
      </c>
      <c r="L472" s="108" t="str">
        <f t="shared" si="148"/>
        <v>R_ES-LI</v>
      </c>
      <c r="M472" s="108" t="str">
        <f t="shared" si="135"/>
        <v>RH16_17</v>
      </c>
      <c r="N472" s="108">
        <f t="shared" si="136"/>
        <v>0.0208967198623784</v>
      </c>
      <c r="O472" s="108" t="s">
        <v>18</v>
      </c>
      <c r="P472" s="108" t="s">
        <v>196</v>
      </c>
      <c r="T472" s="108" t="s">
        <v>327</v>
      </c>
      <c r="U472" s="108" t="str">
        <f t="shared" si="137"/>
        <v>R_ES-LI</v>
      </c>
      <c r="V472" s="108" t="str">
        <f t="shared" si="137"/>
        <v>RH16_17</v>
      </c>
      <c r="W472" s="108">
        <f t="shared" si="138"/>
        <v>0.0211925188192021</v>
      </c>
      <c r="X472" s="108" t="s">
        <v>18</v>
      </c>
      <c r="Y472" s="108" t="s">
        <v>191</v>
      </c>
      <c r="AC472" s="108" t="s">
        <v>327</v>
      </c>
      <c r="AD472" s="108" t="str">
        <f t="shared" si="139"/>
        <v>R_ES-LI</v>
      </c>
      <c r="AE472" s="108" t="str">
        <f t="shared" si="139"/>
        <v>RH16_17</v>
      </c>
      <c r="AF472" s="108">
        <f t="shared" si="140"/>
        <v>0.0218963821038514</v>
      </c>
      <c r="AG472" s="108" t="s">
        <v>18</v>
      </c>
      <c r="AH472" s="108" t="s">
        <v>197</v>
      </c>
      <c r="AL472" s="108" t="s">
        <v>327</v>
      </c>
      <c r="AM472" s="108" t="str">
        <f t="shared" si="141"/>
        <v>R_ES-LI</v>
      </c>
      <c r="AN472" s="108" t="str">
        <f t="shared" si="141"/>
        <v>RH16_17</v>
      </c>
      <c r="AO472" s="108">
        <f t="shared" si="142"/>
        <v>0.0210314702528813</v>
      </c>
      <c r="AP472" s="108" t="s">
        <v>18</v>
      </c>
      <c r="AQ472" s="108" t="s">
        <v>194</v>
      </c>
      <c r="AU472" s="108" t="s">
        <v>327</v>
      </c>
      <c r="AV472" s="108" t="str">
        <f t="shared" si="143"/>
        <v>R_ES-LI</v>
      </c>
      <c r="AW472" s="108" t="str">
        <f t="shared" si="143"/>
        <v>RH16_17</v>
      </c>
      <c r="AX472" s="108">
        <f t="shared" si="144"/>
        <v>0.0206919007593365</v>
      </c>
      <c r="AY472" s="108" t="s">
        <v>18</v>
      </c>
      <c r="AZ472" s="108" t="s">
        <v>193</v>
      </c>
      <c r="BD472" s="108" t="s">
        <v>327</v>
      </c>
      <c r="BE472" s="108" t="str">
        <f t="shared" si="145"/>
        <v>R_ES-LI</v>
      </c>
      <c r="BF472" s="108" t="str">
        <f t="shared" si="145"/>
        <v>RH16_17</v>
      </c>
      <c r="BG472" s="108">
        <f t="shared" si="134"/>
        <v>0.0210314702528813</v>
      </c>
      <c r="BH472" s="108" t="s">
        <v>18</v>
      </c>
      <c r="BI472" s="108" t="s">
        <v>195</v>
      </c>
      <c r="BM472" s="108" t="s">
        <v>327</v>
      </c>
      <c r="BN472" s="108" t="str">
        <f t="shared" si="146"/>
        <v>R_ES-LI</v>
      </c>
      <c r="BO472" s="108" t="str">
        <f t="shared" si="146"/>
        <v>RH16_17</v>
      </c>
      <c r="BP472" s="108">
        <f t="shared" si="147"/>
        <v>0.0206919007593365</v>
      </c>
      <c r="BQ472" s="108" t="s">
        <v>18</v>
      </c>
      <c r="BR472" s="108" t="s">
        <v>192</v>
      </c>
    </row>
    <row r="473" spans="11:70">
      <c r="K473" s="108" t="s">
        <v>327</v>
      </c>
      <c r="L473" s="108" t="str">
        <f t="shared" si="148"/>
        <v>R_ES-LI</v>
      </c>
      <c r="M473" s="108" t="str">
        <f t="shared" si="135"/>
        <v>RH18_19</v>
      </c>
      <c r="N473" s="108">
        <f t="shared" si="136"/>
        <v>0.0208657701701157</v>
      </c>
      <c r="O473" s="108" t="s">
        <v>18</v>
      </c>
      <c r="P473" s="108" t="s">
        <v>196</v>
      </c>
      <c r="T473" s="108" t="s">
        <v>327</v>
      </c>
      <c r="U473" s="108" t="str">
        <f t="shared" si="137"/>
        <v>R_ES-LI</v>
      </c>
      <c r="V473" s="108" t="str">
        <f t="shared" si="137"/>
        <v>RH18_19</v>
      </c>
      <c r="W473" s="108">
        <f t="shared" si="138"/>
        <v>0.0211344683567324</v>
      </c>
      <c r="X473" s="108" t="s">
        <v>18</v>
      </c>
      <c r="Y473" s="108" t="s">
        <v>191</v>
      </c>
      <c r="AC473" s="108" t="s">
        <v>327</v>
      </c>
      <c r="AD473" s="108" t="str">
        <f t="shared" si="139"/>
        <v>R_ES-LI</v>
      </c>
      <c r="AE473" s="108" t="str">
        <f t="shared" si="139"/>
        <v>RH18_19</v>
      </c>
      <c r="AF473" s="108">
        <f t="shared" si="140"/>
        <v>0.0217155355129377</v>
      </c>
      <c r="AG473" s="108" t="s">
        <v>18</v>
      </c>
      <c r="AH473" s="108" t="s">
        <v>197</v>
      </c>
      <c r="AL473" s="108" t="s">
        <v>327</v>
      </c>
      <c r="AM473" s="108" t="str">
        <f t="shared" si="141"/>
        <v>R_ES-LI</v>
      </c>
      <c r="AN473" s="108" t="str">
        <f t="shared" si="141"/>
        <v>RH18_19</v>
      </c>
      <c r="AO473" s="108">
        <f t="shared" si="142"/>
        <v>0.0207724666848622</v>
      </c>
      <c r="AP473" s="108" t="s">
        <v>18</v>
      </c>
      <c r="AQ473" s="108" t="s">
        <v>194</v>
      </c>
      <c r="AU473" s="108" t="s">
        <v>327</v>
      </c>
      <c r="AV473" s="108" t="str">
        <f t="shared" si="143"/>
        <v>R_ES-LI</v>
      </c>
      <c r="AW473" s="108" t="str">
        <f t="shared" si="143"/>
        <v>RH18_19</v>
      </c>
      <c r="AX473" s="108">
        <f t="shared" si="144"/>
        <v>0.0204346889564006</v>
      </c>
      <c r="AY473" s="108" t="s">
        <v>18</v>
      </c>
      <c r="AZ473" s="108" t="s">
        <v>193</v>
      </c>
      <c r="BD473" s="108" t="s">
        <v>327</v>
      </c>
      <c r="BE473" s="108" t="str">
        <f t="shared" si="145"/>
        <v>R_ES-LI</v>
      </c>
      <c r="BF473" s="108" t="str">
        <f t="shared" si="145"/>
        <v>RH18_19</v>
      </c>
      <c r="BG473" s="108">
        <f t="shared" si="134"/>
        <v>0.0207724666848622</v>
      </c>
      <c r="BH473" s="108" t="s">
        <v>18</v>
      </c>
      <c r="BI473" s="108" t="s">
        <v>195</v>
      </c>
      <c r="BM473" s="108" t="s">
        <v>327</v>
      </c>
      <c r="BN473" s="108" t="str">
        <f t="shared" si="146"/>
        <v>R_ES-LI</v>
      </c>
      <c r="BO473" s="108" t="str">
        <f t="shared" si="146"/>
        <v>RH18_19</v>
      </c>
      <c r="BP473" s="108">
        <f t="shared" si="147"/>
        <v>0.0204346889564006</v>
      </c>
      <c r="BQ473" s="108" t="s">
        <v>18</v>
      </c>
      <c r="BR473" s="108" t="s">
        <v>192</v>
      </c>
    </row>
    <row r="474" spans="11:70">
      <c r="K474" s="108" t="s">
        <v>327</v>
      </c>
      <c r="L474" s="108" t="str">
        <f t="shared" si="148"/>
        <v>R_ES-LI</v>
      </c>
      <c r="M474" s="108" t="str">
        <f t="shared" si="135"/>
        <v>RH20_21</v>
      </c>
      <c r="N474" s="108">
        <f t="shared" si="136"/>
        <v>0.0208182800695852</v>
      </c>
      <c r="O474" s="108" t="s">
        <v>18</v>
      </c>
      <c r="P474" s="108" t="s">
        <v>196</v>
      </c>
      <c r="T474" s="108" t="s">
        <v>327</v>
      </c>
      <c r="U474" s="108" t="str">
        <f t="shared" si="137"/>
        <v>R_ES-LI</v>
      </c>
      <c r="V474" s="108" t="str">
        <f t="shared" si="137"/>
        <v>RH20_21</v>
      </c>
      <c r="W474" s="108">
        <f t="shared" si="138"/>
        <v>0.0216015909557287</v>
      </c>
      <c r="X474" s="108" t="s">
        <v>18</v>
      </c>
      <c r="Y474" s="108" t="s">
        <v>191</v>
      </c>
      <c r="AC474" s="108" t="s">
        <v>327</v>
      </c>
      <c r="AD474" s="108" t="str">
        <f t="shared" si="139"/>
        <v>R_ES-LI</v>
      </c>
      <c r="AE474" s="108" t="str">
        <f t="shared" si="139"/>
        <v>RH20_21</v>
      </c>
      <c r="AF474" s="108">
        <f t="shared" si="140"/>
        <v>0.0212535167287306</v>
      </c>
      <c r="AG474" s="108" t="s">
        <v>18</v>
      </c>
      <c r="AH474" s="108" t="s">
        <v>197</v>
      </c>
      <c r="AL474" s="108" t="s">
        <v>327</v>
      </c>
      <c r="AM474" s="108" t="str">
        <f t="shared" si="141"/>
        <v>R_ES-LI</v>
      </c>
      <c r="AN474" s="108" t="str">
        <f t="shared" si="141"/>
        <v>RH20_21</v>
      </c>
      <c r="AO474" s="108">
        <f t="shared" si="142"/>
        <v>0.0208717090489964</v>
      </c>
      <c r="AP474" s="108" t="s">
        <v>18</v>
      </c>
      <c r="AQ474" s="108" t="s">
        <v>194</v>
      </c>
      <c r="AU474" s="108" t="s">
        <v>327</v>
      </c>
      <c r="AV474" s="108" t="str">
        <f t="shared" si="143"/>
        <v>R_ES-LI</v>
      </c>
      <c r="AW474" s="108" t="str">
        <f t="shared" si="143"/>
        <v>RH20_21</v>
      </c>
      <c r="AX474" s="108">
        <f t="shared" si="144"/>
        <v>0.0208022312711157</v>
      </c>
      <c r="AY474" s="108" t="s">
        <v>18</v>
      </c>
      <c r="AZ474" s="108" t="s">
        <v>193</v>
      </c>
      <c r="BD474" s="108" t="s">
        <v>327</v>
      </c>
      <c r="BE474" s="108" t="str">
        <f t="shared" si="145"/>
        <v>R_ES-LI</v>
      </c>
      <c r="BF474" s="108" t="str">
        <f t="shared" si="145"/>
        <v>RH20_21</v>
      </c>
      <c r="BG474" s="108">
        <f t="shared" si="134"/>
        <v>0.0208717090489964</v>
      </c>
      <c r="BH474" s="108" t="s">
        <v>18</v>
      </c>
      <c r="BI474" s="108" t="s">
        <v>195</v>
      </c>
      <c r="BM474" s="108" t="s">
        <v>327</v>
      </c>
      <c r="BN474" s="108" t="str">
        <f t="shared" si="146"/>
        <v>R_ES-LI</v>
      </c>
      <c r="BO474" s="108" t="str">
        <f t="shared" si="146"/>
        <v>RH20_21</v>
      </c>
      <c r="BP474" s="108">
        <f t="shared" si="147"/>
        <v>0.0208022312711157</v>
      </c>
      <c r="BQ474" s="108" t="s">
        <v>18</v>
      </c>
      <c r="BR474" s="108" t="s">
        <v>192</v>
      </c>
    </row>
    <row r="475" spans="11:70">
      <c r="K475" s="175" t="s">
        <v>327</v>
      </c>
      <c r="L475" s="108" t="str">
        <f t="shared" si="148"/>
        <v>R_ES-LI</v>
      </c>
      <c r="M475" s="108" t="str">
        <f t="shared" si="135"/>
        <v>RH22_23</v>
      </c>
      <c r="N475" s="108">
        <f t="shared" si="136"/>
        <v>0.0209309345114678</v>
      </c>
      <c r="O475" s="108" t="s">
        <v>18</v>
      </c>
      <c r="P475" s="108" t="s">
        <v>196</v>
      </c>
      <c r="T475" s="108" t="s">
        <v>327</v>
      </c>
      <c r="U475" s="108" t="str">
        <f t="shared" si="137"/>
        <v>R_ES-LI</v>
      </c>
      <c r="V475" s="108" t="str">
        <f t="shared" si="137"/>
        <v>RH22_23</v>
      </c>
      <c r="W475" s="108">
        <f t="shared" si="138"/>
        <v>0.0217726786365968</v>
      </c>
      <c r="X475" s="108" t="s">
        <v>18</v>
      </c>
      <c r="Y475" s="108" t="s">
        <v>191</v>
      </c>
      <c r="AC475" s="108" t="s">
        <v>327</v>
      </c>
      <c r="AD475" s="108" t="str">
        <f t="shared" si="139"/>
        <v>R_ES-LI</v>
      </c>
      <c r="AE475" s="108" t="str">
        <f t="shared" si="139"/>
        <v>RH22_23</v>
      </c>
      <c r="AF475" s="108">
        <f t="shared" si="140"/>
        <v>0.0210192787763135</v>
      </c>
      <c r="AG475" s="108" t="s">
        <v>18</v>
      </c>
      <c r="AH475" s="108" t="s">
        <v>197</v>
      </c>
      <c r="AL475" s="108" t="s">
        <v>327</v>
      </c>
      <c r="AM475" s="108" t="str">
        <f t="shared" si="141"/>
        <v>R_ES-LI</v>
      </c>
      <c r="AN475" s="108" t="str">
        <f t="shared" si="141"/>
        <v>RH22_23</v>
      </c>
      <c r="AO475" s="108">
        <f t="shared" si="142"/>
        <v>0.0210488298607682</v>
      </c>
      <c r="AP475" s="108" t="s">
        <v>18</v>
      </c>
      <c r="AQ475" s="108" t="s">
        <v>194</v>
      </c>
      <c r="AU475" s="108" t="s">
        <v>327</v>
      </c>
      <c r="AV475" s="108" t="str">
        <f t="shared" si="143"/>
        <v>R_ES-LI</v>
      </c>
      <c r="AW475" s="108" t="str">
        <f t="shared" si="143"/>
        <v>RH22_23</v>
      </c>
      <c r="AX475" s="108">
        <f t="shared" si="144"/>
        <v>0.0211656433177729</v>
      </c>
      <c r="AY475" s="108" t="s">
        <v>18</v>
      </c>
      <c r="AZ475" s="108" t="s">
        <v>193</v>
      </c>
      <c r="BD475" s="108" t="s">
        <v>327</v>
      </c>
      <c r="BE475" s="108" t="str">
        <f t="shared" si="145"/>
        <v>R_ES-LI</v>
      </c>
      <c r="BF475" s="108" t="str">
        <f t="shared" si="145"/>
        <v>RH22_23</v>
      </c>
      <c r="BG475" s="108">
        <f t="shared" si="134"/>
        <v>0.0210488298607682</v>
      </c>
      <c r="BH475" s="108" t="s">
        <v>18</v>
      </c>
      <c r="BI475" s="108" t="s">
        <v>195</v>
      </c>
      <c r="BM475" s="108" t="s">
        <v>327</v>
      </c>
      <c r="BN475" s="108" t="str">
        <f t="shared" si="146"/>
        <v>R_ES-LI</v>
      </c>
      <c r="BO475" s="108" t="str">
        <f t="shared" si="146"/>
        <v>RH22_23</v>
      </c>
      <c r="BP475" s="108">
        <f t="shared" si="147"/>
        <v>0.0211656433177729</v>
      </c>
      <c r="BQ475" s="108" t="s">
        <v>18</v>
      </c>
      <c r="BR475" s="108" t="s">
        <v>192</v>
      </c>
    </row>
    <row r="476" spans="11:70">
      <c r="K476" s="108" t="s">
        <v>327</v>
      </c>
      <c r="L476" s="108" t="str">
        <f t="shared" si="148"/>
        <v>R_ES-LI</v>
      </c>
      <c r="M476" s="108" t="str">
        <f t="shared" si="135"/>
        <v>SH0_1</v>
      </c>
      <c r="N476" s="108">
        <f t="shared" si="136"/>
        <v>0.0216934658061337</v>
      </c>
      <c r="O476" s="108" t="s">
        <v>18</v>
      </c>
      <c r="P476" s="108" t="s">
        <v>196</v>
      </c>
      <c r="T476" s="108" t="s">
        <v>327</v>
      </c>
      <c r="U476" s="108" t="str">
        <f t="shared" si="137"/>
        <v>R_ES-LI</v>
      </c>
      <c r="V476" s="108" t="str">
        <f t="shared" si="137"/>
        <v>SH0_1</v>
      </c>
      <c r="W476" s="108">
        <f t="shared" si="138"/>
        <v>0.0174477618854123</v>
      </c>
      <c r="X476" s="108" t="s">
        <v>18</v>
      </c>
      <c r="Y476" s="108" t="s">
        <v>191</v>
      </c>
      <c r="AC476" s="108" t="s">
        <v>327</v>
      </c>
      <c r="AD476" s="108" t="str">
        <f t="shared" si="139"/>
        <v>R_ES-LI</v>
      </c>
      <c r="AE476" s="108" t="str">
        <f t="shared" si="139"/>
        <v>SH0_1</v>
      </c>
      <c r="AF476" s="108">
        <f t="shared" si="140"/>
        <v>0.020811553801597</v>
      </c>
      <c r="AG476" s="108" t="s">
        <v>18</v>
      </c>
      <c r="AH476" s="108" t="s">
        <v>197</v>
      </c>
      <c r="AL476" s="108" t="s">
        <v>327</v>
      </c>
      <c r="AM476" s="108" t="str">
        <f t="shared" si="141"/>
        <v>R_ES-LI</v>
      </c>
      <c r="AN476" s="108" t="str">
        <f t="shared" si="141"/>
        <v>SH0_1</v>
      </c>
      <c r="AO476" s="108">
        <f t="shared" si="142"/>
        <v>0.0202895899307037</v>
      </c>
      <c r="AP476" s="108" t="s">
        <v>18</v>
      </c>
      <c r="AQ476" s="108" t="s">
        <v>194</v>
      </c>
      <c r="AU476" s="108" t="s">
        <v>327</v>
      </c>
      <c r="AV476" s="108" t="str">
        <f t="shared" si="143"/>
        <v>R_ES-LI</v>
      </c>
      <c r="AW476" s="108" t="str">
        <f t="shared" si="143"/>
        <v>SH0_1</v>
      </c>
      <c r="AX476" s="108">
        <f t="shared" si="144"/>
        <v>0.0235399975380162</v>
      </c>
      <c r="AY476" s="108" t="s">
        <v>18</v>
      </c>
      <c r="AZ476" s="108" t="s">
        <v>193</v>
      </c>
      <c r="BD476" s="108" t="s">
        <v>327</v>
      </c>
      <c r="BE476" s="108" t="str">
        <f t="shared" si="145"/>
        <v>R_ES-LI</v>
      </c>
      <c r="BF476" s="108" t="str">
        <f t="shared" si="145"/>
        <v>SH0_1</v>
      </c>
      <c r="BG476" s="108">
        <f t="shared" si="134"/>
        <v>0.0202895899307037</v>
      </c>
      <c r="BH476" s="108" t="s">
        <v>18</v>
      </c>
      <c r="BI476" s="108" t="s">
        <v>195</v>
      </c>
      <c r="BM476" s="108" t="s">
        <v>327</v>
      </c>
      <c r="BN476" s="108" t="str">
        <f t="shared" si="146"/>
        <v>R_ES-LI</v>
      </c>
      <c r="BO476" s="108" t="str">
        <f t="shared" si="146"/>
        <v>SH0_1</v>
      </c>
      <c r="BP476" s="108">
        <f t="shared" si="147"/>
        <v>0.0235399975380162</v>
      </c>
      <c r="BQ476" s="108" t="s">
        <v>18</v>
      </c>
      <c r="BR476" s="108" t="s">
        <v>192</v>
      </c>
    </row>
    <row r="477" spans="11:70">
      <c r="K477" s="108" t="s">
        <v>327</v>
      </c>
      <c r="L477" s="108" t="str">
        <f t="shared" si="148"/>
        <v>R_ES-LI</v>
      </c>
      <c r="M477" s="108" t="str">
        <f t="shared" si="135"/>
        <v>SH2_3</v>
      </c>
      <c r="N477" s="108">
        <f t="shared" si="136"/>
        <v>0.0210916294485409</v>
      </c>
      <c r="O477" s="108" t="s">
        <v>18</v>
      </c>
      <c r="P477" s="108" t="s">
        <v>196</v>
      </c>
      <c r="T477" s="108" t="s">
        <v>327</v>
      </c>
      <c r="U477" s="108" t="str">
        <f t="shared" si="137"/>
        <v>R_ES-LI</v>
      </c>
      <c r="V477" s="108" t="str">
        <f t="shared" si="137"/>
        <v>SH2_3</v>
      </c>
      <c r="W477" s="108">
        <f t="shared" si="138"/>
        <v>0.0152457918759897</v>
      </c>
      <c r="X477" s="108" t="s">
        <v>18</v>
      </c>
      <c r="Y477" s="108" t="s">
        <v>191</v>
      </c>
      <c r="AC477" s="108" t="s">
        <v>327</v>
      </c>
      <c r="AD477" s="108" t="str">
        <f t="shared" si="139"/>
        <v>R_ES-LI</v>
      </c>
      <c r="AE477" s="108" t="str">
        <f t="shared" si="139"/>
        <v>SH2_3</v>
      </c>
      <c r="AF477" s="108">
        <f t="shared" si="140"/>
        <v>0.0201796299239725</v>
      </c>
      <c r="AG477" s="108" t="s">
        <v>18</v>
      </c>
      <c r="AH477" s="108" t="s">
        <v>197</v>
      </c>
      <c r="AL477" s="108" t="s">
        <v>327</v>
      </c>
      <c r="AM477" s="108" t="str">
        <f t="shared" si="141"/>
        <v>R_ES-LI</v>
      </c>
      <c r="AN477" s="108" t="str">
        <f t="shared" si="141"/>
        <v>SH2_3</v>
      </c>
      <c r="AO477" s="108">
        <f t="shared" si="142"/>
        <v>0.0188706568826577</v>
      </c>
      <c r="AP477" s="108" t="s">
        <v>18</v>
      </c>
      <c r="AQ477" s="108" t="s">
        <v>194</v>
      </c>
      <c r="AU477" s="108" t="s">
        <v>327</v>
      </c>
      <c r="AV477" s="108" t="str">
        <f t="shared" si="143"/>
        <v>R_ES-LI</v>
      </c>
      <c r="AW477" s="108" t="str">
        <f t="shared" si="143"/>
        <v>SH2_3</v>
      </c>
      <c r="AX477" s="108">
        <f t="shared" si="144"/>
        <v>0.0213085433268016</v>
      </c>
      <c r="AY477" s="108" t="s">
        <v>18</v>
      </c>
      <c r="AZ477" s="108" t="s">
        <v>193</v>
      </c>
      <c r="BD477" s="108" t="s">
        <v>327</v>
      </c>
      <c r="BE477" s="108" t="str">
        <f t="shared" si="145"/>
        <v>R_ES-LI</v>
      </c>
      <c r="BF477" s="108" t="str">
        <f t="shared" si="145"/>
        <v>SH2_3</v>
      </c>
      <c r="BG477" s="108">
        <f t="shared" si="134"/>
        <v>0.0188706568826577</v>
      </c>
      <c r="BH477" s="108" t="s">
        <v>18</v>
      </c>
      <c r="BI477" s="108" t="s">
        <v>195</v>
      </c>
      <c r="BM477" s="108" t="s">
        <v>327</v>
      </c>
      <c r="BN477" s="108" t="str">
        <f t="shared" si="146"/>
        <v>R_ES-LI</v>
      </c>
      <c r="BO477" s="108" t="str">
        <f t="shared" si="146"/>
        <v>SH2_3</v>
      </c>
      <c r="BP477" s="108">
        <f t="shared" si="147"/>
        <v>0.0213085433268016</v>
      </c>
      <c r="BQ477" s="108" t="s">
        <v>18</v>
      </c>
      <c r="BR477" s="108" t="s">
        <v>192</v>
      </c>
    </row>
    <row r="478" spans="11:70">
      <c r="K478" s="108" t="s">
        <v>327</v>
      </c>
      <c r="L478" s="108" t="str">
        <f t="shared" si="148"/>
        <v>R_ES-LI</v>
      </c>
      <c r="M478" s="108" t="str">
        <f t="shared" si="135"/>
        <v>SH4_5</v>
      </c>
      <c r="N478" s="108">
        <f t="shared" si="136"/>
        <v>0.0202885549117574</v>
      </c>
      <c r="O478" s="108" t="s">
        <v>18</v>
      </c>
      <c r="P478" s="108" t="s">
        <v>196</v>
      </c>
      <c r="T478" s="108" t="s">
        <v>327</v>
      </c>
      <c r="U478" s="108" t="str">
        <f t="shared" si="137"/>
        <v>R_ES-LI</v>
      </c>
      <c r="V478" s="108" t="str">
        <f t="shared" si="137"/>
        <v>SH4_5</v>
      </c>
      <c r="W478" s="108">
        <f t="shared" si="138"/>
        <v>0.0140147850596432</v>
      </c>
      <c r="X478" s="108" t="s">
        <v>18</v>
      </c>
      <c r="Y478" s="108" t="s">
        <v>191</v>
      </c>
      <c r="AC478" s="108" t="s">
        <v>327</v>
      </c>
      <c r="AD478" s="108" t="str">
        <f t="shared" si="139"/>
        <v>R_ES-LI</v>
      </c>
      <c r="AE478" s="108" t="str">
        <f t="shared" si="139"/>
        <v>SH4_5</v>
      </c>
      <c r="AF478" s="108">
        <f t="shared" si="140"/>
        <v>0.0196148395220663</v>
      </c>
      <c r="AG478" s="108" t="s">
        <v>18</v>
      </c>
      <c r="AH478" s="108" t="s">
        <v>197</v>
      </c>
      <c r="AL478" s="108" t="s">
        <v>327</v>
      </c>
      <c r="AM478" s="108" t="str">
        <f t="shared" si="141"/>
        <v>R_ES-LI</v>
      </c>
      <c r="AN478" s="108" t="str">
        <f t="shared" si="141"/>
        <v>SH4_5</v>
      </c>
      <c r="AO478" s="108">
        <f t="shared" si="142"/>
        <v>0.017500502969476</v>
      </c>
      <c r="AP478" s="108" t="s">
        <v>18</v>
      </c>
      <c r="AQ478" s="108" t="s">
        <v>194</v>
      </c>
      <c r="AU478" s="108" t="s">
        <v>327</v>
      </c>
      <c r="AV478" s="108" t="str">
        <f t="shared" si="143"/>
        <v>R_ES-LI</v>
      </c>
      <c r="AW478" s="108" t="str">
        <f t="shared" si="143"/>
        <v>SH4_5</v>
      </c>
      <c r="AX478" s="108">
        <f t="shared" si="144"/>
        <v>0.0184793639312763</v>
      </c>
      <c r="AY478" s="108" t="s">
        <v>18</v>
      </c>
      <c r="AZ478" s="108" t="s">
        <v>193</v>
      </c>
      <c r="BD478" s="108" t="s">
        <v>327</v>
      </c>
      <c r="BE478" s="108" t="str">
        <f t="shared" si="145"/>
        <v>R_ES-LI</v>
      </c>
      <c r="BF478" s="108" t="str">
        <f t="shared" si="145"/>
        <v>SH4_5</v>
      </c>
      <c r="BG478" s="108">
        <f t="shared" si="134"/>
        <v>0.017500502969476</v>
      </c>
      <c r="BH478" s="108" t="s">
        <v>18</v>
      </c>
      <c r="BI478" s="108" t="s">
        <v>195</v>
      </c>
      <c r="BM478" s="108" t="s">
        <v>327</v>
      </c>
      <c r="BN478" s="108" t="str">
        <f t="shared" si="146"/>
        <v>R_ES-LI</v>
      </c>
      <c r="BO478" s="108" t="str">
        <f t="shared" si="146"/>
        <v>SH4_5</v>
      </c>
      <c r="BP478" s="108">
        <f t="shared" si="147"/>
        <v>0.0184793639312763</v>
      </c>
      <c r="BQ478" s="108" t="s">
        <v>18</v>
      </c>
      <c r="BR478" s="108" t="s">
        <v>192</v>
      </c>
    </row>
    <row r="479" spans="11:70">
      <c r="K479" s="175" t="s">
        <v>327</v>
      </c>
      <c r="L479" s="108" t="str">
        <f t="shared" si="148"/>
        <v>R_ES-LI</v>
      </c>
      <c r="M479" s="108" t="str">
        <f t="shared" si="135"/>
        <v>SH6_7</v>
      </c>
      <c r="N479" s="108">
        <f t="shared" si="136"/>
        <v>0.0192322364169783</v>
      </c>
      <c r="O479" s="108" t="s">
        <v>18</v>
      </c>
      <c r="P479" s="108" t="s">
        <v>196</v>
      </c>
      <c r="T479" s="108" t="s">
        <v>327</v>
      </c>
      <c r="U479" s="108" t="str">
        <f t="shared" si="137"/>
        <v>R_ES-LI</v>
      </c>
      <c r="V479" s="108" t="str">
        <f t="shared" si="137"/>
        <v>SH6_7</v>
      </c>
      <c r="W479" s="108">
        <f t="shared" si="138"/>
        <v>0.0138604432096002</v>
      </c>
      <c r="X479" s="108" t="s">
        <v>18</v>
      </c>
      <c r="Y479" s="108" t="s">
        <v>191</v>
      </c>
      <c r="AC479" s="108" t="s">
        <v>327</v>
      </c>
      <c r="AD479" s="108" t="str">
        <f t="shared" si="139"/>
        <v>R_ES-LI</v>
      </c>
      <c r="AE479" s="108" t="str">
        <f t="shared" si="139"/>
        <v>SH6_7</v>
      </c>
      <c r="AF479" s="108">
        <f t="shared" si="140"/>
        <v>0.0172789981084644</v>
      </c>
      <c r="AG479" s="108" t="s">
        <v>18</v>
      </c>
      <c r="AH479" s="108" t="s">
        <v>197</v>
      </c>
      <c r="AL479" s="108" t="s">
        <v>327</v>
      </c>
      <c r="AM479" s="108" t="str">
        <f t="shared" si="141"/>
        <v>R_ES-LI</v>
      </c>
      <c r="AN479" s="108" t="str">
        <f t="shared" si="141"/>
        <v>SH6_7</v>
      </c>
      <c r="AO479" s="108">
        <f t="shared" si="142"/>
        <v>0.016421193779789</v>
      </c>
      <c r="AP479" s="108" t="s">
        <v>18</v>
      </c>
      <c r="AQ479" s="108" t="s">
        <v>194</v>
      </c>
      <c r="AU479" s="108" t="s">
        <v>327</v>
      </c>
      <c r="AV479" s="108" t="str">
        <f t="shared" si="143"/>
        <v>R_ES-LI</v>
      </c>
      <c r="AW479" s="108" t="str">
        <f t="shared" si="143"/>
        <v>SH6_7</v>
      </c>
      <c r="AX479" s="108">
        <f t="shared" si="144"/>
        <v>0.0171996217128879</v>
      </c>
      <c r="AY479" s="108" t="s">
        <v>18</v>
      </c>
      <c r="AZ479" s="108" t="s">
        <v>193</v>
      </c>
      <c r="BD479" s="108" t="s">
        <v>327</v>
      </c>
      <c r="BE479" s="108" t="str">
        <f t="shared" si="145"/>
        <v>R_ES-LI</v>
      </c>
      <c r="BF479" s="108" t="str">
        <f t="shared" si="145"/>
        <v>SH6_7</v>
      </c>
      <c r="BG479" s="108">
        <f t="shared" si="134"/>
        <v>0.016421193779789</v>
      </c>
      <c r="BH479" s="108" t="s">
        <v>18</v>
      </c>
      <c r="BI479" s="108" t="s">
        <v>195</v>
      </c>
      <c r="BM479" s="108" t="s">
        <v>327</v>
      </c>
      <c r="BN479" s="108" t="str">
        <f t="shared" si="146"/>
        <v>R_ES-LI</v>
      </c>
      <c r="BO479" s="108" t="str">
        <f t="shared" si="146"/>
        <v>SH6_7</v>
      </c>
      <c r="BP479" s="108">
        <f t="shared" si="147"/>
        <v>0.0171996217128879</v>
      </c>
      <c r="BQ479" s="108" t="s">
        <v>18</v>
      </c>
      <c r="BR479" s="108" t="s">
        <v>192</v>
      </c>
    </row>
    <row r="480" spans="11:70">
      <c r="K480" s="108" t="s">
        <v>327</v>
      </c>
      <c r="L480" s="108" t="str">
        <f t="shared" si="148"/>
        <v>R_ES-LI</v>
      </c>
      <c r="M480" s="108" t="str">
        <f t="shared" si="135"/>
        <v>SH8_9</v>
      </c>
      <c r="N480" s="108">
        <f t="shared" si="136"/>
        <v>0.0187485070114251</v>
      </c>
      <c r="O480" s="108" t="s">
        <v>18</v>
      </c>
      <c r="P480" s="108" t="s">
        <v>196</v>
      </c>
      <c r="T480" s="108" t="s">
        <v>327</v>
      </c>
      <c r="U480" s="108" t="str">
        <f t="shared" si="137"/>
        <v>R_ES-LI</v>
      </c>
      <c r="V480" s="108" t="str">
        <f t="shared" si="137"/>
        <v>SH8_9</v>
      </c>
      <c r="W480" s="108">
        <f t="shared" si="138"/>
        <v>0.0147551071793505</v>
      </c>
      <c r="X480" s="108" t="s">
        <v>18</v>
      </c>
      <c r="Y480" s="108" t="s">
        <v>191</v>
      </c>
      <c r="AC480" s="108" t="s">
        <v>327</v>
      </c>
      <c r="AD480" s="108" t="str">
        <f t="shared" si="139"/>
        <v>R_ES-LI</v>
      </c>
      <c r="AE480" s="108" t="str">
        <f t="shared" si="139"/>
        <v>SH8_9</v>
      </c>
      <c r="AF480" s="108">
        <f t="shared" si="140"/>
        <v>0.0155886992614423</v>
      </c>
      <c r="AG480" s="108" t="s">
        <v>18</v>
      </c>
      <c r="AH480" s="108" t="s">
        <v>197</v>
      </c>
      <c r="AL480" s="108" t="s">
        <v>327</v>
      </c>
      <c r="AM480" s="108" t="str">
        <f t="shared" si="141"/>
        <v>R_ES-LI</v>
      </c>
      <c r="AN480" s="108" t="str">
        <f t="shared" si="141"/>
        <v>SH8_9</v>
      </c>
      <c r="AO480" s="108">
        <f t="shared" si="142"/>
        <v>0.0161398429577345</v>
      </c>
      <c r="AP480" s="108" t="s">
        <v>18</v>
      </c>
      <c r="AQ480" s="108" t="s">
        <v>194</v>
      </c>
      <c r="AU480" s="108" t="s">
        <v>327</v>
      </c>
      <c r="AV480" s="108" t="str">
        <f t="shared" si="143"/>
        <v>R_ES-LI</v>
      </c>
      <c r="AW480" s="108" t="str">
        <f t="shared" si="143"/>
        <v>SH8_9</v>
      </c>
      <c r="AX480" s="108">
        <f t="shared" si="144"/>
        <v>0.017030245273227</v>
      </c>
      <c r="AY480" s="108" t="s">
        <v>18</v>
      </c>
      <c r="AZ480" s="108" t="s">
        <v>193</v>
      </c>
      <c r="BD480" s="108" t="s">
        <v>327</v>
      </c>
      <c r="BE480" s="108" t="str">
        <f t="shared" si="145"/>
        <v>R_ES-LI</v>
      </c>
      <c r="BF480" s="108" t="str">
        <f t="shared" si="145"/>
        <v>SH8_9</v>
      </c>
      <c r="BG480" s="108">
        <f t="shared" si="134"/>
        <v>0.0161398429577345</v>
      </c>
      <c r="BH480" s="108" t="s">
        <v>18</v>
      </c>
      <c r="BI480" s="108" t="s">
        <v>195</v>
      </c>
      <c r="BM480" s="108" t="s">
        <v>327</v>
      </c>
      <c r="BN480" s="108" t="str">
        <f t="shared" si="146"/>
        <v>R_ES-LI</v>
      </c>
      <c r="BO480" s="108" t="str">
        <f t="shared" si="146"/>
        <v>SH8_9</v>
      </c>
      <c r="BP480" s="108">
        <f t="shared" si="147"/>
        <v>0.017030245273227</v>
      </c>
      <c r="BQ480" s="108" t="s">
        <v>18</v>
      </c>
      <c r="BR480" s="108" t="s">
        <v>192</v>
      </c>
    </row>
    <row r="481" spans="11:70">
      <c r="K481" s="108" t="s">
        <v>327</v>
      </c>
      <c r="L481" s="108" t="str">
        <f t="shared" si="148"/>
        <v>R_ES-LI</v>
      </c>
      <c r="M481" s="108" t="str">
        <f t="shared" si="135"/>
        <v>SH10_11</v>
      </c>
      <c r="N481" s="108">
        <f t="shared" si="136"/>
        <v>0.0186780472400084</v>
      </c>
      <c r="O481" s="108" t="s">
        <v>18</v>
      </c>
      <c r="P481" s="108" t="s">
        <v>196</v>
      </c>
      <c r="T481" s="108" t="s">
        <v>327</v>
      </c>
      <c r="U481" s="108" t="str">
        <f t="shared" si="137"/>
        <v>R_ES-LI</v>
      </c>
      <c r="V481" s="108" t="str">
        <f t="shared" si="137"/>
        <v>SH10_11</v>
      </c>
      <c r="W481" s="108">
        <f t="shared" si="138"/>
        <v>0.0171866616430302</v>
      </c>
      <c r="X481" s="108" t="s">
        <v>18</v>
      </c>
      <c r="Y481" s="108" t="s">
        <v>191</v>
      </c>
      <c r="AC481" s="108" t="s">
        <v>327</v>
      </c>
      <c r="AD481" s="108" t="str">
        <f t="shared" si="139"/>
        <v>R_ES-LI</v>
      </c>
      <c r="AE481" s="108" t="str">
        <f t="shared" si="139"/>
        <v>SH10_11</v>
      </c>
      <c r="AF481" s="108">
        <f t="shared" si="140"/>
        <v>0.0150973156957682</v>
      </c>
      <c r="AG481" s="108" t="s">
        <v>18</v>
      </c>
      <c r="AH481" s="108" t="s">
        <v>197</v>
      </c>
      <c r="AL481" s="108" t="s">
        <v>327</v>
      </c>
      <c r="AM481" s="108" t="str">
        <f t="shared" si="141"/>
        <v>R_ES-LI</v>
      </c>
      <c r="AN481" s="108" t="str">
        <f t="shared" si="141"/>
        <v>SH10_11</v>
      </c>
      <c r="AO481" s="108">
        <f t="shared" si="142"/>
        <v>0.0171295457469424</v>
      </c>
      <c r="AP481" s="108" t="s">
        <v>18</v>
      </c>
      <c r="AQ481" s="108" t="s">
        <v>194</v>
      </c>
      <c r="AU481" s="108" t="s">
        <v>327</v>
      </c>
      <c r="AV481" s="108" t="str">
        <f t="shared" si="143"/>
        <v>R_ES-LI</v>
      </c>
      <c r="AW481" s="108" t="str">
        <f t="shared" si="143"/>
        <v>SH10_11</v>
      </c>
      <c r="AX481" s="108">
        <f t="shared" si="144"/>
        <v>0.0187148851387562</v>
      </c>
      <c r="AY481" s="108" t="s">
        <v>18</v>
      </c>
      <c r="AZ481" s="108" t="s">
        <v>193</v>
      </c>
      <c r="BD481" s="108" t="s">
        <v>327</v>
      </c>
      <c r="BE481" s="108" t="str">
        <f t="shared" si="145"/>
        <v>R_ES-LI</v>
      </c>
      <c r="BF481" s="108" t="str">
        <f t="shared" si="145"/>
        <v>SH10_11</v>
      </c>
      <c r="BG481" s="108">
        <f t="shared" ref="BG481:BG511" si="149">AO481</f>
        <v>0.0171295457469424</v>
      </c>
      <c r="BH481" s="108" t="s">
        <v>18</v>
      </c>
      <c r="BI481" s="108" t="s">
        <v>195</v>
      </c>
      <c r="BM481" s="108" t="s">
        <v>327</v>
      </c>
      <c r="BN481" s="108" t="str">
        <f t="shared" si="146"/>
        <v>R_ES-LI</v>
      </c>
      <c r="BO481" s="108" t="str">
        <f t="shared" si="146"/>
        <v>SH10_11</v>
      </c>
      <c r="BP481" s="108">
        <f t="shared" si="147"/>
        <v>0.0187148851387562</v>
      </c>
      <c r="BQ481" s="108" t="s">
        <v>18</v>
      </c>
      <c r="BR481" s="108" t="s">
        <v>192</v>
      </c>
    </row>
    <row r="482" spans="11:70">
      <c r="K482" s="108" t="s">
        <v>327</v>
      </c>
      <c r="L482" s="108" t="str">
        <f t="shared" si="148"/>
        <v>R_ES-LI</v>
      </c>
      <c r="M482" s="108" t="str">
        <f t="shared" si="135"/>
        <v>SH12_13</v>
      </c>
      <c r="N482" s="108">
        <f t="shared" si="136"/>
        <v>0.0193543241840057</v>
      </c>
      <c r="O482" s="108" t="s">
        <v>18</v>
      </c>
      <c r="P482" s="108" t="s">
        <v>196</v>
      </c>
      <c r="T482" s="108" t="s">
        <v>327</v>
      </c>
      <c r="U482" s="108" t="str">
        <f t="shared" si="137"/>
        <v>R_ES-LI</v>
      </c>
      <c r="V482" s="108" t="str">
        <f t="shared" si="137"/>
        <v>SH12_13</v>
      </c>
      <c r="W482" s="108">
        <f t="shared" si="138"/>
        <v>0.0185329663536096</v>
      </c>
      <c r="X482" s="108" t="s">
        <v>18</v>
      </c>
      <c r="Y482" s="108" t="s">
        <v>191</v>
      </c>
      <c r="AC482" s="108" t="s">
        <v>327</v>
      </c>
      <c r="AD482" s="108" t="str">
        <f t="shared" si="139"/>
        <v>R_ES-LI</v>
      </c>
      <c r="AE482" s="108" t="str">
        <f t="shared" si="139"/>
        <v>SH12_13</v>
      </c>
      <c r="AF482" s="108">
        <f t="shared" si="140"/>
        <v>0.0157162719062912</v>
      </c>
      <c r="AG482" s="108" t="s">
        <v>18</v>
      </c>
      <c r="AH482" s="108" t="s">
        <v>197</v>
      </c>
      <c r="AL482" s="108" t="s">
        <v>327</v>
      </c>
      <c r="AM482" s="108" t="str">
        <f t="shared" si="141"/>
        <v>R_ES-LI</v>
      </c>
      <c r="AN482" s="108" t="str">
        <f t="shared" si="141"/>
        <v>SH12_13</v>
      </c>
      <c r="AO482" s="108">
        <f t="shared" si="142"/>
        <v>0.0184909585816698</v>
      </c>
      <c r="AP482" s="108" t="s">
        <v>18</v>
      </c>
      <c r="AQ482" s="108" t="s">
        <v>194</v>
      </c>
      <c r="AU482" s="108" t="s">
        <v>327</v>
      </c>
      <c r="AV482" s="108" t="str">
        <f t="shared" si="143"/>
        <v>R_ES-LI</v>
      </c>
      <c r="AW482" s="108" t="str">
        <f t="shared" si="143"/>
        <v>SH12_13</v>
      </c>
      <c r="AX482" s="108">
        <f t="shared" si="144"/>
        <v>0.0213435574080405</v>
      </c>
      <c r="AY482" s="108" t="s">
        <v>18</v>
      </c>
      <c r="AZ482" s="108" t="s">
        <v>193</v>
      </c>
      <c r="BD482" s="108" t="s">
        <v>327</v>
      </c>
      <c r="BE482" s="108" t="str">
        <f t="shared" si="145"/>
        <v>R_ES-LI</v>
      </c>
      <c r="BF482" s="108" t="str">
        <f t="shared" si="145"/>
        <v>SH12_13</v>
      </c>
      <c r="BG482" s="108">
        <f t="shared" si="149"/>
        <v>0.0184909585816698</v>
      </c>
      <c r="BH482" s="108" t="s">
        <v>18</v>
      </c>
      <c r="BI482" s="108" t="s">
        <v>195</v>
      </c>
      <c r="BM482" s="108" t="s">
        <v>327</v>
      </c>
      <c r="BN482" s="108" t="str">
        <f t="shared" si="146"/>
        <v>R_ES-LI</v>
      </c>
      <c r="BO482" s="108" t="str">
        <f t="shared" si="146"/>
        <v>SH12_13</v>
      </c>
      <c r="BP482" s="108">
        <f t="shared" si="147"/>
        <v>0.0213435574080405</v>
      </c>
      <c r="BQ482" s="108" t="s">
        <v>18</v>
      </c>
      <c r="BR482" s="108" t="s">
        <v>192</v>
      </c>
    </row>
    <row r="483" spans="11:70">
      <c r="K483" s="175" t="s">
        <v>327</v>
      </c>
      <c r="L483" s="108" t="str">
        <f t="shared" si="148"/>
        <v>R_ES-LI</v>
      </c>
      <c r="M483" s="108" t="str">
        <f t="shared" si="135"/>
        <v>SH14_15</v>
      </c>
      <c r="N483" s="108">
        <f t="shared" si="136"/>
        <v>0.0204723701496402</v>
      </c>
      <c r="O483" s="108" t="s">
        <v>18</v>
      </c>
      <c r="P483" s="108" t="s">
        <v>196</v>
      </c>
      <c r="T483" s="108" t="s">
        <v>327</v>
      </c>
      <c r="U483" s="108" t="str">
        <f t="shared" si="137"/>
        <v>R_ES-LI</v>
      </c>
      <c r="V483" s="108" t="str">
        <f t="shared" si="137"/>
        <v>SH14_15</v>
      </c>
      <c r="W483" s="108">
        <f t="shared" si="138"/>
        <v>0.0189446065338263</v>
      </c>
      <c r="X483" s="108" t="s">
        <v>18</v>
      </c>
      <c r="Y483" s="108" t="s">
        <v>191</v>
      </c>
      <c r="AC483" s="108" t="s">
        <v>327</v>
      </c>
      <c r="AD483" s="108" t="str">
        <f t="shared" si="139"/>
        <v>R_ES-LI</v>
      </c>
      <c r="AE483" s="108" t="str">
        <f t="shared" si="139"/>
        <v>SH14_15</v>
      </c>
      <c r="AF483" s="108">
        <f t="shared" si="140"/>
        <v>0.0181694864820914</v>
      </c>
      <c r="AG483" s="108" t="s">
        <v>18</v>
      </c>
      <c r="AH483" s="108" t="s">
        <v>197</v>
      </c>
      <c r="AL483" s="108" t="s">
        <v>327</v>
      </c>
      <c r="AM483" s="108" t="str">
        <f t="shared" si="141"/>
        <v>R_ES-LI</v>
      </c>
      <c r="AN483" s="108" t="str">
        <f t="shared" si="141"/>
        <v>SH14_15</v>
      </c>
      <c r="AO483" s="108">
        <f t="shared" si="142"/>
        <v>0.019740368004096</v>
      </c>
      <c r="AP483" s="108" t="s">
        <v>18</v>
      </c>
      <c r="AQ483" s="108" t="s">
        <v>194</v>
      </c>
      <c r="AU483" s="108" t="s">
        <v>327</v>
      </c>
      <c r="AV483" s="108" t="str">
        <f t="shared" si="143"/>
        <v>R_ES-LI</v>
      </c>
      <c r="AW483" s="108" t="str">
        <f t="shared" si="143"/>
        <v>SH14_15</v>
      </c>
      <c r="AX483" s="108">
        <f t="shared" si="144"/>
        <v>0.022952067498314</v>
      </c>
      <c r="AY483" s="108" t="s">
        <v>18</v>
      </c>
      <c r="AZ483" s="108" t="s">
        <v>193</v>
      </c>
      <c r="BD483" s="108" t="s">
        <v>327</v>
      </c>
      <c r="BE483" s="108" t="str">
        <f t="shared" si="145"/>
        <v>R_ES-LI</v>
      </c>
      <c r="BF483" s="108" t="str">
        <f t="shared" si="145"/>
        <v>SH14_15</v>
      </c>
      <c r="BG483" s="108">
        <f t="shared" si="149"/>
        <v>0.019740368004096</v>
      </c>
      <c r="BH483" s="108" t="s">
        <v>18</v>
      </c>
      <c r="BI483" s="108" t="s">
        <v>195</v>
      </c>
      <c r="BM483" s="108" t="s">
        <v>327</v>
      </c>
      <c r="BN483" s="108" t="str">
        <f t="shared" si="146"/>
        <v>R_ES-LI</v>
      </c>
      <c r="BO483" s="108" t="str">
        <f t="shared" si="146"/>
        <v>SH14_15</v>
      </c>
      <c r="BP483" s="108">
        <f t="shared" si="147"/>
        <v>0.022952067498314</v>
      </c>
      <c r="BQ483" s="108" t="s">
        <v>18</v>
      </c>
      <c r="BR483" s="108" t="s">
        <v>192</v>
      </c>
    </row>
    <row r="484" spans="11:70">
      <c r="K484" s="108" t="s">
        <v>327</v>
      </c>
      <c r="L484" s="108" t="str">
        <f t="shared" si="148"/>
        <v>R_ES-LI</v>
      </c>
      <c r="M484" s="108" t="str">
        <f t="shared" si="135"/>
        <v>SH16_17</v>
      </c>
      <c r="N484" s="108">
        <f t="shared" si="136"/>
        <v>0.021278922422278</v>
      </c>
      <c r="O484" s="108" t="s">
        <v>18</v>
      </c>
      <c r="P484" s="108" t="s">
        <v>196</v>
      </c>
      <c r="T484" s="108" t="s">
        <v>327</v>
      </c>
      <c r="U484" s="108" t="str">
        <f t="shared" si="137"/>
        <v>R_ES-LI</v>
      </c>
      <c r="V484" s="108" t="str">
        <f t="shared" si="137"/>
        <v>SH16_17</v>
      </c>
      <c r="W484" s="108">
        <f t="shared" si="138"/>
        <v>0.0187938640201366</v>
      </c>
      <c r="X484" s="108" t="s">
        <v>18</v>
      </c>
      <c r="Y484" s="108" t="s">
        <v>191</v>
      </c>
      <c r="AC484" s="108" t="s">
        <v>327</v>
      </c>
      <c r="AD484" s="108" t="str">
        <f t="shared" si="139"/>
        <v>R_ES-LI</v>
      </c>
      <c r="AE484" s="108" t="str">
        <f t="shared" si="139"/>
        <v>SH16_17</v>
      </c>
      <c r="AF484" s="108">
        <f t="shared" si="140"/>
        <v>0.0199388030090388</v>
      </c>
      <c r="AG484" s="108" t="s">
        <v>18</v>
      </c>
      <c r="AH484" s="108" t="s">
        <v>197</v>
      </c>
      <c r="AL484" s="108" t="s">
        <v>327</v>
      </c>
      <c r="AM484" s="108" t="str">
        <f t="shared" si="141"/>
        <v>R_ES-LI</v>
      </c>
      <c r="AN484" s="108" t="str">
        <f t="shared" si="141"/>
        <v>SH16_17</v>
      </c>
      <c r="AO484" s="108">
        <f t="shared" si="142"/>
        <v>0.0204205397465977</v>
      </c>
      <c r="AP484" s="108" t="s">
        <v>18</v>
      </c>
      <c r="AQ484" s="108" t="s">
        <v>194</v>
      </c>
      <c r="AU484" s="108" t="s">
        <v>327</v>
      </c>
      <c r="AV484" s="108" t="str">
        <f t="shared" si="143"/>
        <v>R_ES-LI</v>
      </c>
      <c r="AW484" s="108" t="str">
        <f t="shared" si="143"/>
        <v>SH16_17</v>
      </c>
      <c r="AX484" s="108">
        <f t="shared" si="144"/>
        <v>0.0237104459107458</v>
      </c>
      <c r="AY484" s="108" t="s">
        <v>18</v>
      </c>
      <c r="AZ484" s="108" t="s">
        <v>193</v>
      </c>
      <c r="BD484" s="108" t="s">
        <v>327</v>
      </c>
      <c r="BE484" s="108" t="str">
        <f t="shared" si="145"/>
        <v>R_ES-LI</v>
      </c>
      <c r="BF484" s="108" t="str">
        <f t="shared" si="145"/>
        <v>SH16_17</v>
      </c>
      <c r="BG484" s="108">
        <f t="shared" si="149"/>
        <v>0.0204205397465977</v>
      </c>
      <c r="BH484" s="108" t="s">
        <v>18</v>
      </c>
      <c r="BI484" s="108" t="s">
        <v>195</v>
      </c>
      <c r="BM484" s="108" t="s">
        <v>327</v>
      </c>
      <c r="BN484" s="108" t="str">
        <f t="shared" si="146"/>
        <v>R_ES-LI</v>
      </c>
      <c r="BO484" s="108" t="str">
        <f t="shared" si="146"/>
        <v>SH16_17</v>
      </c>
      <c r="BP484" s="108">
        <f t="shared" si="147"/>
        <v>0.0237104459107458</v>
      </c>
      <c r="BQ484" s="108" t="s">
        <v>18</v>
      </c>
      <c r="BR484" s="108" t="s">
        <v>192</v>
      </c>
    </row>
    <row r="485" spans="11:70">
      <c r="K485" s="108" t="s">
        <v>327</v>
      </c>
      <c r="L485" s="108" t="str">
        <f t="shared" si="148"/>
        <v>R_ES-LI</v>
      </c>
      <c r="M485" s="108" t="str">
        <f t="shared" si="135"/>
        <v>SH18_19</v>
      </c>
      <c r="N485" s="108">
        <f t="shared" si="136"/>
        <v>0.0217388347288327</v>
      </c>
      <c r="O485" s="108" t="s">
        <v>18</v>
      </c>
      <c r="P485" s="108" t="s">
        <v>196</v>
      </c>
      <c r="T485" s="108" t="s">
        <v>327</v>
      </c>
      <c r="U485" s="108" t="str">
        <f t="shared" si="137"/>
        <v>R_ES-LI</v>
      </c>
      <c r="V485" s="108" t="str">
        <f t="shared" si="137"/>
        <v>SH18_19</v>
      </c>
      <c r="W485" s="108">
        <f t="shared" si="138"/>
        <v>0.0189293212414044</v>
      </c>
      <c r="X485" s="108" t="s">
        <v>18</v>
      </c>
      <c r="Y485" s="108" t="s">
        <v>191</v>
      </c>
      <c r="AC485" s="108" t="s">
        <v>327</v>
      </c>
      <c r="AD485" s="108" t="str">
        <f t="shared" si="139"/>
        <v>R_ES-LI</v>
      </c>
      <c r="AE485" s="108" t="str">
        <f t="shared" si="139"/>
        <v>SH18_19</v>
      </c>
      <c r="AF485" s="108">
        <f t="shared" si="140"/>
        <v>0.0205951831792654</v>
      </c>
      <c r="AG485" s="108" t="s">
        <v>18</v>
      </c>
      <c r="AH485" s="108" t="s">
        <v>197</v>
      </c>
      <c r="AL485" s="108" t="s">
        <v>327</v>
      </c>
      <c r="AM485" s="108" t="str">
        <f t="shared" si="141"/>
        <v>R_ES-LI</v>
      </c>
      <c r="AN485" s="108" t="str">
        <f t="shared" si="141"/>
        <v>SH18_19</v>
      </c>
      <c r="AO485" s="108">
        <f t="shared" si="142"/>
        <v>0.0206910653610991</v>
      </c>
      <c r="AP485" s="108" t="s">
        <v>18</v>
      </c>
      <c r="AQ485" s="108" t="s">
        <v>194</v>
      </c>
      <c r="AU485" s="108" t="s">
        <v>327</v>
      </c>
      <c r="AV485" s="108" t="str">
        <f t="shared" si="143"/>
        <v>R_ES-LI</v>
      </c>
      <c r="AW485" s="108" t="str">
        <f t="shared" si="143"/>
        <v>SH18_19</v>
      </c>
      <c r="AX485" s="108">
        <f t="shared" si="144"/>
        <v>0.0239937611707896</v>
      </c>
      <c r="AY485" s="108" t="s">
        <v>18</v>
      </c>
      <c r="AZ485" s="108" t="s">
        <v>193</v>
      </c>
      <c r="BD485" s="108" t="s">
        <v>327</v>
      </c>
      <c r="BE485" s="108" t="str">
        <f t="shared" si="145"/>
        <v>R_ES-LI</v>
      </c>
      <c r="BF485" s="108" t="str">
        <f t="shared" si="145"/>
        <v>SH18_19</v>
      </c>
      <c r="BG485" s="108">
        <f t="shared" si="149"/>
        <v>0.0206910653610991</v>
      </c>
      <c r="BH485" s="108" t="s">
        <v>18</v>
      </c>
      <c r="BI485" s="108" t="s">
        <v>195</v>
      </c>
      <c r="BM485" s="108" t="s">
        <v>327</v>
      </c>
      <c r="BN485" s="108" t="str">
        <f t="shared" si="146"/>
        <v>R_ES-LI</v>
      </c>
      <c r="BO485" s="108" t="str">
        <f t="shared" si="146"/>
        <v>SH18_19</v>
      </c>
      <c r="BP485" s="108">
        <f t="shared" si="147"/>
        <v>0.0239937611707896</v>
      </c>
      <c r="BQ485" s="108" t="s">
        <v>18</v>
      </c>
      <c r="BR485" s="108" t="s">
        <v>192</v>
      </c>
    </row>
    <row r="486" spans="11:70">
      <c r="K486" s="108" t="s">
        <v>327</v>
      </c>
      <c r="L486" s="108" t="str">
        <f t="shared" si="148"/>
        <v>R_ES-LI</v>
      </c>
      <c r="M486" s="108" t="str">
        <f t="shared" si="135"/>
        <v>SH20_21</v>
      </c>
      <c r="N486" s="108">
        <f t="shared" si="136"/>
        <v>0.0219554256218374</v>
      </c>
      <c r="O486" s="108" t="s">
        <v>18</v>
      </c>
      <c r="P486" s="108" t="s">
        <v>196</v>
      </c>
      <c r="T486" s="108" t="s">
        <v>327</v>
      </c>
      <c r="U486" s="108" t="str">
        <f t="shared" si="137"/>
        <v>R_ES-LI</v>
      </c>
      <c r="V486" s="108" t="str">
        <f t="shared" si="137"/>
        <v>SH20_21</v>
      </c>
      <c r="W486" s="108">
        <f t="shared" si="138"/>
        <v>0.0190946892738074</v>
      </c>
      <c r="X486" s="108" t="s">
        <v>18</v>
      </c>
      <c r="Y486" s="108" t="s">
        <v>191</v>
      </c>
      <c r="AC486" s="108" t="s">
        <v>327</v>
      </c>
      <c r="AD486" s="108" t="str">
        <f t="shared" si="139"/>
        <v>R_ES-LI</v>
      </c>
      <c r="AE486" s="108" t="str">
        <f t="shared" si="139"/>
        <v>SH20_21</v>
      </c>
      <c r="AF486" s="108">
        <f t="shared" si="140"/>
        <v>0.0207273778877354</v>
      </c>
      <c r="AG486" s="108" t="s">
        <v>18</v>
      </c>
      <c r="AH486" s="108" t="s">
        <v>197</v>
      </c>
      <c r="AL486" s="108" t="s">
        <v>327</v>
      </c>
      <c r="AM486" s="108" t="str">
        <f t="shared" si="141"/>
        <v>R_ES-LI</v>
      </c>
      <c r="AN486" s="108" t="str">
        <f t="shared" si="141"/>
        <v>SH20_21</v>
      </c>
      <c r="AO486" s="108">
        <f t="shared" si="142"/>
        <v>0.0209631637065674</v>
      </c>
      <c r="AP486" s="108" t="s">
        <v>18</v>
      </c>
      <c r="AQ486" s="108" t="s">
        <v>194</v>
      </c>
      <c r="AU486" s="108" t="s">
        <v>327</v>
      </c>
      <c r="AV486" s="108" t="str">
        <f t="shared" si="143"/>
        <v>R_ES-LI</v>
      </c>
      <c r="AW486" s="108" t="str">
        <f t="shared" si="143"/>
        <v>SH20_21</v>
      </c>
      <c r="AX486" s="108">
        <f t="shared" si="144"/>
        <v>0.0244748252753431</v>
      </c>
      <c r="AY486" s="108" t="s">
        <v>18</v>
      </c>
      <c r="AZ486" s="108" t="s">
        <v>193</v>
      </c>
      <c r="BD486" s="108" t="s">
        <v>327</v>
      </c>
      <c r="BE486" s="108" t="str">
        <f t="shared" si="145"/>
        <v>R_ES-LI</v>
      </c>
      <c r="BF486" s="108" t="str">
        <f t="shared" si="145"/>
        <v>SH20_21</v>
      </c>
      <c r="BG486" s="108">
        <f t="shared" si="149"/>
        <v>0.0209631637065674</v>
      </c>
      <c r="BH486" s="108" t="s">
        <v>18</v>
      </c>
      <c r="BI486" s="108" t="s">
        <v>195</v>
      </c>
      <c r="BM486" s="108" t="s">
        <v>327</v>
      </c>
      <c r="BN486" s="108" t="str">
        <f t="shared" si="146"/>
        <v>R_ES-LI</v>
      </c>
      <c r="BO486" s="108" t="str">
        <f t="shared" si="146"/>
        <v>SH20_21</v>
      </c>
      <c r="BP486" s="108">
        <f t="shared" si="147"/>
        <v>0.0244748252753431</v>
      </c>
      <c r="BQ486" s="108" t="s">
        <v>18</v>
      </c>
      <c r="BR486" s="108" t="s">
        <v>192</v>
      </c>
    </row>
    <row r="487" spans="11:70">
      <c r="K487" s="175" t="s">
        <v>327</v>
      </c>
      <c r="L487" s="108" t="str">
        <f t="shared" si="148"/>
        <v>R_ES-LI</v>
      </c>
      <c r="M487" s="108" t="str">
        <f t="shared" si="135"/>
        <v>SH22_23</v>
      </c>
      <c r="N487" s="108">
        <f t="shared" si="136"/>
        <v>0.0221215642248193</v>
      </c>
      <c r="O487" s="108" t="s">
        <v>18</v>
      </c>
      <c r="P487" s="108" t="s">
        <v>196</v>
      </c>
      <c r="T487" s="108" t="s">
        <v>327</v>
      </c>
      <c r="U487" s="108" t="str">
        <f t="shared" si="137"/>
        <v>R_ES-LI</v>
      </c>
      <c r="V487" s="108" t="str">
        <f t="shared" si="137"/>
        <v>SH22_23</v>
      </c>
      <c r="W487" s="108">
        <f t="shared" si="138"/>
        <v>0.0183466180817403</v>
      </c>
      <c r="X487" s="108" t="s">
        <v>18</v>
      </c>
      <c r="Y487" s="108" t="s">
        <v>191</v>
      </c>
      <c r="AC487" s="108" t="s">
        <v>327</v>
      </c>
      <c r="AD487" s="108" t="str">
        <f t="shared" si="139"/>
        <v>R_ES-LI</v>
      </c>
      <c r="AE487" s="108" t="str">
        <f t="shared" si="139"/>
        <v>SH22_23</v>
      </c>
      <c r="AF487" s="108">
        <f t="shared" si="140"/>
        <v>0.0207157550987243</v>
      </c>
      <c r="AG487" s="108" t="s">
        <v>18</v>
      </c>
      <c r="AH487" s="108" t="s">
        <v>197</v>
      </c>
      <c r="AL487" s="108" t="s">
        <v>327</v>
      </c>
      <c r="AM487" s="108" t="str">
        <f t="shared" si="141"/>
        <v>R_ES-LI</v>
      </c>
      <c r="AN487" s="108" t="str">
        <f t="shared" si="141"/>
        <v>SH22_23</v>
      </c>
      <c r="AO487" s="108">
        <f t="shared" si="142"/>
        <v>0.02077782488644</v>
      </c>
      <c r="AP487" s="108" t="s">
        <v>18</v>
      </c>
      <c r="AQ487" s="108" t="s">
        <v>194</v>
      </c>
      <c r="AU487" s="108" t="s">
        <v>327</v>
      </c>
      <c r="AV487" s="108" t="str">
        <f t="shared" si="143"/>
        <v>R_ES-LI</v>
      </c>
      <c r="AW487" s="108" t="str">
        <f t="shared" si="143"/>
        <v>SH22_23</v>
      </c>
      <c r="AX487" s="108">
        <f t="shared" si="144"/>
        <v>0.0241373966840562</v>
      </c>
      <c r="AY487" s="108" t="s">
        <v>18</v>
      </c>
      <c r="AZ487" s="108" t="s">
        <v>193</v>
      </c>
      <c r="BD487" s="108" t="s">
        <v>327</v>
      </c>
      <c r="BE487" s="108" t="str">
        <f t="shared" si="145"/>
        <v>R_ES-LI</v>
      </c>
      <c r="BF487" s="108" t="str">
        <f t="shared" si="145"/>
        <v>SH22_23</v>
      </c>
      <c r="BG487" s="108">
        <f t="shared" si="149"/>
        <v>0.02077782488644</v>
      </c>
      <c r="BH487" s="108" t="s">
        <v>18</v>
      </c>
      <c r="BI487" s="108" t="s">
        <v>195</v>
      </c>
      <c r="BM487" s="108" t="s">
        <v>327</v>
      </c>
      <c r="BN487" s="108" t="str">
        <f t="shared" si="146"/>
        <v>R_ES-LI</v>
      </c>
      <c r="BO487" s="108" t="str">
        <f t="shared" si="146"/>
        <v>SH22_23</v>
      </c>
      <c r="BP487" s="108">
        <f t="shared" si="147"/>
        <v>0.0241373966840562</v>
      </c>
      <c r="BQ487" s="108" t="s">
        <v>18</v>
      </c>
      <c r="BR487" s="108" t="s">
        <v>192</v>
      </c>
    </row>
    <row r="488" spans="11:70">
      <c r="K488" s="108" t="s">
        <v>327</v>
      </c>
      <c r="L488" s="108" t="str">
        <f t="shared" si="148"/>
        <v>R_ES-LI</v>
      </c>
      <c r="M488" s="108" t="str">
        <f t="shared" si="135"/>
        <v>FH0_1</v>
      </c>
      <c r="N488" s="108">
        <f t="shared" si="136"/>
        <v>0.0213934931755858</v>
      </c>
      <c r="O488" s="108" t="s">
        <v>18</v>
      </c>
      <c r="P488" s="108" t="s">
        <v>196</v>
      </c>
      <c r="T488" s="108" t="s">
        <v>327</v>
      </c>
      <c r="U488" s="108" t="str">
        <f t="shared" si="137"/>
        <v>R_ES-LI</v>
      </c>
      <c r="V488" s="108" t="str">
        <f t="shared" si="137"/>
        <v>FH0_1</v>
      </c>
      <c r="W488" s="108">
        <f t="shared" si="138"/>
        <v>0.0189900151087194</v>
      </c>
      <c r="X488" s="108" t="s">
        <v>18</v>
      </c>
      <c r="Y488" s="108" t="s">
        <v>191</v>
      </c>
      <c r="AC488" s="108" t="s">
        <v>327</v>
      </c>
      <c r="AD488" s="108" t="str">
        <f t="shared" si="139"/>
        <v>R_ES-LI</v>
      </c>
      <c r="AE488" s="108" t="str">
        <f t="shared" si="139"/>
        <v>FH0_1</v>
      </c>
      <c r="AF488" s="108">
        <f t="shared" si="140"/>
        <v>0.0225377088372482</v>
      </c>
      <c r="AG488" s="108" t="s">
        <v>18</v>
      </c>
      <c r="AH488" s="108" t="s">
        <v>197</v>
      </c>
      <c r="AL488" s="108" t="s">
        <v>327</v>
      </c>
      <c r="AM488" s="108" t="str">
        <f t="shared" si="141"/>
        <v>R_ES-LI</v>
      </c>
      <c r="AN488" s="108" t="str">
        <f t="shared" si="141"/>
        <v>FH0_1</v>
      </c>
      <c r="AO488" s="108">
        <f t="shared" si="142"/>
        <v>0.02082812933826</v>
      </c>
      <c r="AP488" s="108" t="s">
        <v>18</v>
      </c>
      <c r="AQ488" s="108" t="s">
        <v>194</v>
      </c>
      <c r="AU488" s="108" t="s">
        <v>327</v>
      </c>
      <c r="AV488" s="108" t="str">
        <f t="shared" si="143"/>
        <v>R_ES-LI</v>
      </c>
      <c r="AW488" s="108" t="str">
        <f t="shared" si="143"/>
        <v>FH0_1</v>
      </c>
      <c r="AX488" s="108">
        <f t="shared" si="144"/>
        <v>0.0222158485714042</v>
      </c>
      <c r="AY488" s="108" t="s">
        <v>18</v>
      </c>
      <c r="AZ488" s="108" t="s">
        <v>193</v>
      </c>
      <c r="BD488" s="108" t="s">
        <v>327</v>
      </c>
      <c r="BE488" s="108" t="str">
        <f t="shared" si="145"/>
        <v>R_ES-LI</v>
      </c>
      <c r="BF488" s="108" t="str">
        <f t="shared" si="145"/>
        <v>FH0_1</v>
      </c>
      <c r="BG488" s="108">
        <f t="shared" si="149"/>
        <v>0.02082812933826</v>
      </c>
      <c r="BH488" s="108" t="s">
        <v>18</v>
      </c>
      <c r="BI488" s="108" t="s">
        <v>195</v>
      </c>
      <c r="BM488" s="108" t="s">
        <v>327</v>
      </c>
      <c r="BN488" s="108" t="str">
        <f t="shared" si="146"/>
        <v>R_ES-LI</v>
      </c>
      <c r="BO488" s="108" t="str">
        <f t="shared" si="146"/>
        <v>FH0_1</v>
      </c>
      <c r="BP488" s="108">
        <f t="shared" si="147"/>
        <v>0.0222158485714042</v>
      </c>
      <c r="BQ488" s="108" t="s">
        <v>18</v>
      </c>
      <c r="BR488" s="108" t="s">
        <v>192</v>
      </c>
    </row>
    <row r="489" spans="11:70">
      <c r="K489" s="108" t="s">
        <v>327</v>
      </c>
      <c r="L489" s="108" t="str">
        <f t="shared" si="148"/>
        <v>R_ES-LI</v>
      </c>
      <c r="M489" s="108" t="str">
        <f t="shared" si="135"/>
        <v>FH2_3</v>
      </c>
      <c r="N489" s="108">
        <f t="shared" si="136"/>
        <v>0.02102967448633</v>
      </c>
      <c r="O489" s="108" t="s">
        <v>18</v>
      </c>
      <c r="P489" s="108" t="s">
        <v>196</v>
      </c>
      <c r="T489" s="108" t="s">
        <v>327</v>
      </c>
      <c r="U489" s="108" t="str">
        <f t="shared" si="137"/>
        <v>R_ES-LI</v>
      </c>
      <c r="V489" s="108" t="str">
        <f t="shared" si="137"/>
        <v>FH2_3</v>
      </c>
      <c r="W489" s="108">
        <f t="shared" si="138"/>
        <v>0.0166572327084534</v>
      </c>
      <c r="X489" s="108" t="s">
        <v>18</v>
      </c>
      <c r="Y489" s="108" t="s">
        <v>191</v>
      </c>
      <c r="AC489" s="108" t="s">
        <v>327</v>
      </c>
      <c r="AD489" s="108" t="str">
        <f t="shared" si="139"/>
        <v>R_ES-LI</v>
      </c>
      <c r="AE489" s="108" t="str">
        <f t="shared" si="139"/>
        <v>FH2_3</v>
      </c>
      <c r="AF489" s="108">
        <f t="shared" si="140"/>
        <v>0.022471121655479</v>
      </c>
      <c r="AG489" s="108" t="s">
        <v>18</v>
      </c>
      <c r="AH489" s="108" t="s">
        <v>197</v>
      </c>
      <c r="AL489" s="108" t="s">
        <v>327</v>
      </c>
      <c r="AM489" s="108" t="str">
        <f t="shared" si="141"/>
        <v>R_ES-LI</v>
      </c>
      <c r="AN489" s="108" t="str">
        <f t="shared" si="141"/>
        <v>FH2_3</v>
      </c>
      <c r="AO489" s="108">
        <f t="shared" si="142"/>
        <v>0.0196922594663782</v>
      </c>
      <c r="AP489" s="108" t="s">
        <v>18</v>
      </c>
      <c r="AQ489" s="108" t="s">
        <v>194</v>
      </c>
      <c r="AU489" s="108" t="s">
        <v>327</v>
      </c>
      <c r="AV489" s="108" t="str">
        <f t="shared" si="143"/>
        <v>R_ES-LI</v>
      </c>
      <c r="AW489" s="108" t="str">
        <f t="shared" si="143"/>
        <v>FH2_3</v>
      </c>
      <c r="AX489" s="108">
        <f t="shared" si="144"/>
        <v>0.0200672016482474</v>
      </c>
      <c r="AY489" s="108" t="s">
        <v>18</v>
      </c>
      <c r="AZ489" s="108" t="s">
        <v>193</v>
      </c>
      <c r="BD489" s="108" t="s">
        <v>327</v>
      </c>
      <c r="BE489" s="108" t="str">
        <f t="shared" si="145"/>
        <v>R_ES-LI</v>
      </c>
      <c r="BF489" s="108" t="str">
        <f t="shared" si="145"/>
        <v>FH2_3</v>
      </c>
      <c r="BG489" s="108">
        <f t="shared" si="149"/>
        <v>0.0196922594663782</v>
      </c>
      <c r="BH489" s="108" t="s">
        <v>18</v>
      </c>
      <c r="BI489" s="108" t="s">
        <v>195</v>
      </c>
      <c r="BM489" s="108" t="s">
        <v>327</v>
      </c>
      <c r="BN489" s="108" t="str">
        <f t="shared" si="146"/>
        <v>R_ES-LI</v>
      </c>
      <c r="BO489" s="108" t="str">
        <f t="shared" si="146"/>
        <v>FH2_3</v>
      </c>
      <c r="BP489" s="108">
        <f t="shared" si="147"/>
        <v>0.0200672016482474</v>
      </c>
      <c r="BQ489" s="108" t="s">
        <v>18</v>
      </c>
      <c r="BR489" s="108" t="s">
        <v>192</v>
      </c>
    </row>
    <row r="490" spans="11:70">
      <c r="K490" s="108" t="s">
        <v>327</v>
      </c>
      <c r="L490" s="108" t="str">
        <f t="shared" si="148"/>
        <v>R_ES-LI</v>
      </c>
      <c r="M490" s="108" t="str">
        <f t="shared" si="135"/>
        <v>FH4_5</v>
      </c>
      <c r="N490" s="108">
        <f t="shared" si="136"/>
        <v>0.0201116701113584</v>
      </c>
      <c r="O490" s="108" t="s">
        <v>18</v>
      </c>
      <c r="P490" s="108" t="s">
        <v>196</v>
      </c>
      <c r="T490" s="108" t="s">
        <v>327</v>
      </c>
      <c r="U490" s="108" t="str">
        <f t="shared" si="137"/>
        <v>R_ES-LI</v>
      </c>
      <c r="V490" s="108" t="str">
        <f t="shared" si="137"/>
        <v>FH4_5</v>
      </c>
      <c r="W490" s="108">
        <f t="shared" si="138"/>
        <v>0.0158290452354489</v>
      </c>
      <c r="X490" s="108" t="s">
        <v>18</v>
      </c>
      <c r="Y490" s="108" t="s">
        <v>191</v>
      </c>
      <c r="AC490" s="108" t="s">
        <v>327</v>
      </c>
      <c r="AD490" s="108" t="str">
        <f t="shared" si="139"/>
        <v>R_ES-LI</v>
      </c>
      <c r="AE490" s="108" t="str">
        <f t="shared" si="139"/>
        <v>FH4_5</v>
      </c>
      <c r="AF490" s="108">
        <f t="shared" si="140"/>
        <v>0.0209246883499341</v>
      </c>
      <c r="AG490" s="108" t="s">
        <v>18</v>
      </c>
      <c r="AH490" s="108" t="s">
        <v>197</v>
      </c>
      <c r="AL490" s="108" t="s">
        <v>327</v>
      </c>
      <c r="AM490" s="108" t="str">
        <f t="shared" si="141"/>
        <v>R_ES-LI</v>
      </c>
      <c r="AN490" s="108" t="str">
        <f t="shared" si="141"/>
        <v>FH4_5</v>
      </c>
      <c r="AO490" s="108">
        <f t="shared" si="142"/>
        <v>0.0185404013701219</v>
      </c>
      <c r="AP490" s="108" t="s">
        <v>18</v>
      </c>
      <c r="AQ490" s="108" t="s">
        <v>194</v>
      </c>
      <c r="AU490" s="108" t="s">
        <v>327</v>
      </c>
      <c r="AV490" s="108" t="str">
        <f t="shared" si="143"/>
        <v>R_ES-LI</v>
      </c>
      <c r="AW490" s="108" t="str">
        <f t="shared" si="143"/>
        <v>FH4_5</v>
      </c>
      <c r="AX490" s="108">
        <f t="shared" si="144"/>
        <v>0.0177877243294525</v>
      </c>
      <c r="AY490" s="108" t="s">
        <v>18</v>
      </c>
      <c r="AZ490" s="108" t="s">
        <v>193</v>
      </c>
      <c r="BD490" s="108" t="s">
        <v>327</v>
      </c>
      <c r="BE490" s="108" t="str">
        <f t="shared" si="145"/>
        <v>R_ES-LI</v>
      </c>
      <c r="BF490" s="108" t="str">
        <f t="shared" si="145"/>
        <v>FH4_5</v>
      </c>
      <c r="BG490" s="108">
        <f t="shared" si="149"/>
        <v>0.0185404013701219</v>
      </c>
      <c r="BH490" s="108" t="s">
        <v>18</v>
      </c>
      <c r="BI490" s="108" t="s">
        <v>195</v>
      </c>
      <c r="BM490" s="108" t="s">
        <v>327</v>
      </c>
      <c r="BN490" s="108" t="str">
        <f t="shared" si="146"/>
        <v>R_ES-LI</v>
      </c>
      <c r="BO490" s="108" t="str">
        <f t="shared" si="146"/>
        <v>FH4_5</v>
      </c>
      <c r="BP490" s="108">
        <f t="shared" si="147"/>
        <v>0.0177877243294525</v>
      </c>
      <c r="BQ490" s="108" t="s">
        <v>18</v>
      </c>
      <c r="BR490" s="108" t="s">
        <v>192</v>
      </c>
    </row>
    <row r="491" spans="11:70">
      <c r="K491" s="175" t="s">
        <v>327</v>
      </c>
      <c r="L491" s="108" t="str">
        <f t="shared" si="148"/>
        <v>R_ES-LI</v>
      </c>
      <c r="M491" s="108" t="str">
        <f t="shared" si="135"/>
        <v>FH6_7</v>
      </c>
      <c r="N491" s="108">
        <f t="shared" si="136"/>
        <v>0.0192099222047578</v>
      </c>
      <c r="O491" s="108" t="s">
        <v>18</v>
      </c>
      <c r="P491" s="108" t="s">
        <v>196</v>
      </c>
      <c r="T491" s="108" t="s">
        <v>327</v>
      </c>
      <c r="U491" s="108" t="str">
        <f t="shared" si="137"/>
        <v>R_ES-LI</v>
      </c>
      <c r="V491" s="108" t="str">
        <f t="shared" si="137"/>
        <v>FH6_7</v>
      </c>
      <c r="W491" s="108">
        <f t="shared" si="138"/>
        <v>0.0159024621248745</v>
      </c>
      <c r="X491" s="108" t="s">
        <v>18</v>
      </c>
      <c r="Y491" s="108" t="s">
        <v>191</v>
      </c>
      <c r="AC491" s="108" t="s">
        <v>327</v>
      </c>
      <c r="AD491" s="108" t="str">
        <f t="shared" si="139"/>
        <v>R_ES-LI</v>
      </c>
      <c r="AE491" s="108" t="str">
        <f t="shared" si="139"/>
        <v>FH6_7</v>
      </c>
      <c r="AF491" s="108">
        <f t="shared" si="140"/>
        <v>0.0184080758697192</v>
      </c>
      <c r="AG491" s="108" t="s">
        <v>18</v>
      </c>
      <c r="AH491" s="108" t="s">
        <v>197</v>
      </c>
      <c r="AL491" s="108" t="s">
        <v>327</v>
      </c>
      <c r="AM491" s="108" t="str">
        <f t="shared" si="141"/>
        <v>R_ES-LI</v>
      </c>
      <c r="AN491" s="108" t="str">
        <f t="shared" si="141"/>
        <v>FH6_7</v>
      </c>
      <c r="AO491" s="108">
        <f t="shared" si="142"/>
        <v>0.0175903530927638</v>
      </c>
      <c r="AP491" s="108" t="s">
        <v>18</v>
      </c>
      <c r="AQ491" s="108" t="s">
        <v>194</v>
      </c>
      <c r="AU491" s="108" t="s">
        <v>327</v>
      </c>
      <c r="AV491" s="108" t="str">
        <f t="shared" si="143"/>
        <v>R_ES-LI</v>
      </c>
      <c r="AW491" s="108" t="str">
        <f t="shared" si="143"/>
        <v>FH6_7</v>
      </c>
      <c r="AX491" s="108">
        <f t="shared" si="144"/>
        <v>0.0165945078402487</v>
      </c>
      <c r="AY491" s="108" t="s">
        <v>18</v>
      </c>
      <c r="AZ491" s="108" t="s">
        <v>193</v>
      </c>
      <c r="BD491" s="108" t="s">
        <v>327</v>
      </c>
      <c r="BE491" s="108" t="str">
        <f t="shared" si="145"/>
        <v>R_ES-LI</v>
      </c>
      <c r="BF491" s="108" t="str">
        <f t="shared" si="145"/>
        <v>FH6_7</v>
      </c>
      <c r="BG491" s="108">
        <f t="shared" si="149"/>
        <v>0.0175903530927638</v>
      </c>
      <c r="BH491" s="108" t="s">
        <v>18</v>
      </c>
      <c r="BI491" s="108" t="s">
        <v>195</v>
      </c>
      <c r="BM491" s="108" t="s">
        <v>327</v>
      </c>
      <c r="BN491" s="108" t="str">
        <f t="shared" si="146"/>
        <v>R_ES-LI</v>
      </c>
      <c r="BO491" s="108" t="str">
        <f t="shared" si="146"/>
        <v>FH6_7</v>
      </c>
      <c r="BP491" s="108">
        <f t="shared" si="147"/>
        <v>0.0165945078402487</v>
      </c>
      <c r="BQ491" s="108" t="s">
        <v>18</v>
      </c>
      <c r="BR491" s="108" t="s">
        <v>192</v>
      </c>
    </row>
    <row r="492" spans="11:70">
      <c r="K492" s="108" t="s">
        <v>327</v>
      </c>
      <c r="L492" s="108" t="str">
        <f t="shared" si="148"/>
        <v>R_ES-LI</v>
      </c>
      <c r="M492" s="108" t="str">
        <f t="shared" si="135"/>
        <v>FH8_9</v>
      </c>
      <c r="N492" s="108">
        <f t="shared" si="136"/>
        <v>0.018841834190357</v>
      </c>
      <c r="O492" s="108" t="s">
        <v>18</v>
      </c>
      <c r="P492" s="108" t="s">
        <v>196</v>
      </c>
      <c r="T492" s="108" t="s">
        <v>327</v>
      </c>
      <c r="U492" s="108" t="str">
        <f t="shared" si="137"/>
        <v>R_ES-LI</v>
      </c>
      <c r="V492" s="108" t="str">
        <f t="shared" si="137"/>
        <v>FH8_9</v>
      </c>
      <c r="W492" s="108">
        <f t="shared" si="138"/>
        <v>0.0171052366659126</v>
      </c>
      <c r="X492" s="108" t="s">
        <v>18</v>
      </c>
      <c r="Y492" s="108" t="s">
        <v>191</v>
      </c>
      <c r="AC492" s="108" t="s">
        <v>327</v>
      </c>
      <c r="AD492" s="108" t="str">
        <f t="shared" si="139"/>
        <v>R_ES-LI</v>
      </c>
      <c r="AE492" s="108" t="str">
        <f t="shared" si="139"/>
        <v>FH8_9</v>
      </c>
      <c r="AF492" s="108">
        <f t="shared" si="140"/>
        <v>0.0169703204195258</v>
      </c>
      <c r="AG492" s="108" t="s">
        <v>18</v>
      </c>
      <c r="AH492" s="108" t="s">
        <v>197</v>
      </c>
      <c r="AL492" s="108" t="s">
        <v>327</v>
      </c>
      <c r="AM492" s="108" t="str">
        <f t="shared" si="141"/>
        <v>R_ES-LI</v>
      </c>
      <c r="AN492" s="108" t="str">
        <f t="shared" si="141"/>
        <v>FH8_9</v>
      </c>
      <c r="AO492" s="108">
        <f t="shared" si="142"/>
        <v>0.0174698671638847</v>
      </c>
      <c r="AP492" s="108" t="s">
        <v>18</v>
      </c>
      <c r="AQ492" s="108" t="s">
        <v>194</v>
      </c>
      <c r="AU492" s="108" t="s">
        <v>327</v>
      </c>
      <c r="AV492" s="108" t="str">
        <f t="shared" si="143"/>
        <v>R_ES-LI</v>
      </c>
      <c r="AW492" s="108" t="str">
        <f t="shared" si="143"/>
        <v>FH8_9</v>
      </c>
      <c r="AX492" s="108">
        <f t="shared" si="144"/>
        <v>0.0165122579121173</v>
      </c>
      <c r="AY492" s="108" t="s">
        <v>18</v>
      </c>
      <c r="AZ492" s="108" t="s">
        <v>193</v>
      </c>
      <c r="BD492" s="108" t="s">
        <v>327</v>
      </c>
      <c r="BE492" s="108" t="str">
        <f t="shared" si="145"/>
        <v>R_ES-LI</v>
      </c>
      <c r="BF492" s="108" t="str">
        <f t="shared" si="145"/>
        <v>FH8_9</v>
      </c>
      <c r="BG492" s="108">
        <f t="shared" si="149"/>
        <v>0.0174698671638847</v>
      </c>
      <c r="BH492" s="108" t="s">
        <v>18</v>
      </c>
      <c r="BI492" s="108" t="s">
        <v>195</v>
      </c>
      <c r="BM492" s="108" t="s">
        <v>327</v>
      </c>
      <c r="BN492" s="108" t="str">
        <f t="shared" si="146"/>
        <v>R_ES-LI</v>
      </c>
      <c r="BO492" s="108" t="str">
        <f t="shared" si="146"/>
        <v>FH8_9</v>
      </c>
      <c r="BP492" s="108">
        <f t="shared" si="147"/>
        <v>0.0165122579121173</v>
      </c>
      <c r="BQ492" s="108" t="s">
        <v>18</v>
      </c>
      <c r="BR492" s="108" t="s">
        <v>192</v>
      </c>
    </row>
    <row r="493" spans="11:70">
      <c r="K493" s="108" t="s">
        <v>327</v>
      </c>
      <c r="L493" s="108" t="str">
        <f t="shared" si="148"/>
        <v>R_ES-LI</v>
      </c>
      <c r="M493" s="108" t="str">
        <f t="shared" si="135"/>
        <v>FH10_11</v>
      </c>
      <c r="N493" s="108">
        <f t="shared" si="136"/>
        <v>0.0189356699331529</v>
      </c>
      <c r="O493" s="108" t="s">
        <v>18</v>
      </c>
      <c r="P493" s="108" t="s">
        <v>196</v>
      </c>
      <c r="T493" s="108" t="s">
        <v>327</v>
      </c>
      <c r="U493" s="108" t="str">
        <f t="shared" si="137"/>
        <v>R_ES-LI</v>
      </c>
      <c r="V493" s="108" t="str">
        <f t="shared" si="137"/>
        <v>FH10_11</v>
      </c>
      <c r="W493" s="108">
        <f t="shared" si="138"/>
        <v>0.0198225161188549</v>
      </c>
      <c r="X493" s="108" t="s">
        <v>18</v>
      </c>
      <c r="Y493" s="108" t="s">
        <v>191</v>
      </c>
      <c r="AC493" s="108" t="s">
        <v>327</v>
      </c>
      <c r="AD493" s="108" t="str">
        <f t="shared" si="139"/>
        <v>R_ES-LI</v>
      </c>
      <c r="AE493" s="108" t="str">
        <f t="shared" si="139"/>
        <v>FH10_11</v>
      </c>
      <c r="AF493" s="108">
        <f t="shared" si="140"/>
        <v>0.0166723480117681</v>
      </c>
      <c r="AG493" s="108" t="s">
        <v>18</v>
      </c>
      <c r="AH493" s="108" t="s">
        <v>197</v>
      </c>
      <c r="AL493" s="108" t="s">
        <v>327</v>
      </c>
      <c r="AM493" s="108" t="str">
        <f t="shared" si="141"/>
        <v>R_ES-LI</v>
      </c>
      <c r="AN493" s="108" t="str">
        <f t="shared" si="141"/>
        <v>FH10_11</v>
      </c>
      <c r="AO493" s="108">
        <f t="shared" si="142"/>
        <v>0.0185481158114173</v>
      </c>
      <c r="AP493" s="108" t="s">
        <v>18</v>
      </c>
      <c r="AQ493" s="108" t="s">
        <v>194</v>
      </c>
      <c r="AU493" s="108" t="s">
        <v>327</v>
      </c>
      <c r="AV493" s="108" t="str">
        <f t="shared" si="143"/>
        <v>R_ES-LI</v>
      </c>
      <c r="AW493" s="108" t="str">
        <f t="shared" si="143"/>
        <v>FH10_11</v>
      </c>
      <c r="AX493" s="108">
        <f t="shared" si="144"/>
        <v>0.0182536626877173</v>
      </c>
      <c r="AY493" s="108" t="s">
        <v>18</v>
      </c>
      <c r="AZ493" s="108" t="s">
        <v>193</v>
      </c>
      <c r="BD493" s="108" t="s">
        <v>327</v>
      </c>
      <c r="BE493" s="108" t="str">
        <f t="shared" si="145"/>
        <v>R_ES-LI</v>
      </c>
      <c r="BF493" s="108" t="str">
        <f t="shared" si="145"/>
        <v>FH10_11</v>
      </c>
      <c r="BG493" s="108">
        <f t="shared" si="149"/>
        <v>0.0185481158114173</v>
      </c>
      <c r="BH493" s="108" t="s">
        <v>18</v>
      </c>
      <c r="BI493" s="108" t="s">
        <v>195</v>
      </c>
      <c r="BM493" s="108" t="s">
        <v>327</v>
      </c>
      <c r="BN493" s="108" t="str">
        <f t="shared" si="146"/>
        <v>R_ES-LI</v>
      </c>
      <c r="BO493" s="108" t="str">
        <f t="shared" si="146"/>
        <v>FH10_11</v>
      </c>
      <c r="BP493" s="108">
        <f t="shared" si="147"/>
        <v>0.0182536626877173</v>
      </c>
      <c r="BQ493" s="108" t="s">
        <v>18</v>
      </c>
      <c r="BR493" s="108" t="s">
        <v>192</v>
      </c>
    </row>
    <row r="494" spans="11:70">
      <c r="K494" s="108" t="s">
        <v>327</v>
      </c>
      <c r="L494" s="108" t="str">
        <f t="shared" si="148"/>
        <v>R_ES-LI</v>
      </c>
      <c r="M494" s="108" t="str">
        <f t="shared" si="135"/>
        <v>FH12_13</v>
      </c>
      <c r="N494" s="108">
        <f t="shared" si="136"/>
        <v>0.0198847069007047</v>
      </c>
      <c r="O494" s="108" t="s">
        <v>18</v>
      </c>
      <c r="P494" s="108" t="s">
        <v>196</v>
      </c>
      <c r="T494" s="108" t="s">
        <v>327</v>
      </c>
      <c r="U494" s="108" t="str">
        <f t="shared" si="137"/>
        <v>R_ES-LI</v>
      </c>
      <c r="V494" s="108" t="str">
        <f t="shared" si="137"/>
        <v>FH12_13</v>
      </c>
      <c r="W494" s="108">
        <f t="shared" si="138"/>
        <v>0.0205767152130325</v>
      </c>
      <c r="X494" s="108" t="s">
        <v>18</v>
      </c>
      <c r="Y494" s="108" t="s">
        <v>191</v>
      </c>
      <c r="AC494" s="108" t="s">
        <v>327</v>
      </c>
      <c r="AD494" s="108" t="str">
        <f t="shared" si="139"/>
        <v>R_ES-LI</v>
      </c>
      <c r="AE494" s="108" t="str">
        <f t="shared" si="139"/>
        <v>FH12_13</v>
      </c>
      <c r="AF494" s="108">
        <f t="shared" si="140"/>
        <v>0.0178993947669431</v>
      </c>
      <c r="AG494" s="108" t="s">
        <v>18</v>
      </c>
      <c r="AH494" s="108" t="s">
        <v>197</v>
      </c>
      <c r="AL494" s="108" t="s">
        <v>327</v>
      </c>
      <c r="AM494" s="108" t="str">
        <f t="shared" si="141"/>
        <v>R_ES-LI</v>
      </c>
      <c r="AN494" s="108" t="str">
        <f t="shared" si="141"/>
        <v>FH12_13</v>
      </c>
      <c r="AO494" s="108">
        <f t="shared" si="142"/>
        <v>0.0197346377775574</v>
      </c>
      <c r="AP494" s="108" t="s">
        <v>18</v>
      </c>
      <c r="AQ494" s="108" t="s">
        <v>194</v>
      </c>
      <c r="AU494" s="108" t="s">
        <v>327</v>
      </c>
      <c r="AV494" s="108" t="str">
        <f t="shared" si="143"/>
        <v>R_ES-LI</v>
      </c>
      <c r="AW494" s="108" t="str">
        <f t="shared" si="143"/>
        <v>FH12_13</v>
      </c>
      <c r="AX494" s="108">
        <f t="shared" si="144"/>
        <v>0.0202626994046479</v>
      </c>
      <c r="AY494" s="108" t="s">
        <v>18</v>
      </c>
      <c r="AZ494" s="108" t="s">
        <v>193</v>
      </c>
      <c r="BD494" s="108" t="s">
        <v>327</v>
      </c>
      <c r="BE494" s="108" t="str">
        <f t="shared" si="145"/>
        <v>R_ES-LI</v>
      </c>
      <c r="BF494" s="108" t="str">
        <f t="shared" si="145"/>
        <v>FH12_13</v>
      </c>
      <c r="BG494" s="108">
        <f t="shared" si="149"/>
        <v>0.0197346377775574</v>
      </c>
      <c r="BH494" s="108" t="s">
        <v>18</v>
      </c>
      <c r="BI494" s="108" t="s">
        <v>195</v>
      </c>
      <c r="BM494" s="108" t="s">
        <v>327</v>
      </c>
      <c r="BN494" s="108" t="str">
        <f t="shared" si="146"/>
        <v>R_ES-LI</v>
      </c>
      <c r="BO494" s="108" t="str">
        <f t="shared" si="146"/>
        <v>FH12_13</v>
      </c>
      <c r="BP494" s="108">
        <f t="shared" si="147"/>
        <v>0.0202626994046479</v>
      </c>
      <c r="BQ494" s="108" t="s">
        <v>18</v>
      </c>
      <c r="BR494" s="108" t="s">
        <v>192</v>
      </c>
    </row>
    <row r="495" spans="11:70">
      <c r="K495" s="175" t="s">
        <v>327</v>
      </c>
      <c r="L495" s="108" t="str">
        <f t="shared" si="148"/>
        <v>R_ES-LI</v>
      </c>
      <c r="M495" s="108" t="str">
        <f t="shared" si="135"/>
        <v>FH14_15</v>
      </c>
      <c r="N495" s="108">
        <f t="shared" si="136"/>
        <v>0.0208389906197208</v>
      </c>
      <c r="O495" s="108" t="s">
        <v>18</v>
      </c>
      <c r="P495" s="108" t="s">
        <v>196</v>
      </c>
      <c r="T495" s="108" t="s">
        <v>327</v>
      </c>
      <c r="U495" s="108" t="str">
        <f t="shared" si="137"/>
        <v>R_ES-LI</v>
      </c>
      <c r="V495" s="108" t="str">
        <f t="shared" si="137"/>
        <v>FH14_15</v>
      </c>
      <c r="W495" s="108">
        <f t="shared" si="138"/>
        <v>0.0201344120759709</v>
      </c>
      <c r="X495" s="108" t="s">
        <v>18</v>
      </c>
      <c r="Y495" s="108" t="s">
        <v>191</v>
      </c>
      <c r="AC495" s="108" t="s">
        <v>327</v>
      </c>
      <c r="AD495" s="108" t="str">
        <f t="shared" si="139"/>
        <v>R_ES-LI</v>
      </c>
      <c r="AE495" s="108" t="str">
        <f t="shared" si="139"/>
        <v>FH14_15</v>
      </c>
      <c r="AF495" s="108">
        <f t="shared" si="140"/>
        <v>0.0207530234250215</v>
      </c>
      <c r="AG495" s="108" t="s">
        <v>18</v>
      </c>
      <c r="AH495" s="108" t="s">
        <v>197</v>
      </c>
      <c r="AL495" s="108" t="s">
        <v>327</v>
      </c>
      <c r="AM495" s="108" t="str">
        <f t="shared" si="141"/>
        <v>R_ES-LI</v>
      </c>
      <c r="AN495" s="108" t="str">
        <f t="shared" si="141"/>
        <v>FH14_15</v>
      </c>
      <c r="AO495" s="108">
        <f t="shared" si="142"/>
        <v>0.0206212544677413</v>
      </c>
      <c r="AP495" s="108" t="s">
        <v>18</v>
      </c>
      <c r="AQ495" s="108" t="s">
        <v>194</v>
      </c>
      <c r="AU495" s="108" t="s">
        <v>327</v>
      </c>
      <c r="AV495" s="108" t="str">
        <f t="shared" si="143"/>
        <v>R_ES-LI</v>
      </c>
      <c r="AW495" s="108" t="str">
        <f t="shared" si="143"/>
        <v>FH14_15</v>
      </c>
      <c r="AX495" s="108">
        <f t="shared" si="144"/>
        <v>0.0211728179792687</v>
      </c>
      <c r="AY495" s="108" t="s">
        <v>18</v>
      </c>
      <c r="AZ495" s="108" t="s">
        <v>193</v>
      </c>
      <c r="BD495" s="108" t="s">
        <v>327</v>
      </c>
      <c r="BE495" s="108" t="str">
        <f t="shared" si="145"/>
        <v>R_ES-LI</v>
      </c>
      <c r="BF495" s="108" t="str">
        <f t="shared" si="145"/>
        <v>FH14_15</v>
      </c>
      <c r="BG495" s="108">
        <f t="shared" si="149"/>
        <v>0.0206212544677413</v>
      </c>
      <c r="BH495" s="108" t="s">
        <v>18</v>
      </c>
      <c r="BI495" s="108" t="s">
        <v>195</v>
      </c>
      <c r="BM495" s="108" t="s">
        <v>327</v>
      </c>
      <c r="BN495" s="108" t="str">
        <f t="shared" si="146"/>
        <v>R_ES-LI</v>
      </c>
      <c r="BO495" s="108" t="str">
        <f t="shared" si="146"/>
        <v>FH14_15</v>
      </c>
      <c r="BP495" s="108">
        <f t="shared" si="147"/>
        <v>0.0211728179792687</v>
      </c>
      <c r="BQ495" s="108" t="s">
        <v>18</v>
      </c>
      <c r="BR495" s="108" t="s">
        <v>192</v>
      </c>
    </row>
    <row r="496" spans="11:70">
      <c r="K496" s="108" t="s">
        <v>327</v>
      </c>
      <c r="L496" s="108" t="str">
        <f t="shared" si="148"/>
        <v>R_ES-LI</v>
      </c>
      <c r="M496" s="108" t="str">
        <f t="shared" si="135"/>
        <v>FH16_17</v>
      </c>
      <c r="N496" s="108">
        <f t="shared" si="136"/>
        <v>0.0211595818818846</v>
      </c>
      <c r="O496" s="108" t="s">
        <v>18</v>
      </c>
      <c r="P496" s="108" t="s">
        <v>196</v>
      </c>
      <c r="T496" s="108" t="s">
        <v>327</v>
      </c>
      <c r="U496" s="108" t="str">
        <f t="shared" si="137"/>
        <v>R_ES-LI</v>
      </c>
      <c r="V496" s="108" t="str">
        <f t="shared" si="137"/>
        <v>FH16_17</v>
      </c>
      <c r="W496" s="108">
        <f t="shared" si="138"/>
        <v>0.019900470527556</v>
      </c>
      <c r="X496" s="108" t="s">
        <v>18</v>
      </c>
      <c r="Y496" s="108" t="s">
        <v>191</v>
      </c>
      <c r="AC496" s="108" t="s">
        <v>327</v>
      </c>
      <c r="AD496" s="108" t="str">
        <f t="shared" ref="AD496:AE511" si="150">U496</f>
        <v>R_ES-LI</v>
      </c>
      <c r="AE496" s="108" t="str">
        <f t="shared" si="150"/>
        <v>FH16_17</v>
      </c>
      <c r="AF496" s="108">
        <f t="shared" si="140"/>
        <v>0.021834856434323</v>
      </c>
      <c r="AG496" s="108" t="s">
        <v>18</v>
      </c>
      <c r="AH496" s="108" t="s">
        <v>197</v>
      </c>
      <c r="AL496" s="108" t="s">
        <v>327</v>
      </c>
      <c r="AM496" s="108" t="str">
        <f t="shared" ref="AM496:AN511" si="151">AD496</f>
        <v>R_ES-LI</v>
      </c>
      <c r="AN496" s="108" t="str">
        <f t="shared" si="151"/>
        <v>FH16_17</v>
      </c>
      <c r="AO496" s="108">
        <f t="shared" si="142"/>
        <v>0.0208617629033817</v>
      </c>
      <c r="AP496" s="108" t="s">
        <v>18</v>
      </c>
      <c r="AQ496" s="108" t="s">
        <v>194</v>
      </c>
      <c r="AU496" s="108" t="s">
        <v>327</v>
      </c>
      <c r="AV496" s="108" t="str">
        <f t="shared" ref="AV496:AW511" si="152">AM496</f>
        <v>R_ES-LI</v>
      </c>
      <c r="AW496" s="108" t="str">
        <f t="shared" si="152"/>
        <v>FH16_17</v>
      </c>
      <c r="AX496" s="108">
        <f t="shared" si="144"/>
        <v>0.0213427940914599</v>
      </c>
      <c r="AY496" s="108" t="s">
        <v>18</v>
      </c>
      <c r="AZ496" s="108" t="s">
        <v>193</v>
      </c>
      <c r="BD496" s="108" t="s">
        <v>327</v>
      </c>
      <c r="BE496" s="108" t="str">
        <f t="shared" ref="BE496:BF511" si="153">AV496</f>
        <v>R_ES-LI</v>
      </c>
      <c r="BF496" s="108" t="str">
        <f t="shared" si="153"/>
        <v>FH16_17</v>
      </c>
      <c r="BG496" s="108">
        <f t="shared" si="149"/>
        <v>0.0208617629033817</v>
      </c>
      <c r="BH496" s="108" t="s">
        <v>18</v>
      </c>
      <c r="BI496" s="108" t="s">
        <v>195</v>
      </c>
      <c r="BM496" s="108" t="s">
        <v>327</v>
      </c>
      <c r="BN496" s="108" t="str">
        <f t="shared" ref="BN496:BO511" si="154">BE496</f>
        <v>R_ES-LI</v>
      </c>
      <c r="BO496" s="108" t="str">
        <f t="shared" si="154"/>
        <v>FH16_17</v>
      </c>
      <c r="BP496" s="108">
        <f t="shared" si="147"/>
        <v>0.0213427940914599</v>
      </c>
      <c r="BQ496" s="108" t="s">
        <v>18</v>
      </c>
      <c r="BR496" s="108" t="s">
        <v>192</v>
      </c>
    </row>
    <row r="497" spans="11:70">
      <c r="K497" s="108" t="s">
        <v>327</v>
      </c>
      <c r="L497" s="108" t="str">
        <f t="shared" si="148"/>
        <v>R_ES-LI</v>
      </c>
      <c r="M497" s="108" t="str">
        <f t="shared" si="135"/>
        <v>FH18_19</v>
      </c>
      <c r="N497" s="108">
        <f t="shared" si="136"/>
        <v>0.0212246785407572</v>
      </c>
      <c r="O497" s="108" t="s">
        <v>18</v>
      </c>
      <c r="P497" s="108" t="s">
        <v>196</v>
      </c>
      <c r="T497" s="108" t="s">
        <v>327</v>
      </c>
      <c r="U497" s="108" t="str">
        <f t="shared" ref="U497:V511" si="155">L497</f>
        <v>R_ES-LI</v>
      </c>
      <c r="V497" s="108" t="str">
        <f t="shared" si="155"/>
        <v>FH18_19</v>
      </c>
      <c r="W497" s="108">
        <f t="shared" si="138"/>
        <v>0.02010785636109</v>
      </c>
      <c r="X497" s="108" t="s">
        <v>18</v>
      </c>
      <c r="Y497" s="108" t="s">
        <v>191</v>
      </c>
      <c r="AC497" s="108" t="s">
        <v>327</v>
      </c>
      <c r="AD497" s="108" t="str">
        <f t="shared" si="150"/>
        <v>R_ES-LI</v>
      </c>
      <c r="AE497" s="108" t="str">
        <f t="shared" si="150"/>
        <v>FH18_19</v>
      </c>
      <c r="AF497" s="108">
        <f t="shared" si="140"/>
        <v>0.0218516633411387</v>
      </c>
      <c r="AG497" s="108" t="s">
        <v>18</v>
      </c>
      <c r="AH497" s="108" t="s">
        <v>197</v>
      </c>
      <c r="AL497" s="108" t="s">
        <v>327</v>
      </c>
      <c r="AM497" s="108" t="str">
        <f t="shared" si="151"/>
        <v>R_ES-LI</v>
      </c>
      <c r="AN497" s="108" t="str">
        <f t="shared" si="151"/>
        <v>FH18_19</v>
      </c>
      <c r="AO497" s="108">
        <f t="shared" si="142"/>
        <v>0.0207872227642541</v>
      </c>
      <c r="AP497" s="108" t="s">
        <v>18</v>
      </c>
      <c r="AQ497" s="108" t="s">
        <v>194</v>
      </c>
      <c r="AU497" s="108" t="s">
        <v>327</v>
      </c>
      <c r="AV497" s="108" t="str">
        <f t="shared" si="152"/>
        <v>R_ES-LI</v>
      </c>
      <c r="AW497" s="108" t="str">
        <f t="shared" si="152"/>
        <v>FH18_19</v>
      </c>
      <c r="AX497" s="108">
        <f t="shared" si="144"/>
        <v>0.021302546509601</v>
      </c>
      <c r="AY497" s="108" t="s">
        <v>18</v>
      </c>
      <c r="AZ497" s="108" t="s">
        <v>193</v>
      </c>
      <c r="BD497" s="108" t="s">
        <v>327</v>
      </c>
      <c r="BE497" s="108" t="str">
        <f t="shared" si="153"/>
        <v>R_ES-LI</v>
      </c>
      <c r="BF497" s="108" t="str">
        <f t="shared" si="153"/>
        <v>FH18_19</v>
      </c>
      <c r="BG497" s="108">
        <f t="shared" si="149"/>
        <v>0.0207872227642541</v>
      </c>
      <c r="BH497" s="108" t="s">
        <v>18</v>
      </c>
      <c r="BI497" s="108" t="s">
        <v>195</v>
      </c>
      <c r="BM497" s="108" t="s">
        <v>327</v>
      </c>
      <c r="BN497" s="108" t="str">
        <f t="shared" si="154"/>
        <v>R_ES-LI</v>
      </c>
      <c r="BO497" s="108" t="str">
        <f t="shared" si="154"/>
        <v>FH18_19</v>
      </c>
      <c r="BP497" s="108">
        <f t="shared" si="147"/>
        <v>0.021302546509601</v>
      </c>
      <c r="BQ497" s="108" t="s">
        <v>18</v>
      </c>
      <c r="BR497" s="108" t="s">
        <v>192</v>
      </c>
    </row>
    <row r="498" spans="11:70">
      <c r="K498" s="108" t="s">
        <v>327</v>
      </c>
      <c r="L498" s="108" t="str">
        <f t="shared" si="148"/>
        <v>R_ES-LI</v>
      </c>
      <c r="M498" s="108" t="str">
        <f t="shared" si="135"/>
        <v>FH20_21</v>
      </c>
      <c r="N498" s="108">
        <f t="shared" si="136"/>
        <v>0.021196759693815</v>
      </c>
      <c r="O498" s="108" t="s">
        <v>18</v>
      </c>
      <c r="P498" s="108" t="s">
        <v>196</v>
      </c>
      <c r="T498" s="108" t="s">
        <v>327</v>
      </c>
      <c r="U498" s="108" t="str">
        <f t="shared" si="155"/>
        <v>R_ES-LI</v>
      </c>
      <c r="V498" s="108" t="str">
        <f t="shared" si="155"/>
        <v>FH20_21</v>
      </c>
      <c r="W498" s="108">
        <f t="shared" si="138"/>
        <v>0.0209690367288275</v>
      </c>
      <c r="X498" s="108" t="s">
        <v>18</v>
      </c>
      <c r="Y498" s="108" t="s">
        <v>191</v>
      </c>
      <c r="AC498" s="108" t="s">
        <v>327</v>
      </c>
      <c r="AD498" s="108" t="str">
        <f t="shared" si="150"/>
        <v>R_ES-LI</v>
      </c>
      <c r="AE498" s="108" t="str">
        <f t="shared" si="150"/>
        <v>FH20_21</v>
      </c>
      <c r="AF498" s="108">
        <f t="shared" si="140"/>
        <v>0.0215704297529681</v>
      </c>
      <c r="AG498" s="108" t="s">
        <v>18</v>
      </c>
      <c r="AH498" s="108" t="s">
        <v>197</v>
      </c>
      <c r="AL498" s="108" t="s">
        <v>327</v>
      </c>
      <c r="AM498" s="108" t="str">
        <f t="shared" si="151"/>
        <v>R_ES-LI</v>
      </c>
      <c r="AN498" s="108" t="str">
        <f t="shared" si="151"/>
        <v>FH20_21</v>
      </c>
      <c r="AO498" s="108">
        <f t="shared" si="142"/>
        <v>0.0209999265660562</v>
      </c>
      <c r="AP498" s="108" t="s">
        <v>18</v>
      </c>
      <c r="AQ498" s="108" t="s">
        <v>194</v>
      </c>
      <c r="AU498" s="108" t="s">
        <v>327</v>
      </c>
      <c r="AV498" s="108" t="str">
        <f t="shared" si="152"/>
        <v>R_ES-LI</v>
      </c>
      <c r="AW498" s="108" t="str">
        <f t="shared" si="152"/>
        <v>FH20_21</v>
      </c>
      <c r="AX498" s="108">
        <f t="shared" si="144"/>
        <v>0.0217291485724036</v>
      </c>
      <c r="AY498" s="108" t="s">
        <v>18</v>
      </c>
      <c r="AZ498" s="108" t="s">
        <v>193</v>
      </c>
      <c r="BD498" s="108" t="s">
        <v>327</v>
      </c>
      <c r="BE498" s="108" t="str">
        <f t="shared" si="153"/>
        <v>R_ES-LI</v>
      </c>
      <c r="BF498" s="108" t="str">
        <f t="shared" si="153"/>
        <v>FH20_21</v>
      </c>
      <c r="BG498" s="108">
        <f t="shared" si="149"/>
        <v>0.0209999265660562</v>
      </c>
      <c r="BH498" s="108" t="s">
        <v>18</v>
      </c>
      <c r="BI498" s="108" t="s">
        <v>195</v>
      </c>
      <c r="BM498" s="108" t="s">
        <v>327</v>
      </c>
      <c r="BN498" s="108" t="str">
        <f t="shared" si="154"/>
        <v>R_ES-LI</v>
      </c>
      <c r="BO498" s="108" t="str">
        <f t="shared" si="154"/>
        <v>FH20_21</v>
      </c>
      <c r="BP498" s="108">
        <f t="shared" si="147"/>
        <v>0.0217291485724036</v>
      </c>
      <c r="BQ498" s="108" t="s">
        <v>18</v>
      </c>
      <c r="BR498" s="108" t="s">
        <v>192</v>
      </c>
    </row>
    <row r="499" spans="11:70">
      <c r="K499" s="175" t="s">
        <v>327</v>
      </c>
      <c r="L499" s="108" t="str">
        <f t="shared" si="148"/>
        <v>R_ES-LI</v>
      </c>
      <c r="M499" s="108" t="str">
        <f t="shared" si="135"/>
        <v>FH22_23</v>
      </c>
      <c r="N499" s="108">
        <f t="shared" si="136"/>
        <v>0.0213786036359911</v>
      </c>
      <c r="O499" s="108" t="s">
        <v>18</v>
      </c>
      <c r="P499" s="108" t="s">
        <v>196</v>
      </c>
      <c r="T499" s="108" t="s">
        <v>327</v>
      </c>
      <c r="U499" s="108" t="str">
        <f t="shared" si="155"/>
        <v>R_ES-LI</v>
      </c>
      <c r="V499" s="108" t="str">
        <f t="shared" si="155"/>
        <v>FH22_23</v>
      </c>
      <c r="W499" s="108">
        <f t="shared" si="138"/>
        <v>0.0206911985722815</v>
      </c>
      <c r="X499" s="108" t="s">
        <v>18</v>
      </c>
      <c r="Y499" s="108" t="s">
        <v>191</v>
      </c>
      <c r="AC499" s="108" t="s">
        <v>327</v>
      </c>
      <c r="AD499" s="108" t="str">
        <f t="shared" si="150"/>
        <v>R_ES-LI</v>
      </c>
      <c r="AE499" s="108" t="str">
        <f t="shared" si="150"/>
        <v>FH22_23</v>
      </c>
      <c r="AF499" s="108">
        <f t="shared" si="140"/>
        <v>0.0217091411685177</v>
      </c>
      <c r="AG499" s="108" t="s">
        <v>18</v>
      </c>
      <c r="AH499" s="108" t="s">
        <v>197</v>
      </c>
      <c r="AL499" s="108" t="s">
        <v>327</v>
      </c>
      <c r="AM499" s="108" t="str">
        <f t="shared" si="151"/>
        <v>R_ES-LI</v>
      </c>
      <c r="AN499" s="108" t="str">
        <f t="shared" si="151"/>
        <v>FH22_23</v>
      </c>
      <c r="AO499" s="108">
        <f t="shared" si="142"/>
        <v>0.0212075715419054</v>
      </c>
      <c r="AP499" s="108" t="s">
        <v>18</v>
      </c>
      <c r="AQ499" s="108" t="s">
        <v>194</v>
      </c>
      <c r="AU499" s="108" t="s">
        <v>327</v>
      </c>
      <c r="AV499" s="108" t="str">
        <f t="shared" si="152"/>
        <v>R_ES-LI</v>
      </c>
      <c r="AW499" s="108" t="str">
        <f t="shared" si="152"/>
        <v>FH22_23</v>
      </c>
      <c r="AX499" s="108">
        <f t="shared" si="144"/>
        <v>0.0225545958608362</v>
      </c>
      <c r="AY499" s="108" t="s">
        <v>18</v>
      </c>
      <c r="AZ499" s="108" t="s">
        <v>193</v>
      </c>
      <c r="BD499" s="108" t="s">
        <v>327</v>
      </c>
      <c r="BE499" s="108" t="str">
        <f t="shared" si="153"/>
        <v>R_ES-LI</v>
      </c>
      <c r="BF499" s="108" t="str">
        <f t="shared" si="153"/>
        <v>FH22_23</v>
      </c>
      <c r="BG499" s="108">
        <f t="shared" si="149"/>
        <v>0.0212075715419054</v>
      </c>
      <c r="BH499" s="108" t="s">
        <v>18</v>
      </c>
      <c r="BI499" s="108" t="s">
        <v>195</v>
      </c>
      <c r="BM499" s="108" t="s">
        <v>327</v>
      </c>
      <c r="BN499" s="108" t="str">
        <f t="shared" si="154"/>
        <v>R_ES-LI</v>
      </c>
      <c r="BO499" s="108" t="str">
        <f t="shared" si="154"/>
        <v>FH22_23</v>
      </c>
      <c r="BP499" s="108">
        <f t="shared" si="147"/>
        <v>0.0225545958608362</v>
      </c>
      <c r="BQ499" s="108" t="s">
        <v>18</v>
      </c>
      <c r="BR499" s="108" t="s">
        <v>192</v>
      </c>
    </row>
    <row r="500" spans="11:70">
      <c r="K500" s="108" t="s">
        <v>327</v>
      </c>
      <c r="L500" s="108" t="str">
        <f t="shared" si="148"/>
        <v>R_ES-LI</v>
      </c>
      <c r="M500" s="108" t="str">
        <f t="shared" si="135"/>
        <v>WH0_1</v>
      </c>
      <c r="N500" s="108">
        <f t="shared" si="136"/>
        <v>0.0233000948138204</v>
      </c>
      <c r="O500" s="108" t="s">
        <v>18</v>
      </c>
      <c r="P500" s="108" t="s">
        <v>196</v>
      </c>
      <c r="T500" s="108" t="s">
        <v>327</v>
      </c>
      <c r="U500" s="108" t="str">
        <f t="shared" si="155"/>
        <v>R_ES-LI</v>
      </c>
      <c r="V500" s="108" t="str">
        <f t="shared" si="155"/>
        <v>WH0_1</v>
      </c>
      <c r="W500" s="108">
        <f t="shared" si="138"/>
        <v>0.027052832396289</v>
      </c>
      <c r="X500" s="108" t="s">
        <v>18</v>
      </c>
      <c r="Y500" s="108" t="s">
        <v>191</v>
      </c>
      <c r="AC500" s="108" t="s">
        <v>327</v>
      </c>
      <c r="AD500" s="108" t="str">
        <f t="shared" si="150"/>
        <v>R_ES-LI</v>
      </c>
      <c r="AE500" s="108" t="str">
        <f t="shared" si="150"/>
        <v>WH0_1</v>
      </c>
      <c r="AF500" s="108">
        <f t="shared" si="140"/>
        <v>0.0269775312483662</v>
      </c>
      <c r="AG500" s="108" t="s">
        <v>18</v>
      </c>
      <c r="AH500" s="108" t="s">
        <v>197</v>
      </c>
      <c r="AL500" s="108" t="s">
        <v>327</v>
      </c>
      <c r="AM500" s="108" t="str">
        <f t="shared" si="151"/>
        <v>R_ES-LI</v>
      </c>
      <c r="AN500" s="108" t="str">
        <f t="shared" si="151"/>
        <v>WH0_1</v>
      </c>
      <c r="AO500" s="108">
        <f t="shared" si="142"/>
        <v>0.0260079601453114</v>
      </c>
      <c r="AP500" s="108" t="s">
        <v>18</v>
      </c>
      <c r="AQ500" s="108" t="s">
        <v>194</v>
      </c>
      <c r="AU500" s="108" t="s">
        <v>327</v>
      </c>
      <c r="AV500" s="108" t="str">
        <f t="shared" si="152"/>
        <v>R_ES-LI</v>
      </c>
      <c r="AW500" s="108" t="str">
        <f t="shared" si="152"/>
        <v>WH0_1</v>
      </c>
      <c r="AX500" s="108">
        <f t="shared" si="144"/>
        <v>0.0251920133192881</v>
      </c>
      <c r="AY500" s="108" t="s">
        <v>18</v>
      </c>
      <c r="AZ500" s="108" t="s">
        <v>193</v>
      </c>
      <c r="BD500" s="108" t="s">
        <v>327</v>
      </c>
      <c r="BE500" s="108" t="str">
        <f t="shared" si="153"/>
        <v>R_ES-LI</v>
      </c>
      <c r="BF500" s="108" t="str">
        <f t="shared" si="153"/>
        <v>WH0_1</v>
      </c>
      <c r="BG500" s="108">
        <f t="shared" si="149"/>
        <v>0.0260079601453114</v>
      </c>
      <c r="BH500" s="108" t="s">
        <v>18</v>
      </c>
      <c r="BI500" s="108" t="s">
        <v>195</v>
      </c>
      <c r="BM500" s="108" t="s">
        <v>327</v>
      </c>
      <c r="BN500" s="108" t="str">
        <f t="shared" si="154"/>
        <v>R_ES-LI</v>
      </c>
      <c r="BO500" s="108" t="str">
        <f t="shared" si="154"/>
        <v>WH0_1</v>
      </c>
      <c r="BP500" s="108">
        <f t="shared" si="147"/>
        <v>0.0251920133192881</v>
      </c>
      <c r="BQ500" s="108" t="s">
        <v>18</v>
      </c>
      <c r="BR500" s="108" t="s">
        <v>192</v>
      </c>
    </row>
    <row r="501" spans="11:70">
      <c r="K501" s="108" t="s">
        <v>327</v>
      </c>
      <c r="L501" s="108" t="str">
        <f t="shared" si="148"/>
        <v>R_ES-LI</v>
      </c>
      <c r="M501" s="108" t="str">
        <f t="shared" si="135"/>
        <v>WH2_3</v>
      </c>
      <c r="N501" s="108">
        <f t="shared" si="136"/>
        <v>0.0229492798370929</v>
      </c>
      <c r="O501" s="108" t="s">
        <v>18</v>
      </c>
      <c r="P501" s="108" t="s">
        <v>196</v>
      </c>
      <c r="T501" s="108" t="s">
        <v>327</v>
      </c>
      <c r="U501" s="108" t="str">
        <f t="shared" si="155"/>
        <v>R_ES-LI</v>
      </c>
      <c r="V501" s="108" t="str">
        <f t="shared" si="155"/>
        <v>WH2_3</v>
      </c>
      <c r="W501" s="108">
        <f t="shared" si="138"/>
        <v>0.025013577036883</v>
      </c>
      <c r="X501" s="108" t="s">
        <v>18</v>
      </c>
      <c r="Y501" s="108" t="s">
        <v>191</v>
      </c>
      <c r="AC501" s="108" t="s">
        <v>327</v>
      </c>
      <c r="AD501" s="108" t="str">
        <f t="shared" si="150"/>
        <v>R_ES-LI</v>
      </c>
      <c r="AE501" s="108" t="str">
        <f t="shared" si="150"/>
        <v>WH2_3</v>
      </c>
      <c r="AF501" s="108">
        <f t="shared" si="140"/>
        <v>0.026652958693426</v>
      </c>
      <c r="AG501" s="108" t="s">
        <v>18</v>
      </c>
      <c r="AH501" s="108" t="s">
        <v>197</v>
      </c>
      <c r="AL501" s="108" t="s">
        <v>327</v>
      </c>
      <c r="AM501" s="108" t="str">
        <f t="shared" si="151"/>
        <v>R_ES-LI</v>
      </c>
      <c r="AN501" s="108" t="str">
        <f t="shared" si="151"/>
        <v>WH2_3</v>
      </c>
      <c r="AO501" s="108">
        <f t="shared" si="142"/>
        <v>0.0252822319214758</v>
      </c>
      <c r="AP501" s="108" t="s">
        <v>18</v>
      </c>
      <c r="AQ501" s="108" t="s">
        <v>194</v>
      </c>
      <c r="AU501" s="108" t="s">
        <v>327</v>
      </c>
      <c r="AV501" s="108" t="str">
        <f t="shared" si="152"/>
        <v>R_ES-LI</v>
      </c>
      <c r="AW501" s="108" t="str">
        <f t="shared" si="152"/>
        <v>WH2_3</v>
      </c>
      <c r="AX501" s="108">
        <f t="shared" si="144"/>
        <v>0.0240114562974125</v>
      </c>
      <c r="AY501" s="108" t="s">
        <v>18</v>
      </c>
      <c r="AZ501" s="108" t="s">
        <v>193</v>
      </c>
      <c r="BD501" s="108" t="s">
        <v>327</v>
      </c>
      <c r="BE501" s="108" t="str">
        <f t="shared" si="153"/>
        <v>R_ES-LI</v>
      </c>
      <c r="BF501" s="108" t="str">
        <f t="shared" si="153"/>
        <v>WH2_3</v>
      </c>
      <c r="BG501" s="108">
        <f t="shared" si="149"/>
        <v>0.0252822319214758</v>
      </c>
      <c r="BH501" s="108" t="s">
        <v>18</v>
      </c>
      <c r="BI501" s="108" t="s">
        <v>195</v>
      </c>
      <c r="BM501" s="108" t="s">
        <v>327</v>
      </c>
      <c r="BN501" s="108" t="str">
        <f t="shared" si="154"/>
        <v>R_ES-LI</v>
      </c>
      <c r="BO501" s="108" t="str">
        <f t="shared" si="154"/>
        <v>WH2_3</v>
      </c>
      <c r="BP501" s="108">
        <f t="shared" si="147"/>
        <v>0.0240114562974125</v>
      </c>
      <c r="BQ501" s="108" t="s">
        <v>18</v>
      </c>
      <c r="BR501" s="108" t="s">
        <v>192</v>
      </c>
    </row>
    <row r="502" spans="11:70">
      <c r="K502" s="108" t="s">
        <v>327</v>
      </c>
      <c r="L502" s="108" t="str">
        <f t="shared" si="148"/>
        <v>R_ES-LI</v>
      </c>
      <c r="M502" s="108" t="str">
        <f t="shared" si="135"/>
        <v>WH4_5</v>
      </c>
      <c r="N502" s="108">
        <f t="shared" si="136"/>
        <v>0.0222223809455457</v>
      </c>
      <c r="O502" s="108" t="s">
        <v>18</v>
      </c>
      <c r="P502" s="108" t="s">
        <v>196</v>
      </c>
      <c r="T502" s="108" t="s">
        <v>327</v>
      </c>
      <c r="U502" s="108" t="str">
        <f t="shared" si="155"/>
        <v>R_ES-LI</v>
      </c>
      <c r="V502" s="108" t="str">
        <f t="shared" si="155"/>
        <v>WH4_5</v>
      </c>
      <c r="W502" s="108">
        <f t="shared" si="138"/>
        <v>0.023696203770169</v>
      </c>
      <c r="X502" s="108" t="s">
        <v>18</v>
      </c>
      <c r="Y502" s="108" t="s">
        <v>191</v>
      </c>
      <c r="AC502" s="108" t="s">
        <v>327</v>
      </c>
      <c r="AD502" s="108" t="str">
        <f t="shared" si="150"/>
        <v>R_ES-LI</v>
      </c>
      <c r="AE502" s="108" t="str">
        <f t="shared" si="150"/>
        <v>WH4_5</v>
      </c>
      <c r="AF502" s="108">
        <f t="shared" si="140"/>
        <v>0.0249170715686325</v>
      </c>
      <c r="AG502" s="108" t="s">
        <v>18</v>
      </c>
      <c r="AH502" s="108" t="s">
        <v>197</v>
      </c>
      <c r="AL502" s="108" t="s">
        <v>327</v>
      </c>
      <c r="AM502" s="108" t="str">
        <f t="shared" si="151"/>
        <v>R_ES-LI</v>
      </c>
      <c r="AN502" s="108" t="str">
        <f t="shared" si="151"/>
        <v>WH4_5</v>
      </c>
      <c r="AO502" s="108">
        <f t="shared" si="142"/>
        <v>0.0239165993198236</v>
      </c>
      <c r="AP502" s="108" t="s">
        <v>18</v>
      </c>
      <c r="AQ502" s="108" t="s">
        <v>194</v>
      </c>
      <c r="AU502" s="108" t="s">
        <v>327</v>
      </c>
      <c r="AV502" s="108" t="str">
        <f t="shared" si="152"/>
        <v>R_ES-LI</v>
      </c>
      <c r="AW502" s="108" t="str">
        <f t="shared" si="152"/>
        <v>WH4_5</v>
      </c>
      <c r="AX502" s="108">
        <f t="shared" si="144"/>
        <v>0.021583935635486</v>
      </c>
      <c r="AY502" s="108" t="s">
        <v>18</v>
      </c>
      <c r="AZ502" s="108" t="s">
        <v>193</v>
      </c>
      <c r="BD502" s="108" t="s">
        <v>327</v>
      </c>
      <c r="BE502" s="108" t="str">
        <f t="shared" si="153"/>
        <v>R_ES-LI</v>
      </c>
      <c r="BF502" s="108" t="str">
        <f t="shared" si="153"/>
        <v>WH4_5</v>
      </c>
      <c r="BG502" s="108">
        <f t="shared" si="149"/>
        <v>0.0239165993198236</v>
      </c>
      <c r="BH502" s="108" t="s">
        <v>18</v>
      </c>
      <c r="BI502" s="108" t="s">
        <v>195</v>
      </c>
      <c r="BM502" s="108" t="s">
        <v>327</v>
      </c>
      <c r="BN502" s="108" t="str">
        <f t="shared" si="154"/>
        <v>R_ES-LI</v>
      </c>
      <c r="BO502" s="108" t="str">
        <f t="shared" si="154"/>
        <v>WH4_5</v>
      </c>
      <c r="BP502" s="108">
        <f t="shared" si="147"/>
        <v>0.021583935635486</v>
      </c>
      <c r="BQ502" s="108" t="s">
        <v>18</v>
      </c>
      <c r="BR502" s="108" t="s">
        <v>192</v>
      </c>
    </row>
    <row r="503" spans="11:70">
      <c r="K503" s="175" t="s">
        <v>327</v>
      </c>
      <c r="L503" s="108" t="str">
        <f t="shared" si="148"/>
        <v>R_ES-LI</v>
      </c>
      <c r="M503" s="108" t="str">
        <f t="shared" si="135"/>
        <v>WH6_7</v>
      </c>
      <c r="N503" s="108">
        <f t="shared" si="136"/>
        <v>0.0212585220509218</v>
      </c>
      <c r="O503" s="108" t="s">
        <v>18</v>
      </c>
      <c r="P503" s="108" t="s">
        <v>196</v>
      </c>
      <c r="T503" s="108" t="s">
        <v>327</v>
      </c>
      <c r="U503" s="108" t="str">
        <f t="shared" si="155"/>
        <v>R_ES-LI</v>
      </c>
      <c r="V503" s="108" t="str">
        <f t="shared" si="155"/>
        <v>WH6_7</v>
      </c>
      <c r="W503" s="108">
        <f t="shared" si="138"/>
        <v>0.0235544674010497</v>
      </c>
      <c r="X503" s="108" t="s">
        <v>18</v>
      </c>
      <c r="Y503" s="108" t="s">
        <v>191</v>
      </c>
      <c r="AC503" s="108" t="s">
        <v>327</v>
      </c>
      <c r="AD503" s="108" t="str">
        <f t="shared" si="150"/>
        <v>R_ES-LI</v>
      </c>
      <c r="AE503" s="108" t="str">
        <f t="shared" si="150"/>
        <v>WH6_7</v>
      </c>
      <c r="AF503" s="108">
        <f t="shared" si="140"/>
        <v>0.0223149487779418</v>
      </c>
      <c r="AG503" s="108" t="s">
        <v>18</v>
      </c>
      <c r="AH503" s="108" t="s">
        <v>197</v>
      </c>
      <c r="AL503" s="108" t="s">
        <v>327</v>
      </c>
      <c r="AM503" s="108" t="str">
        <f t="shared" si="151"/>
        <v>R_ES-LI</v>
      </c>
      <c r="AN503" s="108" t="str">
        <f t="shared" si="151"/>
        <v>WH6_7</v>
      </c>
      <c r="AO503" s="108">
        <f t="shared" si="142"/>
        <v>0.0226308904433103</v>
      </c>
      <c r="AP503" s="108" t="s">
        <v>18</v>
      </c>
      <c r="AQ503" s="108" t="s">
        <v>194</v>
      </c>
      <c r="AU503" s="108" t="s">
        <v>327</v>
      </c>
      <c r="AV503" s="108" t="str">
        <f t="shared" si="152"/>
        <v>R_ES-LI</v>
      </c>
      <c r="AW503" s="108" t="str">
        <f t="shared" si="152"/>
        <v>WH6_7</v>
      </c>
      <c r="AX503" s="108">
        <f t="shared" si="144"/>
        <v>0.0195664574996017</v>
      </c>
      <c r="AY503" s="108" t="s">
        <v>18</v>
      </c>
      <c r="AZ503" s="108" t="s">
        <v>193</v>
      </c>
      <c r="BD503" s="108" t="s">
        <v>327</v>
      </c>
      <c r="BE503" s="108" t="str">
        <f t="shared" si="153"/>
        <v>R_ES-LI</v>
      </c>
      <c r="BF503" s="108" t="str">
        <f t="shared" si="153"/>
        <v>WH6_7</v>
      </c>
      <c r="BG503" s="108">
        <f t="shared" si="149"/>
        <v>0.0226308904433103</v>
      </c>
      <c r="BH503" s="108" t="s">
        <v>18</v>
      </c>
      <c r="BI503" s="108" t="s">
        <v>195</v>
      </c>
      <c r="BM503" s="108" t="s">
        <v>327</v>
      </c>
      <c r="BN503" s="108" t="str">
        <f t="shared" si="154"/>
        <v>R_ES-LI</v>
      </c>
      <c r="BO503" s="108" t="str">
        <f t="shared" si="154"/>
        <v>WH6_7</v>
      </c>
      <c r="BP503" s="108">
        <f t="shared" si="147"/>
        <v>0.0195664574996017</v>
      </c>
      <c r="BQ503" s="108" t="s">
        <v>18</v>
      </c>
      <c r="BR503" s="108" t="s">
        <v>192</v>
      </c>
    </row>
    <row r="504" spans="11:70">
      <c r="K504" s="108" t="s">
        <v>327</v>
      </c>
      <c r="L504" s="108" t="str">
        <f t="shared" si="148"/>
        <v>R_ES-LI</v>
      </c>
      <c r="M504" s="108" t="str">
        <f t="shared" si="135"/>
        <v>WH8_9</v>
      </c>
      <c r="N504" s="108">
        <f t="shared" si="136"/>
        <v>0.0207811308875425</v>
      </c>
      <c r="O504" s="108" t="s">
        <v>18</v>
      </c>
      <c r="P504" s="108" t="s">
        <v>196</v>
      </c>
      <c r="T504" s="108" t="s">
        <v>327</v>
      </c>
      <c r="U504" s="108" t="str">
        <f t="shared" si="155"/>
        <v>R_ES-LI</v>
      </c>
      <c r="V504" s="108" t="str">
        <f t="shared" si="155"/>
        <v>WH8_9</v>
      </c>
      <c r="W504" s="108">
        <f t="shared" si="138"/>
        <v>0.0243002057667018</v>
      </c>
      <c r="X504" s="108" t="s">
        <v>18</v>
      </c>
      <c r="Y504" s="108" t="s">
        <v>191</v>
      </c>
      <c r="AC504" s="108" t="s">
        <v>327</v>
      </c>
      <c r="AD504" s="108" t="str">
        <f t="shared" si="150"/>
        <v>R_ES-LI</v>
      </c>
      <c r="AE504" s="108" t="str">
        <f t="shared" si="150"/>
        <v>WH8_9</v>
      </c>
      <c r="AF504" s="108">
        <f t="shared" si="140"/>
        <v>0.0206945793819697</v>
      </c>
      <c r="AG504" s="108" t="s">
        <v>18</v>
      </c>
      <c r="AH504" s="108" t="s">
        <v>197</v>
      </c>
      <c r="AL504" s="108" t="s">
        <v>327</v>
      </c>
      <c r="AM504" s="108" t="str">
        <f t="shared" si="151"/>
        <v>R_ES-LI</v>
      </c>
      <c r="AN504" s="108" t="str">
        <f t="shared" si="151"/>
        <v>WH8_9</v>
      </c>
      <c r="AO504" s="108">
        <f t="shared" si="142"/>
        <v>0.0221985165054664</v>
      </c>
      <c r="AP504" s="108" t="s">
        <v>18</v>
      </c>
      <c r="AQ504" s="108" t="s">
        <v>194</v>
      </c>
      <c r="AU504" s="108" t="s">
        <v>327</v>
      </c>
      <c r="AV504" s="108" t="str">
        <f t="shared" si="152"/>
        <v>R_ES-LI</v>
      </c>
      <c r="AW504" s="108" t="str">
        <f t="shared" si="152"/>
        <v>WH8_9</v>
      </c>
      <c r="AX504" s="108">
        <f t="shared" si="144"/>
        <v>0.0189268898351184</v>
      </c>
      <c r="AY504" s="108" t="s">
        <v>18</v>
      </c>
      <c r="AZ504" s="108" t="s">
        <v>193</v>
      </c>
      <c r="BD504" s="108" t="s">
        <v>327</v>
      </c>
      <c r="BE504" s="108" t="str">
        <f t="shared" si="153"/>
        <v>R_ES-LI</v>
      </c>
      <c r="BF504" s="108" t="str">
        <f t="shared" si="153"/>
        <v>WH8_9</v>
      </c>
      <c r="BG504" s="108">
        <f t="shared" si="149"/>
        <v>0.0221985165054664</v>
      </c>
      <c r="BH504" s="108" t="s">
        <v>18</v>
      </c>
      <c r="BI504" s="108" t="s">
        <v>195</v>
      </c>
      <c r="BM504" s="108" t="s">
        <v>327</v>
      </c>
      <c r="BN504" s="108" t="str">
        <f t="shared" si="154"/>
        <v>R_ES-LI</v>
      </c>
      <c r="BO504" s="108" t="str">
        <f t="shared" si="154"/>
        <v>WH8_9</v>
      </c>
      <c r="BP504" s="108">
        <f t="shared" si="147"/>
        <v>0.0189268898351184</v>
      </c>
      <c r="BQ504" s="108" t="s">
        <v>18</v>
      </c>
      <c r="BR504" s="108" t="s">
        <v>192</v>
      </c>
    </row>
    <row r="505" spans="11:70">
      <c r="K505" s="108" t="s">
        <v>327</v>
      </c>
      <c r="L505" s="108" t="str">
        <f t="shared" si="148"/>
        <v>R_ES-LI</v>
      </c>
      <c r="M505" s="108" t="str">
        <f t="shared" si="135"/>
        <v>WH10_11</v>
      </c>
      <c r="N505" s="108">
        <f t="shared" si="136"/>
        <v>0.0207247431264493</v>
      </c>
      <c r="O505" s="108" t="s">
        <v>18</v>
      </c>
      <c r="P505" s="108" t="s">
        <v>196</v>
      </c>
      <c r="T505" s="108" t="s">
        <v>327</v>
      </c>
      <c r="U505" s="108" t="str">
        <f t="shared" si="155"/>
        <v>R_ES-LI</v>
      </c>
      <c r="V505" s="108" t="str">
        <f t="shared" si="155"/>
        <v>WH10_11</v>
      </c>
      <c r="W505" s="108">
        <f t="shared" si="138"/>
        <v>0.0269606064596627</v>
      </c>
      <c r="X505" s="108" t="s">
        <v>18</v>
      </c>
      <c r="Y505" s="108" t="s">
        <v>191</v>
      </c>
      <c r="AC505" s="108" t="s">
        <v>327</v>
      </c>
      <c r="AD505" s="108" t="str">
        <f t="shared" si="150"/>
        <v>R_ES-LI</v>
      </c>
      <c r="AE505" s="108" t="str">
        <f t="shared" si="150"/>
        <v>WH10_11</v>
      </c>
      <c r="AF505" s="108">
        <f t="shared" si="140"/>
        <v>0.0203373562220637</v>
      </c>
      <c r="AG505" s="108" t="s">
        <v>18</v>
      </c>
      <c r="AH505" s="108" t="s">
        <v>197</v>
      </c>
      <c r="AL505" s="108" t="s">
        <v>327</v>
      </c>
      <c r="AM505" s="108" t="str">
        <f t="shared" si="151"/>
        <v>R_ES-LI</v>
      </c>
      <c r="AN505" s="108" t="str">
        <f t="shared" si="151"/>
        <v>WH10_11</v>
      </c>
      <c r="AO505" s="108">
        <f t="shared" si="142"/>
        <v>0.0228944317474162</v>
      </c>
      <c r="AP505" s="108" t="s">
        <v>18</v>
      </c>
      <c r="AQ505" s="108" t="s">
        <v>194</v>
      </c>
      <c r="AU505" s="108" t="s">
        <v>327</v>
      </c>
      <c r="AV505" s="108" t="str">
        <f t="shared" si="152"/>
        <v>R_ES-LI</v>
      </c>
      <c r="AW505" s="108" t="str">
        <f t="shared" si="152"/>
        <v>WH10_11</v>
      </c>
      <c r="AX505" s="108">
        <f t="shared" si="144"/>
        <v>0.0193167729407143</v>
      </c>
      <c r="AY505" s="108" t="s">
        <v>18</v>
      </c>
      <c r="AZ505" s="108" t="s">
        <v>193</v>
      </c>
      <c r="BD505" s="108" t="s">
        <v>327</v>
      </c>
      <c r="BE505" s="108" t="str">
        <f t="shared" si="153"/>
        <v>R_ES-LI</v>
      </c>
      <c r="BF505" s="108" t="str">
        <f t="shared" si="153"/>
        <v>WH10_11</v>
      </c>
      <c r="BG505" s="108">
        <f t="shared" si="149"/>
        <v>0.0228944317474162</v>
      </c>
      <c r="BH505" s="108" t="s">
        <v>18</v>
      </c>
      <c r="BI505" s="108" t="s">
        <v>195</v>
      </c>
      <c r="BM505" s="108" t="s">
        <v>327</v>
      </c>
      <c r="BN505" s="108" t="str">
        <f t="shared" si="154"/>
        <v>R_ES-LI</v>
      </c>
      <c r="BO505" s="108" t="str">
        <f t="shared" si="154"/>
        <v>WH10_11</v>
      </c>
      <c r="BP505" s="108">
        <f t="shared" si="147"/>
        <v>0.0193167729407143</v>
      </c>
      <c r="BQ505" s="108" t="s">
        <v>18</v>
      </c>
      <c r="BR505" s="108" t="s">
        <v>192</v>
      </c>
    </row>
    <row r="506" spans="11:70">
      <c r="K506" s="108" t="s">
        <v>327</v>
      </c>
      <c r="L506" s="108" t="str">
        <f t="shared" si="148"/>
        <v>R_ES-LI</v>
      </c>
      <c r="M506" s="108" t="str">
        <f t="shared" si="135"/>
        <v>WH12_13</v>
      </c>
      <c r="N506" s="108">
        <f t="shared" si="136"/>
        <v>0.0213134263086159</v>
      </c>
      <c r="O506" s="108" t="s">
        <v>18</v>
      </c>
      <c r="P506" s="108" t="s">
        <v>196</v>
      </c>
      <c r="T506" s="108" t="s">
        <v>327</v>
      </c>
      <c r="U506" s="108" t="str">
        <f t="shared" si="155"/>
        <v>R_ES-LI</v>
      </c>
      <c r="V506" s="108" t="str">
        <f t="shared" si="155"/>
        <v>WH12_13</v>
      </c>
      <c r="W506" s="108">
        <f t="shared" si="138"/>
        <v>0.0281941532212526</v>
      </c>
      <c r="X506" s="108" t="s">
        <v>18</v>
      </c>
      <c r="Y506" s="108" t="s">
        <v>191</v>
      </c>
      <c r="AC506" s="108" t="s">
        <v>327</v>
      </c>
      <c r="AD506" s="108" t="str">
        <f t="shared" si="150"/>
        <v>R_ES-LI</v>
      </c>
      <c r="AE506" s="108" t="str">
        <f t="shared" si="150"/>
        <v>WH12_13</v>
      </c>
      <c r="AF506" s="108">
        <f t="shared" si="140"/>
        <v>0.0215779233299048</v>
      </c>
      <c r="AG506" s="108" t="s">
        <v>18</v>
      </c>
      <c r="AH506" s="108" t="s">
        <v>197</v>
      </c>
      <c r="AL506" s="108" t="s">
        <v>327</v>
      </c>
      <c r="AM506" s="108" t="str">
        <f t="shared" si="151"/>
        <v>R_ES-LI</v>
      </c>
      <c r="AN506" s="108" t="str">
        <f t="shared" si="151"/>
        <v>WH12_13</v>
      </c>
      <c r="AO506" s="108">
        <f t="shared" si="142"/>
        <v>0.0243699220566265</v>
      </c>
      <c r="AP506" s="108" t="s">
        <v>18</v>
      </c>
      <c r="AQ506" s="108" t="s">
        <v>194</v>
      </c>
      <c r="AU506" s="108" t="s">
        <v>327</v>
      </c>
      <c r="AV506" s="108" t="str">
        <f t="shared" si="152"/>
        <v>R_ES-LI</v>
      </c>
      <c r="AW506" s="108" t="str">
        <f t="shared" si="152"/>
        <v>WH12_13</v>
      </c>
      <c r="AX506" s="108">
        <f t="shared" si="144"/>
        <v>0.0217136791659968</v>
      </c>
      <c r="AY506" s="108" t="s">
        <v>18</v>
      </c>
      <c r="AZ506" s="108" t="s">
        <v>193</v>
      </c>
      <c r="BD506" s="108" t="s">
        <v>327</v>
      </c>
      <c r="BE506" s="108" t="str">
        <f t="shared" si="153"/>
        <v>R_ES-LI</v>
      </c>
      <c r="BF506" s="108" t="str">
        <f t="shared" si="153"/>
        <v>WH12_13</v>
      </c>
      <c r="BG506" s="108">
        <f t="shared" si="149"/>
        <v>0.0243699220566265</v>
      </c>
      <c r="BH506" s="108" t="s">
        <v>18</v>
      </c>
      <c r="BI506" s="108" t="s">
        <v>195</v>
      </c>
      <c r="BM506" s="108" t="s">
        <v>327</v>
      </c>
      <c r="BN506" s="108" t="str">
        <f t="shared" si="154"/>
        <v>R_ES-LI</v>
      </c>
      <c r="BO506" s="108" t="str">
        <f t="shared" si="154"/>
        <v>WH12_13</v>
      </c>
      <c r="BP506" s="108">
        <f t="shared" si="147"/>
        <v>0.0217136791659968</v>
      </c>
      <c r="BQ506" s="108" t="s">
        <v>18</v>
      </c>
      <c r="BR506" s="108" t="s">
        <v>192</v>
      </c>
    </row>
    <row r="507" spans="11:70">
      <c r="K507" s="175" t="s">
        <v>327</v>
      </c>
      <c r="L507" s="108" t="str">
        <f t="shared" si="148"/>
        <v>R_ES-LI</v>
      </c>
      <c r="M507" s="108" t="str">
        <f t="shared" si="135"/>
        <v>WH14_15</v>
      </c>
      <c r="N507" s="108">
        <f t="shared" si="136"/>
        <v>0.0224691056303517</v>
      </c>
      <c r="O507" s="108" t="s">
        <v>18</v>
      </c>
      <c r="P507" s="108" t="s">
        <v>196</v>
      </c>
      <c r="T507" s="108" t="s">
        <v>327</v>
      </c>
      <c r="U507" s="108" t="str">
        <f t="shared" si="155"/>
        <v>R_ES-LI</v>
      </c>
      <c r="V507" s="108" t="str">
        <f t="shared" si="155"/>
        <v>WH14_15</v>
      </c>
      <c r="W507" s="108">
        <f t="shared" si="138"/>
        <v>0.0277591077183275</v>
      </c>
      <c r="X507" s="108" t="s">
        <v>18</v>
      </c>
      <c r="Y507" s="108" t="s">
        <v>191</v>
      </c>
      <c r="AC507" s="108" t="s">
        <v>327</v>
      </c>
      <c r="AD507" s="108" t="str">
        <f t="shared" si="150"/>
        <v>R_ES-LI</v>
      </c>
      <c r="AE507" s="108" t="str">
        <f t="shared" si="150"/>
        <v>WH14_15</v>
      </c>
      <c r="AF507" s="108">
        <f t="shared" si="140"/>
        <v>0.0244372230846757</v>
      </c>
      <c r="AG507" s="108" t="s">
        <v>18</v>
      </c>
      <c r="AH507" s="108" t="s">
        <v>197</v>
      </c>
      <c r="AL507" s="108" t="s">
        <v>327</v>
      </c>
      <c r="AM507" s="108" t="str">
        <f t="shared" si="151"/>
        <v>R_ES-LI</v>
      </c>
      <c r="AN507" s="108" t="str">
        <f t="shared" si="151"/>
        <v>WH14_15</v>
      </c>
      <c r="AO507" s="108">
        <f t="shared" si="142"/>
        <v>0.0252966565536165</v>
      </c>
      <c r="AP507" s="108" t="s">
        <v>18</v>
      </c>
      <c r="AQ507" s="108" t="s">
        <v>194</v>
      </c>
      <c r="AU507" s="108" t="s">
        <v>327</v>
      </c>
      <c r="AV507" s="108" t="str">
        <f t="shared" si="152"/>
        <v>R_ES-LI</v>
      </c>
      <c r="AW507" s="108" t="str">
        <f t="shared" si="152"/>
        <v>WH14_15</v>
      </c>
      <c r="AX507" s="108">
        <f t="shared" si="144"/>
        <v>0.0231546162990083</v>
      </c>
      <c r="AY507" s="108" t="s">
        <v>18</v>
      </c>
      <c r="AZ507" s="108" t="s">
        <v>193</v>
      </c>
      <c r="BD507" s="108" t="s">
        <v>327</v>
      </c>
      <c r="BE507" s="108" t="str">
        <f t="shared" si="153"/>
        <v>R_ES-LI</v>
      </c>
      <c r="BF507" s="108" t="str">
        <f t="shared" si="153"/>
        <v>WH14_15</v>
      </c>
      <c r="BG507" s="108">
        <f t="shared" si="149"/>
        <v>0.0252966565536165</v>
      </c>
      <c r="BH507" s="108" t="s">
        <v>18</v>
      </c>
      <c r="BI507" s="108" t="s">
        <v>195</v>
      </c>
      <c r="BM507" s="108" t="s">
        <v>327</v>
      </c>
      <c r="BN507" s="108" t="str">
        <f t="shared" si="154"/>
        <v>R_ES-LI</v>
      </c>
      <c r="BO507" s="108" t="str">
        <f t="shared" si="154"/>
        <v>WH14_15</v>
      </c>
      <c r="BP507" s="108">
        <f t="shared" si="147"/>
        <v>0.0231546162990083</v>
      </c>
      <c r="BQ507" s="108" t="s">
        <v>18</v>
      </c>
      <c r="BR507" s="108" t="s">
        <v>192</v>
      </c>
    </row>
    <row r="508" spans="11:70">
      <c r="K508" s="108" t="s">
        <v>327</v>
      </c>
      <c r="L508" s="108" t="str">
        <f t="shared" si="148"/>
        <v>R_ES-LI</v>
      </c>
      <c r="M508" s="108" t="str">
        <f t="shared" si="135"/>
        <v>WH16_17</v>
      </c>
      <c r="N508" s="108">
        <f t="shared" si="136"/>
        <v>0.0228058793544892</v>
      </c>
      <c r="O508" s="108" t="s">
        <v>18</v>
      </c>
      <c r="P508" s="108" t="s">
        <v>196</v>
      </c>
      <c r="T508" s="108" t="s">
        <v>327</v>
      </c>
      <c r="U508" s="108" t="str">
        <f t="shared" si="155"/>
        <v>R_ES-LI</v>
      </c>
      <c r="V508" s="108" t="str">
        <f t="shared" si="155"/>
        <v>WH16_17</v>
      </c>
      <c r="W508" s="108">
        <f t="shared" si="138"/>
        <v>0.0270225001421144</v>
      </c>
      <c r="X508" s="108" t="s">
        <v>18</v>
      </c>
      <c r="Y508" s="108" t="s">
        <v>191</v>
      </c>
      <c r="AC508" s="108" t="s">
        <v>327</v>
      </c>
      <c r="AD508" s="108" t="str">
        <f t="shared" si="150"/>
        <v>R_ES-LI</v>
      </c>
      <c r="AE508" s="108" t="str">
        <f t="shared" si="150"/>
        <v>WH16_17</v>
      </c>
      <c r="AF508" s="108">
        <f t="shared" si="140"/>
        <v>0.0257055276901567</v>
      </c>
      <c r="AG508" s="108" t="s">
        <v>18</v>
      </c>
      <c r="AH508" s="108" t="s">
        <v>197</v>
      </c>
      <c r="AL508" s="108" t="s">
        <v>327</v>
      </c>
      <c r="AM508" s="108" t="str">
        <f t="shared" si="151"/>
        <v>R_ES-LI</v>
      </c>
      <c r="AN508" s="108" t="str">
        <f t="shared" si="151"/>
        <v>WH16_17</v>
      </c>
      <c r="AO508" s="108">
        <f t="shared" si="142"/>
        <v>0.0253035348263485</v>
      </c>
      <c r="AP508" s="108" t="s">
        <v>18</v>
      </c>
      <c r="AQ508" s="108" t="s">
        <v>194</v>
      </c>
      <c r="AU508" s="108" t="s">
        <v>327</v>
      </c>
      <c r="AV508" s="108" t="str">
        <f t="shared" si="152"/>
        <v>R_ES-LI</v>
      </c>
      <c r="AW508" s="108" t="str">
        <f t="shared" si="152"/>
        <v>WH16_17</v>
      </c>
      <c r="AX508" s="108">
        <f t="shared" si="144"/>
        <v>0.0233585702637121</v>
      </c>
      <c r="AY508" s="108" t="s">
        <v>18</v>
      </c>
      <c r="AZ508" s="108" t="s">
        <v>193</v>
      </c>
      <c r="BD508" s="108" t="s">
        <v>327</v>
      </c>
      <c r="BE508" s="108" t="str">
        <f t="shared" si="153"/>
        <v>R_ES-LI</v>
      </c>
      <c r="BF508" s="108" t="str">
        <f t="shared" si="153"/>
        <v>WH16_17</v>
      </c>
      <c r="BG508" s="108">
        <f t="shared" si="149"/>
        <v>0.0253035348263485</v>
      </c>
      <c r="BH508" s="108" t="s">
        <v>18</v>
      </c>
      <c r="BI508" s="108" t="s">
        <v>195</v>
      </c>
      <c r="BM508" s="108" t="s">
        <v>327</v>
      </c>
      <c r="BN508" s="108" t="str">
        <f t="shared" si="154"/>
        <v>R_ES-LI</v>
      </c>
      <c r="BO508" s="108" t="str">
        <f t="shared" si="154"/>
        <v>WH16_17</v>
      </c>
      <c r="BP508" s="108">
        <f t="shared" si="147"/>
        <v>0.0233585702637121</v>
      </c>
      <c r="BQ508" s="108" t="s">
        <v>18</v>
      </c>
      <c r="BR508" s="108" t="s">
        <v>192</v>
      </c>
    </row>
    <row r="509" spans="11:70">
      <c r="K509" s="108" t="s">
        <v>327</v>
      </c>
      <c r="L509" s="108" t="str">
        <f t="shared" si="148"/>
        <v>R_ES-LI</v>
      </c>
      <c r="M509" s="108" t="str">
        <f t="shared" si="135"/>
        <v>WH18_19</v>
      </c>
      <c r="N509" s="108">
        <f t="shared" si="136"/>
        <v>0.0228335510535675</v>
      </c>
      <c r="O509" s="108" t="s">
        <v>18</v>
      </c>
      <c r="P509" s="108" t="s">
        <v>196</v>
      </c>
      <c r="T509" s="108" t="s">
        <v>327</v>
      </c>
      <c r="U509" s="108" t="str">
        <f t="shared" si="155"/>
        <v>R_ES-LI</v>
      </c>
      <c r="V509" s="108" t="str">
        <f t="shared" si="155"/>
        <v>WH18_19</v>
      </c>
      <c r="W509" s="108">
        <f t="shared" si="138"/>
        <v>0.0267517944660614</v>
      </c>
      <c r="X509" s="108" t="s">
        <v>18</v>
      </c>
      <c r="Y509" s="108" t="s">
        <v>191</v>
      </c>
      <c r="AC509" s="108" t="s">
        <v>327</v>
      </c>
      <c r="AD509" s="108" t="str">
        <f t="shared" si="150"/>
        <v>R_ES-LI</v>
      </c>
      <c r="AE509" s="108" t="str">
        <f t="shared" si="150"/>
        <v>WH18_19</v>
      </c>
      <c r="AF509" s="108">
        <f t="shared" si="140"/>
        <v>0.0255927943653416</v>
      </c>
      <c r="AG509" s="108" t="s">
        <v>18</v>
      </c>
      <c r="AH509" s="108" t="s">
        <v>197</v>
      </c>
      <c r="AL509" s="108" t="s">
        <v>327</v>
      </c>
      <c r="AM509" s="108" t="str">
        <f t="shared" si="151"/>
        <v>R_ES-LI</v>
      </c>
      <c r="AN509" s="108" t="str">
        <f t="shared" si="151"/>
        <v>WH18_19</v>
      </c>
      <c r="AO509" s="108">
        <f t="shared" si="142"/>
        <v>0.0249695860312862</v>
      </c>
      <c r="AP509" s="108" t="s">
        <v>18</v>
      </c>
      <c r="AQ509" s="108" t="s">
        <v>194</v>
      </c>
      <c r="AU509" s="108" t="s">
        <v>327</v>
      </c>
      <c r="AV509" s="108" t="str">
        <f t="shared" si="152"/>
        <v>R_ES-LI</v>
      </c>
      <c r="AW509" s="108" t="str">
        <f t="shared" si="152"/>
        <v>WH18_19</v>
      </c>
      <c r="AX509" s="108">
        <f t="shared" si="144"/>
        <v>0.023127630615324</v>
      </c>
      <c r="AY509" s="108" t="s">
        <v>18</v>
      </c>
      <c r="AZ509" s="108" t="s">
        <v>193</v>
      </c>
      <c r="BD509" s="108" t="s">
        <v>327</v>
      </c>
      <c r="BE509" s="108" t="str">
        <f t="shared" si="153"/>
        <v>R_ES-LI</v>
      </c>
      <c r="BF509" s="108" t="str">
        <f t="shared" si="153"/>
        <v>WH18_19</v>
      </c>
      <c r="BG509" s="108">
        <f t="shared" si="149"/>
        <v>0.0249695860312862</v>
      </c>
      <c r="BH509" s="108" t="s">
        <v>18</v>
      </c>
      <c r="BI509" s="108" t="s">
        <v>195</v>
      </c>
      <c r="BM509" s="108" t="s">
        <v>327</v>
      </c>
      <c r="BN509" s="108" t="str">
        <f t="shared" si="154"/>
        <v>R_ES-LI</v>
      </c>
      <c r="BO509" s="108" t="str">
        <f t="shared" si="154"/>
        <v>WH18_19</v>
      </c>
      <c r="BP509" s="108">
        <f t="shared" si="147"/>
        <v>0.023127630615324</v>
      </c>
      <c r="BQ509" s="108" t="s">
        <v>18</v>
      </c>
      <c r="BR509" s="108" t="s">
        <v>192</v>
      </c>
    </row>
    <row r="510" spans="11:70">
      <c r="K510" s="108" t="s">
        <v>327</v>
      </c>
      <c r="L510" s="108" t="str">
        <f t="shared" si="148"/>
        <v>R_ES-LI</v>
      </c>
      <c r="M510" s="108" t="str">
        <f t="shared" si="135"/>
        <v>WH20_21</v>
      </c>
      <c r="N510" s="108">
        <f t="shared" si="136"/>
        <v>0.0227154557821904</v>
      </c>
      <c r="O510" s="108" t="s">
        <v>18</v>
      </c>
      <c r="P510" s="108" t="s">
        <v>196</v>
      </c>
      <c r="T510" s="108" t="s">
        <v>327</v>
      </c>
      <c r="U510" s="108" t="str">
        <f t="shared" si="155"/>
        <v>R_ES-LI</v>
      </c>
      <c r="V510" s="108" t="str">
        <f t="shared" si="155"/>
        <v>WH20_21</v>
      </c>
      <c r="W510" s="108">
        <f t="shared" si="138"/>
        <v>0.0283933513791526</v>
      </c>
      <c r="X510" s="108" t="s">
        <v>18</v>
      </c>
      <c r="Y510" s="108" t="s">
        <v>191</v>
      </c>
      <c r="AC510" s="108" t="s">
        <v>327</v>
      </c>
      <c r="AD510" s="108" t="str">
        <f t="shared" si="150"/>
        <v>R_ES-LI</v>
      </c>
      <c r="AE510" s="108" t="str">
        <f t="shared" si="150"/>
        <v>WH20_21</v>
      </c>
      <c r="AF510" s="108">
        <f t="shared" si="140"/>
        <v>0.0251280963570105</v>
      </c>
      <c r="AG510" s="108" t="s">
        <v>18</v>
      </c>
      <c r="AH510" s="108" t="s">
        <v>197</v>
      </c>
      <c r="AL510" s="108" t="s">
        <v>327</v>
      </c>
      <c r="AM510" s="108" t="str">
        <f t="shared" si="151"/>
        <v>R_ES-LI</v>
      </c>
      <c r="AN510" s="108" t="str">
        <f t="shared" si="151"/>
        <v>WH20_21</v>
      </c>
      <c r="AO510" s="108">
        <f t="shared" si="142"/>
        <v>0.0251936667769471</v>
      </c>
      <c r="AP510" s="108" t="s">
        <v>18</v>
      </c>
      <c r="AQ510" s="108" t="s">
        <v>194</v>
      </c>
      <c r="AU510" s="108" t="s">
        <v>327</v>
      </c>
      <c r="AV510" s="108" t="str">
        <f t="shared" si="152"/>
        <v>R_ES-LI</v>
      </c>
      <c r="AW510" s="108" t="str">
        <f t="shared" si="152"/>
        <v>WH20_21</v>
      </c>
      <c r="AX510" s="108">
        <f t="shared" si="144"/>
        <v>0.0230669226777415</v>
      </c>
      <c r="AY510" s="108" t="s">
        <v>18</v>
      </c>
      <c r="AZ510" s="108" t="s">
        <v>193</v>
      </c>
      <c r="BD510" s="108" t="s">
        <v>327</v>
      </c>
      <c r="BE510" s="108" t="str">
        <f t="shared" si="153"/>
        <v>R_ES-LI</v>
      </c>
      <c r="BF510" s="108" t="str">
        <f t="shared" si="153"/>
        <v>WH20_21</v>
      </c>
      <c r="BG510" s="108">
        <f t="shared" si="149"/>
        <v>0.0251936667769471</v>
      </c>
      <c r="BH510" s="108" t="s">
        <v>18</v>
      </c>
      <c r="BI510" s="108" t="s">
        <v>195</v>
      </c>
      <c r="BM510" s="108" t="s">
        <v>327</v>
      </c>
      <c r="BN510" s="108" t="str">
        <f t="shared" si="154"/>
        <v>R_ES-LI</v>
      </c>
      <c r="BO510" s="108" t="str">
        <f t="shared" si="154"/>
        <v>WH20_21</v>
      </c>
      <c r="BP510" s="108">
        <f t="shared" si="147"/>
        <v>0.0230669226777415</v>
      </c>
      <c r="BQ510" s="108" t="s">
        <v>18</v>
      </c>
      <c r="BR510" s="108" t="s">
        <v>192</v>
      </c>
    </row>
    <row r="511" spans="11:70">
      <c r="K511" s="175" t="s">
        <v>327</v>
      </c>
      <c r="L511" s="108" t="str">
        <f t="shared" si="148"/>
        <v>R_ES-LI</v>
      </c>
      <c r="M511" s="108" t="str">
        <f t="shared" si="135"/>
        <v>WH22_23</v>
      </c>
      <c r="N511" s="108">
        <f t="shared" si="136"/>
        <v>0.0228898262899369</v>
      </c>
      <c r="O511" s="108" t="s">
        <v>18</v>
      </c>
      <c r="P511" s="108" t="s">
        <v>196</v>
      </c>
      <c r="T511" s="108" t="s">
        <v>327</v>
      </c>
      <c r="U511" s="108" t="str">
        <f t="shared" si="155"/>
        <v>R_ES-LI</v>
      </c>
      <c r="V511" s="108" t="str">
        <f t="shared" si="155"/>
        <v>WH22_23</v>
      </c>
      <c r="W511" s="108">
        <f t="shared" si="138"/>
        <v>0.0283097816617008</v>
      </c>
      <c r="X511" s="108" t="s">
        <v>18</v>
      </c>
      <c r="Y511" s="108" t="s">
        <v>191</v>
      </c>
      <c r="AC511" s="108" t="s">
        <v>327</v>
      </c>
      <c r="AD511" s="108" t="str">
        <f t="shared" si="150"/>
        <v>R_ES-LI</v>
      </c>
      <c r="AE511" s="108" t="str">
        <f t="shared" si="150"/>
        <v>WH22_23</v>
      </c>
      <c r="AF511" s="108">
        <f t="shared" si="140"/>
        <v>0.0254920738775338</v>
      </c>
      <c r="AG511" s="108" t="s">
        <v>18</v>
      </c>
      <c r="AH511" s="108" t="s">
        <v>197</v>
      </c>
      <c r="AL511" s="108" t="s">
        <v>327</v>
      </c>
      <c r="AM511" s="108" t="str">
        <f t="shared" si="151"/>
        <v>R_ES-LI</v>
      </c>
      <c r="AN511" s="108" t="str">
        <f t="shared" si="151"/>
        <v>WH22_23</v>
      </c>
      <c r="AO511" s="108">
        <f t="shared" si="142"/>
        <v>0.025793097568826</v>
      </c>
      <c r="AP511" s="108" t="s">
        <v>18</v>
      </c>
      <c r="AQ511" s="108" t="s">
        <v>194</v>
      </c>
      <c r="AU511" s="108" t="s">
        <v>327</v>
      </c>
      <c r="AV511" s="108" t="str">
        <f t="shared" si="152"/>
        <v>R_ES-LI</v>
      </c>
      <c r="AW511" s="108" t="str">
        <f t="shared" si="152"/>
        <v>WH22_23</v>
      </c>
      <c r="AX511" s="108">
        <f t="shared" si="144"/>
        <v>0.0246581494217923</v>
      </c>
      <c r="AY511" s="108" t="s">
        <v>18</v>
      </c>
      <c r="AZ511" s="108" t="s">
        <v>193</v>
      </c>
      <c r="BD511" s="108" t="s">
        <v>327</v>
      </c>
      <c r="BE511" s="108" t="str">
        <f t="shared" si="153"/>
        <v>R_ES-LI</v>
      </c>
      <c r="BF511" s="108" t="str">
        <f t="shared" si="153"/>
        <v>WH22_23</v>
      </c>
      <c r="BG511" s="108">
        <f t="shared" si="149"/>
        <v>0.025793097568826</v>
      </c>
      <c r="BH511" s="108" t="s">
        <v>18</v>
      </c>
      <c r="BI511" s="108" t="s">
        <v>195</v>
      </c>
      <c r="BM511" s="108" t="s">
        <v>327</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385</v>
      </c>
      <c r="T29" s="171" t="s">
        <v>314</v>
      </c>
      <c r="U29" s="171" t="s">
        <v>3</v>
      </c>
      <c r="V29" s="171" t="s">
        <v>324</v>
      </c>
      <c r="W29" s="171">
        <v>2020</v>
      </c>
      <c r="X29" s="172" t="s">
        <v>2</v>
      </c>
      <c r="Y29" t="s">
        <v>385</v>
      </c>
      <c r="AC29" s="171" t="s">
        <v>314</v>
      </c>
      <c r="AD29" s="171" t="s">
        <v>3</v>
      </c>
      <c r="AE29" s="171" t="s">
        <v>324</v>
      </c>
      <c r="AF29" s="171">
        <v>2020</v>
      </c>
      <c r="AG29" s="172" t="s">
        <v>2</v>
      </c>
      <c r="AH29" t="s">
        <v>385</v>
      </c>
      <c r="AL29" s="171" t="s">
        <v>314</v>
      </c>
      <c r="AM29" s="171" t="s">
        <v>3</v>
      </c>
      <c r="AN29" s="171" t="s">
        <v>324</v>
      </c>
      <c r="AO29" s="171">
        <v>2020</v>
      </c>
      <c r="AP29" s="172" t="s">
        <v>2</v>
      </c>
      <c r="AQ29" t="s">
        <v>385</v>
      </c>
      <c r="AU29" s="171" t="s">
        <v>314</v>
      </c>
      <c r="AV29" s="171" t="s">
        <v>3</v>
      </c>
      <c r="AW29" s="171" t="s">
        <v>324</v>
      </c>
      <c r="AX29" s="171">
        <v>2020</v>
      </c>
      <c r="AY29" s="172" t="s">
        <v>2</v>
      </c>
      <c r="AZ29" t="s">
        <v>385</v>
      </c>
      <c r="BD29" s="171" t="s">
        <v>314</v>
      </c>
      <c r="BE29" s="171" t="s">
        <v>3</v>
      </c>
      <c r="BF29" s="171" t="s">
        <v>324</v>
      </c>
      <c r="BG29" s="171">
        <v>2020</v>
      </c>
      <c r="BH29" s="172" t="s">
        <v>2</v>
      </c>
      <c r="BI29" t="s">
        <v>385</v>
      </c>
      <c r="BM29" s="171" t="s">
        <v>314</v>
      </c>
      <c r="BN29" s="171" t="s">
        <v>3</v>
      </c>
      <c r="BO29" s="171" t="s">
        <v>324</v>
      </c>
      <c r="BP29" s="171">
        <v>2020</v>
      </c>
      <c r="BQ29" s="172" t="s">
        <v>2</v>
      </c>
      <c r="BR29" t="s">
        <v>385</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R_ES-SD-WatHeat</v>
      </c>
      <c r="M32" s="108" t="s">
        <v>386</v>
      </c>
      <c r="N32" s="108">
        <f>[4]attached_energy_demand_split!A6</f>
        <v>0.0207246590371655</v>
      </c>
      <c r="O32" s="108" t="s">
        <v>18</v>
      </c>
      <c r="P32" s="108" t="s">
        <v>196</v>
      </c>
      <c r="T32" s="108" t="s">
        <v>327</v>
      </c>
      <c r="U32" s="108" t="str">
        <f>L32</f>
        <v>R_ES-SD-WatHeat</v>
      </c>
      <c r="V32" s="108" t="str">
        <f>M32</f>
        <v>RH0_1</v>
      </c>
      <c r="W32" s="108">
        <f>[4]attached_energy_demand_split!A68</f>
        <v>0.0211149417251545</v>
      </c>
      <c r="X32" s="108" t="s">
        <v>18</v>
      </c>
      <c r="Y32" s="108" t="s">
        <v>191</v>
      </c>
      <c r="AC32" s="108" t="s">
        <v>327</v>
      </c>
      <c r="AD32" s="108" t="str">
        <f t="shared" ref="AD32:AE79" si="0">U32</f>
        <v>R_ES-SD-WatHeat</v>
      </c>
      <c r="AE32" s="108" t="str">
        <f t="shared" si="0"/>
        <v>RH0_1</v>
      </c>
      <c r="AF32" s="108">
        <f>[4]attached_energy_demand_split!A39</f>
        <v>0.0215588607712188</v>
      </c>
      <c r="AG32" s="108" t="s">
        <v>18</v>
      </c>
      <c r="AH32" s="108" t="s">
        <v>197</v>
      </c>
      <c r="AL32" s="108" t="s">
        <v>327</v>
      </c>
      <c r="AM32" s="108" t="str">
        <f t="shared" ref="AM32:AN79" si="1">AD32</f>
        <v>R_ES-SD-WatHeat</v>
      </c>
      <c r="AN32" s="108" t="str">
        <f t="shared" si="1"/>
        <v>RH0_1</v>
      </c>
      <c r="AO32" s="108">
        <f>[4]attached_energy_demand_summariz!B7</f>
        <v>0.0211002816156798</v>
      </c>
      <c r="AP32" s="108" t="s">
        <v>18</v>
      </c>
      <c r="AQ32" s="108" t="s">
        <v>194</v>
      </c>
      <c r="AU32" s="108" t="s">
        <v>327</v>
      </c>
      <c r="AV32" s="108" t="str">
        <f t="shared" ref="AV32:AW79" si="2">AM32</f>
        <v>R_ES-SD-WatHeat</v>
      </c>
      <c r="AW32" s="108" t="str">
        <f t="shared" si="2"/>
        <v>RH0_1</v>
      </c>
      <c r="AX32" s="108">
        <f>[4]attached_energy_demand_summariz!F7</f>
        <v>0.0216553453978117</v>
      </c>
      <c r="AY32" s="108" t="s">
        <v>18</v>
      </c>
      <c r="AZ32" s="108" t="s">
        <v>193</v>
      </c>
      <c r="BD32" s="108" t="s">
        <v>327</v>
      </c>
      <c r="BE32" s="108" t="str">
        <f t="shared" ref="BE32:BF79" si="3">AV32</f>
        <v>R_ES-SD-WatHeat</v>
      </c>
      <c r="BF32" s="108" t="str">
        <f t="shared" si="3"/>
        <v>RH0_1</v>
      </c>
      <c r="BG32" s="108">
        <f>AO32</f>
        <v>0.0211002816156798</v>
      </c>
      <c r="BH32" s="108" t="s">
        <v>18</v>
      </c>
      <c r="BI32" s="108" t="s">
        <v>195</v>
      </c>
      <c r="BM32" s="108" t="s">
        <v>327</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R_ES-SD-WatHeat</v>
      </c>
      <c r="M33" s="108" t="s">
        <v>387</v>
      </c>
      <c r="N33" s="108">
        <f>[4]attached_energy_demand_split!A8</f>
        <v>0.0206069139508455</v>
      </c>
      <c r="O33" s="108" t="s">
        <v>18</v>
      </c>
      <c r="P33" s="108" t="s">
        <v>196</v>
      </c>
      <c r="T33" s="108" t="s">
        <v>327</v>
      </c>
      <c r="U33" s="108" t="str">
        <f t="shared" ref="U33:V79" si="5">L33</f>
        <v>R_ES-SD-WatHeat</v>
      </c>
      <c r="V33" s="108" t="str">
        <f t="shared" si="5"/>
        <v>RH2_3</v>
      </c>
      <c r="W33" s="108">
        <f>[4]attached_energy_demand_split!A70</f>
        <v>0.019269377650939</v>
      </c>
      <c r="X33" s="108" t="s">
        <v>18</v>
      </c>
      <c r="Y33" s="108" t="s">
        <v>191</v>
      </c>
      <c r="AC33" s="108" t="s">
        <v>327</v>
      </c>
      <c r="AD33" s="108" t="str">
        <f t="shared" si="0"/>
        <v>R_ES-SD-WatHeat</v>
      </c>
      <c r="AE33" s="108" t="str">
        <f t="shared" si="0"/>
        <v>RH2_3</v>
      </c>
      <c r="AF33" s="108">
        <f>[4]attached_energy_demand_split!A41</f>
        <v>0.021716461727875</v>
      </c>
      <c r="AG33" s="108" t="s">
        <v>18</v>
      </c>
      <c r="AH33" s="108" t="s">
        <v>197</v>
      </c>
      <c r="AL33" s="108" t="s">
        <v>327</v>
      </c>
      <c r="AM33" s="108" t="str">
        <f t="shared" si="1"/>
        <v>R_ES-SD-WatHeat</v>
      </c>
      <c r="AN33" s="108" t="str">
        <f t="shared" si="1"/>
        <v>RH2_3</v>
      </c>
      <c r="AO33" s="108">
        <f>[4]attached_energy_demand_summariz!B8</f>
        <v>0.0202044634746338</v>
      </c>
      <c r="AP33" s="108" t="s">
        <v>18</v>
      </c>
      <c r="AQ33" s="108" t="s">
        <v>194</v>
      </c>
      <c r="AU33" s="108" t="s">
        <v>327</v>
      </c>
      <c r="AV33" s="108" t="str">
        <f t="shared" si="2"/>
        <v>R_ES-SD-WatHeat</v>
      </c>
      <c r="AW33" s="108" t="str">
        <f t="shared" si="2"/>
        <v>RH2_3</v>
      </c>
      <c r="AX33" s="108">
        <f>[4]attached_energy_demand_summariz!F8</f>
        <v>0.0197617928172299</v>
      </c>
      <c r="AY33" s="108" t="s">
        <v>18</v>
      </c>
      <c r="AZ33" s="108" t="s">
        <v>193</v>
      </c>
      <c r="BD33" s="108" t="s">
        <v>327</v>
      </c>
      <c r="BE33" s="108" t="str">
        <f t="shared" si="3"/>
        <v>R_ES-SD-WatHeat</v>
      </c>
      <c r="BF33" s="108" t="str">
        <f t="shared" si="3"/>
        <v>RH2_3</v>
      </c>
      <c r="BG33" s="108">
        <f t="shared" ref="BG33:BG96" si="6">AO33</f>
        <v>0.0202044634746338</v>
      </c>
      <c r="BH33" s="108" t="s">
        <v>18</v>
      </c>
      <c r="BI33" s="108" t="s">
        <v>195</v>
      </c>
      <c r="BM33" s="108" t="s">
        <v>327</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R_ES-SD-WatHeat</v>
      </c>
      <c r="M34" s="108" t="s">
        <v>388</v>
      </c>
      <c r="N34" s="108">
        <f>[4]attached_energy_demand_split!A10</f>
        <v>0.0199087438710615</v>
      </c>
      <c r="O34" s="108" t="s">
        <v>18</v>
      </c>
      <c r="P34" s="108" t="s">
        <v>196</v>
      </c>
      <c r="T34" s="108" t="s">
        <v>327</v>
      </c>
      <c r="U34" s="108" t="str">
        <f t="shared" si="5"/>
        <v>R_ES-SD-WatHeat</v>
      </c>
      <c r="V34" s="108" t="str">
        <f t="shared" si="5"/>
        <v>RH4_5</v>
      </c>
      <c r="W34" s="108">
        <f>[4]attached_energy_demand_split!A72</f>
        <v>0.0185538915735157</v>
      </c>
      <c r="X34" s="108" t="s">
        <v>18</v>
      </c>
      <c r="Y34" s="108" t="s">
        <v>191</v>
      </c>
      <c r="AC34" s="108" t="s">
        <v>327</v>
      </c>
      <c r="AD34" s="108" t="str">
        <f t="shared" si="0"/>
        <v>R_ES-SD-WatHeat</v>
      </c>
      <c r="AE34" s="108" t="str">
        <f t="shared" si="0"/>
        <v>RH4_5</v>
      </c>
      <c r="AF34" s="108">
        <f>[4]attached_energy_demand_split!A43</f>
        <v>0.0210410330240004</v>
      </c>
      <c r="AG34" s="108" t="s">
        <v>18</v>
      </c>
      <c r="AH34" s="108" t="s">
        <v>197</v>
      </c>
      <c r="AL34" s="108" t="s">
        <v>327</v>
      </c>
      <c r="AM34" s="108" t="str">
        <f t="shared" si="1"/>
        <v>R_ES-SD-WatHeat</v>
      </c>
      <c r="AN34" s="108" t="str">
        <f t="shared" si="1"/>
        <v>RH4_5</v>
      </c>
      <c r="AO34" s="108">
        <f>[4]attached_energy_demand_summariz!B9</f>
        <v>0.0191598666763358</v>
      </c>
      <c r="AP34" s="108" t="s">
        <v>18</v>
      </c>
      <c r="AQ34" s="108" t="s">
        <v>194</v>
      </c>
      <c r="AU34" s="108" t="s">
        <v>327</v>
      </c>
      <c r="AV34" s="108" t="str">
        <f t="shared" si="2"/>
        <v>R_ES-SD-WatHeat</v>
      </c>
      <c r="AW34" s="108" t="str">
        <f t="shared" si="2"/>
        <v>RH4_5</v>
      </c>
      <c r="AX34" s="108">
        <f>[4]attached_energy_demand_summariz!F9</f>
        <v>0.0176014946901204</v>
      </c>
      <c r="AY34" s="108" t="s">
        <v>18</v>
      </c>
      <c r="AZ34" s="108" t="s">
        <v>193</v>
      </c>
      <c r="BD34" s="108" t="s">
        <v>327</v>
      </c>
      <c r="BE34" s="108" t="str">
        <f t="shared" si="3"/>
        <v>R_ES-SD-WatHeat</v>
      </c>
      <c r="BF34" s="108" t="str">
        <f t="shared" si="3"/>
        <v>RH4_5</v>
      </c>
      <c r="BG34" s="108">
        <f t="shared" si="6"/>
        <v>0.0191598666763358</v>
      </c>
      <c r="BH34" s="108" t="s">
        <v>18</v>
      </c>
      <c r="BI34" s="108" t="s">
        <v>195</v>
      </c>
      <c r="BM34" s="108" t="s">
        <v>327</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R_ES-SD-WatHeat</v>
      </c>
      <c r="M35" s="108" t="s">
        <v>389</v>
      </c>
      <c r="N35" s="108">
        <f>[4]attached_energy_demand_split!A12</f>
        <v>0.019131142691048</v>
      </c>
      <c r="O35" s="108" t="s">
        <v>18</v>
      </c>
      <c r="P35" s="108" t="s">
        <v>196</v>
      </c>
      <c r="T35" s="108" t="s">
        <v>327</v>
      </c>
      <c r="U35" s="108" t="str">
        <f t="shared" si="5"/>
        <v>R_ES-SD-WatHeat</v>
      </c>
      <c r="V35" s="108" t="str">
        <f t="shared" si="5"/>
        <v>RH6_7</v>
      </c>
      <c r="W35" s="108">
        <f>[4]attached_energy_demand_split!A74</f>
        <v>0.0188033521186996</v>
      </c>
      <c r="X35" s="108" t="s">
        <v>18</v>
      </c>
      <c r="Y35" s="108" t="s">
        <v>191</v>
      </c>
      <c r="AC35" s="108" t="s">
        <v>327</v>
      </c>
      <c r="AD35" s="108" t="str">
        <f t="shared" si="0"/>
        <v>R_ES-SD-WatHeat</v>
      </c>
      <c r="AE35" s="108" t="str">
        <f t="shared" si="0"/>
        <v>RH6_7</v>
      </c>
      <c r="AF35" s="108">
        <f>[4]attached_energy_demand_split!A45</f>
        <v>0.0186236423856643</v>
      </c>
      <c r="AG35" s="108" t="s">
        <v>18</v>
      </c>
      <c r="AH35" s="108" t="s">
        <v>197</v>
      </c>
      <c r="AL35" s="108" t="s">
        <v>327</v>
      </c>
      <c r="AM35" s="108" t="str">
        <f t="shared" si="1"/>
        <v>R_ES-SD-WatHeat</v>
      </c>
      <c r="AN35" s="108" t="str">
        <f t="shared" si="1"/>
        <v>RH6_7</v>
      </c>
      <c r="AO35" s="108">
        <f>[4]attached_energy_demand_summariz!B10</f>
        <v>0.0183190275812949</v>
      </c>
      <c r="AP35" s="108" t="s">
        <v>18</v>
      </c>
      <c r="AQ35" s="108" t="s">
        <v>194</v>
      </c>
      <c r="AU35" s="108" t="s">
        <v>327</v>
      </c>
      <c r="AV35" s="108" t="str">
        <f t="shared" si="2"/>
        <v>R_ES-SD-WatHeat</v>
      </c>
      <c r="AW35" s="108" t="str">
        <f t="shared" si="2"/>
        <v>RH6_7</v>
      </c>
      <c r="AX35" s="108">
        <f>[4]attached_energy_demand_summariz!F10</f>
        <v>0.0167442934477807</v>
      </c>
      <c r="AY35" s="108" t="s">
        <v>18</v>
      </c>
      <c r="AZ35" s="108" t="s">
        <v>193</v>
      </c>
      <c r="BD35" s="108" t="s">
        <v>327</v>
      </c>
      <c r="BE35" s="108" t="str">
        <f t="shared" si="3"/>
        <v>R_ES-SD-WatHeat</v>
      </c>
      <c r="BF35" s="108" t="str">
        <f t="shared" si="3"/>
        <v>RH6_7</v>
      </c>
      <c r="BG35" s="108">
        <f t="shared" si="6"/>
        <v>0.0183190275812949</v>
      </c>
      <c r="BH35" s="108" t="s">
        <v>18</v>
      </c>
      <c r="BI35" s="108" t="s">
        <v>195</v>
      </c>
      <c r="BM35" s="108" t="s">
        <v>327</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R_ES-SD-WatHeat</v>
      </c>
      <c r="M36" s="108" t="s">
        <v>390</v>
      </c>
      <c r="N36" s="108">
        <f>[4]attached_energy_demand_split!A14</f>
        <v>0.0188308994526831</v>
      </c>
      <c r="O36" s="108" t="s">
        <v>18</v>
      </c>
      <c r="P36" s="108" t="s">
        <v>196</v>
      </c>
      <c r="T36" s="108" t="s">
        <v>327</v>
      </c>
      <c r="U36" s="108" t="str">
        <f t="shared" si="5"/>
        <v>R_ES-SD-WatHeat</v>
      </c>
      <c r="V36" s="108" t="str">
        <f t="shared" si="5"/>
        <v>RH8_9</v>
      </c>
      <c r="W36" s="108">
        <f>[4]attached_energy_demand_split!A76</f>
        <v>0.0202757842956449</v>
      </c>
      <c r="X36" s="108" t="s">
        <v>18</v>
      </c>
      <c r="Y36" s="108" t="s">
        <v>191</v>
      </c>
      <c r="AC36" s="108" t="s">
        <v>327</v>
      </c>
      <c r="AD36" s="108" t="str">
        <f t="shared" si="0"/>
        <v>R_ES-SD-WatHeat</v>
      </c>
      <c r="AE36" s="108" t="str">
        <f t="shared" si="0"/>
        <v>RH8_9</v>
      </c>
      <c r="AF36" s="108">
        <f>[4]attached_energy_demand_split!A47</f>
        <v>0.0171569347582401</v>
      </c>
      <c r="AG36" s="108" t="s">
        <v>18</v>
      </c>
      <c r="AH36" s="108" t="s">
        <v>197</v>
      </c>
      <c r="AL36" s="108" t="s">
        <v>327</v>
      </c>
      <c r="AM36" s="108" t="str">
        <f t="shared" si="1"/>
        <v>R_ES-SD-WatHeat</v>
      </c>
      <c r="AN36" s="108" t="str">
        <f t="shared" si="1"/>
        <v>RH8_9</v>
      </c>
      <c r="AO36" s="108">
        <f>[4]attached_energy_demand_summariz!B11</f>
        <v>0.0183672329720752</v>
      </c>
      <c r="AP36" s="108" t="s">
        <v>18</v>
      </c>
      <c r="AQ36" s="108" t="s">
        <v>194</v>
      </c>
      <c r="AU36" s="108" t="s">
        <v>327</v>
      </c>
      <c r="AV36" s="108" t="str">
        <f t="shared" si="2"/>
        <v>R_ES-SD-WatHeat</v>
      </c>
      <c r="AW36" s="108" t="str">
        <f t="shared" si="2"/>
        <v>RH8_9</v>
      </c>
      <c r="AX36" s="108">
        <f>[4]attached_energy_demand_summariz!F11</f>
        <v>0.0168878417223846</v>
      </c>
      <c r="AY36" s="108" t="s">
        <v>18</v>
      </c>
      <c r="AZ36" s="108" t="s">
        <v>193</v>
      </c>
      <c r="BD36" s="108" t="s">
        <v>327</v>
      </c>
      <c r="BE36" s="108" t="str">
        <f t="shared" si="3"/>
        <v>R_ES-SD-WatHeat</v>
      </c>
      <c r="BF36" s="108" t="str">
        <f t="shared" si="3"/>
        <v>RH8_9</v>
      </c>
      <c r="BG36" s="108">
        <f t="shared" si="6"/>
        <v>0.0183672329720752</v>
      </c>
      <c r="BH36" s="108" t="s">
        <v>18</v>
      </c>
      <c r="BI36" s="108" t="s">
        <v>195</v>
      </c>
      <c r="BM36" s="108" t="s">
        <v>327</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R_ES-SD-WatHeat</v>
      </c>
      <c r="M37" s="108" t="s">
        <v>391</v>
      </c>
      <c r="N37" s="108">
        <f>[4]attached_energy_demand_split!A16</f>
        <v>0.0188922096207154</v>
      </c>
      <c r="O37" s="108" t="s">
        <v>18</v>
      </c>
      <c r="P37" s="108" t="s">
        <v>196</v>
      </c>
      <c r="T37" s="108" t="s">
        <v>327</v>
      </c>
      <c r="U37" s="108" t="str">
        <f t="shared" si="5"/>
        <v>R_ES-SD-WatHeat</v>
      </c>
      <c r="V37" s="108" t="str">
        <f t="shared" si="5"/>
        <v>RH10_11</v>
      </c>
      <c r="W37" s="108">
        <f>[4]attached_energy_demand_split!A78</f>
        <v>0.0226727094068072</v>
      </c>
      <c r="X37" s="108" t="s">
        <v>18</v>
      </c>
      <c r="Y37" s="108" t="s">
        <v>191</v>
      </c>
      <c r="AC37" s="108" t="s">
        <v>327</v>
      </c>
      <c r="AD37" s="108" t="str">
        <f t="shared" si="0"/>
        <v>R_ES-SD-WatHeat</v>
      </c>
      <c r="AE37" s="108" t="str">
        <f t="shared" si="0"/>
        <v>RH10_11</v>
      </c>
      <c r="AF37" s="108">
        <f>[4]attached_energy_demand_split!A49</f>
        <v>0.016996069788382</v>
      </c>
      <c r="AG37" s="108" t="s">
        <v>18</v>
      </c>
      <c r="AH37" s="108" t="s">
        <v>197</v>
      </c>
      <c r="AL37" s="108" t="s">
        <v>327</v>
      </c>
      <c r="AM37" s="108" t="str">
        <f t="shared" si="1"/>
        <v>R_ES-SD-WatHeat</v>
      </c>
      <c r="AN37" s="108" t="str">
        <f t="shared" si="1"/>
        <v>RH10_11</v>
      </c>
      <c r="AO37" s="108">
        <f>[4]attached_energy_demand_summariz!B12</f>
        <v>0.0195161233742294</v>
      </c>
      <c r="AP37" s="108" t="s">
        <v>18</v>
      </c>
      <c r="AQ37" s="108" t="s">
        <v>194</v>
      </c>
      <c r="AU37" s="108" t="s">
        <v>327</v>
      </c>
      <c r="AV37" s="108" t="str">
        <f t="shared" si="2"/>
        <v>R_ES-SD-WatHeat</v>
      </c>
      <c r="AW37" s="108" t="str">
        <f t="shared" si="2"/>
        <v>RH10_11</v>
      </c>
      <c r="AX37" s="108">
        <f>[4]attached_energy_demand_summariz!F12</f>
        <v>0.0187422674180833</v>
      </c>
      <c r="AY37" s="108" t="s">
        <v>18</v>
      </c>
      <c r="AZ37" s="108" t="s">
        <v>193</v>
      </c>
      <c r="BD37" s="108" t="s">
        <v>327</v>
      </c>
      <c r="BE37" s="108" t="str">
        <f t="shared" si="3"/>
        <v>R_ES-SD-WatHeat</v>
      </c>
      <c r="BF37" s="108" t="str">
        <f t="shared" si="3"/>
        <v>RH10_11</v>
      </c>
      <c r="BG37" s="108">
        <f t="shared" si="6"/>
        <v>0.0195161233742294</v>
      </c>
      <c r="BH37" s="108" t="s">
        <v>18</v>
      </c>
      <c r="BI37" s="108" t="s">
        <v>195</v>
      </c>
      <c r="BM37" s="108" t="s">
        <v>327</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R_ES-SD-WatHeat</v>
      </c>
      <c r="M38" s="108" t="s">
        <v>392</v>
      </c>
      <c r="N38" s="108">
        <f>[4]attached_energy_demand_split!A18</f>
        <v>0.0197356728752531</v>
      </c>
      <c r="O38" s="108" t="s">
        <v>18</v>
      </c>
      <c r="P38" s="108" t="s">
        <v>196</v>
      </c>
      <c r="T38" s="108" t="s">
        <v>327</v>
      </c>
      <c r="U38" s="108" t="str">
        <f t="shared" si="5"/>
        <v>R_ES-SD-WatHeat</v>
      </c>
      <c r="V38" s="108" t="str">
        <f t="shared" si="5"/>
        <v>RH12_13</v>
      </c>
      <c r="W38" s="108">
        <f>[4]attached_energy_demand_split!A80</f>
        <v>0.0227084613240583</v>
      </c>
      <c r="X38" s="108" t="s">
        <v>18</v>
      </c>
      <c r="Y38" s="108" t="s">
        <v>191</v>
      </c>
      <c r="AC38" s="108" t="s">
        <v>327</v>
      </c>
      <c r="AD38" s="108" t="str">
        <f t="shared" si="0"/>
        <v>R_ES-SD-WatHeat</v>
      </c>
      <c r="AE38" s="108" t="str">
        <f t="shared" si="0"/>
        <v>RH12_13</v>
      </c>
      <c r="AF38" s="108">
        <f>[4]attached_energy_demand_split!A51</f>
        <v>0.0181900219421491</v>
      </c>
      <c r="AG38" s="108" t="s">
        <v>18</v>
      </c>
      <c r="AH38" s="108" t="s">
        <v>197</v>
      </c>
      <c r="AL38" s="108" t="s">
        <v>327</v>
      </c>
      <c r="AM38" s="108" t="str">
        <f t="shared" si="1"/>
        <v>R_ES-SD-WatHeat</v>
      </c>
      <c r="AN38" s="108" t="str">
        <f t="shared" si="1"/>
        <v>RH12_13</v>
      </c>
      <c r="AO38" s="108">
        <f>[4]attached_energy_demand_summariz!B13</f>
        <v>0.0203929774116346</v>
      </c>
      <c r="AP38" s="108" t="s">
        <v>18</v>
      </c>
      <c r="AQ38" s="108" t="s">
        <v>194</v>
      </c>
      <c r="AU38" s="108" t="s">
        <v>327</v>
      </c>
      <c r="AV38" s="108" t="str">
        <f t="shared" si="2"/>
        <v>R_ES-SD-WatHeat</v>
      </c>
      <c r="AW38" s="108" t="str">
        <f t="shared" si="2"/>
        <v>RH12_13</v>
      </c>
      <c r="AX38" s="108">
        <f>[4]attached_energy_demand_summariz!F13</f>
        <v>0.0203766512243404</v>
      </c>
      <c r="AY38" s="108" t="s">
        <v>18</v>
      </c>
      <c r="AZ38" s="108" t="s">
        <v>193</v>
      </c>
      <c r="BD38" s="108" t="s">
        <v>327</v>
      </c>
      <c r="BE38" s="108" t="str">
        <f t="shared" si="3"/>
        <v>R_ES-SD-WatHeat</v>
      </c>
      <c r="BF38" s="108" t="str">
        <f t="shared" si="3"/>
        <v>RH12_13</v>
      </c>
      <c r="BG38" s="108">
        <f t="shared" si="6"/>
        <v>0.0203929774116346</v>
      </c>
      <c r="BH38" s="108" t="s">
        <v>18</v>
      </c>
      <c r="BI38" s="108" t="s">
        <v>195</v>
      </c>
      <c r="BM38" s="108" t="s">
        <v>327</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R_ES-SD-WatHeat</v>
      </c>
      <c r="M39" s="108" t="s">
        <v>393</v>
      </c>
      <c r="N39" s="108">
        <f>[4]attached_energy_demand_split!A20</f>
        <v>0.0205351902664844</v>
      </c>
      <c r="O39" s="108" t="s">
        <v>18</v>
      </c>
      <c r="P39" s="108" t="s">
        <v>196</v>
      </c>
      <c r="T39" s="108" t="s">
        <v>327</v>
      </c>
      <c r="U39" s="108" t="str">
        <f t="shared" si="5"/>
        <v>R_ES-SD-WatHeat</v>
      </c>
      <c r="V39" s="108" t="str">
        <f t="shared" si="5"/>
        <v>RH14_15</v>
      </c>
      <c r="W39" s="108">
        <f>[4]attached_energy_demand_split!A82</f>
        <v>0.0220528299189836</v>
      </c>
      <c r="X39" s="108" t="s">
        <v>18</v>
      </c>
      <c r="Y39" s="108" t="s">
        <v>191</v>
      </c>
      <c r="AC39" s="108" t="s">
        <v>327</v>
      </c>
      <c r="AD39" s="108" t="str">
        <f t="shared" si="0"/>
        <v>R_ES-SD-WatHeat</v>
      </c>
      <c r="AE39" s="108" t="str">
        <f t="shared" si="0"/>
        <v>RH14_15</v>
      </c>
      <c r="AF39" s="108">
        <f>[4]attached_energy_demand_split!A53</f>
        <v>0.0209674919745702</v>
      </c>
      <c r="AG39" s="108" t="s">
        <v>18</v>
      </c>
      <c r="AH39" s="108" t="s">
        <v>197</v>
      </c>
      <c r="AL39" s="108" t="s">
        <v>327</v>
      </c>
      <c r="AM39" s="108" t="str">
        <f t="shared" si="1"/>
        <v>R_ES-SD-WatHeat</v>
      </c>
      <c r="AN39" s="108" t="str">
        <f t="shared" si="1"/>
        <v>RH14_15</v>
      </c>
      <c r="AO39" s="108">
        <f>[4]attached_energy_demand_summariz!B14</f>
        <v>0.0210417023326588</v>
      </c>
      <c r="AP39" s="108" t="s">
        <v>18</v>
      </c>
      <c r="AQ39" s="108" t="s">
        <v>194</v>
      </c>
      <c r="AU39" s="108" t="s">
        <v>327</v>
      </c>
      <c r="AV39" s="108" t="str">
        <f t="shared" si="2"/>
        <v>R_ES-SD-WatHeat</v>
      </c>
      <c r="AW39" s="108" t="str">
        <f t="shared" si="2"/>
        <v>RH14_15</v>
      </c>
      <c r="AX39" s="108">
        <f>[4]attached_energy_demand_summariz!F14</f>
        <v>0.0207782387307691</v>
      </c>
      <c r="AY39" s="108" t="s">
        <v>18</v>
      </c>
      <c r="AZ39" s="108" t="s">
        <v>193</v>
      </c>
      <c r="BD39" s="108" t="s">
        <v>327</v>
      </c>
      <c r="BE39" s="108" t="str">
        <f t="shared" si="3"/>
        <v>R_ES-SD-WatHeat</v>
      </c>
      <c r="BF39" s="108" t="str">
        <f t="shared" si="3"/>
        <v>RH14_15</v>
      </c>
      <c r="BG39" s="108">
        <f t="shared" si="6"/>
        <v>0.0210417023326588</v>
      </c>
      <c r="BH39" s="108" t="s">
        <v>18</v>
      </c>
      <c r="BI39" s="108" t="s">
        <v>195</v>
      </c>
      <c r="BM39" s="108" t="s">
        <v>327</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R_ES-SD-WatHeat</v>
      </c>
      <c r="M40" s="108" t="s">
        <v>394</v>
      </c>
      <c r="N40" s="108">
        <f>[4]attached_energy_demand_split!A22</f>
        <v>0.0208967198623784</v>
      </c>
      <c r="O40" s="108" t="s">
        <v>18</v>
      </c>
      <c r="P40" s="108" t="s">
        <v>196</v>
      </c>
      <c r="T40" s="108" t="s">
        <v>327</v>
      </c>
      <c r="U40" s="108" t="str">
        <f t="shared" si="5"/>
        <v>R_ES-SD-WatHeat</v>
      </c>
      <c r="V40" s="108" t="str">
        <f t="shared" si="5"/>
        <v>RH16_17</v>
      </c>
      <c r="W40" s="108">
        <f>[4]attached_energy_demand_split!A84</f>
        <v>0.0211925188192021</v>
      </c>
      <c r="X40" s="108" t="s">
        <v>18</v>
      </c>
      <c r="Y40" s="108" t="s">
        <v>191</v>
      </c>
      <c r="AC40" s="108" t="s">
        <v>327</v>
      </c>
      <c r="AD40" s="108" t="str">
        <f t="shared" si="0"/>
        <v>R_ES-SD-WatHeat</v>
      </c>
      <c r="AE40" s="108" t="str">
        <f t="shared" si="0"/>
        <v>RH16_17</v>
      </c>
      <c r="AF40" s="108">
        <f>[4]attached_energy_demand_split!A55</f>
        <v>0.0218963821038514</v>
      </c>
      <c r="AG40" s="108" t="s">
        <v>18</v>
      </c>
      <c r="AH40" s="108" t="s">
        <v>197</v>
      </c>
      <c r="AL40" s="108" t="s">
        <v>327</v>
      </c>
      <c r="AM40" s="108" t="str">
        <f t="shared" si="1"/>
        <v>R_ES-SD-WatHeat</v>
      </c>
      <c r="AN40" s="108" t="str">
        <f t="shared" si="1"/>
        <v>RH16_17</v>
      </c>
      <c r="AO40" s="108">
        <f>[4]attached_energy_demand_summariz!B15</f>
        <v>0.0210314702528813</v>
      </c>
      <c r="AP40" s="108" t="s">
        <v>18</v>
      </c>
      <c r="AQ40" s="108" t="s">
        <v>194</v>
      </c>
      <c r="AU40" s="108" t="s">
        <v>327</v>
      </c>
      <c r="AV40" s="108" t="str">
        <f t="shared" si="2"/>
        <v>R_ES-SD-WatHeat</v>
      </c>
      <c r="AW40" s="108" t="str">
        <f t="shared" si="2"/>
        <v>RH16_17</v>
      </c>
      <c r="AX40" s="108">
        <f>[4]attached_energy_demand_summariz!F15</f>
        <v>0.0206919007593365</v>
      </c>
      <c r="AY40" s="108" t="s">
        <v>18</v>
      </c>
      <c r="AZ40" s="108" t="s">
        <v>193</v>
      </c>
      <c r="BD40" s="108" t="s">
        <v>327</v>
      </c>
      <c r="BE40" s="108" t="str">
        <f t="shared" si="3"/>
        <v>R_ES-SD-WatHeat</v>
      </c>
      <c r="BF40" s="108" t="str">
        <f t="shared" si="3"/>
        <v>RH16_17</v>
      </c>
      <c r="BG40" s="108">
        <f t="shared" si="6"/>
        <v>0.0210314702528813</v>
      </c>
      <c r="BH40" s="108" t="s">
        <v>18</v>
      </c>
      <c r="BI40" s="108" t="s">
        <v>195</v>
      </c>
      <c r="BM40" s="108" t="s">
        <v>327</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R_ES-SD-WatHeat</v>
      </c>
      <c r="M41" s="108" t="s">
        <v>395</v>
      </c>
      <c r="N41" s="108">
        <f>[4]attached_energy_demand_split!A24</f>
        <v>0.0208657701701157</v>
      </c>
      <c r="O41" s="108" t="s">
        <v>18</v>
      </c>
      <c r="P41" s="108" t="s">
        <v>196</v>
      </c>
      <c r="T41" s="108" t="s">
        <v>327</v>
      </c>
      <c r="U41" s="108" t="str">
        <f t="shared" si="5"/>
        <v>R_ES-SD-WatHeat</v>
      </c>
      <c r="V41" s="108" t="str">
        <f t="shared" si="5"/>
        <v>RH18_19</v>
      </c>
      <c r="W41" s="108">
        <f>[4]attached_energy_demand_split!A86</f>
        <v>0.0211344683567324</v>
      </c>
      <c r="X41" s="108" t="s">
        <v>18</v>
      </c>
      <c r="Y41" s="108" t="s">
        <v>191</v>
      </c>
      <c r="AC41" s="108" t="s">
        <v>327</v>
      </c>
      <c r="AD41" s="108" t="str">
        <f t="shared" si="0"/>
        <v>R_ES-SD-WatHeat</v>
      </c>
      <c r="AE41" s="108" t="str">
        <f t="shared" si="0"/>
        <v>RH18_19</v>
      </c>
      <c r="AF41" s="108">
        <f>[4]attached_energy_demand_split!A57</f>
        <v>0.0217155355129377</v>
      </c>
      <c r="AG41" s="108" t="s">
        <v>18</v>
      </c>
      <c r="AH41" s="108" t="s">
        <v>197</v>
      </c>
      <c r="AL41" s="108" t="s">
        <v>327</v>
      </c>
      <c r="AM41" s="108" t="str">
        <f t="shared" si="1"/>
        <v>R_ES-SD-WatHeat</v>
      </c>
      <c r="AN41" s="108" t="str">
        <f t="shared" si="1"/>
        <v>RH18_19</v>
      </c>
      <c r="AO41" s="108">
        <f>[4]attached_energy_demand_summariz!B16</f>
        <v>0.0207724666848622</v>
      </c>
      <c r="AP41" s="108" t="s">
        <v>18</v>
      </c>
      <c r="AQ41" s="108" t="s">
        <v>194</v>
      </c>
      <c r="AU41" s="108" t="s">
        <v>327</v>
      </c>
      <c r="AV41" s="108" t="str">
        <f t="shared" si="2"/>
        <v>R_ES-SD-WatHeat</v>
      </c>
      <c r="AW41" s="108" t="str">
        <f t="shared" si="2"/>
        <v>RH18_19</v>
      </c>
      <c r="AX41" s="108">
        <f>[4]attached_energy_demand_summariz!F16</f>
        <v>0.0204346889564006</v>
      </c>
      <c r="AY41" s="108" t="s">
        <v>18</v>
      </c>
      <c r="AZ41" s="108" t="s">
        <v>193</v>
      </c>
      <c r="BD41" s="108" t="s">
        <v>327</v>
      </c>
      <c r="BE41" s="108" t="str">
        <f t="shared" si="3"/>
        <v>R_ES-SD-WatHeat</v>
      </c>
      <c r="BF41" s="108" t="str">
        <f t="shared" si="3"/>
        <v>RH18_19</v>
      </c>
      <c r="BG41" s="108">
        <f t="shared" si="6"/>
        <v>0.0207724666848622</v>
      </c>
      <c r="BH41" s="108" t="s">
        <v>18</v>
      </c>
      <c r="BI41" s="108" t="s">
        <v>195</v>
      </c>
      <c r="BM41" s="108" t="s">
        <v>327</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R_ES-SD-WatHeat</v>
      </c>
      <c r="M42" s="108" t="s">
        <v>396</v>
      </c>
      <c r="N42" s="108">
        <f>[4]attached_energy_demand_split!A26</f>
        <v>0.0208182800695852</v>
      </c>
      <c r="O42" s="108" t="s">
        <v>18</v>
      </c>
      <c r="P42" s="108" t="s">
        <v>196</v>
      </c>
      <c r="T42" s="108" t="s">
        <v>327</v>
      </c>
      <c r="U42" s="108" t="str">
        <f t="shared" si="5"/>
        <v>R_ES-SD-WatHeat</v>
      </c>
      <c r="V42" s="108" t="str">
        <f t="shared" si="5"/>
        <v>RH20_21</v>
      </c>
      <c r="W42" s="108">
        <f>[4]attached_energy_demand_split!A88</f>
        <v>0.0216015909557287</v>
      </c>
      <c r="X42" s="108" t="s">
        <v>18</v>
      </c>
      <c r="Y42" s="108" t="s">
        <v>191</v>
      </c>
      <c r="AC42" s="108" t="s">
        <v>327</v>
      </c>
      <c r="AD42" s="108" t="str">
        <f t="shared" si="0"/>
        <v>R_ES-SD-WatHeat</v>
      </c>
      <c r="AE42" s="108" t="str">
        <f t="shared" si="0"/>
        <v>RH20_21</v>
      </c>
      <c r="AF42" s="108">
        <f>[4]attached_energy_demand_split!A59</f>
        <v>0.0212535167287306</v>
      </c>
      <c r="AG42" s="108" t="s">
        <v>18</v>
      </c>
      <c r="AH42" s="108" t="s">
        <v>197</v>
      </c>
      <c r="AL42" s="108" t="s">
        <v>327</v>
      </c>
      <c r="AM42" s="108" t="str">
        <f t="shared" si="1"/>
        <v>R_ES-SD-WatHeat</v>
      </c>
      <c r="AN42" s="108" t="str">
        <f t="shared" si="1"/>
        <v>RH20_21</v>
      </c>
      <c r="AO42" s="108">
        <f>[4]attached_energy_demand_summariz!B17</f>
        <v>0.0208717090489964</v>
      </c>
      <c r="AP42" s="108" t="s">
        <v>18</v>
      </c>
      <c r="AQ42" s="108" t="s">
        <v>194</v>
      </c>
      <c r="AU42" s="108" t="s">
        <v>327</v>
      </c>
      <c r="AV42" s="108" t="str">
        <f t="shared" si="2"/>
        <v>R_ES-SD-WatHeat</v>
      </c>
      <c r="AW42" s="108" t="str">
        <f t="shared" si="2"/>
        <v>RH20_21</v>
      </c>
      <c r="AX42" s="108">
        <f>[4]attached_energy_demand_summariz!F17</f>
        <v>0.0208022312711157</v>
      </c>
      <c r="AY42" s="108" t="s">
        <v>18</v>
      </c>
      <c r="AZ42" s="108" t="s">
        <v>193</v>
      </c>
      <c r="BD42" s="108" t="s">
        <v>327</v>
      </c>
      <c r="BE42" s="108" t="str">
        <f t="shared" si="3"/>
        <v>R_ES-SD-WatHeat</v>
      </c>
      <c r="BF42" s="108" t="str">
        <f t="shared" si="3"/>
        <v>RH20_21</v>
      </c>
      <c r="BG42" s="108">
        <f t="shared" si="6"/>
        <v>0.0208717090489964</v>
      </c>
      <c r="BH42" s="108" t="s">
        <v>18</v>
      </c>
      <c r="BI42" s="108" t="s">
        <v>195</v>
      </c>
      <c r="BM42" s="108" t="s">
        <v>327</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R_ES-SD-WatHeat</v>
      </c>
      <c r="M43" s="108" t="s">
        <v>397</v>
      </c>
      <c r="N43" s="108">
        <f>[4]attached_energy_demand_split!A28</f>
        <v>0.0209309345114678</v>
      </c>
      <c r="O43" s="108" t="s">
        <v>18</v>
      </c>
      <c r="P43" s="108" t="s">
        <v>196</v>
      </c>
      <c r="T43" s="108" t="s">
        <v>327</v>
      </c>
      <c r="U43" s="108" t="str">
        <f t="shared" si="5"/>
        <v>R_ES-SD-WatHeat</v>
      </c>
      <c r="V43" s="108" t="str">
        <f t="shared" si="5"/>
        <v>RH22_23</v>
      </c>
      <c r="W43" s="108">
        <f>[4]attached_energy_demand_split!A90</f>
        <v>0.0217726786365968</v>
      </c>
      <c r="X43" s="108" t="s">
        <v>18</v>
      </c>
      <c r="Y43" s="108" t="s">
        <v>191</v>
      </c>
      <c r="AC43" s="108" t="s">
        <v>327</v>
      </c>
      <c r="AD43" s="108" t="str">
        <f t="shared" si="0"/>
        <v>R_ES-SD-WatHeat</v>
      </c>
      <c r="AE43" s="108" t="str">
        <f t="shared" si="0"/>
        <v>RH22_23</v>
      </c>
      <c r="AF43" s="108">
        <f>[4]attached_energy_demand_split!A61</f>
        <v>0.0210192787763135</v>
      </c>
      <c r="AG43" s="108" t="s">
        <v>18</v>
      </c>
      <c r="AH43" s="108" t="s">
        <v>197</v>
      </c>
      <c r="AL43" s="108" t="s">
        <v>327</v>
      </c>
      <c r="AM43" s="108" t="str">
        <f t="shared" si="1"/>
        <v>R_ES-SD-WatHeat</v>
      </c>
      <c r="AN43" s="108" t="str">
        <f t="shared" si="1"/>
        <v>RH22_23</v>
      </c>
      <c r="AO43" s="108">
        <f>[4]attached_energy_demand_summariz!B18</f>
        <v>0.0210488298607682</v>
      </c>
      <c r="AP43" s="108" t="s">
        <v>18</v>
      </c>
      <c r="AQ43" s="108" t="s">
        <v>194</v>
      </c>
      <c r="AU43" s="108" t="s">
        <v>327</v>
      </c>
      <c r="AV43" s="108" t="str">
        <f t="shared" si="2"/>
        <v>R_ES-SD-WatHeat</v>
      </c>
      <c r="AW43" s="108" t="str">
        <f t="shared" si="2"/>
        <v>RH22_23</v>
      </c>
      <c r="AX43" s="108">
        <f>[4]attached_energy_demand_summariz!F18</f>
        <v>0.0211656433177729</v>
      </c>
      <c r="AY43" s="108" t="s">
        <v>18</v>
      </c>
      <c r="AZ43" s="108" t="s">
        <v>193</v>
      </c>
      <c r="BD43" s="108" t="s">
        <v>327</v>
      </c>
      <c r="BE43" s="108" t="str">
        <f t="shared" si="3"/>
        <v>R_ES-SD-WatHeat</v>
      </c>
      <c r="BF43" s="108" t="str">
        <f t="shared" si="3"/>
        <v>RH22_23</v>
      </c>
      <c r="BG43" s="108">
        <f t="shared" si="6"/>
        <v>0.0210488298607682</v>
      </c>
      <c r="BH43" s="108" t="s">
        <v>18</v>
      </c>
      <c r="BI43" s="108" t="s">
        <v>195</v>
      </c>
      <c r="BM43" s="108" t="s">
        <v>327</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R_ES-SD-WatHeat</v>
      </c>
      <c r="M44" s="108" t="s">
        <v>398</v>
      </c>
      <c r="N44" s="108">
        <f>[4]attached_energy_demand_split!B6</f>
        <v>0.0216934658061337</v>
      </c>
      <c r="O44" s="108" t="s">
        <v>18</v>
      </c>
      <c r="P44" s="108" t="s">
        <v>196</v>
      </c>
      <c r="T44" s="108" t="s">
        <v>327</v>
      </c>
      <c r="U44" s="108" t="str">
        <f t="shared" si="5"/>
        <v>R_ES-SD-WatHeat</v>
      </c>
      <c r="V44" s="108" t="str">
        <f t="shared" si="5"/>
        <v>SH0_1</v>
      </c>
      <c r="W44" s="108">
        <f>[4]attached_energy_demand_split!B68</f>
        <v>0.0174477618854123</v>
      </c>
      <c r="X44" s="108" t="s">
        <v>18</v>
      </c>
      <c r="Y44" s="108" t="s">
        <v>191</v>
      </c>
      <c r="AC44" s="108" t="s">
        <v>327</v>
      </c>
      <c r="AD44" s="108" t="str">
        <f t="shared" si="0"/>
        <v>R_ES-SD-WatHeat</v>
      </c>
      <c r="AE44" s="108" t="str">
        <f t="shared" si="0"/>
        <v>SH0_1</v>
      </c>
      <c r="AF44" s="108">
        <f>[4]attached_energy_demand_split!B39</f>
        <v>0.020811553801597</v>
      </c>
      <c r="AG44" s="108" t="s">
        <v>18</v>
      </c>
      <c r="AH44" s="108" t="s">
        <v>197</v>
      </c>
      <c r="AL44" s="108" t="s">
        <v>327</v>
      </c>
      <c r="AM44" s="108" t="str">
        <f t="shared" si="1"/>
        <v>R_ES-SD-WatHeat</v>
      </c>
      <c r="AN44" s="108" t="str">
        <f t="shared" si="1"/>
        <v>SH0_1</v>
      </c>
      <c r="AO44" s="108">
        <f>[4]attached_energy_demand_summariz!B19</f>
        <v>0.0202895899307037</v>
      </c>
      <c r="AP44" s="108" t="s">
        <v>18</v>
      </c>
      <c r="AQ44" s="108" t="s">
        <v>194</v>
      </c>
      <c r="AU44" s="108" t="s">
        <v>327</v>
      </c>
      <c r="AV44" s="108" t="str">
        <f t="shared" si="2"/>
        <v>R_ES-SD-WatHeat</v>
      </c>
      <c r="AW44" s="108" t="str">
        <f t="shared" si="2"/>
        <v>SH0_1</v>
      </c>
      <c r="AX44" s="108">
        <f>[4]attached_energy_demand_summariz!F19</f>
        <v>0.0235399975380162</v>
      </c>
      <c r="AY44" s="108" t="s">
        <v>18</v>
      </c>
      <c r="AZ44" s="108" t="s">
        <v>193</v>
      </c>
      <c r="BD44" s="108" t="s">
        <v>327</v>
      </c>
      <c r="BE44" s="108" t="str">
        <f t="shared" si="3"/>
        <v>R_ES-SD-WatHeat</v>
      </c>
      <c r="BF44" s="108" t="str">
        <f t="shared" si="3"/>
        <v>SH0_1</v>
      </c>
      <c r="BG44" s="108">
        <f t="shared" si="6"/>
        <v>0.0202895899307037</v>
      </c>
      <c r="BH44" s="108" t="s">
        <v>18</v>
      </c>
      <c r="BI44" s="108" t="s">
        <v>195</v>
      </c>
      <c r="BM44" s="108" t="s">
        <v>327</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R_ES-SD-WatHeat</v>
      </c>
      <c r="M45" s="108" t="s">
        <v>399</v>
      </c>
      <c r="N45" s="108">
        <f>[4]attached_energy_demand_split!B8</f>
        <v>0.0210916294485409</v>
      </c>
      <c r="O45" s="108" t="s">
        <v>18</v>
      </c>
      <c r="P45" s="108" t="s">
        <v>196</v>
      </c>
      <c r="T45" s="108" t="s">
        <v>327</v>
      </c>
      <c r="U45" s="108" t="str">
        <f t="shared" si="5"/>
        <v>R_ES-SD-WatHeat</v>
      </c>
      <c r="V45" s="108" t="str">
        <f t="shared" si="5"/>
        <v>SH2_3</v>
      </c>
      <c r="W45" s="108">
        <f>[4]attached_energy_demand_split!B70</f>
        <v>0.0152457918759897</v>
      </c>
      <c r="X45" s="108" t="s">
        <v>18</v>
      </c>
      <c r="Y45" s="108" t="s">
        <v>191</v>
      </c>
      <c r="AC45" s="108" t="s">
        <v>327</v>
      </c>
      <c r="AD45" s="108" t="str">
        <f t="shared" si="0"/>
        <v>R_ES-SD-WatHeat</v>
      </c>
      <c r="AE45" s="108" t="str">
        <f t="shared" si="0"/>
        <v>SH2_3</v>
      </c>
      <c r="AF45" s="108">
        <f>[4]attached_energy_demand_split!B41</f>
        <v>0.0201796299239725</v>
      </c>
      <c r="AG45" s="108" t="s">
        <v>18</v>
      </c>
      <c r="AH45" s="108" t="s">
        <v>197</v>
      </c>
      <c r="AL45" s="108" t="s">
        <v>327</v>
      </c>
      <c r="AM45" s="108" t="str">
        <f t="shared" si="1"/>
        <v>R_ES-SD-WatHeat</v>
      </c>
      <c r="AN45" s="108" t="str">
        <f t="shared" si="1"/>
        <v>SH2_3</v>
      </c>
      <c r="AO45" s="108">
        <f>[4]attached_energy_demand_summariz!B20</f>
        <v>0.0188706568826577</v>
      </c>
      <c r="AP45" s="108" t="s">
        <v>18</v>
      </c>
      <c r="AQ45" s="108" t="s">
        <v>194</v>
      </c>
      <c r="AU45" s="108" t="s">
        <v>327</v>
      </c>
      <c r="AV45" s="108" t="str">
        <f t="shared" si="2"/>
        <v>R_ES-SD-WatHeat</v>
      </c>
      <c r="AW45" s="108" t="str">
        <f t="shared" si="2"/>
        <v>SH2_3</v>
      </c>
      <c r="AX45" s="108">
        <f>[4]attached_energy_demand_summariz!F20</f>
        <v>0.0213085433268016</v>
      </c>
      <c r="AY45" s="108" t="s">
        <v>18</v>
      </c>
      <c r="AZ45" s="108" t="s">
        <v>193</v>
      </c>
      <c r="BD45" s="108" t="s">
        <v>327</v>
      </c>
      <c r="BE45" s="108" t="str">
        <f t="shared" si="3"/>
        <v>R_ES-SD-WatHeat</v>
      </c>
      <c r="BF45" s="108" t="str">
        <f t="shared" si="3"/>
        <v>SH2_3</v>
      </c>
      <c r="BG45" s="108">
        <f t="shared" si="6"/>
        <v>0.0188706568826577</v>
      </c>
      <c r="BH45" s="108" t="s">
        <v>18</v>
      </c>
      <c r="BI45" s="108" t="s">
        <v>195</v>
      </c>
      <c r="BM45" s="108" t="s">
        <v>327</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R_ES-SD-WatHeat</v>
      </c>
      <c r="M46" s="108" t="s">
        <v>400</v>
      </c>
      <c r="N46" s="108">
        <f>[4]attached_energy_demand_split!B10</f>
        <v>0.0202885549117574</v>
      </c>
      <c r="O46" s="108" t="s">
        <v>18</v>
      </c>
      <c r="P46" s="108" t="s">
        <v>196</v>
      </c>
      <c r="T46" s="108" t="s">
        <v>327</v>
      </c>
      <c r="U46" s="108" t="str">
        <f t="shared" si="5"/>
        <v>R_ES-SD-WatHeat</v>
      </c>
      <c r="V46" s="108" t="str">
        <f t="shared" si="5"/>
        <v>SH4_5</v>
      </c>
      <c r="W46" s="108">
        <f>[4]attached_energy_demand_split!B72</f>
        <v>0.0140147850596432</v>
      </c>
      <c r="X46" s="108" t="s">
        <v>18</v>
      </c>
      <c r="Y46" s="108" t="s">
        <v>191</v>
      </c>
      <c r="AC46" s="108" t="s">
        <v>327</v>
      </c>
      <c r="AD46" s="108" t="str">
        <f t="shared" si="0"/>
        <v>R_ES-SD-WatHeat</v>
      </c>
      <c r="AE46" s="108" t="str">
        <f t="shared" si="0"/>
        <v>SH4_5</v>
      </c>
      <c r="AF46" s="108">
        <f>[4]attached_energy_demand_split!B43</f>
        <v>0.0196148395220663</v>
      </c>
      <c r="AG46" s="108" t="s">
        <v>18</v>
      </c>
      <c r="AH46" s="108" t="s">
        <v>197</v>
      </c>
      <c r="AL46" s="108" t="s">
        <v>327</v>
      </c>
      <c r="AM46" s="108" t="str">
        <f t="shared" si="1"/>
        <v>R_ES-SD-WatHeat</v>
      </c>
      <c r="AN46" s="108" t="str">
        <f t="shared" si="1"/>
        <v>SH4_5</v>
      </c>
      <c r="AO46" s="108">
        <f>[4]attached_energy_demand_summariz!B21</f>
        <v>0.017500502969476</v>
      </c>
      <c r="AP46" s="108" t="s">
        <v>18</v>
      </c>
      <c r="AQ46" s="108" t="s">
        <v>194</v>
      </c>
      <c r="AU46" s="108" t="s">
        <v>327</v>
      </c>
      <c r="AV46" s="108" t="str">
        <f t="shared" si="2"/>
        <v>R_ES-SD-WatHeat</v>
      </c>
      <c r="AW46" s="108" t="str">
        <f t="shared" si="2"/>
        <v>SH4_5</v>
      </c>
      <c r="AX46" s="108">
        <f>[4]attached_energy_demand_summariz!F21</f>
        <v>0.0184793639312763</v>
      </c>
      <c r="AY46" s="108" t="s">
        <v>18</v>
      </c>
      <c r="AZ46" s="108" t="s">
        <v>193</v>
      </c>
      <c r="BD46" s="108" t="s">
        <v>327</v>
      </c>
      <c r="BE46" s="108" t="str">
        <f t="shared" si="3"/>
        <v>R_ES-SD-WatHeat</v>
      </c>
      <c r="BF46" s="108" t="str">
        <f t="shared" si="3"/>
        <v>SH4_5</v>
      </c>
      <c r="BG46" s="108">
        <f t="shared" si="6"/>
        <v>0.017500502969476</v>
      </c>
      <c r="BH46" s="108" t="s">
        <v>18</v>
      </c>
      <c r="BI46" s="108" t="s">
        <v>195</v>
      </c>
      <c r="BM46" s="108" t="s">
        <v>327</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R_ES-SD-WatHeat</v>
      </c>
      <c r="M47" s="108" t="s">
        <v>401</v>
      </c>
      <c r="N47" s="108">
        <f>[4]attached_energy_demand_split!B12</f>
        <v>0.0192322364169783</v>
      </c>
      <c r="O47" s="108" t="s">
        <v>18</v>
      </c>
      <c r="P47" s="108" t="s">
        <v>196</v>
      </c>
      <c r="T47" s="108" t="s">
        <v>327</v>
      </c>
      <c r="U47" s="108" t="str">
        <f t="shared" si="5"/>
        <v>R_ES-SD-WatHeat</v>
      </c>
      <c r="V47" s="108" t="str">
        <f t="shared" si="5"/>
        <v>SH6_7</v>
      </c>
      <c r="W47" s="108">
        <f>[4]attached_energy_demand_split!B74</f>
        <v>0.0138604432096002</v>
      </c>
      <c r="X47" s="108" t="s">
        <v>18</v>
      </c>
      <c r="Y47" s="108" t="s">
        <v>191</v>
      </c>
      <c r="AC47" s="108" t="s">
        <v>327</v>
      </c>
      <c r="AD47" s="108" t="str">
        <f t="shared" si="0"/>
        <v>R_ES-SD-WatHeat</v>
      </c>
      <c r="AE47" s="108" t="str">
        <f t="shared" si="0"/>
        <v>SH6_7</v>
      </c>
      <c r="AF47" s="108">
        <f>[4]attached_energy_demand_split!B45</f>
        <v>0.0172789981084644</v>
      </c>
      <c r="AG47" s="108" t="s">
        <v>18</v>
      </c>
      <c r="AH47" s="108" t="s">
        <v>197</v>
      </c>
      <c r="AL47" s="108" t="s">
        <v>327</v>
      </c>
      <c r="AM47" s="108" t="str">
        <f t="shared" si="1"/>
        <v>R_ES-SD-WatHeat</v>
      </c>
      <c r="AN47" s="108" t="str">
        <f t="shared" si="1"/>
        <v>SH6_7</v>
      </c>
      <c r="AO47" s="108">
        <f>[4]attached_energy_demand_summariz!B22</f>
        <v>0.016421193779789</v>
      </c>
      <c r="AP47" s="108" t="s">
        <v>18</v>
      </c>
      <c r="AQ47" s="108" t="s">
        <v>194</v>
      </c>
      <c r="AU47" s="108" t="s">
        <v>327</v>
      </c>
      <c r="AV47" s="108" t="str">
        <f t="shared" si="2"/>
        <v>R_ES-SD-WatHeat</v>
      </c>
      <c r="AW47" s="108" t="str">
        <f t="shared" si="2"/>
        <v>SH6_7</v>
      </c>
      <c r="AX47" s="108">
        <f>[4]attached_energy_demand_summariz!F22</f>
        <v>0.0171996217128879</v>
      </c>
      <c r="AY47" s="108" t="s">
        <v>18</v>
      </c>
      <c r="AZ47" s="108" t="s">
        <v>193</v>
      </c>
      <c r="BD47" s="108" t="s">
        <v>327</v>
      </c>
      <c r="BE47" s="108" t="str">
        <f t="shared" si="3"/>
        <v>R_ES-SD-WatHeat</v>
      </c>
      <c r="BF47" s="108" t="str">
        <f t="shared" si="3"/>
        <v>SH6_7</v>
      </c>
      <c r="BG47" s="108">
        <f t="shared" si="6"/>
        <v>0.016421193779789</v>
      </c>
      <c r="BH47" s="108" t="s">
        <v>18</v>
      </c>
      <c r="BI47" s="108" t="s">
        <v>195</v>
      </c>
      <c r="BM47" s="108" t="s">
        <v>327</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R_ES-SD-WatHeat</v>
      </c>
      <c r="M48" s="108" t="s">
        <v>402</v>
      </c>
      <c r="N48" s="108">
        <f>[4]attached_energy_demand_split!B14</f>
        <v>0.0187485070114251</v>
      </c>
      <c r="O48" s="108" t="s">
        <v>18</v>
      </c>
      <c r="P48" s="108" t="s">
        <v>196</v>
      </c>
      <c r="T48" s="108" t="s">
        <v>327</v>
      </c>
      <c r="U48" s="108" t="str">
        <f t="shared" si="5"/>
        <v>R_ES-SD-WatHeat</v>
      </c>
      <c r="V48" s="108" t="str">
        <f t="shared" si="5"/>
        <v>SH8_9</v>
      </c>
      <c r="W48" s="108">
        <f>[4]attached_energy_demand_split!B76</f>
        <v>0.0147551071793505</v>
      </c>
      <c r="X48" s="108" t="s">
        <v>18</v>
      </c>
      <c r="Y48" s="108" t="s">
        <v>191</v>
      </c>
      <c r="AC48" s="108" t="s">
        <v>327</v>
      </c>
      <c r="AD48" s="108" t="str">
        <f t="shared" si="0"/>
        <v>R_ES-SD-WatHeat</v>
      </c>
      <c r="AE48" s="108" t="str">
        <f t="shared" si="0"/>
        <v>SH8_9</v>
      </c>
      <c r="AF48" s="108">
        <f>[4]attached_energy_demand_split!B47</f>
        <v>0.0155886992614423</v>
      </c>
      <c r="AG48" s="108" t="s">
        <v>18</v>
      </c>
      <c r="AH48" s="108" t="s">
        <v>197</v>
      </c>
      <c r="AL48" s="108" t="s">
        <v>327</v>
      </c>
      <c r="AM48" s="108" t="str">
        <f t="shared" si="1"/>
        <v>R_ES-SD-WatHeat</v>
      </c>
      <c r="AN48" s="108" t="str">
        <f t="shared" si="1"/>
        <v>SH8_9</v>
      </c>
      <c r="AO48" s="108">
        <f>[4]attached_energy_demand_summariz!B23</f>
        <v>0.0161398429577345</v>
      </c>
      <c r="AP48" s="108" t="s">
        <v>18</v>
      </c>
      <c r="AQ48" s="108" t="s">
        <v>194</v>
      </c>
      <c r="AU48" s="108" t="s">
        <v>327</v>
      </c>
      <c r="AV48" s="108" t="str">
        <f t="shared" si="2"/>
        <v>R_ES-SD-WatHeat</v>
      </c>
      <c r="AW48" s="108" t="str">
        <f t="shared" si="2"/>
        <v>SH8_9</v>
      </c>
      <c r="AX48" s="108">
        <f>[4]attached_energy_demand_summariz!F23</f>
        <v>0.017030245273227</v>
      </c>
      <c r="AY48" s="108" t="s">
        <v>18</v>
      </c>
      <c r="AZ48" s="108" t="s">
        <v>193</v>
      </c>
      <c r="BD48" s="108" t="s">
        <v>327</v>
      </c>
      <c r="BE48" s="108" t="str">
        <f t="shared" si="3"/>
        <v>R_ES-SD-WatHeat</v>
      </c>
      <c r="BF48" s="108" t="str">
        <f t="shared" si="3"/>
        <v>SH8_9</v>
      </c>
      <c r="BG48" s="108">
        <f t="shared" si="6"/>
        <v>0.0161398429577345</v>
      </c>
      <c r="BH48" s="108" t="s">
        <v>18</v>
      </c>
      <c r="BI48" s="108" t="s">
        <v>195</v>
      </c>
      <c r="BM48" s="108" t="s">
        <v>327</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R_ES-SD-WatHeat</v>
      </c>
      <c r="M49" s="108" t="s">
        <v>403</v>
      </c>
      <c r="N49" s="108">
        <f>[4]attached_energy_demand_split!B16</f>
        <v>0.0186780472400084</v>
      </c>
      <c r="O49" s="108" t="s">
        <v>18</v>
      </c>
      <c r="P49" s="108" t="s">
        <v>196</v>
      </c>
      <c r="T49" s="108" t="s">
        <v>327</v>
      </c>
      <c r="U49" s="108" t="str">
        <f t="shared" si="5"/>
        <v>R_ES-SD-WatHeat</v>
      </c>
      <c r="V49" s="108" t="str">
        <f t="shared" si="5"/>
        <v>SH10_11</v>
      </c>
      <c r="W49" s="108">
        <f>[4]attached_energy_demand_split!B78</f>
        <v>0.0171866616430302</v>
      </c>
      <c r="X49" s="108" t="s">
        <v>18</v>
      </c>
      <c r="Y49" s="108" t="s">
        <v>191</v>
      </c>
      <c r="AC49" s="108" t="s">
        <v>327</v>
      </c>
      <c r="AD49" s="108" t="str">
        <f t="shared" si="0"/>
        <v>R_ES-SD-WatHeat</v>
      </c>
      <c r="AE49" s="108" t="str">
        <f t="shared" si="0"/>
        <v>SH10_11</v>
      </c>
      <c r="AF49" s="108">
        <f>[4]attached_energy_demand_split!B49</f>
        <v>0.0150973156957682</v>
      </c>
      <c r="AG49" s="108" t="s">
        <v>18</v>
      </c>
      <c r="AH49" s="108" t="s">
        <v>197</v>
      </c>
      <c r="AL49" s="108" t="s">
        <v>327</v>
      </c>
      <c r="AM49" s="108" t="str">
        <f t="shared" si="1"/>
        <v>R_ES-SD-WatHeat</v>
      </c>
      <c r="AN49" s="108" t="str">
        <f t="shared" si="1"/>
        <v>SH10_11</v>
      </c>
      <c r="AO49" s="108">
        <f>[4]attached_energy_demand_summariz!B24</f>
        <v>0.0171295457469424</v>
      </c>
      <c r="AP49" s="108" t="s">
        <v>18</v>
      </c>
      <c r="AQ49" s="108" t="s">
        <v>194</v>
      </c>
      <c r="AU49" s="108" t="s">
        <v>327</v>
      </c>
      <c r="AV49" s="108" t="str">
        <f t="shared" si="2"/>
        <v>R_ES-SD-WatHeat</v>
      </c>
      <c r="AW49" s="108" t="str">
        <f t="shared" si="2"/>
        <v>SH10_11</v>
      </c>
      <c r="AX49" s="108">
        <f>[4]attached_energy_demand_summariz!F24</f>
        <v>0.0187148851387562</v>
      </c>
      <c r="AY49" s="108" t="s">
        <v>18</v>
      </c>
      <c r="AZ49" s="108" t="s">
        <v>193</v>
      </c>
      <c r="BD49" s="108" t="s">
        <v>327</v>
      </c>
      <c r="BE49" s="108" t="str">
        <f t="shared" si="3"/>
        <v>R_ES-SD-WatHeat</v>
      </c>
      <c r="BF49" s="108" t="str">
        <f t="shared" si="3"/>
        <v>SH10_11</v>
      </c>
      <c r="BG49" s="108">
        <f t="shared" si="6"/>
        <v>0.0171295457469424</v>
      </c>
      <c r="BH49" s="108" t="s">
        <v>18</v>
      </c>
      <c r="BI49" s="108" t="s">
        <v>195</v>
      </c>
      <c r="BM49" s="108" t="s">
        <v>327</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R_ES-SD-WatHeat</v>
      </c>
      <c r="M50" s="108" t="s">
        <v>404</v>
      </c>
      <c r="N50" s="108">
        <f>[4]attached_energy_demand_split!B18</f>
        <v>0.0193543241840057</v>
      </c>
      <c r="O50" s="108" t="s">
        <v>18</v>
      </c>
      <c r="P50" s="108" t="s">
        <v>196</v>
      </c>
      <c r="T50" s="108" t="s">
        <v>327</v>
      </c>
      <c r="U50" s="108" t="str">
        <f t="shared" si="5"/>
        <v>R_ES-SD-WatHeat</v>
      </c>
      <c r="V50" s="108" t="str">
        <f t="shared" si="5"/>
        <v>SH12_13</v>
      </c>
      <c r="W50" s="108">
        <f>[4]attached_energy_demand_split!B80</f>
        <v>0.0185329663536096</v>
      </c>
      <c r="X50" s="108" t="s">
        <v>18</v>
      </c>
      <c r="Y50" s="108" t="s">
        <v>191</v>
      </c>
      <c r="AC50" s="108" t="s">
        <v>327</v>
      </c>
      <c r="AD50" s="108" t="str">
        <f t="shared" si="0"/>
        <v>R_ES-SD-WatHeat</v>
      </c>
      <c r="AE50" s="108" t="str">
        <f t="shared" si="0"/>
        <v>SH12_13</v>
      </c>
      <c r="AF50" s="108">
        <f>[4]attached_energy_demand_split!B51</f>
        <v>0.0157162719062912</v>
      </c>
      <c r="AG50" s="108" t="s">
        <v>18</v>
      </c>
      <c r="AH50" s="108" t="s">
        <v>197</v>
      </c>
      <c r="AL50" s="108" t="s">
        <v>327</v>
      </c>
      <c r="AM50" s="108" t="str">
        <f t="shared" si="1"/>
        <v>R_ES-SD-WatHeat</v>
      </c>
      <c r="AN50" s="108" t="str">
        <f t="shared" si="1"/>
        <v>SH12_13</v>
      </c>
      <c r="AO50" s="108">
        <f>[4]attached_energy_demand_summariz!B25</f>
        <v>0.0184909585816698</v>
      </c>
      <c r="AP50" s="108" t="s">
        <v>18</v>
      </c>
      <c r="AQ50" s="108" t="s">
        <v>194</v>
      </c>
      <c r="AU50" s="108" t="s">
        <v>327</v>
      </c>
      <c r="AV50" s="108" t="str">
        <f t="shared" si="2"/>
        <v>R_ES-SD-WatHeat</v>
      </c>
      <c r="AW50" s="108" t="str">
        <f t="shared" si="2"/>
        <v>SH12_13</v>
      </c>
      <c r="AX50" s="108">
        <f>[4]attached_energy_demand_summariz!F25</f>
        <v>0.0213435574080405</v>
      </c>
      <c r="AY50" s="108" t="s">
        <v>18</v>
      </c>
      <c r="AZ50" s="108" t="s">
        <v>193</v>
      </c>
      <c r="BD50" s="108" t="s">
        <v>327</v>
      </c>
      <c r="BE50" s="108" t="str">
        <f t="shared" si="3"/>
        <v>R_ES-SD-WatHeat</v>
      </c>
      <c r="BF50" s="108" t="str">
        <f t="shared" si="3"/>
        <v>SH12_13</v>
      </c>
      <c r="BG50" s="108">
        <f t="shared" si="6"/>
        <v>0.0184909585816698</v>
      </c>
      <c r="BH50" s="108" t="s">
        <v>18</v>
      </c>
      <c r="BI50" s="108" t="s">
        <v>195</v>
      </c>
      <c r="BM50" s="108" t="s">
        <v>327</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R_ES-SD-WatHeat</v>
      </c>
      <c r="M51" s="108" t="s">
        <v>405</v>
      </c>
      <c r="N51" s="108">
        <f>[4]attached_energy_demand_split!B20</f>
        <v>0.0204723701496402</v>
      </c>
      <c r="O51" s="108" t="s">
        <v>18</v>
      </c>
      <c r="P51" s="108" t="s">
        <v>196</v>
      </c>
      <c r="T51" s="108" t="s">
        <v>327</v>
      </c>
      <c r="U51" s="108" t="str">
        <f t="shared" si="5"/>
        <v>R_ES-SD-WatHeat</v>
      </c>
      <c r="V51" s="108" t="str">
        <f t="shared" si="5"/>
        <v>SH14_15</v>
      </c>
      <c r="W51" s="108">
        <f>[4]attached_energy_demand_split!B82</f>
        <v>0.0189446065338263</v>
      </c>
      <c r="X51" s="108" t="s">
        <v>18</v>
      </c>
      <c r="Y51" s="108" t="s">
        <v>191</v>
      </c>
      <c r="AC51" s="108" t="s">
        <v>327</v>
      </c>
      <c r="AD51" s="108" t="str">
        <f t="shared" si="0"/>
        <v>R_ES-SD-WatHeat</v>
      </c>
      <c r="AE51" s="108" t="str">
        <f t="shared" si="0"/>
        <v>SH14_15</v>
      </c>
      <c r="AF51" s="108">
        <f>[4]attached_energy_demand_split!B53</f>
        <v>0.0181694864820914</v>
      </c>
      <c r="AG51" s="108" t="s">
        <v>18</v>
      </c>
      <c r="AH51" s="108" t="s">
        <v>197</v>
      </c>
      <c r="AL51" s="108" t="s">
        <v>327</v>
      </c>
      <c r="AM51" s="108" t="str">
        <f t="shared" si="1"/>
        <v>R_ES-SD-WatHeat</v>
      </c>
      <c r="AN51" s="108" t="str">
        <f t="shared" si="1"/>
        <v>SH14_15</v>
      </c>
      <c r="AO51" s="108">
        <f>[4]attached_energy_demand_summariz!B26</f>
        <v>0.019740368004096</v>
      </c>
      <c r="AP51" s="108" t="s">
        <v>18</v>
      </c>
      <c r="AQ51" s="108" t="s">
        <v>194</v>
      </c>
      <c r="AU51" s="108" t="s">
        <v>327</v>
      </c>
      <c r="AV51" s="108" t="str">
        <f t="shared" si="2"/>
        <v>R_ES-SD-WatHeat</v>
      </c>
      <c r="AW51" s="108" t="str">
        <f t="shared" si="2"/>
        <v>SH14_15</v>
      </c>
      <c r="AX51" s="108">
        <f>[4]attached_energy_demand_summariz!F26</f>
        <v>0.022952067498314</v>
      </c>
      <c r="AY51" s="108" t="s">
        <v>18</v>
      </c>
      <c r="AZ51" s="108" t="s">
        <v>193</v>
      </c>
      <c r="BD51" s="108" t="s">
        <v>327</v>
      </c>
      <c r="BE51" s="108" t="str">
        <f t="shared" si="3"/>
        <v>R_ES-SD-WatHeat</v>
      </c>
      <c r="BF51" s="108" t="str">
        <f t="shared" si="3"/>
        <v>SH14_15</v>
      </c>
      <c r="BG51" s="108">
        <f t="shared" si="6"/>
        <v>0.019740368004096</v>
      </c>
      <c r="BH51" s="108" t="s">
        <v>18</v>
      </c>
      <c r="BI51" s="108" t="s">
        <v>195</v>
      </c>
      <c r="BM51" s="108" t="s">
        <v>327</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R_ES-SD-WatHeat</v>
      </c>
      <c r="M52" s="108" t="s">
        <v>406</v>
      </c>
      <c r="N52" s="108">
        <f>[4]attached_energy_demand_split!B22</f>
        <v>0.021278922422278</v>
      </c>
      <c r="O52" s="108" t="s">
        <v>18</v>
      </c>
      <c r="P52" s="108" t="s">
        <v>196</v>
      </c>
      <c r="T52" s="108" t="s">
        <v>327</v>
      </c>
      <c r="U52" s="108" t="str">
        <f t="shared" si="5"/>
        <v>R_ES-SD-WatHeat</v>
      </c>
      <c r="V52" s="108" t="str">
        <f t="shared" si="5"/>
        <v>SH16_17</v>
      </c>
      <c r="W52" s="108">
        <f>[4]attached_energy_demand_split!B84</f>
        <v>0.0187938640201366</v>
      </c>
      <c r="X52" s="108" t="s">
        <v>18</v>
      </c>
      <c r="Y52" s="108" t="s">
        <v>191</v>
      </c>
      <c r="AC52" s="108" t="s">
        <v>327</v>
      </c>
      <c r="AD52" s="108" t="str">
        <f t="shared" si="0"/>
        <v>R_ES-SD-WatHeat</v>
      </c>
      <c r="AE52" s="108" t="str">
        <f t="shared" si="0"/>
        <v>SH16_17</v>
      </c>
      <c r="AF52" s="108">
        <f>[4]attached_energy_demand_split!B55</f>
        <v>0.0199388030090388</v>
      </c>
      <c r="AG52" s="108" t="s">
        <v>18</v>
      </c>
      <c r="AH52" s="108" t="s">
        <v>197</v>
      </c>
      <c r="AL52" s="108" t="s">
        <v>327</v>
      </c>
      <c r="AM52" s="108" t="str">
        <f t="shared" si="1"/>
        <v>R_ES-SD-WatHeat</v>
      </c>
      <c r="AN52" s="108" t="str">
        <f t="shared" si="1"/>
        <v>SH16_17</v>
      </c>
      <c r="AO52" s="108">
        <f>[4]attached_energy_demand_summariz!B27</f>
        <v>0.0204205397465977</v>
      </c>
      <c r="AP52" s="108" t="s">
        <v>18</v>
      </c>
      <c r="AQ52" s="108" t="s">
        <v>194</v>
      </c>
      <c r="AU52" s="108" t="s">
        <v>327</v>
      </c>
      <c r="AV52" s="108" t="str">
        <f t="shared" si="2"/>
        <v>R_ES-SD-WatHeat</v>
      </c>
      <c r="AW52" s="108" t="str">
        <f t="shared" si="2"/>
        <v>SH16_17</v>
      </c>
      <c r="AX52" s="108">
        <f>[4]attached_energy_demand_summariz!F27</f>
        <v>0.0237104459107458</v>
      </c>
      <c r="AY52" s="108" t="s">
        <v>18</v>
      </c>
      <c r="AZ52" s="108" t="s">
        <v>193</v>
      </c>
      <c r="BD52" s="108" t="s">
        <v>327</v>
      </c>
      <c r="BE52" s="108" t="str">
        <f t="shared" si="3"/>
        <v>R_ES-SD-WatHeat</v>
      </c>
      <c r="BF52" s="108" t="str">
        <f t="shared" si="3"/>
        <v>SH16_17</v>
      </c>
      <c r="BG52" s="108">
        <f t="shared" si="6"/>
        <v>0.0204205397465977</v>
      </c>
      <c r="BH52" s="108" t="s">
        <v>18</v>
      </c>
      <c r="BI52" s="108" t="s">
        <v>195</v>
      </c>
      <c r="BM52" s="108" t="s">
        <v>327</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R_ES-SD-WatHeat</v>
      </c>
      <c r="M53" s="108" t="s">
        <v>407</v>
      </c>
      <c r="N53" s="108">
        <f>[4]attached_energy_demand_split!B24</f>
        <v>0.0217388347288327</v>
      </c>
      <c r="O53" s="108" t="s">
        <v>18</v>
      </c>
      <c r="P53" s="108" t="s">
        <v>196</v>
      </c>
      <c r="T53" s="108" t="s">
        <v>327</v>
      </c>
      <c r="U53" s="108" t="str">
        <f t="shared" si="5"/>
        <v>R_ES-SD-WatHeat</v>
      </c>
      <c r="V53" s="108" t="str">
        <f t="shared" si="5"/>
        <v>SH18_19</v>
      </c>
      <c r="W53" s="108">
        <f>[4]attached_energy_demand_split!B86</f>
        <v>0.0189293212414044</v>
      </c>
      <c r="X53" s="108" t="s">
        <v>18</v>
      </c>
      <c r="Y53" s="108" t="s">
        <v>191</v>
      </c>
      <c r="AC53" s="108" t="s">
        <v>327</v>
      </c>
      <c r="AD53" s="108" t="str">
        <f t="shared" si="0"/>
        <v>R_ES-SD-WatHeat</v>
      </c>
      <c r="AE53" s="108" t="str">
        <f t="shared" si="0"/>
        <v>SH18_19</v>
      </c>
      <c r="AF53" s="108">
        <f>[4]attached_energy_demand_split!B57</f>
        <v>0.0205951831792654</v>
      </c>
      <c r="AG53" s="108" t="s">
        <v>18</v>
      </c>
      <c r="AH53" s="108" t="s">
        <v>197</v>
      </c>
      <c r="AL53" s="108" t="s">
        <v>327</v>
      </c>
      <c r="AM53" s="108" t="str">
        <f t="shared" si="1"/>
        <v>R_ES-SD-WatHeat</v>
      </c>
      <c r="AN53" s="108" t="str">
        <f t="shared" si="1"/>
        <v>SH18_19</v>
      </c>
      <c r="AO53" s="108">
        <f>[4]attached_energy_demand_summariz!B28</f>
        <v>0.0206910653610991</v>
      </c>
      <c r="AP53" s="108" t="s">
        <v>18</v>
      </c>
      <c r="AQ53" s="108" t="s">
        <v>194</v>
      </c>
      <c r="AU53" s="108" t="s">
        <v>327</v>
      </c>
      <c r="AV53" s="108" t="str">
        <f t="shared" si="2"/>
        <v>R_ES-SD-WatHeat</v>
      </c>
      <c r="AW53" s="108" t="str">
        <f t="shared" si="2"/>
        <v>SH18_19</v>
      </c>
      <c r="AX53" s="108">
        <f>[4]attached_energy_demand_summariz!F28</f>
        <v>0.0239937611707896</v>
      </c>
      <c r="AY53" s="108" t="s">
        <v>18</v>
      </c>
      <c r="AZ53" s="108" t="s">
        <v>193</v>
      </c>
      <c r="BD53" s="108" t="s">
        <v>327</v>
      </c>
      <c r="BE53" s="108" t="str">
        <f t="shared" si="3"/>
        <v>R_ES-SD-WatHeat</v>
      </c>
      <c r="BF53" s="108" t="str">
        <f t="shared" si="3"/>
        <v>SH18_19</v>
      </c>
      <c r="BG53" s="108">
        <f t="shared" si="6"/>
        <v>0.0206910653610991</v>
      </c>
      <c r="BH53" s="108" t="s">
        <v>18</v>
      </c>
      <c r="BI53" s="108" t="s">
        <v>195</v>
      </c>
      <c r="BM53" s="108" t="s">
        <v>327</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R_ES-SD-WatHeat</v>
      </c>
      <c r="M54" s="108" t="s">
        <v>408</v>
      </c>
      <c r="N54" s="108">
        <f>[4]attached_energy_demand_split!B26</f>
        <v>0.0219554256218374</v>
      </c>
      <c r="O54" s="108" t="s">
        <v>18</v>
      </c>
      <c r="P54" s="108" t="s">
        <v>196</v>
      </c>
      <c r="T54" s="108" t="s">
        <v>327</v>
      </c>
      <c r="U54" s="108" t="str">
        <f t="shared" si="5"/>
        <v>R_ES-SD-WatHeat</v>
      </c>
      <c r="V54" s="108" t="str">
        <f t="shared" si="5"/>
        <v>SH20_21</v>
      </c>
      <c r="W54" s="108">
        <f>[4]attached_energy_demand_split!B88</f>
        <v>0.0190946892738074</v>
      </c>
      <c r="X54" s="108" t="s">
        <v>18</v>
      </c>
      <c r="Y54" s="108" t="s">
        <v>191</v>
      </c>
      <c r="AC54" s="108" t="s">
        <v>327</v>
      </c>
      <c r="AD54" s="108" t="str">
        <f t="shared" si="0"/>
        <v>R_ES-SD-WatHeat</v>
      </c>
      <c r="AE54" s="108" t="str">
        <f t="shared" si="0"/>
        <v>SH20_21</v>
      </c>
      <c r="AF54" s="108">
        <f>[4]attached_energy_demand_split!B59</f>
        <v>0.0207273778877354</v>
      </c>
      <c r="AG54" s="108" t="s">
        <v>18</v>
      </c>
      <c r="AH54" s="108" t="s">
        <v>197</v>
      </c>
      <c r="AL54" s="108" t="s">
        <v>327</v>
      </c>
      <c r="AM54" s="108" t="str">
        <f t="shared" si="1"/>
        <v>R_ES-SD-WatHeat</v>
      </c>
      <c r="AN54" s="108" t="str">
        <f t="shared" si="1"/>
        <v>SH20_21</v>
      </c>
      <c r="AO54" s="108">
        <f>[4]attached_energy_demand_summariz!B29</f>
        <v>0.0209631637065674</v>
      </c>
      <c r="AP54" s="108" t="s">
        <v>18</v>
      </c>
      <c r="AQ54" s="108" t="s">
        <v>194</v>
      </c>
      <c r="AU54" s="108" t="s">
        <v>327</v>
      </c>
      <c r="AV54" s="108" t="str">
        <f t="shared" si="2"/>
        <v>R_ES-SD-WatHeat</v>
      </c>
      <c r="AW54" s="108" t="str">
        <f t="shared" si="2"/>
        <v>SH20_21</v>
      </c>
      <c r="AX54" s="108">
        <f>[4]attached_energy_demand_summariz!F29</f>
        <v>0.0244748252753431</v>
      </c>
      <c r="AY54" s="108" t="s">
        <v>18</v>
      </c>
      <c r="AZ54" s="108" t="s">
        <v>193</v>
      </c>
      <c r="BD54" s="108" t="s">
        <v>327</v>
      </c>
      <c r="BE54" s="108" t="str">
        <f t="shared" si="3"/>
        <v>R_ES-SD-WatHeat</v>
      </c>
      <c r="BF54" s="108" t="str">
        <f t="shared" si="3"/>
        <v>SH20_21</v>
      </c>
      <c r="BG54" s="108">
        <f t="shared" si="6"/>
        <v>0.0209631637065674</v>
      </c>
      <c r="BH54" s="108" t="s">
        <v>18</v>
      </c>
      <c r="BI54" s="108" t="s">
        <v>195</v>
      </c>
      <c r="BM54" s="108" t="s">
        <v>327</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R_ES-SD-WatHeat</v>
      </c>
      <c r="M55" s="108" t="s">
        <v>409</v>
      </c>
      <c r="N55" s="108">
        <f>[4]attached_energy_demand_split!B28</f>
        <v>0.0221215642248193</v>
      </c>
      <c r="O55" s="108" t="s">
        <v>18</v>
      </c>
      <c r="P55" s="108" t="s">
        <v>196</v>
      </c>
      <c r="T55" s="108" t="s">
        <v>327</v>
      </c>
      <c r="U55" s="108" t="str">
        <f t="shared" si="5"/>
        <v>R_ES-SD-WatHeat</v>
      </c>
      <c r="V55" s="108" t="str">
        <f t="shared" si="5"/>
        <v>SH22_23</v>
      </c>
      <c r="W55" s="108">
        <f>[4]attached_energy_demand_split!B90</f>
        <v>0.0183466180817403</v>
      </c>
      <c r="X55" s="108" t="s">
        <v>18</v>
      </c>
      <c r="Y55" s="108" t="s">
        <v>191</v>
      </c>
      <c r="AC55" s="108" t="s">
        <v>327</v>
      </c>
      <c r="AD55" s="108" t="str">
        <f t="shared" si="0"/>
        <v>R_ES-SD-WatHeat</v>
      </c>
      <c r="AE55" s="108" t="str">
        <f t="shared" si="0"/>
        <v>SH22_23</v>
      </c>
      <c r="AF55" s="108">
        <f>[4]attached_energy_demand_split!B61</f>
        <v>0.0207157550987243</v>
      </c>
      <c r="AG55" s="108" t="s">
        <v>18</v>
      </c>
      <c r="AH55" s="108" t="s">
        <v>197</v>
      </c>
      <c r="AL55" s="108" t="s">
        <v>327</v>
      </c>
      <c r="AM55" s="108" t="str">
        <f t="shared" si="1"/>
        <v>R_ES-SD-WatHeat</v>
      </c>
      <c r="AN55" s="108" t="str">
        <f t="shared" si="1"/>
        <v>SH22_23</v>
      </c>
      <c r="AO55" s="108">
        <f>[4]attached_energy_demand_summariz!B30</f>
        <v>0.02077782488644</v>
      </c>
      <c r="AP55" s="108" t="s">
        <v>18</v>
      </c>
      <c r="AQ55" s="108" t="s">
        <v>194</v>
      </c>
      <c r="AU55" s="108" t="s">
        <v>327</v>
      </c>
      <c r="AV55" s="108" t="str">
        <f t="shared" si="2"/>
        <v>R_ES-SD-WatHeat</v>
      </c>
      <c r="AW55" s="108" t="str">
        <f t="shared" si="2"/>
        <v>SH22_23</v>
      </c>
      <c r="AX55" s="108">
        <f>[4]attached_energy_demand_summariz!F30</f>
        <v>0.0241373966840562</v>
      </c>
      <c r="AY55" s="108" t="s">
        <v>18</v>
      </c>
      <c r="AZ55" s="108" t="s">
        <v>193</v>
      </c>
      <c r="BD55" s="108" t="s">
        <v>327</v>
      </c>
      <c r="BE55" s="108" t="str">
        <f t="shared" si="3"/>
        <v>R_ES-SD-WatHeat</v>
      </c>
      <c r="BF55" s="108" t="str">
        <f t="shared" si="3"/>
        <v>SH22_23</v>
      </c>
      <c r="BG55" s="108">
        <f t="shared" si="6"/>
        <v>0.02077782488644</v>
      </c>
      <c r="BH55" s="108" t="s">
        <v>18</v>
      </c>
      <c r="BI55" s="108" t="s">
        <v>195</v>
      </c>
      <c r="BM55" s="108" t="s">
        <v>327</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R_ES-SD-WatHeat</v>
      </c>
      <c r="M56" s="108" t="s">
        <v>410</v>
      </c>
      <c r="N56" s="108">
        <f>[4]attached_energy_demand_split!C6</f>
        <v>0.0213934931755858</v>
      </c>
      <c r="O56" s="108" t="s">
        <v>18</v>
      </c>
      <c r="P56" s="108" t="s">
        <v>196</v>
      </c>
      <c r="T56" s="108" t="s">
        <v>327</v>
      </c>
      <c r="U56" s="108" t="str">
        <f t="shared" si="5"/>
        <v>R_ES-SD-WatHeat</v>
      </c>
      <c r="V56" s="108" t="str">
        <f t="shared" si="5"/>
        <v>FH0_1</v>
      </c>
      <c r="W56" s="108">
        <f>[4]attached_energy_demand_split!C68</f>
        <v>0.0189900151087194</v>
      </c>
      <c r="X56" s="108" t="s">
        <v>18</v>
      </c>
      <c r="Y56" s="108" t="s">
        <v>191</v>
      </c>
      <c r="AC56" s="108" t="s">
        <v>327</v>
      </c>
      <c r="AD56" s="108" t="str">
        <f t="shared" si="0"/>
        <v>R_ES-SD-WatHeat</v>
      </c>
      <c r="AE56" s="108" t="str">
        <f t="shared" si="0"/>
        <v>FH0_1</v>
      </c>
      <c r="AF56" s="108">
        <f>[4]attached_energy_demand_split!C39</f>
        <v>0.0225377088372482</v>
      </c>
      <c r="AG56" s="108" t="s">
        <v>18</v>
      </c>
      <c r="AH56" s="108" t="s">
        <v>197</v>
      </c>
      <c r="AL56" s="108" t="s">
        <v>327</v>
      </c>
      <c r="AM56" s="108" t="str">
        <f t="shared" si="1"/>
        <v>R_ES-SD-WatHeat</v>
      </c>
      <c r="AN56" s="108" t="str">
        <f t="shared" si="1"/>
        <v>FH0_1</v>
      </c>
      <c r="AO56" s="108">
        <f>[4]attached_energy_demand_summariz!B31</f>
        <v>0.02082812933826</v>
      </c>
      <c r="AP56" s="108" t="s">
        <v>18</v>
      </c>
      <c r="AQ56" s="108" t="s">
        <v>194</v>
      </c>
      <c r="AU56" s="108" t="s">
        <v>327</v>
      </c>
      <c r="AV56" s="108" t="str">
        <f t="shared" si="2"/>
        <v>R_ES-SD-WatHeat</v>
      </c>
      <c r="AW56" s="108" t="str">
        <f t="shared" si="2"/>
        <v>FH0_1</v>
      </c>
      <c r="AX56" s="108">
        <f>[4]attached_energy_demand_summariz!F31</f>
        <v>0.0222158485714042</v>
      </c>
      <c r="AY56" s="108" t="s">
        <v>18</v>
      </c>
      <c r="AZ56" s="108" t="s">
        <v>193</v>
      </c>
      <c r="BD56" s="108" t="s">
        <v>327</v>
      </c>
      <c r="BE56" s="108" t="str">
        <f t="shared" si="3"/>
        <v>R_ES-SD-WatHeat</v>
      </c>
      <c r="BF56" s="108" t="str">
        <f t="shared" si="3"/>
        <v>FH0_1</v>
      </c>
      <c r="BG56" s="108">
        <f t="shared" si="6"/>
        <v>0.02082812933826</v>
      </c>
      <c r="BH56" s="108" t="s">
        <v>18</v>
      </c>
      <c r="BI56" s="108" t="s">
        <v>195</v>
      </c>
      <c r="BM56" s="108" t="s">
        <v>327</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R_ES-SD-WatHeat</v>
      </c>
      <c r="M57" s="108" t="s">
        <v>411</v>
      </c>
      <c r="N57" s="108">
        <f>[4]attached_energy_demand_split!C8</f>
        <v>0.02102967448633</v>
      </c>
      <c r="O57" s="108" t="s">
        <v>18</v>
      </c>
      <c r="P57" s="108" t="s">
        <v>196</v>
      </c>
      <c r="T57" s="108" t="s">
        <v>327</v>
      </c>
      <c r="U57" s="108" t="str">
        <f t="shared" si="5"/>
        <v>R_ES-SD-WatHeat</v>
      </c>
      <c r="V57" s="108" t="str">
        <f t="shared" si="5"/>
        <v>FH2_3</v>
      </c>
      <c r="W57" s="108">
        <f>[4]attached_energy_demand_split!C70</f>
        <v>0.0166572327084534</v>
      </c>
      <c r="X57" s="108" t="s">
        <v>18</v>
      </c>
      <c r="Y57" s="108" t="s">
        <v>191</v>
      </c>
      <c r="AC57" s="108" t="s">
        <v>327</v>
      </c>
      <c r="AD57" s="108" t="str">
        <f t="shared" si="0"/>
        <v>R_ES-SD-WatHeat</v>
      </c>
      <c r="AE57" s="108" t="str">
        <f t="shared" si="0"/>
        <v>FH2_3</v>
      </c>
      <c r="AF57" s="108">
        <f>[4]attached_energy_demand_split!C41</f>
        <v>0.022471121655479</v>
      </c>
      <c r="AG57" s="108" t="s">
        <v>18</v>
      </c>
      <c r="AH57" s="108" t="s">
        <v>197</v>
      </c>
      <c r="AL57" s="108" t="s">
        <v>327</v>
      </c>
      <c r="AM57" s="108" t="str">
        <f t="shared" si="1"/>
        <v>R_ES-SD-WatHeat</v>
      </c>
      <c r="AN57" s="108" t="str">
        <f t="shared" si="1"/>
        <v>FH2_3</v>
      </c>
      <c r="AO57" s="108">
        <f>[4]attached_energy_demand_summariz!B32</f>
        <v>0.0196922594663782</v>
      </c>
      <c r="AP57" s="108" t="s">
        <v>18</v>
      </c>
      <c r="AQ57" s="108" t="s">
        <v>194</v>
      </c>
      <c r="AU57" s="108" t="s">
        <v>327</v>
      </c>
      <c r="AV57" s="108" t="str">
        <f t="shared" si="2"/>
        <v>R_ES-SD-WatHeat</v>
      </c>
      <c r="AW57" s="108" t="str">
        <f t="shared" si="2"/>
        <v>FH2_3</v>
      </c>
      <c r="AX57" s="108">
        <f>[4]attached_energy_demand_summariz!F32</f>
        <v>0.0200672016482474</v>
      </c>
      <c r="AY57" s="108" t="s">
        <v>18</v>
      </c>
      <c r="AZ57" s="108" t="s">
        <v>193</v>
      </c>
      <c r="BD57" s="108" t="s">
        <v>327</v>
      </c>
      <c r="BE57" s="108" t="str">
        <f t="shared" si="3"/>
        <v>R_ES-SD-WatHeat</v>
      </c>
      <c r="BF57" s="108" t="str">
        <f t="shared" si="3"/>
        <v>FH2_3</v>
      </c>
      <c r="BG57" s="108">
        <f t="shared" si="6"/>
        <v>0.0196922594663782</v>
      </c>
      <c r="BH57" s="108" t="s">
        <v>18</v>
      </c>
      <c r="BI57" s="108" t="s">
        <v>195</v>
      </c>
      <c r="BM57" s="108" t="s">
        <v>327</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R_ES-SD-WatHeat</v>
      </c>
      <c r="M58" s="108" t="s">
        <v>412</v>
      </c>
      <c r="N58" s="108">
        <f>[4]attached_energy_demand_split!C10</f>
        <v>0.0201116701113584</v>
      </c>
      <c r="O58" s="108" t="s">
        <v>18</v>
      </c>
      <c r="P58" s="108" t="s">
        <v>196</v>
      </c>
      <c r="T58" s="108" t="s">
        <v>327</v>
      </c>
      <c r="U58" s="108" t="str">
        <f t="shared" si="5"/>
        <v>R_ES-SD-WatHeat</v>
      </c>
      <c r="V58" s="108" t="str">
        <f t="shared" si="5"/>
        <v>FH4_5</v>
      </c>
      <c r="W58" s="108">
        <f>[4]attached_energy_demand_split!C72</f>
        <v>0.0158290452354489</v>
      </c>
      <c r="X58" s="108" t="s">
        <v>18</v>
      </c>
      <c r="Y58" s="108" t="s">
        <v>191</v>
      </c>
      <c r="AC58" s="108" t="s">
        <v>327</v>
      </c>
      <c r="AD58" s="108" t="str">
        <f t="shared" si="0"/>
        <v>R_ES-SD-WatHeat</v>
      </c>
      <c r="AE58" s="108" t="str">
        <f t="shared" si="0"/>
        <v>FH4_5</v>
      </c>
      <c r="AF58" s="108">
        <f>[4]attached_energy_demand_split!C43</f>
        <v>0.0209246883499341</v>
      </c>
      <c r="AG58" s="108" t="s">
        <v>18</v>
      </c>
      <c r="AH58" s="108" t="s">
        <v>197</v>
      </c>
      <c r="AL58" s="108" t="s">
        <v>327</v>
      </c>
      <c r="AM58" s="108" t="str">
        <f t="shared" si="1"/>
        <v>R_ES-SD-WatHeat</v>
      </c>
      <c r="AN58" s="108" t="str">
        <f t="shared" si="1"/>
        <v>FH4_5</v>
      </c>
      <c r="AO58" s="108">
        <f>[4]attached_energy_demand_summariz!B33</f>
        <v>0.0185404013701219</v>
      </c>
      <c r="AP58" s="108" t="s">
        <v>18</v>
      </c>
      <c r="AQ58" s="108" t="s">
        <v>194</v>
      </c>
      <c r="AU58" s="108" t="s">
        <v>327</v>
      </c>
      <c r="AV58" s="108" t="str">
        <f t="shared" si="2"/>
        <v>R_ES-SD-WatHeat</v>
      </c>
      <c r="AW58" s="108" t="str">
        <f t="shared" si="2"/>
        <v>FH4_5</v>
      </c>
      <c r="AX58" s="108">
        <f>[4]attached_energy_demand_summariz!F33</f>
        <v>0.0177877243294525</v>
      </c>
      <c r="AY58" s="108" t="s">
        <v>18</v>
      </c>
      <c r="AZ58" s="108" t="s">
        <v>193</v>
      </c>
      <c r="BD58" s="108" t="s">
        <v>327</v>
      </c>
      <c r="BE58" s="108" t="str">
        <f t="shared" si="3"/>
        <v>R_ES-SD-WatHeat</v>
      </c>
      <c r="BF58" s="108" t="str">
        <f t="shared" si="3"/>
        <v>FH4_5</v>
      </c>
      <c r="BG58" s="108">
        <f t="shared" si="6"/>
        <v>0.0185404013701219</v>
      </c>
      <c r="BH58" s="108" t="s">
        <v>18</v>
      </c>
      <c r="BI58" s="108" t="s">
        <v>195</v>
      </c>
      <c r="BM58" s="108" t="s">
        <v>327</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R_ES-SD-WatHeat</v>
      </c>
      <c r="M59" s="108" t="s">
        <v>413</v>
      </c>
      <c r="N59" s="108">
        <f>[4]attached_energy_demand_split!C12</f>
        <v>0.0192099222047578</v>
      </c>
      <c r="O59" s="108" t="s">
        <v>18</v>
      </c>
      <c r="P59" s="108" t="s">
        <v>196</v>
      </c>
      <c r="T59" s="108" t="s">
        <v>327</v>
      </c>
      <c r="U59" s="108" t="str">
        <f t="shared" si="5"/>
        <v>R_ES-SD-WatHeat</v>
      </c>
      <c r="V59" s="108" t="str">
        <f t="shared" si="5"/>
        <v>FH6_7</v>
      </c>
      <c r="W59" s="108">
        <f>[4]attached_energy_demand_split!C74</f>
        <v>0.0159024621248745</v>
      </c>
      <c r="X59" s="108" t="s">
        <v>18</v>
      </c>
      <c r="Y59" s="108" t="s">
        <v>191</v>
      </c>
      <c r="AC59" s="108" t="s">
        <v>327</v>
      </c>
      <c r="AD59" s="108" t="str">
        <f t="shared" si="0"/>
        <v>R_ES-SD-WatHeat</v>
      </c>
      <c r="AE59" s="108" t="str">
        <f t="shared" si="0"/>
        <v>FH6_7</v>
      </c>
      <c r="AF59" s="108">
        <f>[4]attached_energy_demand_split!C45</f>
        <v>0.0184080758697192</v>
      </c>
      <c r="AG59" s="108" t="s">
        <v>18</v>
      </c>
      <c r="AH59" s="108" t="s">
        <v>197</v>
      </c>
      <c r="AL59" s="108" t="s">
        <v>327</v>
      </c>
      <c r="AM59" s="108" t="str">
        <f t="shared" si="1"/>
        <v>R_ES-SD-WatHeat</v>
      </c>
      <c r="AN59" s="108" t="str">
        <f t="shared" si="1"/>
        <v>FH6_7</v>
      </c>
      <c r="AO59" s="108">
        <f>[4]attached_energy_demand_summariz!B34</f>
        <v>0.0175903530927638</v>
      </c>
      <c r="AP59" s="108" t="s">
        <v>18</v>
      </c>
      <c r="AQ59" s="108" t="s">
        <v>194</v>
      </c>
      <c r="AU59" s="108" t="s">
        <v>327</v>
      </c>
      <c r="AV59" s="108" t="str">
        <f t="shared" si="2"/>
        <v>R_ES-SD-WatHeat</v>
      </c>
      <c r="AW59" s="108" t="str">
        <f t="shared" si="2"/>
        <v>FH6_7</v>
      </c>
      <c r="AX59" s="108">
        <f>[4]attached_energy_demand_summariz!F34</f>
        <v>0.0165945078402487</v>
      </c>
      <c r="AY59" s="108" t="s">
        <v>18</v>
      </c>
      <c r="AZ59" s="108" t="s">
        <v>193</v>
      </c>
      <c r="BD59" s="108" t="s">
        <v>327</v>
      </c>
      <c r="BE59" s="108" t="str">
        <f t="shared" si="3"/>
        <v>R_ES-SD-WatHeat</v>
      </c>
      <c r="BF59" s="108" t="str">
        <f t="shared" si="3"/>
        <v>FH6_7</v>
      </c>
      <c r="BG59" s="108">
        <f t="shared" si="6"/>
        <v>0.0175903530927638</v>
      </c>
      <c r="BH59" s="108" t="s">
        <v>18</v>
      </c>
      <c r="BI59" s="108" t="s">
        <v>195</v>
      </c>
      <c r="BM59" s="108" t="s">
        <v>327</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R_ES-SD-WatHeat</v>
      </c>
      <c r="M60" s="108" t="s">
        <v>414</v>
      </c>
      <c r="N60" s="108">
        <f>[4]attached_energy_demand_split!C14</f>
        <v>0.018841834190357</v>
      </c>
      <c r="O60" s="108" t="s">
        <v>18</v>
      </c>
      <c r="P60" s="108" t="s">
        <v>196</v>
      </c>
      <c r="T60" s="108" t="s">
        <v>327</v>
      </c>
      <c r="U60" s="108" t="str">
        <f t="shared" si="5"/>
        <v>R_ES-SD-WatHeat</v>
      </c>
      <c r="V60" s="108" t="str">
        <f t="shared" si="5"/>
        <v>FH8_9</v>
      </c>
      <c r="W60" s="108">
        <f>[4]attached_energy_demand_split!C76</f>
        <v>0.0171052366659126</v>
      </c>
      <c r="X60" s="108" t="s">
        <v>18</v>
      </c>
      <c r="Y60" s="108" t="s">
        <v>191</v>
      </c>
      <c r="AC60" s="108" t="s">
        <v>327</v>
      </c>
      <c r="AD60" s="108" t="str">
        <f t="shared" si="0"/>
        <v>R_ES-SD-WatHeat</v>
      </c>
      <c r="AE60" s="108" t="str">
        <f t="shared" si="0"/>
        <v>FH8_9</v>
      </c>
      <c r="AF60" s="108">
        <f>[4]attached_energy_demand_split!C47</f>
        <v>0.0169703204195258</v>
      </c>
      <c r="AG60" s="108" t="s">
        <v>18</v>
      </c>
      <c r="AH60" s="108" t="s">
        <v>197</v>
      </c>
      <c r="AL60" s="108" t="s">
        <v>327</v>
      </c>
      <c r="AM60" s="108" t="str">
        <f t="shared" si="1"/>
        <v>R_ES-SD-WatHeat</v>
      </c>
      <c r="AN60" s="108" t="str">
        <f t="shared" si="1"/>
        <v>FH8_9</v>
      </c>
      <c r="AO60" s="108">
        <f>[4]attached_energy_demand_summariz!B35</f>
        <v>0.0174698671638847</v>
      </c>
      <c r="AP60" s="108" t="s">
        <v>18</v>
      </c>
      <c r="AQ60" s="108" t="s">
        <v>194</v>
      </c>
      <c r="AU60" s="108" t="s">
        <v>327</v>
      </c>
      <c r="AV60" s="108" t="str">
        <f t="shared" si="2"/>
        <v>R_ES-SD-WatHeat</v>
      </c>
      <c r="AW60" s="108" t="str">
        <f t="shared" si="2"/>
        <v>FH8_9</v>
      </c>
      <c r="AX60" s="108">
        <f>[4]attached_energy_demand_summariz!F35</f>
        <v>0.0165122579121173</v>
      </c>
      <c r="AY60" s="108" t="s">
        <v>18</v>
      </c>
      <c r="AZ60" s="108" t="s">
        <v>193</v>
      </c>
      <c r="BD60" s="108" t="s">
        <v>327</v>
      </c>
      <c r="BE60" s="108" t="str">
        <f t="shared" si="3"/>
        <v>R_ES-SD-WatHeat</v>
      </c>
      <c r="BF60" s="108" t="str">
        <f t="shared" si="3"/>
        <v>FH8_9</v>
      </c>
      <c r="BG60" s="108">
        <f t="shared" si="6"/>
        <v>0.0174698671638847</v>
      </c>
      <c r="BH60" s="108" t="s">
        <v>18</v>
      </c>
      <c r="BI60" s="108" t="s">
        <v>195</v>
      </c>
      <c r="BM60" s="108" t="s">
        <v>327</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R_ES-SD-WatHeat</v>
      </c>
      <c r="M61" s="108" t="s">
        <v>415</v>
      </c>
      <c r="N61" s="108">
        <f>[4]attached_energy_demand_split!C16</f>
        <v>0.0189356699331529</v>
      </c>
      <c r="O61" s="108" t="s">
        <v>18</v>
      </c>
      <c r="P61" s="108" t="s">
        <v>196</v>
      </c>
      <c r="T61" s="108" t="s">
        <v>327</v>
      </c>
      <c r="U61" s="108" t="str">
        <f t="shared" si="5"/>
        <v>R_ES-SD-WatHeat</v>
      </c>
      <c r="V61" s="108" t="str">
        <f t="shared" si="5"/>
        <v>FH10_11</v>
      </c>
      <c r="W61" s="108">
        <f>[4]attached_energy_demand_split!C78</f>
        <v>0.0198225161188549</v>
      </c>
      <c r="X61" s="108" t="s">
        <v>18</v>
      </c>
      <c r="Y61" s="108" t="s">
        <v>191</v>
      </c>
      <c r="AC61" s="108" t="s">
        <v>327</v>
      </c>
      <c r="AD61" s="108" t="str">
        <f t="shared" si="0"/>
        <v>R_ES-SD-WatHeat</v>
      </c>
      <c r="AE61" s="108" t="str">
        <f t="shared" si="0"/>
        <v>FH10_11</v>
      </c>
      <c r="AF61" s="108">
        <f>[4]attached_energy_demand_split!C49</f>
        <v>0.0166723480117681</v>
      </c>
      <c r="AG61" s="108" t="s">
        <v>18</v>
      </c>
      <c r="AH61" s="108" t="s">
        <v>197</v>
      </c>
      <c r="AL61" s="108" t="s">
        <v>327</v>
      </c>
      <c r="AM61" s="108" t="str">
        <f t="shared" si="1"/>
        <v>R_ES-SD-WatHeat</v>
      </c>
      <c r="AN61" s="108" t="str">
        <f t="shared" si="1"/>
        <v>FH10_11</v>
      </c>
      <c r="AO61" s="108">
        <f>[4]attached_energy_demand_summariz!B36</f>
        <v>0.0185481158114173</v>
      </c>
      <c r="AP61" s="108" t="s">
        <v>18</v>
      </c>
      <c r="AQ61" s="108" t="s">
        <v>194</v>
      </c>
      <c r="AU61" s="108" t="s">
        <v>327</v>
      </c>
      <c r="AV61" s="108" t="str">
        <f t="shared" si="2"/>
        <v>R_ES-SD-WatHeat</v>
      </c>
      <c r="AW61" s="108" t="str">
        <f t="shared" si="2"/>
        <v>FH10_11</v>
      </c>
      <c r="AX61" s="108">
        <f>[4]attached_energy_demand_summariz!F36</f>
        <v>0.0182536626877173</v>
      </c>
      <c r="AY61" s="108" t="s">
        <v>18</v>
      </c>
      <c r="AZ61" s="108" t="s">
        <v>193</v>
      </c>
      <c r="BD61" s="108" t="s">
        <v>327</v>
      </c>
      <c r="BE61" s="108" t="str">
        <f t="shared" si="3"/>
        <v>R_ES-SD-WatHeat</v>
      </c>
      <c r="BF61" s="108" t="str">
        <f t="shared" si="3"/>
        <v>FH10_11</v>
      </c>
      <c r="BG61" s="108">
        <f t="shared" si="6"/>
        <v>0.0185481158114173</v>
      </c>
      <c r="BH61" s="108" t="s">
        <v>18</v>
      </c>
      <c r="BI61" s="108" t="s">
        <v>195</v>
      </c>
      <c r="BM61" s="108" t="s">
        <v>327</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R_ES-SD-WatHeat</v>
      </c>
      <c r="M62" s="108" t="s">
        <v>416</v>
      </c>
      <c r="N62" s="108">
        <f>[4]attached_energy_demand_split!C18</f>
        <v>0.0198847069007047</v>
      </c>
      <c r="O62" s="108" t="s">
        <v>18</v>
      </c>
      <c r="P62" s="108" t="s">
        <v>196</v>
      </c>
      <c r="T62" s="108" t="s">
        <v>327</v>
      </c>
      <c r="U62" s="108" t="str">
        <f t="shared" si="5"/>
        <v>R_ES-SD-WatHeat</v>
      </c>
      <c r="V62" s="108" t="str">
        <f t="shared" si="5"/>
        <v>FH12_13</v>
      </c>
      <c r="W62" s="108">
        <f>[4]attached_energy_demand_split!C80</f>
        <v>0.0205767152130325</v>
      </c>
      <c r="X62" s="108" t="s">
        <v>18</v>
      </c>
      <c r="Y62" s="108" t="s">
        <v>191</v>
      </c>
      <c r="AC62" s="108" t="s">
        <v>327</v>
      </c>
      <c r="AD62" s="108" t="str">
        <f t="shared" si="0"/>
        <v>R_ES-SD-WatHeat</v>
      </c>
      <c r="AE62" s="108" t="str">
        <f t="shared" si="0"/>
        <v>FH12_13</v>
      </c>
      <c r="AF62" s="108">
        <f>[4]attached_energy_demand_split!C51</f>
        <v>0.0178993947669431</v>
      </c>
      <c r="AG62" s="108" t="s">
        <v>18</v>
      </c>
      <c r="AH62" s="108" t="s">
        <v>197</v>
      </c>
      <c r="AL62" s="108" t="s">
        <v>327</v>
      </c>
      <c r="AM62" s="108" t="str">
        <f t="shared" si="1"/>
        <v>R_ES-SD-WatHeat</v>
      </c>
      <c r="AN62" s="108" t="str">
        <f t="shared" si="1"/>
        <v>FH12_13</v>
      </c>
      <c r="AO62" s="108">
        <f>[4]attached_energy_demand_summariz!B37</f>
        <v>0.0197346377775574</v>
      </c>
      <c r="AP62" s="108" t="s">
        <v>18</v>
      </c>
      <c r="AQ62" s="108" t="s">
        <v>194</v>
      </c>
      <c r="AU62" s="108" t="s">
        <v>327</v>
      </c>
      <c r="AV62" s="108" t="str">
        <f t="shared" si="2"/>
        <v>R_ES-SD-WatHeat</v>
      </c>
      <c r="AW62" s="108" t="str">
        <f t="shared" si="2"/>
        <v>FH12_13</v>
      </c>
      <c r="AX62" s="108">
        <f>[4]attached_energy_demand_summariz!F37</f>
        <v>0.0202626994046479</v>
      </c>
      <c r="AY62" s="108" t="s">
        <v>18</v>
      </c>
      <c r="AZ62" s="108" t="s">
        <v>193</v>
      </c>
      <c r="BD62" s="108" t="s">
        <v>327</v>
      </c>
      <c r="BE62" s="108" t="str">
        <f t="shared" si="3"/>
        <v>R_ES-SD-WatHeat</v>
      </c>
      <c r="BF62" s="108" t="str">
        <f t="shared" si="3"/>
        <v>FH12_13</v>
      </c>
      <c r="BG62" s="108">
        <f t="shared" si="6"/>
        <v>0.0197346377775574</v>
      </c>
      <c r="BH62" s="108" t="s">
        <v>18</v>
      </c>
      <c r="BI62" s="108" t="s">
        <v>195</v>
      </c>
      <c r="BM62" s="108" t="s">
        <v>327</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R_ES-SD-WatHeat</v>
      </c>
      <c r="M63" s="108" t="s">
        <v>417</v>
      </c>
      <c r="N63" s="108">
        <f>[4]attached_energy_demand_split!C20</f>
        <v>0.0208389906197208</v>
      </c>
      <c r="O63" s="108" t="s">
        <v>18</v>
      </c>
      <c r="P63" s="108" t="s">
        <v>196</v>
      </c>
      <c r="T63" s="108" t="s">
        <v>327</v>
      </c>
      <c r="U63" s="108" t="str">
        <f t="shared" si="5"/>
        <v>R_ES-SD-WatHeat</v>
      </c>
      <c r="V63" s="108" t="str">
        <f t="shared" si="5"/>
        <v>FH14_15</v>
      </c>
      <c r="W63" s="108">
        <f>[4]attached_energy_demand_split!C82</f>
        <v>0.0201344120759709</v>
      </c>
      <c r="X63" s="108" t="s">
        <v>18</v>
      </c>
      <c r="Y63" s="108" t="s">
        <v>191</v>
      </c>
      <c r="AC63" s="108" t="s">
        <v>327</v>
      </c>
      <c r="AD63" s="108" t="str">
        <f t="shared" si="0"/>
        <v>R_ES-SD-WatHeat</v>
      </c>
      <c r="AE63" s="108" t="str">
        <f t="shared" si="0"/>
        <v>FH14_15</v>
      </c>
      <c r="AF63" s="108">
        <f>[4]attached_energy_demand_split!C53</f>
        <v>0.0207530234250215</v>
      </c>
      <c r="AG63" s="108" t="s">
        <v>18</v>
      </c>
      <c r="AH63" s="108" t="s">
        <v>197</v>
      </c>
      <c r="AL63" s="108" t="s">
        <v>327</v>
      </c>
      <c r="AM63" s="108" t="str">
        <f t="shared" si="1"/>
        <v>R_ES-SD-WatHeat</v>
      </c>
      <c r="AN63" s="108" t="str">
        <f t="shared" si="1"/>
        <v>FH14_15</v>
      </c>
      <c r="AO63" s="108">
        <f>[4]attached_energy_demand_summariz!B38</f>
        <v>0.0206212544677413</v>
      </c>
      <c r="AP63" s="108" t="s">
        <v>18</v>
      </c>
      <c r="AQ63" s="108" t="s">
        <v>194</v>
      </c>
      <c r="AU63" s="108" t="s">
        <v>327</v>
      </c>
      <c r="AV63" s="108" t="str">
        <f t="shared" si="2"/>
        <v>R_ES-SD-WatHeat</v>
      </c>
      <c r="AW63" s="108" t="str">
        <f t="shared" si="2"/>
        <v>FH14_15</v>
      </c>
      <c r="AX63" s="108">
        <f>[4]attached_energy_demand_summariz!F38</f>
        <v>0.0211728179792687</v>
      </c>
      <c r="AY63" s="108" t="s">
        <v>18</v>
      </c>
      <c r="AZ63" s="108" t="s">
        <v>193</v>
      </c>
      <c r="BD63" s="108" t="s">
        <v>327</v>
      </c>
      <c r="BE63" s="108" t="str">
        <f t="shared" si="3"/>
        <v>R_ES-SD-WatHeat</v>
      </c>
      <c r="BF63" s="108" t="str">
        <f t="shared" si="3"/>
        <v>FH14_15</v>
      </c>
      <c r="BG63" s="108">
        <f t="shared" si="6"/>
        <v>0.0206212544677413</v>
      </c>
      <c r="BH63" s="108" t="s">
        <v>18</v>
      </c>
      <c r="BI63" s="108" t="s">
        <v>195</v>
      </c>
      <c r="BM63" s="108" t="s">
        <v>327</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R_ES-SD-WatHeat</v>
      </c>
      <c r="M64" s="108" t="s">
        <v>418</v>
      </c>
      <c r="N64" s="108">
        <f>[4]attached_energy_demand_split!C22</f>
        <v>0.0211595818818846</v>
      </c>
      <c r="O64" s="108" t="s">
        <v>18</v>
      </c>
      <c r="P64" s="108" t="s">
        <v>196</v>
      </c>
      <c r="T64" s="108" t="s">
        <v>327</v>
      </c>
      <c r="U64" s="108" t="str">
        <f t="shared" si="5"/>
        <v>R_ES-SD-WatHeat</v>
      </c>
      <c r="V64" s="108" t="str">
        <f t="shared" si="5"/>
        <v>FH16_17</v>
      </c>
      <c r="W64" s="108">
        <f>[4]attached_energy_demand_split!C84</f>
        <v>0.019900470527556</v>
      </c>
      <c r="X64" s="108" t="s">
        <v>18</v>
      </c>
      <c r="Y64" s="108" t="s">
        <v>191</v>
      </c>
      <c r="AC64" s="108" t="s">
        <v>327</v>
      </c>
      <c r="AD64" s="108" t="str">
        <f t="shared" si="0"/>
        <v>R_ES-SD-WatHeat</v>
      </c>
      <c r="AE64" s="108" t="str">
        <f t="shared" si="0"/>
        <v>FH16_17</v>
      </c>
      <c r="AF64" s="108">
        <f>[4]attached_energy_demand_split!C55</f>
        <v>0.021834856434323</v>
      </c>
      <c r="AG64" s="108" t="s">
        <v>18</v>
      </c>
      <c r="AH64" s="108" t="s">
        <v>197</v>
      </c>
      <c r="AL64" s="108" t="s">
        <v>327</v>
      </c>
      <c r="AM64" s="108" t="str">
        <f t="shared" si="1"/>
        <v>R_ES-SD-WatHeat</v>
      </c>
      <c r="AN64" s="108" t="str">
        <f t="shared" si="1"/>
        <v>FH16_17</v>
      </c>
      <c r="AO64" s="108">
        <f>[4]attached_energy_demand_summariz!B39</f>
        <v>0.0208617629033817</v>
      </c>
      <c r="AP64" s="108" t="s">
        <v>18</v>
      </c>
      <c r="AQ64" s="108" t="s">
        <v>194</v>
      </c>
      <c r="AU64" s="108" t="s">
        <v>327</v>
      </c>
      <c r="AV64" s="108" t="str">
        <f t="shared" si="2"/>
        <v>R_ES-SD-WatHeat</v>
      </c>
      <c r="AW64" s="108" t="str">
        <f t="shared" si="2"/>
        <v>FH16_17</v>
      </c>
      <c r="AX64" s="108">
        <f>[4]attached_energy_demand_summariz!F39</f>
        <v>0.0213427940914599</v>
      </c>
      <c r="AY64" s="108" t="s">
        <v>18</v>
      </c>
      <c r="AZ64" s="108" t="s">
        <v>193</v>
      </c>
      <c r="BD64" s="108" t="s">
        <v>327</v>
      </c>
      <c r="BE64" s="108" t="str">
        <f t="shared" si="3"/>
        <v>R_ES-SD-WatHeat</v>
      </c>
      <c r="BF64" s="108" t="str">
        <f t="shared" si="3"/>
        <v>FH16_17</v>
      </c>
      <c r="BG64" s="108">
        <f t="shared" si="6"/>
        <v>0.0208617629033817</v>
      </c>
      <c r="BH64" s="108" t="s">
        <v>18</v>
      </c>
      <c r="BI64" s="108" t="s">
        <v>195</v>
      </c>
      <c r="BM64" s="108" t="s">
        <v>327</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R_ES-SD-WatHeat</v>
      </c>
      <c r="M65" s="108" t="s">
        <v>419</v>
      </c>
      <c r="N65" s="108">
        <f>[4]attached_energy_demand_split!C24</f>
        <v>0.0212246785407572</v>
      </c>
      <c r="O65" s="108" t="s">
        <v>18</v>
      </c>
      <c r="P65" s="108" t="s">
        <v>196</v>
      </c>
      <c r="T65" s="108" t="s">
        <v>327</v>
      </c>
      <c r="U65" s="108" t="str">
        <f t="shared" si="5"/>
        <v>R_ES-SD-WatHeat</v>
      </c>
      <c r="V65" s="108" t="str">
        <f t="shared" si="5"/>
        <v>FH18_19</v>
      </c>
      <c r="W65" s="108">
        <f>[4]attached_energy_demand_split!C86</f>
        <v>0.02010785636109</v>
      </c>
      <c r="X65" s="108" t="s">
        <v>18</v>
      </c>
      <c r="Y65" s="108" t="s">
        <v>191</v>
      </c>
      <c r="AC65" s="108" t="s">
        <v>327</v>
      </c>
      <c r="AD65" s="108" t="str">
        <f t="shared" si="0"/>
        <v>R_ES-SD-WatHeat</v>
      </c>
      <c r="AE65" s="108" t="str">
        <f t="shared" si="0"/>
        <v>FH18_19</v>
      </c>
      <c r="AF65" s="108">
        <f>[4]attached_energy_demand_split!C57</f>
        <v>0.0218516633411387</v>
      </c>
      <c r="AG65" s="108" t="s">
        <v>18</v>
      </c>
      <c r="AH65" s="108" t="s">
        <v>197</v>
      </c>
      <c r="AL65" s="108" t="s">
        <v>327</v>
      </c>
      <c r="AM65" s="108" t="str">
        <f t="shared" si="1"/>
        <v>R_ES-SD-WatHeat</v>
      </c>
      <c r="AN65" s="108" t="str">
        <f t="shared" si="1"/>
        <v>FH18_19</v>
      </c>
      <c r="AO65" s="108">
        <f>[4]attached_energy_demand_summariz!B40</f>
        <v>0.0207872227642541</v>
      </c>
      <c r="AP65" s="108" t="s">
        <v>18</v>
      </c>
      <c r="AQ65" s="108" t="s">
        <v>194</v>
      </c>
      <c r="AU65" s="108" t="s">
        <v>327</v>
      </c>
      <c r="AV65" s="108" t="str">
        <f t="shared" si="2"/>
        <v>R_ES-SD-WatHeat</v>
      </c>
      <c r="AW65" s="108" t="str">
        <f t="shared" si="2"/>
        <v>FH18_19</v>
      </c>
      <c r="AX65" s="108">
        <f>[4]attached_energy_demand_summariz!F40</f>
        <v>0.021302546509601</v>
      </c>
      <c r="AY65" s="108" t="s">
        <v>18</v>
      </c>
      <c r="AZ65" s="108" t="s">
        <v>193</v>
      </c>
      <c r="BD65" s="108" t="s">
        <v>327</v>
      </c>
      <c r="BE65" s="108" t="str">
        <f t="shared" si="3"/>
        <v>R_ES-SD-WatHeat</v>
      </c>
      <c r="BF65" s="108" t="str">
        <f t="shared" si="3"/>
        <v>FH18_19</v>
      </c>
      <c r="BG65" s="108">
        <f t="shared" si="6"/>
        <v>0.0207872227642541</v>
      </c>
      <c r="BH65" s="108" t="s">
        <v>18</v>
      </c>
      <c r="BI65" s="108" t="s">
        <v>195</v>
      </c>
      <c r="BM65" s="108" t="s">
        <v>327</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R_ES-SD-WatHeat</v>
      </c>
      <c r="M66" s="108" t="s">
        <v>420</v>
      </c>
      <c r="N66" s="108">
        <f>[4]attached_energy_demand_split!C26</f>
        <v>0.021196759693815</v>
      </c>
      <c r="O66" s="108" t="s">
        <v>18</v>
      </c>
      <c r="P66" s="108" t="s">
        <v>196</v>
      </c>
      <c r="T66" s="108" t="s">
        <v>327</v>
      </c>
      <c r="U66" s="108" t="str">
        <f t="shared" si="5"/>
        <v>R_ES-SD-WatHeat</v>
      </c>
      <c r="V66" s="108" t="str">
        <f t="shared" si="5"/>
        <v>FH20_21</v>
      </c>
      <c r="W66" s="108">
        <f>[4]attached_energy_demand_split!C88</f>
        <v>0.0209690367288275</v>
      </c>
      <c r="X66" s="108" t="s">
        <v>18</v>
      </c>
      <c r="Y66" s="108" t="s">
        <v>191</v>
      </c>
      <c r="AC66" s="108" t="s">
        <v>327</v>
      </c>
      <c r="AD66" s="108" t="str">
        <f t="shared" si="0"/>
        <v>R_ES-SD-WatHeat</v>
      </c>
      <c r="AE66" s="108" t="str">
        <f t="shared" si="0"/>
        <v>FH20_21</v>
      </c>
      <c r="AF66" s="108">
        <f>[4]attached_energy_demand_split!C59</f>
        <v>0.0215704297529681</v>
      </c>
      <c r="AG66" s="108" t="s">
        <v>18</v>
      </c>
      <c r="AH66" s="108" t="s">
        <v>197</v>
      </c>
      <c r="AL66" s="108" t="s">
        <v>327</v>
      </c>
      <c r="AM66" s="108" t="str">
        <f t="shared" si="1"/>
        <v>R_ES-SD-WatHeat</v>
      </c>
      <c r="AN66" s="108" t="str">
        <f t="shared" si="1"/>
        <v>FH20_21</v>
      </c>
      <c r="AO66" s="108">
        <f>[4]attached_energy_demand_summariz!B41</f>
        <v>0.0209999265660562</v>
      </c>
      <c r="AP66" s="108" t="s">
        <v>18</v>
      </c>
      <c r="AQ66" s="108" t="s">
        <v>194</v>
      </c>
      <c r="AU66" s="108" t="s">
        <v>327</v>
      </c>
      <c r="AV66" s="108" t="str">
        <f t="shared" si="2"/>
        <v>R_ES-SD-WatHeat</v>
      </c>
      <c r="AW66" s="108" t="str">
        <f t="shared" si="2"/>
        <v>FH20_21</v>
      </c>
      <c r="AX66" s="108">
        <f>[4]attached_energy_demand_summariz!F41</f>
        <v>0.0217291485724036</v>
      </c>
      <c r="AY66" s="108" t="s">
        <v>18</v>
      </c>
      <c r="AZ66" s="108" t="s">
        <v>193</v>
      </c>
      <c r="BD66" s="108" t="s">
        <v>327</v>
      </c>
      <c r="BE66" s="108" t="str">
        <f t="shared" si="3"/>
        <v>R_ES-SD-WatHeat</v>
      </c>
      <c r="BF66" s="108" t="str">
        <f t="shared" si="3"/>
        <v>FH20_21</v>
      </c>
      <c r="BG66" s="108">
        <f t="shared" si="6"/>
        <v>0.0209999265660562</v>
      </c>
      <c r="BH66" s="108" t="s">
        <v>18</v>
      </c>
      <c r="BI66" s="108" t="s">
        <v>195</v>
      </c>
      <c r="BM66" s="108" t="s">
        <v>327</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R_ES-SD-WatHeat</v>
      </c>
      <c r="M67" s="108" t="s">
        <v>421</v>
      </c>
      <c r="N67" s="108">
        <f>[4]attached_energy_demand_split!C28</f>
        <v>0.0213786036359911</v>
      </c>
      <c r="O67" s="108" t="s">
        <v>18</v>
      </c>
      <c r="P67" s="108" t="s">
        <v>196</v>
      </c>
      <c r="T67" s="108" t="s">
        <v>327</v>
      </c>
      <c r="U67" s="108" t="str">
        <f t="shared" si="5"/>
        <v>R_ES-SD-WatHeat</v>
      </c>
      <c r="V67" s="108" t="str">
        <f t="shared" si="5"/>
        <v>FH22_23</v>
      </c>
      <c r="W67" s="108">
        <f>[4]attached_energy_demand_split!C90</f>
        <v>0.0206911985722815</v>
      </c>
      <c r="X67" s="108" t="s">
        <v>18</v>
      </c>
      <c r="Y67" s="108" t="s">
        <v>191</v>
      </c>
      <c r="AC67" s="108" t="s">
        <v>327</v>
      </c>
      <c r="AD67" s="108" t="str">
        <f t="shared" si="0"/>
        <v>R_ES-SD-WatHeat</v>
      </c>
      <c r="AE67" s="108" t="str">
        <f t="shared" si="0"/>
        <v>FH22_23</v>
      </c>
      <c r="AF67" s="108">
        <f>[4]attached_energy_demand_split!C61</f>
        <v>0.0217091411685177</v>
      </c>
      <c r="AG67" s="108" t="s">
        <v>18</v>
      </c>
      <c r="AH67" s="108" t="s">
        <v>197</v>
      </c>
      <c r="AL67" s="108" t="s">
        <v>327</v>
      </c>
      <c r="AM67" s="108" t="str">
        <f t="shared" si="1"/>
        <v>R_ES-SD-WatHeat</v>
      </c>
      <c r="AN67" s="108" t="str">
        <f t="shared" si="1"/>
        <v>FH22_23</v>
      </c>
      <c r="AO67" s="108">
        <f>[4]attached_energy_demand_summariz!B42</f>
        <v>0.0212075715419054</v>
      </c>
      <c r="AP67" s="108" t="s">
        <v>18</v>
      </c>
      <c r="AQ67" s="108" t="s">
        <v>194</v>
      </c>
      <c r="AU67" s="108" t="s">
        <v>327</v>
      </c>
      <c r="AV67" s="108" t="str">
        <f t="shared" si="2"/>
        <v>R_ES-SD-WatHeat</v>
      </c>
      <c r="AW67" s="108" t="str">
        <f t="shared" si="2"/>
        <v>FH22_23</v>
      </c>
      <c r="AX67" s="108">
        <f>[4]attached_energy_demand_summariz!F42</f>
        <v>0.0225545958608362</v>
      </c>
      <c r="AY67" s="108" t="s">
        <v>18</v>
      </c>
      <c r="AZ67" s="108" t="s">
        <v>193</v>
      </c>
      <c r="BD67" s="108" t="s">
        <v>327</v>
      </c>
      <c r="BE67" s="108" t="str">
        <f t="shared" si="3"/>
        <v>R_ES-SD-WatHeat</v>
      </c>
      <c r="BF67" s="108" t="str">
        <f t="shared" si="3"/>
        <v>FH22_23</v>
      </c>
      <c r="BG67" s="108">
        <f t="shared" si="6"/>
        <v>0.0212075715419054</v>
      </c>
      <c r="BH67" s="108" t="s">
        <v>18</v>
      </c>
      <c r="BI67" s="108" t="s">
        <v>195</v>
      </c>
      <c r="BM67" s="108" t="s">
        <v>327</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R_ES-SD-WatHeat</v>
      </c>
      <c r="M68" s="108" t="s">
        <v>422</v>
      </c>
      <c r="N68" s="108">
        <f>[4]attached_energy_demand_split!D6</f>
        <v>0.0233000948138204</v>
      </c>
      <c r="O68" s="108" t="s">
        <v>18</v>
      </c>
      <c r="P68" s="108" t="s">
        <v>196</v>
      </c>
      <c r="T68" s="108" t="s">
        <v>327</v>
      </c>
      <c r="U68" s="108" t="str">
        <f t="shared" si="5"/>
        <v>R_ES-SD-WatHeat</v>
      </c>
      <c r="V68" s="108" t="str">
        <f t="shared" si="5"/>
        <v>WH0_1</v>
      </c>
      <c r="W68" s="108">
        <f>[4]attached_energy_demand_split!D68</f>
        <v>0.027052832396289</v>
      </c>
      <c r="X68" s="108" t="s">
        <v>18</v>
      </c>
      <c r="Y68" s="108" t="s">
        <v>191</v>
      </c>
      <c r="AC68" s="108" t="s">
        <v>327</v>
      </c>
      <c r="AD68" s="108" t="str">
        <f t="shared" si="0"/>
        <v>R_ES-SD-WatHeat</v>
      </c>
      <c r="AE68" s="108" t="str">
        <f t="shared" si="0"/>
        <v>WH0_1</v>
      </c>
      <c r="AF68" s="108">
        <f>[4]attached_energy_demand_split!D39</f>
        <v>0.0269775312483662</v>
      </c>
      <c r="AG68" s="108" t="s">
        <v>18</v>
      </c>
      <c r="AH68" s="108" t="s">
        <v>197</v>
      </c>
      <c r="AL68" s="108" t="s">
        <v>327</v>
      </c>
      <c r="AM68" s="108" t="str">
        <f t="shared" si="1"/>
        <v>R_ES-SD-WatHeat</v>
      </c>
      <c r="AN68" s="108" t="str">
        <f t="shared" si="1"/>
        <v>WH0_1</v>
      </c>
      <c r="AO68" s="108">
        <f>[4]attached_energy_demand_summariz!B43</f>
        <v>0.0260079601453114</v>
      </c>
      <c r="AP68" s="108" t="s">
        <v>18</v>
      </c>
      <c r="AQ68" s="108" t="s">
        <v>194</v>
      </c>
      <c r="AU68" s="108" t="s">
        <v>327</v>
      </c>
      <c r="AV68" s="108" t="str">
        <f t="shared" si="2"/>
        <v>R_ES-SD-WatHeat</v>
      </c>
      <c r="AW68" s="108" t="str">
        <f t="shared" si="2"/>
        <v>WH0_1</v>
      </c>
      <c r="AX68" s="108">
        <f>[4]attached_energy_demand_summariz!F43</f>
        <v>0.0251920133192881</v>
      </c>
      <c r="AY68" s="108" t="s">
        <v>18</v>
      </c>
      <c r="AZ68" s="108" t="s">
        <v>193</v>
      </c>
      <c r="BD68" s="108" t="s">
        <v>327</v>
      </c>
      <c r="BE68" s="108" t="str">
        <f t="shared" si="3"/>
        <v>R_ES-SD-WatHeat</v>
      </c>
      <c r="BF68" s="108" t="str">
        <f t="shared" si="3"/>
        <v>WH0_1</v>
      </c>
      <c r="BG68" s="108">
        <f t="shared" si="6"/>
        <v>0.0260079601453114</v>
      </c>
      <c r="BH68" s="108" t="s">
        <v>18</v>
      </c>
      <c r="BI68" s="108" t="s">
        <v>195</v>
      </c>
      <c r="BM68" s="108" t="s">
        <v>327</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R_ES-SD-WatHeat</v>
      </c>
      <c r="M69" s="108" t="s">
        <v>423</v>
      </c>
      <c r="N69" s="108">
        <f>[4]attached_energy_demand_split!D8</f>
        <v>0.0229492798370929</v>
      </c>
      <c r="O69" s="108" t="s">
        <v>18</v>
      </c>
      <c r="P69" s="108" t="s">
        <v>196</v>
      </c>
      <c r="T69" s="108" t="s">
        <v>327</v>
      </c>
      <c r="U69" s="108" t="str">
        <f t="shared" si="5"/>
        <v>R_ES-SD-WatHeat</v>
      </c>
      <c r="V69" s="108" t="str">
        <f t="shared" si="5"/>
        <v>WH2_3</v>
      </c>
      <c r="W69" s="108">
        <f>[4]attached_energy_demand_split!D70</f>
        <v>0.025013577036883</v>
      </c>
      <c r="X69" s="108" t="s">
        <v>18</v>
      </c>
      <c r="Y69" s="108" t="s">
        <v>191</v>
      </c>
      <c r="AC69" s="108" t="s">
        <v>327</v>
      </c>
      <c r="AD69" s="108" t="str">
        <f t="shared" si="0"/>
        <v>R_ES-SD-WatHeat</v>
      </c>
      <c r="AE69" s="108" t="str">
        <f t="shared" si="0"/>
        <v>WH2_3</v>
      </c>
      <c r="AF69" s="108">
        <f>[4]attached_energy_demand_split!D41</f>
        <v>0.026652958693426</v>
      </c>
      <c r="AG69" s="108" t="s">
        <v>18</v>
      </c>
      <c r="AH69" s="108" t="s">
        <v>197</v>
      </c>
      <c r="AL69" s="108" t="s">
        <v>327</v>
      </c>
      <c r="AM69" s="108" t="str">
        <f t="shared" si="1"/>
        <v>R_ES-SD-WatHeat</v>
      </c>
      <c r="AN69" s="108" t="str">
        <f t="shared" si="1"/>
        <v>WH2_3</v>
      </c>
      <c r="AO69" s="108">
        <f>[4]attached_energy_demand_summariz!B44</f>
        <v>0.0252822319214758</v>
      </c>
      <c r="AP69" s="108" t="s">
        <v>18</v>
      </c>
      <c r="AQ69" s="108" t="s">
        <v>194</v>
      </c>
      <c r="AU69" s="108" t="s">
        <v>327</v>
      </c>
      <c r="AV69" s="108" t="str">
        <f t="shared" si="2"/>
        <v>R_ES-SD-WatHeat</v>
      </c>
      <c r="AW69" s="108" t="str">
        <f t="shared" si="2"/>
        <v>WH2_3</v>
      </c>
      <c r="AX69" s="108">
        <f>[4]attached_energy_demand_summariz!F44</f>
        <v>0.0240114562974125</v>
      </c>
      <c r="AY69" s="108" t="s">
        <v>18</v>
      </c>
      <c r="AZ69" s="108" t="s">
        <v>193</v>
      </c>
      <c r="BD69" s="108" t="s">
        <v>327</v>
      </c>
      <c r="BE69" s="108" t="str">
        <f t="shared" si="3"/>
        <v>R_ES-SD-WatHeat</v>
      </c>
      <c r="BF69" s="108" t="str">
        <f t="shared" si="3"/>
        <v>WH2_3</v>
      </c>
      <c r="BG69" s="108">
        <f t="shared" si="6"/>
        <v>0.0252822319214758</v>
      </c>
      <c r="BH69" s="108" t="s">
        <v>18</v>
      </c>
      <c r="BI69" s="108" t="s">
        <v>195</v>
      </c>
      <c r="BM69" s="108" t="s">
        <v>327</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R_ES-SD-WatHeat</v>
      </c>
      <c r="M70" s="108" t="s">
        <v>424</v>
      </c>
      <c r="N70" s="108">
        <f>[4]attached_energy_demand_split!D10</f>
        <v>0.0222223809455457</v>
      </c>
      <c r="O70" s="108" t="s">
        <v>18</v>
      </c>
      <c r="P70" s="108" t="s">
        <v>196</v>
      </c>
      <c r="T70" s="108" t="s">
        <v>327</v>
      </c>
      <c r="U70" s="108" t="str">
        <f t="shared" si="5"/>
        <v>R_ES-SD-WatHeat</v>
      </c>
      <c r="V70" s="108" t="str">
        <f t="shared" si="5"/>
        <v>WH4_5</v>
      </c>
      <c r="W70" s="108">
        <f>[4]attached_energy_demand_split!D72</f>
        <v>0.023696203770169</v>
      </c>
      <c r="X70" s="108" t="s">
        <v>18</v>
      </c>
      <c r="Y70" s="108" t="s">
        <v>191</v>
      </c>
      <c r="AC70" s="108" t="s">
        <v>327</v>
      </c>
      <c r="AD70" s="108" t="str">
        <f t="shared" si="0"/>
        <v>R_ES-SD-WatHeat</v>
      </c>
      <c r="AE70" s="108" t="str">
        <f t="shared" si="0"/>
        <v>WH4_5</v>
      </c>
      <c r="AF70" s="108">
        <f>[4]attached_energy_demand_split!D43</f>
        <v>0.0249170715686325</v>
      </c>
      <c r="AG70" s="108" t="s">
        <v>18</v>
      </c>
      <c r="AH70" s="108" t="s">
        <v>197</v>
      </c>
      <c r="AL70" s="108" t="s">
        <v>327</v>
      </c>
      <c r="AM70" s="108" t="str">
        <f t="shared" si="1"/>
        <v>R_ES-SD-WatHeat</v>
      </c>
      <c r="AN70" s="108" t="str">
        <f t="shared" si="1"/>
        <v>WH4_5</v>
      </c>
      <c r="AO70" s="108">
        <f>[4]attached_energy_demand_summariz!B45</f>
        <v>0.0239165993198236</v>
      </c>
      <c r="AP70" s="108" t="s">
        <v>18</v>
      </c>
      <c r="AQ70" s="108" t="s">
        <v>194</v>
      </c>
      <c r="AU70" s="108" t="s">
        <v>327</v>
      </c>
      <c r="AV70" s="108" t="str">
        <f t="shared" si="2"/>
        <v>R_ES-SD-WatHeat</v>
      </c>
      <c r="AW70" s="108" t="str">
        <f t="shared" si="2"/>
        <v>WH4_5</v>
      </c>
      <c r="AX70" s="108">
        <f>[4]attached_energy_demand_summariz!F45</f>
        <v>0.021583935635486</v>
      </c>
      <c r="AY70" s="108" t="s">
        <v>18</v>
      </c>
      <c r="AZ70" s="108" t="s">
        <v>193</v>
      </c>
      <c r="BD70" s="108" t="s">
        <v>327</v>
      </c>
      <c r="BE70" s="108" t="str">
        <f t="shared" si="3"/>
        <v>R_ES-SD-WatHeat</v>
      </c>
      <c r="BF70" s="108" t="str">
        <f t="shared" si="3"/>
        <v>WH4_5</v>
      </c>
      <c r="BG70" s="108">
        <f t="shared" si="6"/>
        <v>0.0239165993198236</v>
      </c>
      <c r="BH70" s="108" t="s">
        <v>18</v>
      </c>
      <c r="BI70" s="108" t="s">
        <v>195</v>
      </c>
      <c r="BM70" s="108" t="s">
        <v>327</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R_ES-SD-WatHeat</v>
      </c>
      <c r="M71" s="108" t="s">
        <v>425</v>
      </c>
      <c r="N71" s="108">
        <f>[4]attached_energy_demand_split!D12</f>
        <v>0.0212585220509218</v>
      </c>
      <c r="O71" s="108" t="s">
        <v>18</v>
      </c>
      <c r="P71" s="108" t="s">
        <v>196</v>
      </c>
      <c r="T71" s="108" t="s">
        <v>327</v>
      </c>
      <c r="U71" s="108" t="str">
        <f t="shared" si="5"/>
        <v>R_ES-SD-WatHeat</v>
      </c>
      <c r="V71" s="108" t="str">
        <f t="shared" si="5"/>
        <v>WH6_7</v>
      </c>
      <c r="W71" s="108">
        <f>[4]attached_energy_demand_split!D74</f>
        <v>0.0235544674010497</v>
      </c>
      <c r="X71" s="108" t="s">
        <v>18</v>
      </c>
      <c r="Y71" s="108" t="s">
        <v>191</v>
      </c>
      <c r="AC71" s="108" t="s">
        <v>327</v>
      </c>
      <c r="AD71" s="108" t="str">
        <f t="shared" si="0"/>
        <v>R_ES-SD-WatHeat</v>
      </c>
      <c r="AE71" s="108" t="str">
        <f t="shared" si="0"/>
        <v>WH6_7</v>
      </c>
      <c r="AF71" s="108">
        <f>[4]attached_energy_demand_split!D45</f>
        <v>0.0223149487779418</v>
      </c>
      <c r="AG71" s="108" t="s">
        <v>18</v>
      </c>
      <c r="AH71" s="108" t="s">
        <v>197</v>
      </c>
      <c r="AL71" s="108" t="s">
        <v>327</v>
      </c>
      <c r="AM71" s="108" t="str">
        <f t="shared" si="1"/>
        <v>R_ES-SD-WatHeat</v>
      </c>
      <c r="AN71" s="108" t="str">
        <f t="shared" si="1"/>
        <v>WH6_7</v>
      </c>
      <c r="AO71" s="108">
        <f>[4]attached_energy_demand_summariz!B46</f>
        <v>0.0226308904433103</v>
      </c>
      <c r="AP71" s="108" t="s">
        <v>18</v>
      </c>
      <c r="AQ71" s="108" t="s">
        <v>194</v>
      </c>
      <c r="AU71" s="108" t="s">
        <v>327</v>
      </c>
      <c r="AV71" s="108" t="str">
        <f t="shared" si="2"/>
        <v>R_ES-SD-WatHeat</v>
      </c>
      <c r="AW71" s="108" t="str">
        <f t="shared" si="2"/>
        <v>WH6_7</v>
      </c>
      <c r="AX71" s="108">
        <f>[4]attached_energy_demand_summariz!F46</f>
        <v>0.0195664574996017</v>
      </c>
      <c r="AY71" s="108" t="s">
        <v>18</v>
      </c>
      <c r="AZ71" s="108" t="s">
        <v>193</v>
      </c>
      <c r="BD71" s="108" t="s">
        <v>327</v>
      </c>
      <c r="BE71" s="108" t="str">
        <f t="shared" si="3"/>
        <v>R_ES-SD-WatHeat</v>
      </c>
      <c r="BF71" s="108" t="str">
        <f t="shared" si="3"/>
        <v>WH6_7</v>
      </c>
      <c r="BG71" s="108">
        <f t="shared" si="6"/>
        <v>0.0226308904433103</v>
      </c>
      <c r="BH71" s="108" t="s">
        <v>18</v>
      </c>
      <c r="BI71" s="108" t="s">
        <v>195</v>
      </c>
      <c r="BM71" s="108" t="s">
        <v>327</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R_ES-SD-WatHeat</v>
      </c>
      <c r="M72" s="108" t="s">
        <v>426</v>
      </c>
      <c r="N72" s="108">
        <f>[4]attached_energy_demand_split!D14</f>
        <v>0.0207811308875425</v>
      </c>
      <c r="O72" s="108" t="s">
        <v>18</v>
      </c>
      <c r="P72" s="108" t="s">
        <v>196</v>
      </c>
      <c r="T72" s="108" t="s">
        <v>327</v>
      </c>
      <c r="U72" s="108" t="str">
        <f t="shared" si="5"/>
        <v>R_ES-SD-WatHeat</v>
      </c>
      <c r="V72" s="108" t="str">
        <f t="shared" si="5"/>
        <v>WH8_9</v>
      </c>
      <c r="W72" s="108">
        <f>[4]attached_energy_demand_split!D76</f>
        <v>0.0243002057667018</v>
      </c>
      <c r="X72" s="108" t="s">
        <v>18</v>
      </c>
      <c r="Y72" s="108" t="s">
        <v>191</v>
      </c>
      <c r="AC72" s="108" t="s">
        <v>327</v>
      </c>
      <c r="AD72" s="108" t="str">
        <f t="shared" si="0"/>
        <v>R_ES-SD-WatHeat</v>
      </c>
      <c r="AE72" s="108" t="str">
        <f t="shared" si="0"/>
        <v>WH8_9</v>
      </c>
      <c r="AF72" s="108">
        <f>[4]attached_energy_demand_split!D47</f>
        <v>0.0206945793819697</v>
      </c>
      <c r="AG72" s="108" t="s">
        <v>18</v>
      </c>
      <c r="AH72" s="108" t="s">
        <v>197</v>
      </c>
      <c r="AL72" s="108" t="s">
        <v>327</v>
      </c>
      <c r="AM72" s="108" t="str">
        <f t="shared" si="1"/>
        <v>R_ES-SD-WatHeat</v>
      </c>
      <c r="AN72" s="108" t="str">
        <f t="shared" si="1"/>
        <v>WH8_9</v>
      </c>
      <c r="AO72" s="108">
        <f>[4]attached_energy_demand_summariz!B47</f>
        <v>0.0221985165054664</v>
      </c>
      <c r="AP72" s="108" t="s">
        <v>18</v>
      </c>
      <c r="AQ72" s="108" t="s">
        <v>194</v>
      </c>
      <c r="AU72" s="108" t="s">
        <v>327</v>
      </c>
      <c r="AV72" s="108" t="str">
        <f t="shared" si="2"/>
        <v>R_ES-SD-WatHeat</v>
      </c>
      <c r="AW72" s="108" t="str">
        <f t="shared" si="2"/>
        <v>WH8_9</v>
      </c>
      <c r="AX72" s="108">
        <f>[4]attached_energy_demand_summariz!F47</f>
        <v>0.0189268898351184</v>
      </c>
      <c r="AY72" s="108" t="s">
        <v>18</v>
      </c>
      <c r="AZ72" s="108" t="s">
        <v>193</v>
      </c>
      <c r="BD72" s="108" t="s">
        <v>327</v>
      </c>
      <c r="BE72" s="108" t="str">
        <f t="shared" si="3"/>
        <v>R_ES-SD-WatHeat</v>
      </c>
      <c r="BF72" s="108" t="str">
        <f t="shared" si="3"/>
        <v>WH8_9</v>
      </c>
      <c r="BG72" s="108">
        <f t="shared" si="6"/>
        <v>0.0221985165054664</v>
      </c>
      <c r="BH72" s="108" t="s">
        <v>18</v>
      </c>
      <c r="BI72" s="108" t="s">
        <v>195</v>
      </c>
      <c r="BM72" s="108" t="s">
        <v>327</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R_ES-SD-WatHeat</v>
      </c>
      <c r="M73" s="108" t="s">
        <v>427</v>
      </c>
      <c r="N73" s="108">
        <f>[4]attached_energy_demand_split!D16</f>
        <v>0.0207247431264493</v>
      </c>
      <c r="O73" s="108" t="s">
        <v>18</v>
      </c>
      <c r="P73" s="108" t="s">
        <v>196</v>
      </c>
      <c r="T73" s="108" t="s">
        <v>327</v>
      </c>
      <c r="U73" s="108" t="str">
        <f t="shared" si="5"/>
        <v>R_ES-SD-WatHeat</v>
      </c>
      <c r="V73" s="108" t="str">
        <f t="shared" si="5"/>
        <v>WH10_11</v>
      </c>
      <c r="W73" s="108">
        <f>[4]attached_energy_demand_split!D78</f>
        <v>0.0269606064596627</v>
      </c>
      <c r="X73" s="108" t="s">
        <v>18</v>
      </c>
      <c r="Y73" s="108" t="s">
        <v>191</v>
      </c>
      <c r="AC73" s="108" t="s">
        <v>327</v>
      </c>
      <c r="AD73" s="108" t="str">
        <f t="shared" si="0"/>
        <v>R_ES-SD-WatHeat</v>
      </c>
      <c r="AE73" s="108" t="str">
        <f t="shared" si="0"/>
        <v>WH10_11</v>
      </c>
      <c r="AF73" s="108">
        <f>[4]attached_energy_demand_split!D49</f>
        <v>0.0203373562220637</v>
      </c>
      <c r="AG73" s="108" t="s">
        <v>18</v>
      </c>
      <c r="AH73" s="108" t="s">
        <v>197</v>
      </c>
      <c r="AL73" s="108" t="s">
        <v>327</v>
      </c>
      <c r="AM73" s="108" t="str">
        <f t="shared" si="1"/>
        <v>R_ES-SD-WatHeat</v>
      </c>
      <c r="AN73" s="108" t="str">
        <f t="shared" si="1"/>
        <v>WH10_11</v>
      </c>
      <c r="AO73" s="108">
        <f>[4]attached_energy_demand_summariz!B48</f>
        <v>0.0228944317474162</v>
      </c>
      <c r="AP73" s="108" t="s">
        <v>18</v>
      </c>
      <c r="AQ73" s="108" t="s">
        <v>194</v>
      </c>
      <c r="AU73" s="108" t="s">
        <v>327</v>
      </c>
      <c r="AV73" s="108" t="str">
        <f t="shared" si="2"/>
        <v>R_ES-SD-WatHeat</v>
      </c>
      <c r="AW73" s="108" t="str">
        <f t="shared" si="2"/>
        <v>WH10_11</v>
      </c>
      <c r="AX73" s="108">
        <f>[4]attached_energy_demand_summariz!F48</f>
        <v>0.0193167729407143</v>
      </c>
      <c r="AY73" s="108" t="s">
        <v>18</v>
      </c>
      <c r="AZ73" s="108" t="s">
        <v>193</v>
      </c>
      <c r="BD73" s="108" t="s">
        <v>327</v>
      </c>
      <c r="BE73" s="108" t="str">
        <f t="shared" si="3"/>
        <v>R_ES-SD-WatHeat</v>
      </c>
      <c r="BF73" s="108" t="str">
        <f t="shared" si="3"/>
        <v>WH10_11</v>
      </c>
      <c r="BG73" s="108">
        <f t="shared" si="6"/>
        <v>0.0228944317474162</v>
      </c>
      <c r="BH73" s="108" t="s">
        <v>18</v>
      </c>
      <c r="BI73" s="108" t="s">
        <v>195</v>
      </c>
      <c r="BM73" s="108" t="s">
        <v>327</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R_ES-SD-WatHeat</v>
      </c>
      <c r="M74" s="108" t="s">
        <v>428</v>
      </c>
      <c r="N74" s="108">
        <f>[4]attached_energy_demand_split!D18</f>
        <v>0.0213134263086159</v>
      </c>
      <c r="O74" s="108" t="s">
        <v>18</v>
      </c>
      <c r="P74" s="108" t="s">
        <v>196</v>
      </c>
      <c r="T74" s="108" t="s">
        <v>327</v>
      </c>
      <c r="U74" s="108" t="str">
        <f t="shared" si="5"/>
        <v>R_ES-SD-WatHeat</v>
      </c>
      <c r="V74" s="108" t="str">
        <f t="shared" si="5"/>
        <v>WH12_13</v>
      </c>
      <c r="W74" s="108">
        <f>[4]attached_energy_demand_split!D80</f>
        <v>0.0281941532212526</v>
      </c>
      <c r="X74" s="108" t="s">
        <v>18</v>
      </c>
      <c r="Y74" s="108" t="s">
        <v>191</v>
      </c>
      <c r="AC74" s="108" t="s">
        <v>327</v>
      </c>
      <c r="AD74" s="108" t="str">
        <f t="shared" si="0"/>
        <v>R_ES-SD-WatHeat</v>
      </c>
      <c r="AE74" s="108" t="str">
        <f t="shared" si="0"/>
        <v>WH12_13</v>
      </c>
      <c r="AF74" s="108">
        <f>[4]attached_energy_demand_split!D51</f>
        <v>0.0215779233299048</v>
      </c>
      <c r="AG74" s="108" t="s">
        <v>18</v>
      </c>
      <c r="AH74" s="108" t="s">
        <v>197</v>
      </c>
      <c r="AL74" s="108" t="s">
        <v>327</v>
      </c>
      <c r="AM74" s="108" t="str">
        <f t="shared" si="1"/>
        <v>R_ES-SD-WatHeat</v>
      </c>
      <c r="AN74" s="108" t="str">
        <f t="shared" si="1"/>
        <v>WH12_13</v>
      </c>
      <c r="AO74" s="108">
        <f>[4]attached_energy_demand_summariz!B49</f>
        <v>0.0243699220566265</v>
      </c>
      <c r="AP74" s="108" t="s">
        <v>18</v>
      </c>
      <c r="AQ74" s="108" t="s">
        <v>194</v>
      </c>
      <c r="AU74" s="108" t="s">
        <v>327</v>
      </c>
      <c r="AV74" s="108" t="str">
        <f t="shared" si="2"/>
        <v>R_ES-SD-WatHeat</v>
      </c>
      <c r="AW74" s="108" t="str">
        <f t="shared" si="2"/>
        <v>WH12_13</v>
      </c>
      <c r="AX74" s="108">
        <f>[4]attached_energy_demand_summariz!F49</f>
        <v>0.0217136791659968</v>
      </c>
      <c r="AY74" s="108" t="s">
        <v>18</v>
      </c>
      <c r="AZ74" s="108" t="s">
        <v>193</v>
      </c>
      <c r="BD74" s="108" t="s">
        <v>327</v>
      </c>
      <c r="BE74" s="108" t="str">
        <f t="shared" si="3"/>
        <v>R_ES-SD-WatHeat</v>
      </c>
      <c r="BF74" s="108" t="str">
        <f t="shared" si="3"/>
        <v>WH12_13</v>
      </c>
      <c r="BG74" s="108">
        <f t="shared" si="6"/>
        <v>0.0243699220566265</v>
      </c>
      <c r="BH74" s="108" t="s">
        <v>18</v>
      </c>
      <c r="BI74" s="108" t="s">
        <v>195</v>
      </c>
      <c r="BM74" s="108" t="s">
        <v>327</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R_ES-SD-WatHeat</v>
      </c>
      <c r="M75" s="108" t="s">
        <v>429</v>
      </c>
      <c r="N75" s="108">
        <f>[4]attached_energy_demand_split!D20</f>
        <v>0.0224691056303517</v>
      </c>
      <c r="O75" s="108" t="s">
        <v>18</v>
      </c>
      <c r="P75" s="108" t="s">
        <v>196</v>
      </c>
      <c r="T75" s="108" t="s">
        <v>327</v>
      </c>
      <c r="U75" s="108" t="str">
        <f t="shared" si="5"/>
        <v>R_ES-SD-WatHeat</v>
      </c>
      <c r="V75" s="108" t="str">
        <f t="shared" si="5"/>
        <v>WH14_15</v>
      </c>
      <c r="W75" s="108">
        <f>[4]attached_energy_demand_split!D82</f>
        <v>0.0277591077183275</v>
      </c>
      <c r="X75" s="108" t="s">
        <v>18</v>
      </c>
      <c r="Y75" s="108" t="s">
        <v>191</v>
      </c>
      <c r="AC75" s="108" t="s">
        <v>327</v>
      </c>
      <c r="AD75" s="108" t="str">
        <f t="shared" si="0"/>
        <v>R_ES-SD-WatHeat</v>
      </c>
      <c r="AE75" s="108" t="str">
        <f t="shared" si="0"/>
        <v>WH14_15</v>
      </c>
      <c r="AF75" s="108">
        <f>[4]attached_energy_demand_split!D53</f>
        <v>0.0244372230846757</v>
      </c>
      <c r="AG75" s="108" t="s">
        <v>18</v>
      </c>
      <c r="AH75" s="108" t="s">
        <v>197</v>
      </c>
      <c r="AL75" s="108" t="s">
        <v>327</v>
      </c>
      <c r="AM75" s="108" t="str">
        <f t="shared" si="1"/>
        <v>R_ES-SD-WatHeat</v>
      </c>
      <c r="AN75" s="108" t="str">
        <f t="shared" si="1"/>
        <v>WH14_15</v>
      </c>
      <c r="AO75" s="108">
        <f>[4]attached_energy_demand_summariz!B50</f>
        <v>0.0252966565536165</v>
      </c>
      <c r="AP75" s="108" t="s">
        <v>18</v>
      </c>
      <c r="AQ75" s="108" t="s">
        <v>194</v>
      </c>
      <c r="AU75" s="108" t="s">
        <v>327</v>
      </c>
      <c r="AV75" s="108" t="str">
        <f t="shared" si="2"/>
        <v>R_ES-SD-WatHeat</v>
      </c>
      <c r="AW75" s="108" t="str">
        <f t="shared" si="2"/>
        <v>WH14_15</v>
      </c>
      <c r="AX75" s="108">
        <f>[4]attached_energy_demand_summariz!F50</f>
        <v>0.0231546162990083</v>
      </c>
      <c r="AY75" s="108" t="s">
        <v>18</v>
      </c>
      <c r="AZ75" s="108" t="s">
        <v>193</v>
      </c>
      <c r="BD75" s="108" t="s">
        <v>327</v>
      </c>
      <c r="BE75" s="108" t="str">
        <f t="shared" si="3"/>
        <v>R_ES-SD-WatHeat</v>
      </c>
      <c r="BF75" s="108" t="str">
        <f t="shared" si="3"/>
        <v>WH14_15</v>
      </c>
      <c r="BG75" s="108">
        <f t="shared" si="6"/>
        <v>0.0252966565536165</v>
      </c>
      <c r="BH75" s="108" t="s">
        <v>18</v>
      </c>
      <c r="BI75" s="108" t="s">
        <v>195</v>
      </c>
      <c r="BM75" s="108" t="s">
        <v>327</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R_ES-SD-WatHeat</v>
      </c>
      <c r="M76" s="108" t="s">
        <v>430</v>
      </c>
      <c r="N76" s="108">
        <f>[4]attached_energy_demand_split!D22</f>
        <v>0.0228058793544892</v>
      </c>
      <c r="O76" s="108" t="s">
        <v>18</v>
      </c>
      <c r="P76" s="108" t="s">
        <v>196</v>
      </c>
      <c r="T76" s="108" t="s">
        <v>327</v>
      </c>
      <c r="U76" s="108" t="str">
        <f t="shared" si="5"/>
        <v>R_ES-SD-WatHeat</v>
      </c>
      <c r="V76" s="108" t="str">
        <f t="shared" si="5"/>
        <v>WH16_17</v>
      </c>
      <c r="W76" s="108">
        <f>[4]attached_energy_demand_split!D84</f>
        <v>0.0270225001421144</v>
      </c>
      <c r="X76" s="108" t="s">
        <v>18</v>
      </c>
      <c r="Y76" s="108" t="s">
        <v>191</v>
      </c>
      <c r="AC76" s="108" t="s">
        <v>327</v>
      </c>
      <c r="AD76" s="108" t="str">
        <f t="shared" si="0"/>
        <v>R_ES-SD-WatHeat</v>
      </c>
      <c r="AE76" s="108" t="str">
        <f t="shared" si="0"/>
        <v>WH16_17</v>
      </c>
      <c r="AF76" s="108">
        <f>[4]attached_energy_demand_split!D55</f>
        <v>0.0257055276901567</v>
      </c>
      <c r="AG76" s="108" t="s">
        <v>18</v>
      </c>
      <c r="AH76" s="108" t="s">
        <v>197</v>
      </c>
      <c r="AL76" s="108" t="s">
        <v>327</v>
      </c>
      <c r="AM76" s="108" t="str">
        <f t="shared" si="1"/>
        <v>R_ES-SD-WatHeat</v>
      </c>
      <c r="AN76" s="108" t="str">
        <f t="shared" si="1"/>
        <v>WH16_17</v>
      </c>
      <c r="AO76" s="108">
        <f>[4]attached_energy_demand_summariz!B51</f>
        <v>0.0253035348263485</v>
      </c>
      <c r="AP76" s="108" t="s">
        <v>18</v>
      </c>
      <c r="AQ76" s="108" t="s">
        <v>194</v>
      </c>
      <c r="AU76" s="108" t="s">
        <v>327</v>
      </c>
      <c r="AV76" s="108" t="str">
        <f t="shared" si="2"/>
        <v>R_ES-SD-WatHeat</v>
      </c>
      <c r="AW76" s="108" t="str">
        <f t="shared" si="2"/>
        <v>WH16_17</v>
      </c>
      <c r="AX76" s="108">
        <f>[4]attached_energy_demand_summariz!F51</f>
        <v>0.0233585702637121</v>
      </c>
      <c r="AY76" s="108" t="s">
        <v>18</v>
      </c>
      <c r="AZ76" s="108" t="s">
        <v>193</v>
      </c>
      <c r="BD76" s="108" t="s">
        <v>327</v>
      </c>
      <c r="BE76" s="108" t="str">
        <f t="shared" si="3"/>
        <v>R_ES-SD-WatHeat</v>
      </c>
      <c r="BF76" s="108" t="str">
        <f t="shared" si="3"/>
        <v>WH16_17</v>
      </c>
      <c r="BG76" s="108">
        <f t="shared" si="6"/>
        <v>0.0253035348263485</v>
      </c>
      <c r="BH76" s="108" t="s">
        <v>18</v>
      </c>
      <c r="BI76" s="108" t="s">
        <v>195</v>
      </c>
      <c r="BM76" s="108" t="s">
        <v>327</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R_ES-SD-WatHeat</v>
      </c>
      <c r="M77" s="108" t="s">
        <v>431</v>
      </c>
      <c r="N77" s="108">
        <f>[4]attached_energy_demand_split!D24</f>
        <v>0.0228335510535675</v>
      </c>
      <c r="O77" s="108" t="s">
        <v>18</v>
      </c>
      <c r="P77" s="108" t="s">
        <v>196</v>
      </c>
      <c r="T77" s="108" t="s">
        <v>327</v>
      </c>
      <c r="U77" s="108" t="str">
        <f t="shared" si="5"/>
        <v>R_ES-SD-WatHeat</v>
      </c>
      <c r="V77" s="108" t="str">
        <f t="shared" si="5"/>
        <v>WH18_19</v>
      </c>
      <c r="W77" s="108">
        <f>[4]attached_energy_demand_split!D86</f>
        <v>0.0267517944660614</v>
      </c>
      <c r="X77" s="108" t="s">
        <v>18</v>
      </c>
      <c r="Y77" s="108" t="s">
        <v>191</v>
      </c>
      <c r="AC77" s="108" t="s">
        <v>327</v>
      </c>
      <c r="AD77" s="108" t="str">
        <f t="shared" si="0"/>
        <v>R_ES-SD-WatHeat</v>
      </c>
      <c r="AE77" s="108" t="str">
        <f t="shared" si="0"/>
        <v>WH18_19</v>
      </c>
      <c r="AF77" s="108">
        <f>[4]attached_energy_demand_split!D57</f>
        <v>0.0255927943653416</v>
      </c>
      <c r="AG77" s="108" t="s">
        <v>18</v>
      </c>
      <c r="AH77" s="108" t="s">
        <v>197</v>
      </c>
      <c r="AL77" s="108" t="s">
        <v>327</v>
      </c>
      <c r="AM77" s="108" t="str">
        <f t="shared" si="1"/>
        <v>R_ES-SD-WatHeat</v>
      </c>
      <c r="AN77" s="108" t="str">
        <f t="shared" si="1"/>
        <v>WH18_19</v>
      </c>
      <c r="AO77" s="108">
        <f>[4]attached_energy_demand_summariz!B52</f>
        <v>0.0249695860312862</v>
      </c>
      <c r="AP77" s="108" t="s">
        <v>18</v>
      </c>
      <c r="AQ77" s="108" t="s">
        <v>194</v>
      </c>
      <c r="AU77" s="108" t="s">
        <v>327</v>
      </c>
      <c r="AV77" s="108" t="str">
        <f t="shared" si="2"/>
        <v>R_ES-SD-WatHeat</v>
      </c>
      <c r="AW77" s="108" t="str">
        <f t="shared" si="2"/>
        <v>WH18_19</v>
      </c>
      <c r="AX77" s="108">
        <f>[4]attached_energy_demand_summariz!F52</f>
        <v>0.023127630615324</v>
      </c>
      <c r="AY77" s="108" t="s">
        <v>18</v>
      </c>
      <c r="AZ77" s="108" t="s">
        <v>193</v>
      </c>
      <c r="BD77" s="108" t="s">
        <v>327</v>
      </c>
      <c r="BE77" s="108" t="str">
        <f t="shared" si="3"/>
        <v>R_ES-SD-WatHeat</v>
      </c>
      <c r="BF77" s="108" t="str">
        <f t="shared" si="3"/>
        <v>WH18_19</v>
      </c>
      <c r="BG77" s="108">
        <f t="shared" si="6"/>
        <v>0.0249695860312862</v>
      </c>
      <c r="BH77" s="108" t="s">
        <v>18</v>
      </c>
      <c r="BI77" s="108" t="s">
        <v>195</v>
      </c>
      <c r="BM77" s="108" t="s">
        <v>327</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R_ES-SD-WatHeat</v>
      </c>
      <c r="M78" s="108" t="s">
        <v>432</v>
      </c>
      <c r="N78" s="108">
        <f>[4]attached_energy_demand_split!D26</f>
        <v>0.0227154557821904</v>
      </c>
      <c r="O78" s="108" t="s">
        <v>18</v>
      </c>
      <c r="P78" s="108" t="s">
        <v>196</v>
      </c>
      <c r="T78" s="108" t="s">
        <v>327</v>
      </c>
      <c r="U78" s="108" t="str">
        <f t="shared" si="5"/>
        <v>R_ES-SD-WatHeat</v>
      </c>
      <c r="V78" s="108" t="str">
        <f t="shared" si="5"/>
        <v>WH20_21</v>
      </c>
      <c r="W78" s="108">
        <f>[4]attached_energy_demand_split!D88</f>
        <v>0.0283933513791526</v>
      </c>
      <c r="X78" s="108" t="s">
        <v>18</v>
      </c>
      <c r="Y78" s="108" t="s">
        <v>191</v>
      </c>
      <c r="AC78" s="108" t="s">
        <v>327</v>
      </c>
      <c r="AD78" s="108" t="str">
        <f t="shared" si="0"/>
        <v>R_ES-SD-WatHeat</v>
      </c>
      <c r="AE78" s="108" t="str">
        <f t="shared" si="0"/>
        <v>WH20_21</v>
      </c>
      <c r="AF78" s="108">
        <f>[4]attached_energy_demand_split!D59</f>
        <v>0.0251280963570105</v>
      </c>
      <c r="AG78" s="108" t="s">
        <v>18</v>
      </c>
      <c r="AH78" s="108" t="s">
        <v>197</v>
      </c>
      <c r="AL78" s="108" t="s">
        <v>327</v>
      </c>
      <c r="AM78" s="108" t="str">
        <f t="shared" si="1"/>
        <v>R_ES-SD-WatHeat</v>
      </c>
      <c r="AN78" s="108" t="str">
        <f t="shared" si="1"/>
        <v>WH20_21</v>
      </c>
      <c r="AO78" s="108">
        <f>[4]attached_energy_demand_summariz!B53</f>
        <v>0.0251936667769471</v>
      </c>
      <c r="AP78" s="108" t="s">
        <v>18</v>
      </c>
      <c r="AQ78" s="108" t="s">
        <v>194</v>
      </c>
      <c r="AU78" s="108" t="s">
        <v>327</v>
      </c>
      <c r="AV78" s="108" t="str">
        <f t="shared" si="2"/>
        <v>R_ES-SD-WatHeat</v>
      </c>
      <c r="AW78" s="108" t="str">
        <f t="shared" si="2"/>
        <v>WH20_21</v>
      </c>
      <c r="AX78" s="108">
        <f>[4]attached_energy_demand_summariz!F53</f>
        <v>0.0230669226777415</v>
      </c>
      <c r="AY78" s="108" t="s">
        <v>18</v>
      </c>
      <c r="AZ78" s="108" t="s">
        <v>193</v>
      </c>
      <c r="BD78" s="108" t="s">
        <v>327</v>
      </c>
      <c r="BE78" s="108" t="str">
        <f t="shared" si="3"/>
        <v>R_ES-SD-WatHeat</v>
      </c>
      <c r="BF78" s="108" t="str">
        <f t="shared" si="3"/>
        <v>WH20_21</v>
      </c>
      <c r="BG78" s="108">
        <f t="shared" si="6"/>
        <v>0.0251936667769471</v>
      </c>
      <c r="BH78" s="108" t="s">
        <v>18</v>
      </c>
      <c r="BI78" s="108" t="s">
        <v>195</v>
      </c>
      <c r="BM78" s="108" t="s">
        <v>327</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R_ES-SD-WatHeat</v>
      </c>
      <c r="M79" s="108" t="s">
        <v>433</v>
      </c>
      <c r="N79" s="108">
        <f>[4]attached_energy_demand_split!D28</f>
        <v>0.0228898262899369</v>
      </c>
      <c r="O79" s="108" t="s">
        <v>18</v>
      </c>
      <c r="P79" s="108" t="s">
        <v>196</v>
      </c>
      <c r="T79" s="108" t="s">
        <v>327</v>
      </c>
      <c r="U79" s="108" t="str">
        <f t="shared" si="5"/>
        <v>R_ES-SD-WatHeat</v>
      </c>
      <c r="V79" s="108" t="str">
        <f t="shared" si="5"/>
        <v>WH22_23</v>
      </c>
      <c r="W79" s="108">
        <f>[4]attached_energy_demand_split!D90</f>
        <v>0.0283097816617008</v>
      </c>
      <c r="X79" s="108" t="s">
        <v>18</v>
      </c>
      <c r="Y79" s="108" t="s">
        <v>191</v>
      </c>
      <c r="AC79" s="108" t="s">
        <v>327</v>
      </c>
      <c r="AD79" s="108" t="str">
        <f t="shared" si="0"/>
        <v>R_ES-SD-WatHeat</v>
      </c>
      <c r="AE79" s="108" t="str">
        <f t="shared" si="0"/>
        <v>WH22_23</v>
      </c>
      <c r="AF79" s="108">
        <f>[4]attached_energy_demand_split!D61</f>
        <v>0.0254920738775338</v>
      </c>
      <c r="AG79" s="108" t="s">
        <v>18</v>
      </c>
      <c r="AH79" s="108" t="s">
        <v>197</v>
      </c>
      <c r="AL79" s="108" t="s">
        <v>327</v>
      </c>
      <c r="AM79" s="108" t="str">
        <f t="shared" si="1"/>
        <v>R_ES-SD-WatHeat</v>
      </c>
      <c r="AN79" s="108" t="str">
        <f t="shared" si="1"/>
        <v>WH22_23</v>
      </c>
      <c r="AO79" s="108">
        <f>[4]attached_energy_demand_summariz!B54</f>
        <v>0.025793097568826</v>
      </c>
      <c r="AP79" s="108" t="s">
        <v>18</v>
      </c>
      <c r="AQ79" s="108" t="s">
        <v>194</v>
      </c>
      <c r="AU79" s="108" t="s">
        <v>327</v>
      </c>
      <c r="AV79" s="108" t="str">
        <f t="shared" si="2"/>
        <v>R_ES-SD-WatHeat</v>
      </c>
      <c r="AW79" s="108" t="str">
        <f t="shared" si="2"/>
        <v>WH22_23</v>
      </c>
      <c r="AX79" s="108">
        <f>[4]attached_energy_demand_summariz!F54</f>
        <v>0.0246581494217923</v>
      </c>
      <c r="AY79" s="108" t="s">
        <v>18</v>
      </c>
      <c r="AZ79" s="108" t="s">
        <v>193</v>
      </c>
      <c r="BD79" s="108" t="s">
        <v>327</v>
      </c>
      <c r="BE79" s="108" t="str">
        <f t="shared" si="3"/>
        <v>R_ES-SD-WatHeat</v>
      </c>
      <c r="BF79" s="108" t="str">
        <f t="shared" si="3"/>
        <v>WH22_23</v>
      </c>
      <c r="BG79" s="108">
        <f t="shared" si="6"/>
        <v>0.025793097568826</v>
      </c>
      <c r="BH79" s="108" t="s">
        <v>18</v>
      </c>
      <c r="BI79" s="108" t="s">
        <v>195</v>
      </c>
      <c r="BM79" s="108" t="s">
        <v>327</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R_ES-SA-WatHeat</v>
      </c>
      <c r="M80" s="108" t="s">
        <v>386</v>
      </c>
      <c r="N80" s="108">
        <f t="shared" ref="N80:N127" si="8">N32</f>
        <v>0.0207246590371655</v>
      </c>
      <c r="O80" s="108" t="s">
        <v>18</v>
      </c>
      <c r="P80" s="108" t="s">
        <v>196</v>
      </c>
      <c r="T80" s="108" t="s">
        <v>327</v>
      </c>
      <c r="U80" s="108" t="str">
        <f t="shared" ref="U80:V112" si="9">L80</f>
        <v>R_ES-SA-WatHeat</v>
      </c>
      <c r="V80" s="108" t="str">
        <f t="shared" si="9"/>
        <v>RH0_1</v>
      </c>
      <c r="W80" s="108">
        <f t="shared" ref="W80:W127" si="10">W32</f>
        <v>0.0211149417251545</v>
      </c>
      <c r="X80" s="108" t="s">
        <v>18</v>
      </c>
      <c r="Y80" s="108" t="s">
        <v>191</v>
      </c>
      <c r="AC80" s="108" t="s">
        <v>327</v>
      </c>
      <c r="AD80" s="108" t="str">
        <f t="shared" ref="AD80:AE111" si="11">U80</f>
        <v>R_ES-SA-WatHeat</v>
      </c>
      <c r="AE80" s="108" t="str">
        <f t="shared" si="11"/>
        <v>RH0_1</v>
      </c>
      <c r="AF80" s="108">
        <f t="shared" ref="AF80:AF127" si="12">AF32</f>
        <v>0.0215588607712188</v>
      </c>
      <c r="AG80" s="108" t="s">
        <v>18</v>
      </c>
      <c r="AH80" s="108" t="s">
        <v>197</v>
      </c>
      <c r="AL80" s="108" t="s">
        <v>327</v>
      </c>
      <c r="AM80" s="108" t="str">
        <f t="shared" ref="AM80:AN111" si="13">AD80</f>
        <v>R_ES-SA-WatHeat</v>
      </c>
      <c r="AN80" s="108" t="str">
        <f t="shared" si="13"/>
        <v>RH0_1</v>
      </c>
      <c r="AO80" s="108">
        <f t="shared" ref="AO80:AO127" si="14">AO32</f>
        <v>0.0211002816156798</v>
      </c>
      <c r="AP80" s="108" t="s">
        <v>18</v>
      </c>
      <c r="AQ80" s="108" t="s">
        <v>194</v>
      </c>
      <c r="AU80" s="108" t="s">
        <v>327</v>
      </c>
      <c r="AV80" s="108" t="str">
        <f t="shared" ref="AV80:AW111" si="15">AM80</f>
        <v>R_ES-SA-WatHeat</v>
      </c>
      <c r="AW80" s="108" t="str">
        <f t="shared" si="15"/>
        <v>RH0_1</v>
      </c>
      <c r="AX80" s="108">
        <f t="shared" ref="AX80:AX127" si="16">AX32</f>
        <v>0.0216553453978117</v>
      </c>
      <c r="AY80" s="108" t="s">
        <v>18</v>
      </c>
      <c r="AZ80" s="108" t="s">
        <v>193</v>
      </c>
      <c r="BD80" s="108" t="s">
        <v>327</v>
      </c>
      <c r="BE80" s="108" t="str">
        <f t="shared" ref="BE80:BF111" si="17">AV80</f>
        <v>R_ES-SA-WatHeat</v>
      </c>
      <c r="BF80" s="108" t="str">
        <f t="shared" si="17"/>
        <v>RH0_1</v>
      </c>
      <c r="BG80" s="108">
        <f t="shared" si="6"/>
        <v>0.0211002816156798</v>
      </c>
      <c r="BH80" s="108" t="s">
        <v>18</v>
      </c>
      <c r="BI80" s="108" t="s">
        <v>195</v>
      </c>
      <c r="BM80" s="108" t="s">
        <v>327</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327</v>
      </c>
      <c r="L81" s="108" t="str">
        <f t="shared" ref="L81:L127" si="20">L80</f>
        <v>R_ES-SA-WatHeat</v>
      </c>
      <c r="M81" s="108" t="s">
        <v>387</v>
      </c>
      <c r="N81" s="108">
        <f t="shared" si="8"/>
        <v>0.0206069139508455</v>
      </c>
      <c r="O81" s="108" t="s">
        <v>18</v>
      </c>
      <c r="P81" s="108" t="s">
        <v>196</v>
      </c>
      <c r="T81" s="108" t="s">
        <v>327</v>
      </c>
      <c r="U81" s="108" t="str">
        <f t="shared" si="9"/>
        <v>R_ES-SA-WatHeat</v>
      </c>
      <c r="V81" s="108" t="str">
        <f t="shared" si="9"/>
        <v>RH2_3</v>
      </c>
      <c r="W81" s="108">
        <f t="shared" si="10"/>
        <v>0.019269377650939</v>
      </c>
      <c r="X81" s="108" t="s">
        <v>18</v>
      </c>
      <c r="Y81" s="108" t="s">
        <v>191</v>
      </c>
      <c r="AC81" s="108" t="s">
        <v>327</v>
      </c>
      <c r="AD81" s="108" t="str">
        <f t="shared" si="11"/>
        <v>R_ES-SA-WatHeat</v>
      </c>
      <c r="AE81" s="108" t="str">
        <f t="shared" si="11"/>
        <v>RH2_3</v>
      </c>
      <c r="AF81" s="108">
        <f t="shared" si="12"/>
        <v>0.021716461727875</v>
      </c>
      <c r="AG81" s="108" t="s">
        <v>18</v>
      </c>
      <c r="AH81" s="108" t="s">
        <v>197</v>
      </c>
      <c r="AL81" s="108" t="s">
        <v>327</v>
      </c>
      <c r="AM81" s="108" t="str">
        <f t="shared" si="13"/>
        <v>R_ES-SA-WatHeat</v>
      </c>
      <c r="AN81" s="108" t="str">
        <f t="shared" si="13"/>
        <v>RH2_3</v>
      </c>
      <c r="AO81" s="108">
        <f t="shared" si="14"/>
        <v>0.0202044634746338</v>
      </c>
      <c r="AP81" s="108" t="s">
        <v>18</v>
      </c>
      <c r="AQ81" s="108" t="s">
        <v>194</v>
      </c>
      <c r="AU81" s="108" t="s">
        <v>327</v>
      </c>
      <c r="AV81" s="108" t="str">
        <f t="shared" si="15"/>
        <v>R_ES-SA-WatHeat</v>
      </c>
      <c r="AW81" s="108" t="str">
        <f t="shared" si="15"/>
        <v>RH2_3</v>
      </c>
      <c r="AX81" s="108">
        <f t="shared" si="16"/>
        <v>0.0197617928172299</v>
      </c>
      <c r="AY81" s="108" t="s">
        <v>18</v>
      </c>
      <c r="AZ81" s="108" t="s">
        <v>193</v>
      </c>
      <c r="BD81" s="108" t="s">
        <v>327</v>
      </c>
      <c r="BE81" s="108" t="str">
        <f t="shared" si="17"/>
        <v>R_ES-SA-WatHeat</v>
      </c>
      <c r="BF81" s="108" t="str">
        <f t="shared" si="17"/>
        <v>RH2_3</v>
      </c>
      <c r="BG81" s="108">
        <f t="shared" si="6"/>
        <v>0.0202044634746338</v>
      </c>
      <c r="BH81" s="108" t="s">
        <v>18</v>
      </c>
      <c r="BI81" s="108" t="s">
        <v>195</v>
      </c>
      <c r="BM81" s="108" t="s">
        <v>327</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R_ES-SA-WatHeat</v>
      </c>
      <c r="M82" s="108" t="s">
        <v>388</v>
      </c>
      <c r="N82" s="108">
        <f t="shared" si="8"/>
        <v>0.0199087438710615</v>
      </c>
      <c r="O82" s="108" t="s">
        <v>18</v>
      </c>
      <c r="P82" s="108" t="s">
        <v>196</v>
      </c>
      <c r="T82" s="108" t="s">
        <v>327</v>
      </c>
      <c r="U82" s="108" t="str">
        <f t="shared" si="9"/>
        <v>R_ES-SA-WatHeat</v>
      </c>
      <c r="V82" s="108" t="str">
        <f t="shared" si="9"/>
        <v>RH4_5</v>
      </c>
      <c r="W82" s="108">
        <f t="shared" si="10"/>
        <v>0.0185538915735157</v>
      </c>
      <c r="X82" s="108" t="s">
        <v>18</v>
      </c>
      <c r="Y82" s="108" t="s">
        <v>191</v>
      </c>
      <c r="AC82" s="108" t="s">
        <v>327</v>
      </c>
      <c r="AD82" s="108" t="str">
        <f t="shared" si="11"/>
        <v>R_ES-SA-WatHeat</v>
      </c>
      <c r="AE82" s="108" t="str">
        <f t="shared" si="11"/>
        <v>RH4_5</v>
      </c>
      <c r="AF82" s="108">
        <f t="shared" si="12"/>
        <v>0.0210410330240004</v>
      </c>
      <c r="AG82" s="108" t="s">
        <v>18</v>
      </c>
      <c r="AH82" s="108" t="s">
        <v>197</v>
      </c>
      <c r="AL82" s="108" t="s">
        <v>327</v>
      </c>
      <c r="AM82" s="108" t="str">
        <f t="shared" si="13"/>
        <v>R_ES-SA-WatHeat</v>
      </c>
      <c r="AN82" s="108" t="str">
        <f t="shared" si="13"/>
        <v>RH4_5</v>
      </c>
      <c r="AO82" s="108">
        <f t="shared" si="14"/>
        <v>0.0191598666763358</v>
      </c>
      <c r="AP82" s="108" t="s">
        <v>18</v>
      </c>
      <c r="AQ82" s="108" t="s">
        <v>194</v>
      </c>
      <c r="AU82" s="108" t="s">
        <v>327</v>
      </c>
      <c r="AV82" s="108" t="str">
        <f t="shared" si="15"/>
        <v>R_ES-SA-WatHeat</v>
      </c>
      <c r="AW82" s="108" t="str">
        <f t="shared" si="15"/>
        <v>RH4_5</v>
      </c>
      <c r="AX82" s="108">
        <f t="shared" si="16"/>
        <v>0.0176014946901204</v>
      </c>
      <c r="AY82" s="108" t="s">
        <v>18</v>
      </c>
      <c r="AZ82" s="108" t="s">
        <v>193</v>
      </c>
      <c r="BD82" s="108" t="s">
        <v>327</v>
      </c>
      <c r="BE82" s="108" t="str">
        <f t="shared" si="17"/>
        <v>R_ES-SA-WatHeat</v>
      </c>
      <c r="BF82" s="108" t="str">
        <f t="shared" si="17"/>
        <v>RH4_5</v>
      </c>
      <c r="BG82" s="108">
        <f t="shared" si="6"/>
        <v>0.0191598666763358</v>
      </c>
      <c r="BH82" s="108" t="s">
        <v>18</v>
      </c>
      <c r="BI82" s="108" t="s">
        <v>195</v>
      </c>
      <c r="BM82" s="108" t="s">
        <v>327</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R_ES-SA-WatHeat</v>
      </c>
      <c r="M83" s="108" t="s">
        <v>389</v>
      </c>
      <c r="N83" s="108">
        <f t="shared" si="8"/>
        <v>0.019131142691048</v>
      </c>
      <c r="O83" s="108" t="s">
        <v>18</v>
      </c>
      <c r="P83" s="108" t="s">
        <v>196</v>
      </c>
      <c r="T83" s="108" t="s">
        <v>327</v>
      </c>
      <c r="U83" s="108" t="str">
        <f t="shared" si="9"/>
        <v>R_ES-SA-WatHeat</v>
      </c>
      <c r="V83" s="108" t="str">
        <f t="shared" si="9"/>
        <v>RH6_7</v>
      </c>
      <c r="W83" s="108">
        <f t="shared" si="10"/>
        <v>0.0188033521186996</v>
      </c>
      <c r="X83" s="108" t="s">
        <v>18</v>
      </c>
      <c r="Y83" s="108" t="s">
        <v>191</v>
      </c>
      <c r="AC83" s="108" t="s">
        <v>327</v>
      </c>
      <c r="AD83" s="108" t="str">
        <f t="shared" si="11"/>
        <v>R_ES-SA-WatHeat</v>
      </c>
      <c r="AE83" s="108" t="str">
        <f t="shared" si="11"/>
        <v>RH6_7</v>
      </c>
      <c r="AF83" s="108">
        <f t="shared" si="12"/>
        <v>0.0186236423856643</v>
      </c>
      <c r="AG83" s="108" t="s">
        <v>18</v>
      </c>
      <c r="AH83" s="108" t="s">
        <v>197</v>
      </c>
      <c r="AL83" s="108" t="s">
        <v>327</v>
      </c>
      <c r="AM83" s="108" t="str">
        <f t="shared" si="13"/>
        <v>R_ES-SA-WatHeat</v>
      </c>
      <c r="AN83" s="108" t="str">
        <f t="shared" si="13"/>
        <v>RH6_7</v>
      </c>
      <c r="AO83" s="108">
        <f t="shared" si="14"/>
        <v>0.0183190275812949</v>
      </c>
      <c r="AP83" s="108" t="s">
        <v>18</v>
      </c>
      <c r="AQ83" s="108" t="s">
        <v>194</v>
      </c>
      <c r="AU83" s="108" t="s">
        <v>327</v>
      </c>
      <c r="AV83" s="108" t="str">
        <f t="shared" si="15"/>
        <v>R_ES-SA-WatHeat</v>
      </c>
      <c r="AW83" s="108" t="str">
        <f t="shared" si="15"/>
        <v>RH6_7</v>
      </c>
      <c r="AX83" s="108">
        <f t="shared" si="16"/>
        <v>0.0167442934477807</v>
      </c>
      <c r="AY83" s="108" t="s">
        <v>18</v>
      </c>
      <c r="AZ83" s="108" t="s">
        <v>193</v>
      </c>
      <c r="BD83" s="108" t="s">
        <v>327</v>
      </c>
      <c r="BE83" s="108" t="str">
        <f t="shared" si="17"/>
        <v>R_ES-SA-WatHeat</v>
      </c>
      <c r="BF83" s="108" t="str">
        <f t="shared" si="17"/>
        <v>RH6_7</v>
      </c>
      <c r="BG83" s="108">
        <f t="shared" si="6"/>
        <v>0.0183190275812949</v>
      </c>
      <c r="BH83" s="108" t="s">
        <v>18</v>
      </c>
      <c r="BI83" s="108" t="s">
        <v>195</v>
      </c>
      <c r="BM83" s="108" t="s">
        <v>327</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R_ES-SA-WatHeat</v>
      </c>
      <c r="M84" s="108" t="s">
        <v>390</v>
      </c>
      <c r="N84" s="108">
        <f t="shared" si="8"/>
        <v>0.0188308994526831</v>
      </c>
      <c r="O84" s="108" t="s">
        <v>18</v>
      </c>
      <c r="P84" s="108" t="s">
        <v>196</v>
      </c>
      <c r="T84" s="108" t="s">
        <v>327</v>
      </c>
      <c r="U84" s="108" t="str">
        <f t="shared" si="9"/>
        <v>R_ES-SA-WatHeat</v>
      </c>
      <c r="V84" s="108" t="str">
        <f t="shared" si="9"/>
        <v>RH8_9</v>
      </c>
      <c r="W84" s="108">
        <f t="shared" si="10"/>
        <v>0.0202757842956449</v>
      </c>
      <c r="X84" s="108" t="s">
        <v>18</v>
      </c>
      <c r="Y84" s="108" t="s">
        <v>191</v>
      </c>
      <c r="AC84" s="108" t="s">
        <v>327</v>
      </c>
      <c r="AD84" s="108" t="str">
        <f t="shared" si="11"/>
        <v>R_ES-SA-WatHeat</v>
      </c>
      <c r="AE84" s="108" t="str">
        <f t="shared" si="11"/>
        <v>RH8_9</v>
      </c>
      <c r="AF84" s="108">
        <f t="shared" si="12"/>
        <v>0.0171569347582401</v>
      </c>
      <c r="AG84" s="108" t="s">
        <v>18</v>
      </c>
      <c r="AH84" s="108" t="s">
        <v>197</v>
      </c>
      <c r="AL84" s="108" t="s">
        <v>327</v>
      </c>
      <c r="AM84" s="108" t="str">
        <f t="shared" si="13"/>
        <v>R_ES-SA-WatHeat</v>
      </c>
      <c r="AN84" s="108" t="str">
        <f t="shared" si="13"/>
        <v>RH8_9</v>
      </c>
      <c r="AO84" s="108">
        <f t="shared" si="14"/>
        <v>0.0183672329720752</v>
      </c>
      <c r="AP84" s="108" t="s">
        <v>18</v>
      </c>
      <c r="AQ84" s="108" t="s">
        <v>194</v>
      </c>
      <c r="AU84" s="108" t="s">
        <v>327</v>
      </c>
      <c r="AV84" s="108" t="str">
        <f t="shared" si="15"/>
        <v>R_ES-SA-WatHeat</v>
      </c>
      <c r="AW84" s="108" t="str">
        <f t="shared" si="15"/>
        <v>RH8_9</v>
      </c>
      <c r="AX84" s="108">
        <f t="shared" si="16"/>
        <v>0.0168878417223846</v>
      </c>
      <c r="AY84" s="108" t="s">
        <v>18</v>
      </c>
      <c r="AZ84" s="108" t="s">
        <v>193</v>
      </c>
      <c r="BD84" s="108" t="s">
        <v>327</v>
      </c>
      <c r="BE84" s="108" t="str">
        <f t="shared" si="17"/>
        <v>R_ES-SA-WatHeat</v>
      </c>
      <c r="BF84" s="108" t="str">
        <f t="shared" si="17"/>
        <v>RH8_9</v>
      </c>
      <c r="BG84" s="108">
        <f t="shared" si="6"/>
        <v>0.0183672329720752</v>
      </c>
      <c r="BH84" s="108" t="s">
        <v>18</v>
      </c>
      <c r="BI84" s="108" t="s">
        <v>195</v>
      </c>
      <c r="BM84" s="108" t="s">
        <v>327</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R_ES-SA-WatHeat</v>
      </c>
      <c r="M85" s="108" t="s">
        <v>391</v>
      </c>
      <c r="N85" s="108">
        <f t="shared" si="8"/>
        <v>0.0188922096207154</v>
      </c>
      <c r="O85" s="108" t="s">
        <v>18</v>
      </c>
      <c r="P85" s="108" t="s">
        <v>196</v>
      </c>
      <c r="T85" s="108" t="s">
        <v>327</v>
      </c>
      <c r="U85" s="108" t="str">
        <f t="shared" si="9"/>
        <v>R_ES-SA-WatHeat</v>
      </c>
      <c r="V85" s="108" t="str">
        <f t="shared" si="9"/>
        <v>RH10_11</v>
      </c>
      <c r="W85" s="108">
        <f t="shared" si="10"/>
        <v>0.0226727094068072</v>
      </c>
      <c r="X85" s="108" t="s">
        <v>18</v>
      </c>
      <c r="Y85" s="108" t="s">
        <v>191</v>
      </c>
      <c r="AC85" s="108" t="s">
        <v>327</v>
      </c>
      <c r="AD85" s="108" t="str">
        <f t="shared" si="11"/>
        <v>R_ES-SA-WatHeat</v>
      </c>
      <c r="AE85" s="108" t="str">
        <f t="shared" si="11"/>
        <v>RH10_11</v>
      </c>
      <c r="AF85" s="108">
        <f t="shared" si="12"/>
        <v>0.016996069788382</v>
      </c>
      <c r="AG85" s="108" t="s">
        <v>18</v>
      </c>
      <c r="AH85" s="108" t="s">
        <v>197</v>
      </c>
      <c r="AL85" s="108" t="s">
        <v>327</v>
      </c>
      <c r="AM85" s="108" t="str">
        <f t="shared" si="13"/>
        <v>R_ES-SA-WatHeat</v>
      </c>
      <c r="AN85" s="108" t="str">
        <f t="shared" si="13"/>
        <v>RH10_11</v>
      </c>
      <c r="AO85" s="108">
        <f t="shared" si="14"/>
        <v>0.0195161233742294</v>
      </c>
      <c r="AP85" s="108" t="s">
        <v>18</v>
      </c>
      <c r="AQ85" s="108" t="s">
        <v>194</v>
      </c>
      <c r="AU85" s="108" t="s">
        <v>327</v>
      </c>
      <c r="AV85" s="108" t="str">
        <f t="shared" si="15"/>
        <v>R_ES-SA-WatHeat</v>
      </c>
      <c r="AW85" s="108" t="str">
        <f t="shared" si="15"/>
        <v>RH10_11</v>
      </c>
      <c r="AX85" s="108">
        <f t="shared" si="16"/>
        <v>0.0187422674180833</v>
      </c>
      <c r="AY85" s="108" t="s">
        <v>18</v>
      </c>
      <c r="AZ85" s="108" t="s">
        <v>193</v>
      </c>
      <c r="BD85" s="108" t="s">
        <v>327</v>
      </c>
      <c r="BE85" s="108" t="str">
        <f t="shared" si="17"/>
        <v>R_ES-SA-WatHeat</v>
      </c>
      <c r="BF85" s="108" t="str">
        <f t="shared" si="17"/>
        <v>RH10_11</v>
      </c>
      <c r="BG85" s="108">
        <f t="shared" si="6"/>
        <v>0.0195161233742294</v>
      </c>
      <c r="BH85" s="108" t="s">
        <v>18</v>
      </c>
      <c r="BI85" s="108" t="s">
        <v>195</v>
      </c>
      <c r="BM85" s="108" t="s">
        <v>327</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R_ES-SA-WatHeat</v>
      </c>
      <c r="M86" s="108" t="s">
        <v>392</v>
      </c>
      <c r="N86" s="108">
        <f t="shared" si="8"/>
        <v>0.0197356728752531</v>
      </c>
      <c r="O86" s="108" t="s">
        <v>18</v>
      </c>
      <c r="P86" s="108" t="s">
        <v>196</v>
      </c>
      <c r="T86" s="108" t="s">
        <v>327</v>
      </c>
      <c r="U86" s="108" t="str">
        <f t="shared" si="9"/>
        <v>R_ES-SA-WatHeat</v>
      </c>
      <c r="V86" s="108" t="str">
        <f t="shared" si="9"/>
        <v>RH12_13</v>
      </c>
      <c r="W86" s="108">
        <f t="shared" si="10"/>
        <v>0.0227084613240583</v>
      </c>
      <c r="X86" s="108" t="s">
        <v>18</v>
      </c>
      <c r="Y86" s="108" t="s">
        <v>191</v>
      </c>
      <c r="AC86" s="108" t="s">
        <v>327</v>
      </c>
      <c r="AD86" s="108" t="str">
        <f t="shared" si="11"/>
        <v>R_ES-SA-WatHeat</v>
      </c>
      <c r="AE86" s="108" t="str">
        <f t="shared" si="11"/>
        <v>RH12_13</v>
      </c>
      <c r="AF86" s="108">
        <f t="shared" si="12"/>
        <v>0.0181900219421491</v>
      </c>
      <c r="AG86" s="108" t="s">
        <v>18</v>
      </c>
      <c r="AH86" s="108" t="s">
        <v>197</v>
      </c>
      <c r="AL86" s="108" t="s">
        <v>327</v>
      </c>
      <c r="AM86" s="108" t="str">
        <f t="shared" si="13"/>
        <v>R_ES-SA-WatHeat</v>
      </c>
      <c r="AN86" s="108" t="str">
        <f t="shared" si="13"/>
        <v>RH12_13</v>
      </c>
      <c r="AO86" s="108">
        <f t="shared" si="14"/>
        <v>0.0203929774116346</v>
      </c>
      <c r="AP86" s="108" t="s">
        <v>18</v>
      </c>
      <c r="AQ86" s="108" t="s">
        <v>194</v>
      </c>
      <c r="AU86" s="108" t="s">
        <v>327</v>
      </c>
      <c r="AV86" s="108" t="str">
        <f t="shared" si="15"/>
        <v>R_ES-SA-WatHeat</v>
      </c>
      <c r="AW86" s="108" t="str">
        <f t="shared" si="15"/>
        <v>RH12_13</v>
      </c>
      <c r="AX86" s="108">
        <f t="shared" si="16"/>
        <v>0.0203766512243404</v>
      </c>
      <c r="AY86" s="108" t="s">
        <v>18</v>
      </c>
      <c r="AZ86" s="108" t="s">
        <v>193</v>
      </c>
      <c r="BD86" s="108" t="s">
        <v>327</v>
      </c>
      <c r="BE86" s="108" t="str">
        <f t="shared" si="17"/>
        <v>R_ES-SA-WatHeat</v>
      </c>
      <c r="BF86" s="108" t="str">
        <f t="shared" si="17"/>
        <v>RH12_13</v>
      </c>
      <c r="BG86" s="108">
        <f t="shared" si="6"/>
        <v>0.0203929774116346</v>
      </c>
      <c r="BH86" s="108" t="s">
        <v>18</v>
      </c>
      <c r="BI86" s="108" t="s">
        <v>195</v>
      </c>
      <c r="BM86" s="108" t="s">
        <v>327</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R_ES-SA-WatHeat</v>
      </c>
      <c r="M87" s="108" t="s">
        <v>393</v>
      </c>
      <c r="N87" s="108">
        <f t="shared" si="8"/>
        <v>0.0205351902664844</v>
      </c>
      <c r="O87" s="108" t="s">
        <v>18</v>
      </c>
      <c r="P87" s="108" t="s">
        <v>196</v>
      </c>
      <c r="T87" s="108" t="s">
        <v>327</v>
      </c>
      <c r="U87" s="108" t="str">
        <f t="shared" si="9"/>
        <v>R_ES-SA-WatHeat</v>
      </c>
      <c r="V87" s="108" t="str">
        <f t="shared" si="9"/>
        <v>RH14_15</v>
      </c>
      <c r="W87" s="108">
        <f t="shared" si="10"/>
        <v>0.0220528299189836</v>
      </c>
      <c r="X87" s="108" t="s">
        <v>18</v>
      </c>
      <c r="Y87" s="108" t="s">
        <v>191</v>
      </c>
      <c r="AC87" s="108" t="s">
        <v>327</v>
      </c>
      <c r="AD87" s="108" t="str">
        <f t="shared" si="11"/>
        <v>R_ES-SA-WatHeat</v>
      </c>
      <c r="AE87" s="108" t="str">
        <f t="shared" si="11"/>
        <v>RH14_15</v>
      </c>
      <c r="AF87" s="108">
        <f t="shared" si="12"/>
        <v>0.0209674919745702</v>
      </c>
      <c r="AG87" s="108" t="s">
        <v>18</v>
      </c>
      <c r="AH87" s="108" t="s">
        <v>197</v>
      </c>
      <c r="AL87" s="108" t="s">
        <v>327</v>
      </c>
      <c r="AM87" s="108" t="str">
        <f t="shared" si="13"/>
        <v>R_ES-SA-WatHeat</v>
      </c>
      <c r="AN87" s="108" t="str">
        <f t="shared" si="13"/>
        <v>RH14_15</v>
      </c>
      <c r="AO87" s="108">
        <f t="shared" si="14"/>
        <v>0.0210417023326588</v>
      </c>
      <c r="AP87" s="108" t="s">
        <v>18</v>
      </c>
      <c r="AQ87" s="108" t="s">
        <v>194</v>
      </c>
      <c r="AU87" s="108" t="s">
        <v>327</v>
      </c>
      <c r="AV87" s="108" t="str">
        <f t="shared" si="15"/>
        <v>R_ES-SA-WatHeat</v>
      </c>
      <c r="AW87" s="108" t="str">
        <f t="shared" si="15"/>
        <v>RH14_15</v>
      </c>
      <c r="AX87" s="108">
        <f t="shared" si="16"/>
        <v>0.0207782387307691</v>
      </c>
      <c r="AY87" s="108" t="s">
        <v>18</v>
      </c>
      <c r="AZ87" s="108" t="s">
        <v>193</v>
      </c>
      <c r="BD87" s="108" t="s">
        <v>327</v>
      </c>
      <c r="BE87" s="108" t="str">
        <f t="shared" si="17"/>
        <v>R_ES-SA-WatHeat</v>
      </c>
      <c r="BF87" s="108" t="str">
        <f t="shared" si="17"/>
        <v>RH14_15</v>
      </c>
      <c r="BG87" s="108">
        <f t="shared" si="6"/>
        <v>0.0210417023326588</v>
      </c>
      <c r="BH87" s="108" t="s">
        <v>18</v>
      </c>
      <c r="BI87" s="108" t="s">
        <v>195</v>
      </c>
      <c r="BM87" s="108" t="s">
        <v>327</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R_ES-SA-WatHeat</v>
      </c>
      <c r="M88" s="108" t="s">
        <v>394</v>
      </c>
      <c r="N88" s="108">
        <f t="shared" si="8"/>
        <v>0.0208967198623784</v>
      </c>
      <c r="O88" s="108" t="s">
        <v>18</v>
      </c>
      <c r="P88" s="108" t="s">
        <v>196</v>
      </c>
      <c r="T88" s="108" t="s">
        <v>327</v>
      </c>
      <c r="U88" s="108" t="str">
        <f t="shared" si="9"/>
        <v>R_ES-SA-WatHeat</v>
      </c>
      <c r="V88" s="108" t="str">
        <f t="shared" si="9"/>
        <v>RH16_17</v>
      </c>
      <c r="W88" s="108">
        <f t="shared" si="10"/>
        <v>0.0211925188192021</v>
      </c>
      <c r="X88" s="108" t="s">
        <v>18</v>
      </c>
      <c r="Y88" s="108" t="s">
        <v>191</v>
      </c>
      <c r="AC88" s="108" t="s">
        <v>327</v>
      </c>
      <c r="AD88" s="108" t="str">
        <f t="shared" si="11"/>
        <v>R_ES-SA-WatHeat</v>
      </c>
      <c r="AE88" s="108" t="str">
        <f t="shared" si="11"/>
        <v>RH16_17</v>
      </c>
      <c r="AF88" s="108">
        <f t="shared" si="12"/>
        <v>0.0218963821038514</v>
      </c>
      <c r="AG88" s="108" t="s">
        <v>18</v>
      </c>
      <c r="AH88" s="108" t="s">
        <v>197</v>
      </c>
      <c r="AL88" s="108" t="s">
        <v>327</v>
      </c>
      <c r="AM88" s="108" t="str">
        <f t="shared" si="13"/>
        <v>R_ES-SA-WatHeat</v>
      </c>
      <c r="AN88" s="108" t="str">
        <f t="shared" si="13"/>
        <v>RH16_17</v>
      </c>
      <c r="AO88" s="108">
        <f t="shared" si="14"/>
        <v>0.0210314702528813</v>
      </c>
      <c r="AP88" s="108" t="s">
        <v>18</v>
      </c>
      <c r="AQ88" s="108" t="s">
        <v>194</v>
      </c>
      <c r="AU88" s="108" t="s">
        <v>327</v>
      </c>
      <c r="AV88" s="108" t="str">
        <f t="shared" si="15"/>
        <v>R_ES-SA-WatHeat</v>
      </c>
      <c r="AW88" s="108" t="str">
        <f t="shared" si="15"/>
        <v>RH16_17</v>
      </c>
      <c r="AX88" s="108">
        <f t="shared" si="16"/>
        <v>0.0206919007593365</v>
      </c>
      <c r="AY88" s="108" t="s">
        <v>18</v>
      </c>
      <c r="AZ88" s="108" t="s">
        <v>193</v>
      </c>
      <c r="BD88" s="108" t="s">
        <v>327</v>
      </c>
      <c r="BE88" s="108" t="str">
        <f t="shared" si="17"/>
        <v>R_ES-SA-WatHeat</v>
      </c>
      <c r="BF88" s="108" t="str">
        <f t="shared" si="17"/>
        <v>RH16_17</v>
      </c>
      <c r="BG88" s="108">
        <f t="shared" si="6"/>
        <v>0.0210314702528813</v>
      </c>
      <c r="BH88" s="108" t="s">
        <v>18</v>
      </c>
      <c r="BI88" s="108" t="s">
        <v>195</v>
      </c>
      <c r="BM88" s="108" t="s">
        <v>327</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R_ES-SA-WatHeat</v>
      </c>
      <c r="M89" s="108" t="s">
        <v>395</v>
      </c>
      <c r="N89" s="108">
        <f t="shared" si="8"/>
        <v>0.0208657701701157</v>
      </c>
      <c r="O89" s="108" t="s">
        <v>18</v>
      </c>
      <c r="P89" s="108" t="s">
        <v>196</v>
      </c>
      <c r="T89" s="108" t="s">
        <v>327</v>
      </c>
      <c r="U89" s="108" t="str">
        <f t="shared" si="9"/>
        <v>R_ES-SA-WatHeat</v>
      </c>
      <c r="V89" s="108" t="str">
        <f t="shared" si="9"/>
        <v>RH18_19</v>
      </c>
      <c r="W89" s="108">
        <f t="shared" si="10"/>
        <v>0.0211344683567324</v>
      </c>
      <c r="X89" s="108" t="s">
        <v>18</v>
      </c>
      <c r="Y89" s="108" t="s">
        <v>191</v>
      </c>
      <c r="AC89" s="108" t="s">
        <v>327</v>
      </c>
      <c r="AD89" s="108" t="str">
        <f t="shared" si="11"/>
        <v>R_ES-SA-WatHeat</v>
      </c>
      <c r="AE89" s="108" t="str">
        <f t="shared" si="11"/>
        <v>RH18_19</v>
      </c>
      <c r="AF89" s="108">
        <f t="shared" si="12"/>
        <v>0.0217155355129377</v>
      </c>
      <c r="AG89" s="108" t="s">
        <v>18</v>
      </c>
      <c r="AH89" s="108" t="s">
        <v>197</v>
      </c>
      <c r="AL89" s="108" t="s">
        <v>327</v>
      </c>
      <c r="AM89" s="108" t="str">
        <f t="shared" si="13"/>
        <v>R_ES-SA-WatHeat</v>
      </c>
      <c r="AN89" s="108" t="str">
        <f t="shared" si="13"/>
        <v>RH18_19</v>
      </c>
      <c r="AO89" s="108">
        <f t="shared" si="14"/>
        <v>0.0207724666848622</v>
      </c>
      <c r="AP89" s="108" t="s">
        <v>18</v>
      </c>
      <c r="AQ89" s="108" t="s">
        <v>194</v>
      </c>
      <c r="AU89" s="108" t="s">
        <v>327</v>
      </c>
      <c r="AV89" s="108" t="str">
        <f t="shared" si="15"/>
        <v>R_ES-SA-WatHeat</v>
      </c>
      <c r="AW89" s="108" t="str">
        <f t="shared" si="15"/>
        <v>RH18_19</v>
      </c>
      <c r="AX89" s="108">
        <f t="shared" si="16"/>
        <v>0.0204346889564006</v>
      </c>
      <c r="AY89" s="108" t="s">
        <v>18</v>
      </c>
      <c r="AZ89" s="108" t="s">
        <v>193</v>
      </c>
      <c r="BD89" s="108" t="s">
        <v>327</v>
      </c>
      <c r="BE89" s="108" t="str">
        <f t="shared" si="17"/>
        <v>R_ES-SA-WatHeat</v>
      </c>
      <c r="BF89" s="108" t="str">
        <f t="shared" si="17"/>
        <v>RH18_19</v>
      </c>
      <c r="BG89" s="108">
        <f t="shared" si="6"/>
        <v>0.0207724666848622</v>
      </c>
      <c r="BH89" s="108" t="s">
        <v>18</v>
      </c>
      <c r="BI89" s="108" t="s">
        <v>195</v>
      </c>
      <c r="BM89" s="108" t="s">
        <v>327</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R_ES-SA-WatHeat</v>
      </c>
      <c r="M90" s="108" t="s">
        <v>396</v>
      </c>
      <c r="N90" s="108">
        <f t="shared" si="8"/>
        <v>0.0208182800695852</v>
      </c>
      <c r="O90" s="108" t="s">
        <v>18</v>
      </c>
      <c r="P90" s="108" t="s">
        <v>196</v>
      </c>
      <c r="T90" s="108" t="s">
        <v>327</v>
      </c>
      <c r="U90" s="108" t="str">
        <f t="shared" si="9"/>
        <v>R_ES-SA-WatHeat</v>
      </c>
      <c r="V90" s="108" t="str">
        <f t="shared" si="9"/>
        <v>RH20_21</v>
      </c>
      <c r="W90" s="108">
        <f t="shared" si="10"/>
        <v>0.0216015909557287</v>
      </c>
      <c r="X90" s="108" t="s">
        <v>18</v>
      </c>
      <c r="Y90" s="108" t="s">
        <v>191</v>
      </c>
      <c r="AC90" s="108" t="s">
        <v>327</v>
      </c>
      <c r="AD90" s="108" t="str">
        <f t="shared" si="11"/>
        <v>R_ES-SA-WatHeat</v>
      </c>
      <c r="AE90" s="108" t="str">
        <f t="shared" si="11"/>
        <v>RH20_21</v>
      </c>
      <c r="AF90" s="108">
        <f t="shared" si="12"/>
        <v>0.0212535167287306</v>
      </c>
      <c r="AG90" s="108" t="s">
        <v>18</v>
      </c>
      <c r="AH90" s="108" t="s">
        <v>197</v>
      </c>
      <c r="AL90" s="108" t="s">
        <v>327</v>
      </c>
      <c r="AM90" s="108" t="str">
        <f t="shared" si="13"/>
        <v>R_ES-SA-WatHeat</v>
      </c>
      <c r="AN90" s="108" t="str">
        <f t="shared" si="13"/>
        <v>RH20_21</v>
      </c>
      <c r="AO90" s="108">
        <f t="shared" si="14"/>
        <v>0.0208717090489964</v>
      </c>
      <c r="AP90" s="108" t="s">
        <v>18</v>
      </c>
      <c r="AQ90" s="108" t="s">
        <v>194</v>
      </c>
      <c r="AU90" s="108" t="s">
        <v>327</v>
      </c>
      <c r="AV90" s="108" t="str">
        <f t="shared" si="15"/>
        <v>R_ES-SA-WatHeat</v>
      </c>
      <c r="AW90" s="108" t="str">
        <f t="shared" si="15"/>
        <v>RH20_21</v>
      </c>
      <c r="AX90" s="108">
        <f t="shared" si="16"/>
        <v>0.0208022312711157</v>
      </c>
      <c r="AY90" s="108" t="s">
        <v>18</v>
      </c>
      <c r="AZ90" s="108" t="s">
        <v>193</v>
      </c>
      <c r="BD90" s="108" t="s">
        <v>327</v>
      </c>
      <c r="BE90" s="108" t="str">
        <f t="shared" si="17"/>
        <v>R_ES-SA-WatHeat</v>
      </c>
      <c r="BF90" s="108" t="str">
        <f t="shared" si="17"/>
        <v>RH20_21</v>
      </c>
      <c r="BG90" s="108">
        <f t="shared" si="6"/>
        <v>0.0208717090489964</v>
      </c>
      <c r="BH90" s="108" t="s">
        <v>18</v>
      </c>
      <c r="BI90" s="108" t="s">
        <v>195</v>
      </c>
      <c r="BM90" s="108" t="s">
        <v>327</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R_ES-SA-WatHeat</v>
      </c>
      <c r="M91" s="108" t="s">
        <v>397</v>
      </c>
      <c r="N91" s="108">
        <f t="shared" si="8"/>
        <v>0.0209309345114678</v>
      </c>
      <c r="O91" s="108" t="s">
        <v>18</v>
      </c>
      <c r="P91" s="108" t="s">
        <v>196</v>
      </c>
      <c r="T91" s="108" t="s">
        <v>327</v>
      </c>
      <c r="U91" s="108" t="str">
        <f t="shared" si="9"/>
        <v>R_ES-SA-WatHeat</v>
      </c>
      <c r="V91" s="108" t="str">
        <f t="shared" si="9"/>
        <v>RH22_23</v>
      </c>
      <c r="W91" s="108">
        <f t="shared" si="10"/>
        <v>0.0217726786365968</v>
      </c>
      <c r="X91" s="108" t="s">
        <v>18</v>
      </c>
      <c r="Y91" s="108" t="s">
        <v>191</v>
      </c>
      <c r="AC91" s="108" t="s">
        <v>327</v>
      </c>
      <c r="AD91" s="108" t="str">
        <f t="shared" si="11"/>
        <v>R_ES-SA-WatHeat</v>
      </c>
      <c r="AE91" s="108" t="str">
        <f t="shared" si="11"/>
        <v>RH22_23</v>
      </c>
      <c r="AF91" s="108">
        <f t="shared" si="12"/>
        <v>0.0210192787763135</v>
      </c>
      <c r="AG91" s="108" t="s">
        <v>18</v>
      </c>
      <c r="AH91" s="108" t="s">
        <v>197</v>
      </c>
      <c r="AL91" s="108" t="s">
        <v>327</v>
      </c>
      <c r="AM91" s="108" t="str">
        <f t="shared" si="13"/>
        <v>R_ES-SA-WatHeat</v>
      </c>
      <c r="AN91" s="108" t="str">
        <f t="shared" si="13"/>
        <v>RH22_23</v>
      </c>
      <c r="AO91" s="108">
        <f t="shared" si="14"/>
        <v>0.0210488298607682</v>
      </c>
      <c r="AP91" s="108" t="s">
        <v>18</v>
      </c>
      <c r="AQ91" s="108" t="s">
        <v>194</v>
      </c>
      <c r="AU91" s="108" t="s">
        <v>327</v>
      </c>
      <c r="AV91" s="108" t="str">
        <f t="shared" si="15"/>
        <v>R_ES-SA-WatHeat</v>
      </c>
      <c r="AW91" s="108" t="str">
        <f t="shared" si="15"/>
        <v>RH22_23</v>
      </c>
      <c r="AX91" s="108">
        <f t="shared" si="16"/>
        <v>0.0211656433177729</v>
      </c>
      <c r="AY91" s="108" t="s">
        <v>18</v>
      </c>
      <c r="AZ91" s="108" t="s">
        <v>193</v>
      </c>
      <c r="BD91" s="108" t="s">
        <v>327</v>
      </c>
      <c r="BE91" s="108" t="str">
        <f t="shared" si="17"/>
        <v>R_ES-SA-WatHeat</v>
      </c>
      <c r="BF91" s="108" t="str">
        <f t="shared" si="17"/>
        <v>RH22_23</v>
      </c>
      <c r="BG91" s="108">
        <f t="shared" si="6"/>
        <v>0.0210488298607682</v>
      </c>
      <c r="BH91" s="108" t="s">
        <v>18</v>
      </c>
      <c r="BI91" s="108" t="s">
        <v>195</v>
      </c>
      <c r="BM91" s="108" t="s">
        <v>327</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R_ES-SA-WatHeat</v>
      </c>
      <c r="M92" s="108" t="s">
        <v>398</v>
      </c>
      <c r="N92" s="108">
        <f t="shared" si="8"/>
        <v>0.0216934658061337</v>
      </c>
      <c r="O92" s="108" t="s">
        <v>18</v>
      </c>
      <c r="P92" s="108" t="s">
        <v>196</v>
      </c>
      <c r="T92" s="108" t="s">
        <v>327</v>
      </c>
      <c r="U92" s="108" t="str">
        <f t="shared" si="9"/>
        <v>R_ES-SA-WatHeat</v>
      </c>
      <c r="V92" s="108" t="str">
        <f t="shared" si="9"/>
        <v>SH0_1</v>
      </c>
      <c r="W92" s="108">
        <f t="shared" si="10"/>
        <v>0.0174477618854123</v>
      </c>
      <c r="X92" s="108" t="s">
        <v>18</v>
      </c>
      <c r="Y92" s="108" t="s">
        <v>191</v>
      </c>
      <c r="AC92" s="108" t="s">
        <v>327</v>
      </c>
      <c r="AD92" s="108" t="str">
        <f t="shared" si="11"/>
        <v>R_ES-SA-WatHeat</v>
      </c>
      <c r="AE92" s="108" t="str">
        <f t="shared" si="11"/>
        <v>SH0_1</v>
      </c>
      <c r="AF92" s="108">
        <f t="shared" si="12"/>
        <v>0.020811553801597</v>
      </c>
      <c r="AG92" s="108" t="s">
        <v>18</v>
      </c>
      <c r="AH92" s="108" t="s">
        <v>197</v>
      </c>
      <c r="AL92" s="108" t="s">
        <v>327</v>
      </c>
      <c r="AM92" s="108" t="str">
        <f t="shared" si="13"/>
        <v>R_ES-SA-WatHeat</v>
      </c>
      <c r="AN92" s="108" t="str">
        <f t="shared" si="13"/>
        <v>SH0_1</v>
      </c>
      <c r="AO92" s="108">
        <f t="shared" si="14"/>
        <v>0.0202895899307037</v>
      </c>
      <c r="AP92" s="108" t="s">
        <v>18</v>
      </c>
      <c r="AQ92" s="108" t="s">
        <v>194</v>
      </c>
      <c r="AU92" s="108" t="s">
        <v>327</v>
      </c>
      <c r="AV92" s="108" t="str">
        <f t="shared" si="15"/>
        <v>R_ES-SA-WatHeat</v>
      </c>
      <c r="AW92" s="108" t="str">
        <f t="shared" si="15"/>
        <v>SH0_1</v>
      </c>
      <c r="AX92" s="108">
        <f t="shared" si="16"/>
        <v>0.0235399975380162</v>
      </c>
      <c r="AY92" s="108" t="s">
        <v>18</v>
      </c>
      <c r="AZ92" s="108" t="s">
        <v>193</v>
      </c>
      <c r="BD92" s="108" t="s">
        <v>327</v>
      </c>
      <c r="BE92" s="108" t="str">
        <f t="shared" si="17"/>
        <v>R_ES-SA-WatHeat</v>
      </c>
      <c r="BF92" s="108" t="str">
        <f t="shared" si="17"/>
        <v>SH0_1</v>
      </c>
      <c r="BG92" s="108">
        <f t="shared" si="6"/>
        <v>0.0202895899307037</v>
      </c>
      <c r="BH92" s="108" t="s">
        <v>18</v>
      </c>
      <c r="BI92" s="108" t="s">
        <v>195</v>
      </c>
      <c r="BM92" s="108" t="s">
        <v>327</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R_ES-SA-WatHeat</v>
      </c>
      <c r="M93" s="108" t="s">
        <v>399</v>
      </c>
      <c r="N93" s="108">
        <f t="shared" si="8"/>
        <v>0.0210916294485409</v>
      </c>
      <c r="O93" s="108" t="s">
        <v>18</v>
      </c>
      <c r="P93" s="108" t="s">
        <v>196</v>
      </c>
      <c r="T93" s="108" t="s">
        <v>327</v>
      </c>
      <c r="U93" s="108" t="str">
        <f t="shared" si="9"/>
        <v>R_ES-SA-WatHeat</v>
      </c>
      <c r="V93" s="108" t="str">
        <f t="shared" si="9"/>
        <v>SH2_3</v>
      </c>
      <c r="W93" s="108">
        <f t="shared" si="10"/>
        <v>0.0152457918759897</v>
      </c>
      <c r="X93" s="108" t="s">
        <v>18</v>
      </c>
      <c r="Y93" s="108" t="s">
        <v>191</v>
      </c>
      <c r="AC93" s="108" t="s">
        <v>327</v>
      </c>
      <c r="AD93" s="108" t="str">
        <f t="shared" si="11"/>
        <v>R_ES-SA-WatHeat</v>
      </c>
      <c r="AE93" s="108" t="str">
        <f t="shared" si="11"/>
        <v>SH2_3</v>
      </c>
      <c r="AF93" s="108">
        <f t="shared" si="12"/>
        <v>0.0201796299239725</v>
      </c>
      <c r="AG93" s="108" t="s">
        <v>18</v>
      </c>
      <c r="AH93" s="108" t="s">
        <v>197</v>
      </c>
      <c r="AL93" s="108" t="s">
        <v>327</v>
      </c>
      <c r="AM93" s="108" t="str">
        <f t="shared" si="13"/>
        <v>R_ES-SA-WatHeat</v>
      </c>
      <c r="AN93" s="108" t="str">
        <f t="shared" si="13"/>
        <v>SH2_3</v>
      </c>
      <c r="AO93" s="108">
        <f t="shared" si="14"/>
        <v>0.0188706568826577</v>
      </c>
      <c r="AP93" s="108" t="s">
        <v>18</v>
      </c>
      <c r="AQ93" s="108" t="s">
        <v>194</v>
      </c>
      <c r="AU93" s="108" t="s">
        <v>327</v>
      </c>
      <c r="AV93" s="108" t="str">
        <f t="shared" si="15"/>
        <v>R_ES-SA-WatHeat</v>
      </c>
      <c r="AW93" s="108" t="str">
        <f t="shared" si="15"/>
        <v>SH2_3</v>
      </c>
      <c r="AX93" s="108">
        <f t="shared" si="16"/>
        <v>0.0213085433268016</v>
      </c>
      <c r="AY93" s="108" t="s">
        <v>18</v>
      </c>
      <c r="AZ93" s="108" t="s">
        <v>193</v>
      </c>
      <c r="BD93" s="108" t="s">
        <v>327</v>
      </c>
      <c r="BE93" s="108" t="str">
        <f t="shared" si="17"/>
        <v>R_ES-SA-WatHeat</v>
      </c>
      <c r="BF93" s="108" t="str">
        <f t="shared" si="17"/>
        <v>SH2_3</v>
      </c>
      <c r="BG93" s="108">
        <f t="shared" si="6"/>
        <v>0.0188706568826577</v>
      </c>
      <c r="BH93" s="108" t="s">
        <v>18</v>
      </c>
      <c r="BI93" s="108" t="s">
        <v>195</v>
      </c>
      <c r="BM93" s="108" t="s">
        <v>327</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R_ES-SA-WatHeat</v>
      </c>
      <c r="M94" s="108" t="s">
        <v>400</v>
      </c>
      <c r="N94" s="108">
        <f t="shared" si="8"/>
        <v>0.0202885549117574</v>
      </c>
      <c r="O94" s="108" t="s">
        <v>18</v>
      </c>
      <c r="P94" s="108" t="s">
        <v>196</v>
      </c>
      <c r="T94" s="108" t="s">
        <v>327</v>
      </c>
      <c r="U94" s="108" t="str">
        <f t="shared" si="9"/>
        <v>R_ES-SA-WatHeat</v>
      </c>
      <c r="V94" s="108" t="str">
        <f t="shared" si="9"/>
        <v>SH4_5</v>
      </c>
      <c r="W94" s="108">
        <f t="shared" si="10"/>
        <v>0.0140147850596432</v>
      </c>
      <c r="X94" s="108" t="s">
        <v>18</v>
      </c>
      <c r="Y94" s="108" t="s">
        <v>191</v>
      </c>
      <c r="AC94" s="108" t="s">
        <v>327</v>
      </c>
      <c r="AD94" s="108" t="str">
        <f t="shared" si="11"/>
        <v>R_ES-SA-WatHeat</v>
      </c>
      <c r="AE94" s="108" t="str">
        <f t="shared" si="11"/>
        <v>SH4_5</v>
      </c>
      <c r="AF94" s="108">
        <f t="shared" si="12"/>
        <v>0.0196148395220663</v>
      </c>
      <c r="AG94" s="108" t="s">
        <v>18</v>
      </c>
      <c r="AH94" s="108" t="s">
        <v>197</v>
      </c>
      <c r="AL94" s="108" t="s">
        <v>327</v>
      </c>
      <c r="AM94" s="108" t="str">
        <f t="shared" si="13"/>
        <v>R_ES-SA-WatHeat</v>
      </c>
      <c r="AN94" s="108" t="str">
        <f t="shared" si="13"/>
        <v>SH4_5</v>
      </c>
      <c r="AO94" s="108">
        <f t="shared" si="14"/>
        <v>0.017500502969476</v>
      </c>
      <c r="AP94" s="108" t="s">
        <v>18</v>
      </c>
      <c r="AQ94" s="108" t="s">
        <v>194</v>
      </c>
      <c r="AU94" s="108" t="s">
        <v>327</v>
      </c>
      <c r="AV94" s="108" t="str">
        <f t="shared" si="15"/>
        <v>R_ES-SA-WatHeat</v>
      </c>
      <c r="AW94" s="108" t="str">
        <f t="shared" si="15"/>
        <v>SH4_5</v>
      </c>
      <c r="AX94" s="108">
        <f t="shared" si="16"/>
        <v>0.0184793639312763</v>
      </c>
      <c r="AY94" s="108" t="s">
        <v>18</v>
      </c>
      <c r="AZ94" s="108" t="s">
        <v>193</v>
      </c>
      <c r="BD94" s="108" t="s">
        <v>327</v>
      </c>
      <c r="BE94" s="108" t="str">
        <f t="shared" si="17"/>
        <v>R_ES-SA-WatHeat</v>
      </c>
      <c r="BF94" s="108" t="str">
        <f t="shared" si="17"/>
        <v>SH4_5</v>
      </c>
      <c r="BG94" s="108">
        <f t="shared" si="6"/>
        <v>0.017500502969476</v>
      </c>
      <c r="BH94" s="108" t="s">
        <v>18</v>
      </c>
      <c r="BI94" s="108" t="s">
        <v>195</v>
      </c>
      <c r="BM94" s="108" t="s">
        <v>327</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R_ES-SA-WatHeat</v>
      </c>
      <c r="M95" s="108" t="s">
        <v>401</v>
      </c>
      <c r="N95" s="108">
        <f t="shared" si="8"/>
        <v>0.0192322364169783</v>
      </c>
      <c r="O95" s="108" t="s">
        <v>18</v>
      </c>
      <c r="P95" s="108" t="s">
        <v>196</v>
      </c>
      <c r="T95" s="108" t="s">
        <v>327</v>
      </c>
      <c r="U95" s="108" t="str">
        <f t="shared" si="9"/>
        <v>R_ES-SA-WatHeat</v>
      </c>
      <c r="V95" s="108" t="str">
        <f t="shared" si="9"/>
        <v>SH6_7</v>
      </c>
      <c r="W95" s="108">
        <f t="shared" si="10"/>
        <v>0.0138604432096002</v>
      </c>
      <c r="X95" s="108" t="s">
        <v>18</v>
      </c>
      <c r="Y95" s="108" t="s">
        <v>191</v>
      </c>
      <c r="AC95" s="108" t="s">
        <v>327</v>
      </c>
      <c r="AD95" s="108" t="str">
        <f t="shared" si="11"/>
        <v>R_ES-SA-WatHeat</v>
      </c>
      <c r="AE95" s="108" t="str">
        <f t="shared" si="11"/>
        <v>SH6_7</v>
      </c>
      <c r="AF95" s="108">
        <f t="shared" si="12"/>
        <v>0.0172789981084644</v>
      </c>
      <c r="AG95" s="108" t="s">
        <v>18</v>
      </c>
      <c r="AH95" s="108" t="s">
        <v>197</v>
      </c>
      <c r="AL95" s="108" t="s">
        <v>327</v>
      </c>
      <c r="AM95" s="108" t="str">
        <f t="shared" si="13"/>
        <v>R_ES-SA-WatHeat</v>
      </c>
      <c r="AN95" s="108" t="str">
        <f t="shared" si="13"/>
        <v>SH6_7</v>
      </c>
      <c r="AO95" s="108">
        <f t="shared" si="14"/>
        <v>0.016421193779789</v>
      </c>
      <c r="AP95" s="108" t="s">
        <v>18</v>
      </c>
      <c r="AQ95" s="108" t="s">
        <v>194</v>
      </c>
      <c r="AU95" s="108" t="s">
        <v>327</v>
      </c>
      <c r="AV95" s="108" t="str">
        <f t="shared" si="15"/>
        <v>R_ES-SA-WatHeat</v>
      </c>
      <c r="AW95" s="108" t="str">
        <f t="shared" si="15"/>
        <v>SH6_7</v>
      </c>
      <c r="AX95" s="108">
        <f t="shared" si="16"/>
        <v>0.0171996217128879</v>
      </c>
      <c r="AY95" s="108" t="s">
        <v>18</v>
      </c>
      <c r="AZ95" s="108" t="s">
        <v>193</v>
      </c>
      <c r="BD95" s="108" t="s">
        <v>327</v>
      </c>
      <c r="BE95" s="108" t="str">
        <f t="shared" si="17"/>
        <v>R_ES-SA-WatHeat</v>
      </c>
      <c r="BF95" s="108" t="str">
        <f t="shared" si="17"/>
        <v>SH6_7</v>
      </c>
      <c r="BG95" s="108">
        <f t="shared" si="6"/>
        <v>0.016421193779789</v>
      </c>
      <c r="BH95" s="108" t="s">
        <v>18</v>
      </c>
      <c r="BI95" s="108" t="s">
        <v>195</v>
      </c>
      <c r="BM95" s="108" t="s">
        <v>327</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R_ES-SA-WatHeat</v>
      </c>
      <c r="M96" s="108" t="s">
        <v>402</v>
      </c>
      <c r="N96" s="108">
        <f t="shared" si="8"/>
        <v>0.0187485070114251</v>
      </c>
      <c r="O96" s="108" t="s">
        <v>18</v>
      </c>
      <c r="P96" s="108" t="s">
        <v>196</v>
      </c>
      <c r="T96" s="108" t="s">
        <v>327</v>
      </c>
      <c r="U96" s="108" t="str">
        <f t="shared" si="9"/>
        <v>R_ES-SA-WatHeat</v>
      </c>
      <c r="V96" s="108" t="str">
        <f t="shared" si="9"/>
        <v>SH8_9</v>
      </c>
      <c r="W96" s="108">
        <f t="shared" si="10"/>
        <v>0.0147551071793505</v>
      </c>
      <c r="X96" s="108" t="s">
        <v>18</v>
      </c>
      <c r="Y96" s="108" t="s">
        <v>191</v>
      </c>
      <c r="AC96" s="108" t="s">
        <v>327</v>
      </c>
      <c r="AD96" s="108" t="str">
        <f t="shared" si="11"/>
        <v>R_ES-SA-WatHeat</v>
      </c>
      <c r="AE96" s="108" t="str">
        <f t="shared" si="11"/>
        <v>SH8_9</v>
      </c>
      <c r="AF96" s="108">
        <f t="shared" si="12"/>
        <v>0.0155886992614423</v>
      </c>
      <c r="AG96" s="108" t="s">
        <v>18</v>
      </c>
      <c r="AH96" s="108" t="s">
        <v>197</v>
      </c>
      <c r="AL96" s="108" t="s">
        <v>327</v>
      </c>
      <c r="AM96" s="108" t="str">
        <f t="shared" si="13"/>
        <v>R_ES-SA-WatHeat</v>
      </c>
      <c r="AN96" s="108" t="str">
        <f t="shared" si="13"/>
        <v>SH8_9</v>
      </c>
      <c r="AO96" s="108">
        <f t="shared" si="14"/>
        <v>0.0161398429577345</v>
      </c>
      <c r="AP96" s="108" t="s">
        <v>18</v>
      </c>
      <c r="AQ96" s="108" t="s">
        <v>194</v>
      </c>
      <c r="AU96" s="108" t="s">
        <v>327</v>
      </c>
      <c r="AV96" s="108" t="str">
        <f t="shared" si="15"/>
        <v>R_ES-SA-WatHeat</v>
      </c>
      <c r="AW96" s="108" t="str">
        <f t="shared" si="15"/>
        <v>SH8_9</v>
      </c>
      <c r="AX96" s="108">
        <f t="shared" si="16"/>
        <v>0.017030245273227</v>
      </c>
      <c r="AY96" s="108" t="s">
        <v>18</v>
      </c>
      <c r="AZ96" s="108" t="s">
        <v>193</v>
      </c>
      <c r="BD96" s="108" t="s">
        <v>327</v>
      </c>
      <c r="BE96" s="108" t="str">
        <f t="shared" si="17"/>
        <v>R_ES-SA-WatHeat</v>
      </c>
      <c r="BF96" s="108" t="str">
        <f t="shared" si="17"/>
        <v>SH8_9</v>
      </c>
      <c r="BG96" s="108">
        <f t="shared" si="6"/>
        <v>0.0161398429577345</v>
      </c>
      <c r="BH96" s="108" t="s">
        <v>18</v>
      </c>
      <c r="BI96" s="108" t="s">
        <v>195</v>
      </c>
      <c r="BM96" s="108" t="s">
        <v>327</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R_ES-SA-WatHeat</v>
      </c>
      <c r="M97" s="108" t="s">
        <v>403</v>
      </c>
      <c r="N97" s="108">
        <f t="shared" si="8"/>
        <v>0.0186780472400084</v>
      </c>
      <c r="O97" s="108" t="s">
        <v>18</v>
      </c>
      <c r="P97" s="108" t="s">
        <v>196</v>
      </c>
      <c r="T97" s="108" t="s">
        <v>327</v>
      </c>
      <c r="U97" s="108" t="str">
        <f t="shared" si="9"/>
        <v>R_ES-SA-WatHeat</v>
      </c>
      <c r="V97" s="108" t="str">
        <f t="shared" si="9"/>
        <v>SH10_11</v>
      </c>
      <c r="W97" s="108">
        <f t="shared" si="10"/>
        <v>0.0171866616430302</v>
      </c>
      <c r="X97" s="108" t="s">
        <v>18</v>
      </c>
      <c r="Y97" s="108" t="s">
        <v>191</v>
      </c>
      <c r="AC97" s="108" t="s">
        <v>327</v>
      </c>
      <c r="AD97" s="108" t="str">
        <f t="shared" si="11"/>
        <v>R_ES-SA-WatHeat</v>
      </c>
      <c r="AE97" s="108" t="str">
        <f t="shared" si="11"/>
        <v>SH10_11</v>
      </c>
      <c r="AF97" s="108">
        <f t="shared" si="12"/>
        <v>0.0150973156957682</v>
      </c>
      <c r="AG97" s="108" t="s">
        <v>18</v>
      </c>
      <c r="AH97" s="108" t="s">
        <v>197</v>
      </c>
      <c r="AL97" s="108" t="s">
        <v>327</v>
      </c>
      <c r="AM97" s="108" t="str">
        <f t="shared" si="13"/>
        <v>R_ES-SA-WatHeat</v>
      </c>
      <c r="AN97" s="108" t="str">
        <f t="shared" si="13"/>
        <v>SH10_11</v>
      </c>
      <c r="AO97" s="108">
        <f t="shared" si="14"/>
        <v>0.0171295457469424</v>
      </c>
      <c r="AP97" s="108" t="s">
        <v>18</v>
      </c>
      <c r="AQ97" s="108" t="s">
        <v>194</v>
      </c>
      <c r="AU97" s="108" t="s">
        <v>327</v>
      </c>
      <c r="AV97" s="108" t="str">
        <f t="shared" si="15"/>
        <v>R_ES-SA-WatHeat</v>
      </c>
      <c r="AW97" s="108" t="str">
        <f t="shared" si="15"/>
        <v>SH10_11</v>
      </c>
      <c r="AX97" s="108">
        <f t="shared" si="16"/>
        <v>0.0187148851387562</v>
      </c>
      <c r="AY97" s="108" t="s">
        <v>18</v>
      </c>
      <c r="AZ97" s="108" t="s">
        <v>193</v>
      </c>
      <c r="BD97" s="108" t="s">
        <v>327</v>
      </c>
      <c r="BE97" s="108" t="str">
        <f t="shared" si="17"/>
        <v>R_ES-SA-WatHeat</v>
      </c>
      <c r="BF97" s="108" t="str">
        <f t="shared" si="17"/>
        <v>SH10_11</v>
      </c>
      <c r="BG97" s="108">
        <f t="shared" ref="BG97:BG127" si="21">AO97</f>
        <v>0.0171295457469424</v>
      </c>
      <c r="BH97" s="108" t="s">
        <v>18</v>
      </c>
      <c r="BI97" s="108" t="s">
        <v>195</v>
      </c>
      <c r="BM97" s="108" t="s">
        <v>327</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R_ES-SA-WatHeat</v>
      </c>
      <c r="M98" s="108" t="s">
        <v>404</v>
      </c>
      <c r="N98" s="108">
        <f t="shared" si="8"/>
        <v>0.0193543241840057</v>
      </c>
      <c r="O98" s="108" t="s">
        <v>18</v>
      </c>
      <c r="P98" s="108" t="s">
        <v>196</v>
      </c>
      <c r="T98" s="108" t="s">
        <v>327</v>
      </c>
      <c r="U98" s="108" t="str">
        <f t="shared" si="9"/>
        <v>R_ES-SA-WatHeat</v>
      </c>
      <c r="V98" s="108" t="str">
        <f t="shared" si="9"/>
        <v>SH12_13</v>
      </c>
      <c r="W98" s="108">
        <f t="shared" si="10"/>
        <v>0.0185329663536096</v>
      </c>
      <c r="X98" s="108" t="s">
        <v>18</v>
      </c>
      <c r="Y98" s="108" t="s">
        <v>191</v>
      </c>
      <c r="AC98" s="108" t="s">
        <v>327</v>
      </c>
      <c r="AD98" s="108" t="str">
        <f t="shared" si="11"/>
        <v>R_ES-SA-WatHeat</v>
      </c>
      <c r="AE98" s="108" t="str">
        <f t="shared" si="11"/>
        <v>SH12_13</v>
      </c>
      <c r="AF98" s="108">
        <f t="shared" si="12"/>
        <v>0.0157162719062912</v>
      </c>
      <c r="AG98" s="108" t="s">
        <v>18</v>
      </c>
      <c r="AH98" s="108" t="s">
        <v>197</v>
      </c>
      <c r="AL98" s="108" t="s">
        <v>327</v>
      </c>
      <c r="AM98" s="108" t="str">
        <f t="shared" si="13"/>
        <v>R_ES-SA-WatHeat</v>
      </c>
      <c r="AN98" s="108" t="str">
        <f t="shared" si="13"/>
        <v>SH12_13</v>
      </c>
      <c r="AO98" s="108">
        <f t="shared" si="14"/>
        <v>0.0184909585816698</v>
      </c>
      <c r="AP98" s="108" t="s">
        <v>18</v>
      </c>
      <c r="AQ98" s="108" t="s">
        <v>194</v>
      </c>
      <c r="AU98" s="108" t="s">
        <v>327</v>
      </c>
      <c r="AV98" s="108" t="str">
        <f t="shared" si="15"/>
        <v>R_ES-SA-WatHeat</v>
      </c>
      <c r="AW98" s="108" t="str">
        <f t="shared" si="15"/>
        <v>SH12_13</v>
      </c>
      <c r="AX98" s="108">
        <f t="shared" si="16"/>
        <v>0.0213435574080405</v>
      </c>
      <c r="AY98" s="108" t="s">
        <v>18</v>
      </c>
      <c r="AZ98" s="108" t="s">
        <v>193</v>
      </c>
      <c r="BD98" s="108" t="s">
        <v>327</v>
      </c>
      <c r="BE98" s="108" t="str">
        <f t="shared" si="17"/>
        <v>R_ES-SA-WatHeat</v>
      </c>
      <c r="BF98" s="108" t="str">
        <f t="shared" si="17"/>
        <v>SH12_13</v>
      </c>
      <c r="BG98" s="108">
        <f t="shared" si="21"/>
        <v>0.0184909585816698</v>
      </c>
      <c r="BH98" s="108" t="s">
        <v>18</v>
      </c>
      <c r="BI98" s="108" t="s">
        <v>195</v>
      </c>
      <c r="BM98" s="108" t="s">
        <v>327</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R_ES-SA-WatHeat</v>
      </c>
      <c r="M99" s="108" t="s">
        <v>405</v>
      </c>
      <c r="N99" s="108">
        <f t="shared" si="8"/>
        <v>0.0204723701496402</v>
      </c>
      <c r="O99" s="108" t="s">
        <v>18</v>
      </c>
      <c r="P99" s="108" t="s">
        <v>196</v>
      </c>
      <c r="T99" s="108" t="s">
        <v>327</v>
      </c>
      <c r="U99" s="108" t="str">
        <f t="shared" si="9"/>
        <v>R_ES-SA-WatHeat</v>
      </c>
      <c r="V99" s="108" t="str">
        <f t="shared" si="9"/>
        <v>SH14_15</v>
      </c>
      <c r="W99" s="108">
        <f t="shared" si="10"/>
        <v>0.0189446065338263</v>
      </c>
      <c r="X99" s="108" t="s">
        <v>18</v>
      </c>
      <c r="Y99" s="108" t="s">
        <v>191</v>
      </c>
      <c r="AC99" s="108" t="s">
        <v>327</v>
      </c>
      <c r="AD99" s="108" t="str">
        <f t="shared" si="11"/>
        <v>R_ES-SA-WatHeat</v>
      </c>
      <c r="AE99" s="108" t="str">
        <f t="shared" si="11"/>
        <v>SH14_15</v>
      </c>
      <c r="AF99" s="108">
        <f t="shared" si="12"/>
        <v>0.0181694864820914</v>
      </c>
      <c r="AG99" s="108" t="s">
        <v>18</v>
      </c>
      <c r="AH99" s="108" t="s">
        <v>197</v>
      </c>
      <c r="AL99" s="108" t="s">
        <v>327</v>
      </c>
      <c r="AM99" s="108" t="str">
        <f t="shared" si="13"/>
        <v>R_ES-SA-WatHeat</v>
      </c>
      <c r="AN99" s="108" t="str">
        <f t="shared" si="13"/>
        <v>SH14_15</v>
      </c>
      <c r="AO99" s="108">
        <f t="shared" si="14"/>
        <v>0.019740368004096</v>
      </c>
      <c r="AP99" s="108" t="s">
        <v>18</v>
      </c>
      <c r="AQ99" s="108" t="s">
        <v>194</v>
      </c>
      <c r="AU99" s="108" t="s">
        <v>327</v>
      </c>
      <c r="AV99" s="108" t="str">
        <f t="shared" si="15"/>
        <v>R_ES-SA-WatHeat</v>
      </c>
      <c r="AW99" s="108" t="str">
        <f t="shared" si="15"/>
        <v>SH14_15</v>
      </c>
      <c r="AX99" s="108">
        <f t="shared" si="16"/>
        <v>0.022952067498314</v>
      </c>
      <c r="AY99" s="108" t="s">
        <v>18</v>
      </c>
      <c r="AZ99" s="108" t="s">
        <v>193</v>
      </c>
      <c r="BD99" s="108" t="s">
        <v>327</v>
      </c>
      <c r="BE99" s="108" t="str">
        <f t="shared" si="17"/>
        <v>R_ES-SA-WatHeat</v>
      </c>
      <c r="BF99" s="108" t="str">
        <f t="shared" si="17"/>
        <v>SH14_15</v>
      </c>
      <c r="BG99" s="108">
        <f t="shared" si="21"/>
        <v>0.019740368004096</v>
      </c>
      <c r="BH99" s="108" t="s">
        <v>18</v>
      </c>
      <c r="BI99" s="108" t="s">
        <v>195</v>
      </c>
      <c r="BM99" s="108" t="s">
        <v>327</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R_ES-SA-WatHeat</v>
      </c>
      <c r="M100" s="108" t="s">
        <v>406</v>
      </c>
      <c r="N100" s="108">
        <f t="shared" si="8"/>
        <v>0.021278922422278</v>
      </c>
      <c r="O100" s="108" t="s">
        <v>18</v>
      </c>
      <c r="P100" s="108" t="s">
        <v>196</v>
      </c>
      <c r="T100" s="108" t="s">
        <v>327</v>
      </c>
      <c r="U100" s="108" t="str">
        <f t="shared" si="9"/>
        <v>R_ES-SA-WatHeat</v>
      </c>
      <c r="V100" s="108" t="str">
        <f t="shared" si="9"/>
        <v>SH16_17</v>
      </c>
      <c r="W100" s="108">
        <f t="shared" si="10"/>
        <v>0.0187938640201366</v>
      </c>
      <c r="X100" s="108" t="s">
        <v>18</v>
      </c>
      <c r="Y100" s="108" t="s">
        <v>191</v>
      </c>
      <c r="AC100" s="108" t="s">
        <v>327</v>
      </c>
      <c r="AD100" s="108" t="str">
        <f t="shared" si="11"/>
        <v>R_ES-SA-WatHeat</v>
      </c>
      <c r="AE100" s="108" t="str">
        <f t="shared" si="11"/>
        <v>SH16_17</v>
      </c>
      <c r="AF100" s="108">
        <f t="shared" si="12"/>
        <v>0.0199388030090388</v>
      </c>
      <c r="AG100" s="108" t="s">
        <v>18</v>
      </c>
      <c r="AH100" s="108" t="s">
        <v>197</v>
      </c>
      <c r="AL100" s="108" t="s">
        <v>327</v>
      </c>
      <c r="AM100" s="108" t="str">
        <f t="shared" si="13"/>
        <v>R_ES-SA-WatHeat</v>
      </c>
      <c r="AN100" s="108" t="str">
        <f t="shared" si="13"/>
        <v>SH16_17</v>
      </c>
      <c r="AO100" s="108">
        <f t="shared" si="14"/>
        <v>0.0204205397465977</v>
      </c>
      <c r="AP100" s="108" t="s">
        <v>18</v>
      </c>
      <c r="AQ100" s="108" t="s">
        <v>194</v>
      </c>
      <c r="AU100" s="108" t="s">
        <v>327</v>
      </c>
      <c r="AV100" s="108" t="str">
        <f t="shared" si="15"/>
        <v>R_ES-SA-WatHeat</v>
      </c>
      <c r="AW100" s="108" t="str">
        <f t="shared" si="15"/>
        <v>SH16_17</v>
      </c>
      <c r="AX100" s="108">
        <f t="shared" si="16"/>
        <v>0.0237104459107458</v>
      </c>
      <c r="AY100" s="108" t="s">
        <v>18</v>
      </c>
      <c r="AZ100" s="108" t="s">
        <v>193</v>
      </c>
      <c r="BD100" s="108" t="s">
        <v>327</v>
      </c>
      <c r="BE100" s="108" t="str">
        <f t="shared" si="17"/>
        <v>R_ES-SA-WatHeat</v>
      </c>
      <c r="BF100" s="108" t="str">
        <f t="shared" si="17"/>
        <v>SH16_17</v>
      </c>
      <c r="BG100" s="108">
        <f t="shared" si="21"/>
        <v>0.0204205397465977</v>
      </c>
      <c r="BH100" s="108" t="s">
        <v>18</v>
      </c>
      <c r="BI100" s="108" t="s">
        <v>195</v>
      </c>
      <c r="BM100" s="108" t="s">
        <v>327</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R_ES-SA-WatHeat</v>
      </c>
      <c r="M101" s="108" t="s">
        <v>407</v>
      </c>
      <c r="N101" s="108">
        <f t="shared" si="8"/>
        <v>0.0217388347288327</v>
      </c>
      <c r="O101" s="108" t="s">
        <v>18</v>
      </c>
      <c r="P101" s="108" t="s">
        <v>196</v>
      </c>
      <c r="T101" s="108" t="s">
        <v>327</v>
      </c>
      <c r="U101" s="108" t="str">
        <f t="shared" si="9"/>
        <v>R_ES-SA-WatHeat</v>
      </c>
      <c r="V101" s="108" t="str">
        <f t="shared" si="9"/>
        <v>SH18_19</v>
      </c>
      <c r="W101" s="108">
        <f t="shared" si="10"/>
        <v>0.0189293212414044</v>
      </c>
      <c r="X101" s="108" t="s">
        <v>18</v>
      </c>
      <c r="Y101" s="108" t="s">
        <v>191</v>
      </c>
      <c r="AC101" s="108" t="s">
        <v>327</v>
      </c>
      <c r="AD101" s="108" t="str">
        <f t="shared" si="11"/>
        <v>R_ES-SA-WatHeat</v>
      </c>
      <c r="AE101" s="108" t="str">
        <f t="shared" si="11"/>
        <v>SH18_19</v>
      </c>
      <c r="AF101" s="108">
        <f t="shared" si="12"/>
        <v>0.0205951831792654</v>
      </c>
      <c r="AG101" s="108" t="s">
        <v>18</v>
      </c>
      <c r="AH101" s="108" t="s">
        <v>197</v>
      </c>
      <c r="AL101" s="108" t="s">
        <v>327</v>
      </c>
      <c r="AM101" s="108" t="str">
        <f t="shared" si="13"/>
        <v>R_ES-SA-WatHeat</v>
      </c>
      <c r="AN101" s="108" t="str">
        <f t="shared" si="13"/>
        <v>SH18_19</v>
      </c>
      <c r="AO101" s="108">
        <f t="shared" si="14"/>
        <v>0.0206910653610991</v>
      </c>
      <c r="AP101" s="108" t="s">
        <v>18</v>
      </c>
      <c r="AQ101" s="108" t="s">
        <v>194</v>
      </c>
      <c r="AU101" s="108" t="s">
        <v>327</v>
      </c>
      <c r="AV101" s="108" t="str">
        <f t="shared" si="15"/>
        <v>R_ES-SA-WatHeat</v>
      </c>
      <c r="AW101" s="108" t="str">
        <f t="shared" si="15"/>
        <v>SH18_19</v>
      </c>
      <c r="AX101" s="108">
        <f t="shared" si="16"/>
        <v>0.0239937611707896</v>
      </c>
      <c r="AY101" s="108" t="s">
        <v>18</v>
      </c>
      <c r="AZ101" s="108" t="s">
        <v>193</v>
      </c>
      <c r="BD101" s="108" t="s">
        <v>327</v>
      </c>
      <c r="BE101" s="108" t="str">
        <f t="shared" si="17"/>
        <v>R_ES-SA-WatHeat</v>
      </c>
      <c r="BF101" s="108" t="str">
        <f t="shared" si="17"/>
        <v>SH18_19</v>
      </c>
      <c r="BG101" s="108">
        <f t="shared" si="21"/>
        <v>0.0206910653610991</v>
      </c>
      <c r="BH101" s="108" t="s">
        <v>18</v>
      </c>
      <c r="BI101" s="108" t="s">
        <v>195</v>
      </c>
      <c r="BM101" s="108" t="s">
        <v>327</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R_ES-SA-WatHeat</v>
      </c>
      <c r="M102" s="108" t="s">
        <v>408</v>
      </c>
      <c r="N102" s="108">
        <f t="shared" si="8"/>
        <v>0.0219554256218374</v>
      </c>
      <c r="O102" s="108" t="s">
        <v>18</v>
      </c>
      <c r="P102" s="108" t="s">
        <v>196</v>
      </c>
      <c r="T102" s="108" t="s">
        <v>327</v>
      </c>
      <c r="U102" s="108" t="str">
        <f t="shared" si="9"/>
        <v>R_ES-SA-WatHeat</v>
      </c>
      <c r="V102" s="108" t="str">
        <f t="shared" si="9"/>
        <v>SH20_21</v>
      </c>
      <c r="W102" s="108">
        <f t="shared" si="10"/>
        <v>0.0190946892738074</v>
      </c>
      <c r="X102" s="108" t="s">
        <v>18</v>
      </c>
      <c r="Y102" s="108" t="s">
        <v>191</v>
      </c>
      <c r="AC102" s="108" t="s">
        <v>327</v>
      </c>
      <c r="AD102" s="108" t="str">
        <f t="shared" si="11"/>
        <v>R_ES-SA-WatHeat</v>
      </c>
      <c r="AE102" s="108" t="str">
        <f t="shared" si="11"/>
        <v>SH20_21</v>
      </c>
      <c r="AF102" s="108">
        <f t="shared" si="12"/>
        <v>0.0207273778877354</v>
      </c>
      <c r="AG102" s="108" t="s">
        <v>18</v>
      </c>
      <c r="AH102" s="108" t="s">
        <v>197</v>
      </c>
      <c r="AL102" s="108" t="s">
        <v>327</v>
      </c>
      <c r="AM102" s="108" t="str">
        <f t="shared" si="13"/>
        <v>R_ES-SA-WatHeat</v>
      </c>
      <c r="AN102" s="108" t="str">
        <f t="shared" si="13"/>
        <v>SH20_21</v>
      </c>
      <c r="AO102" s="108">
        <f t="shared" si="14"/>
        <v>0.0209631637065674</v>
      </c>
      <c r="AP102" s="108" t="s">
        <v>18</v>
      </c>
      <c r="AQ102" s="108" t="s">
        <v>194</v>
      </c>
      <c r="AU102" s="108" t="s">
        <v>327</v>
      </c>
      <c r="AV102" s="108" t="str">
        <f t="shared" si="15"/>
        <v>R_ES-SA-WatHeat</v>
      </c>
      <c r="AW102" s="108" t="str">
        <f t="shared" si="15"/>
        <v>SH20_21</v>
      </c>
      <c r="AX102" s="108">
        <f t="shared" si="16"/>
        <v>0.0244748252753431</v>
      </c>
      <c r="AY102" s="108" t="s">
        <v>18</v>
      </c>
      <c r="AZ102" s="108" t="s">
        <v>193</v>
      </c>
      <c r="BD102" s="108" t="s">
        <v>327</v>
      </c>
      <c r="BE102" s="108" t="str">
        <f t="shared" si="17"/>
        <v>R_ES-SA-WatHeat</v>
      </c>
      <c r="BF102" s="108" t="str">
        <f t="shared" si="17"/>
        <v>SH20_21</v>
      </c>
      <c r="BG102" s="108">
        <f t="shared" si="21"/>
        <v>0.0209631637065674</v>
      </c>
      <c r="BH102" s="108" t="s">
        <v>18</v>
      </c>
      <c r="BI102" s="108" t="s">
        <v>195</v>
      </c>
      <c r="BM102" s="108" t="s">
        <v>327</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R_ES-SA-WatHeat</v>
      </c>
      <c r="M103" s="108" t="s">
        <v>409</v>
      </c>
      <c r="N103" s="108">
        <f t="shared" si="8"/>
        <v>0.0221215642248193</v>
      </c>
      <c r="O103" s="108" t="s">
        <v>18</v>
      </c>
      <c r="P103" s="108" t="s">
        <v>196</v>
      </c>
      <c r="T103" s="108" t="s">
        <v>327</v>
      </c>
      <c r="U103" s="108" t="str">
        <f t="shared" si="9"/>
        <v>R_ES-SA-WatHeat</v>
      </c>
      <c r="V103" s="108" t="str">
        <f t="shared" si="9"/>
        <v>SH22_23</v>
      </c>
      <c r="W103" s="108">
        <f t="shared" si="10"/>
        <v>0.0183466180817403</v>
      </c>
      <c r="X103" s="108" t="s">
        <v>18</v>
      </c>
      <c r="Y103" s="108" t="s">
        <v>191</v>
      </c>
      <c r="AC103" s="108" t="s">
        <v>327</v>
      </c>
      <c r="AD103" s="108" t="str">
        <f t="shared" si="11"/>
        <v>R_ES-SA-WatHeat</v>
      </c>
      <c r="AE103" s="108" t="str">
        <f t="shared" si="11"/>
        <v>SH22_23</v>
      </c>
      <c r="AF103" s="108">
        <f t="shared" si="12"/>
        <v>0.0207157550987243</v>
      </c>
      <c r="AG103" s="108" t="s">
        <v>18</v>
      </c>
      <c r="AH103" s="108" t="s">
        <v>197</v>
      </c>
      <c r="AL103" s="108" t="s">
        <v>327</v>
      </c>
      <c r="AM103" s="108" t="str">
        <f t="shared" si="13"/>
        <v>R_ES-SA-WatHeat</v>
      </c>
      <c r="AN103" s="108" t="str">
        <f t="shared" si="13"/>
        <v>SH22_23</v>
      </c>
      <c r="AO103" s="108">
        <f t="shared" si="14"/>
        <v>0.02077782488644</v>
      </c>
      <c r="AP103" s="108" t="s">
        <v>18</v>
      </c>
      <c r="AQ103" s="108" t="s">
        <v>194</v>
      </c>
      <c r="AU103" s="108" t="s">
        <v>327</v>
      </c>
      <c r="AV103" s="108" t="str">
        <f t="shared" si="15"/>
        <v>R_ES-SA-WatHeat</v>
      </c>
      <c r="AW103" s="108" t="str">
        <f t="shared" si="15"/>
        <v>SH22_23</v>
      </c>
      <c r="AX103" s="108">
        <f t="shared" si="16"/>
        <v>0.0241373966840562</v>
      </c>
      <c r="AY103" s="108" t="s">
        <v>18</v>
      </c>
      <c r="AZ103" s="108" t="s">
        <v>193</v>
      </c>
      <c r="BD103" s="108" t="s">
        <v>327</v>
      </c>
      <c r="BE103" s="108" t="str">
        <f t="shared" si="17"/>
        <v>R_ES-SA-WatHeat</v>
      </c>
      <c r="BF103" s="108" t="str">
        <f t="shared" si="17"/>
        <v>SH22_23</v>
      </c>
      <c r="BG103" s="108">
        <f t="shared" si="21"/>
        <v>0.02077782488644</v>
      </c>
      <c r="BH103" s="108" t="s">
        <v>18</v>
      </c>
      <c r="BI103" s="108" t="s">
        <v>195</v>
      </c>
      <c r="BM103" s="108" t="s">
        <v>327</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R_ES-SA-WatHeat</v>
      </c>
      <c r="M104" s="108" t="s">
        <v>410</v>
      </c>
      <c r="N104" s="108">
        <f t="shared" si="8"/>
        <v>0.0213934931755858</v>
      </c>
      <c r="O104" s="108" t="s">
        <v>18</v>
      </c>
      <c r="P104" s="108" t="s">
        <v>196</v>
      </c>
      <c r="T104" s="108" t="s">
        <v>327</v>
      </c>
      <c r="U104" s="108" t="str">
        <f t="shared" si="9"/>
        <v>R_ES-SA-WatHeat</v>
      </c>
      <c r="V104" s="108" t="str">
        <f t="shared" si="9"/>
        <v>FH0_1</v>
      </c>
      <c r="W104" s="108">
        <f t="shared" si="10"/>
        <v>0.0189900151087194</v>
      </c>
      <c r="X104" s="108" t="s">
        <v>18</v>
      </c>
      <c r="Y104" s="108" t="s">
        <v>191</v>
      </c>
      <c r="AC104" s="108" t="s">
        <v>327</v>
      </c>
      <c r="AD104" s="108" t="str">
        <f t="shared" si="11"/>
        <v>R_ES-SA-WatHeat</v>
      </c>
      <c r="AE104" s="108" t="str">
        <f t="shared" si="11"/>
        <v>FH0_1</v>
      </c>
      <c r="AF104" s="108">
        <f t="shared" si="12"/>
        <v>0.0225377088372482</v>
      </c>
      <c r="AG104" s="108" t="s">
        <v>18</v>
      </c>
      <c r="AH104" s="108" t="s">
        <v>197</v>
      </c>
      <c r="AL104" s="108" t="s">
        <v>327</v>
      </c>
      <c r="AM104" s="108" t="str">
        <f t="shared" si="13"/>
        <v>R_ES-SA-WatHeat</v>
      </c>
      <c r="AN104" s="108" t="str">
        <f t="shared" si="13"/>
        <v>FH0_1</v>
      </c>
      <c r="AO104" s="108">
        <f t="shared" si="14"/>
        <v>0.02082812933826</v>
      </c>
      <c r="AP104" s="108" t="s">
        <v>18</v>
      </c>
      <c r="AQ104" s="108" t="s">
        <v>194</v>
      </c>
      <c r="AU104" s="108" t="s">
        <v>327</v>
      </c>
      <c r="AV104" s="108" t="str">
        <f t="shared" si="15"/>
        <v>R_ES-SA-WatHeat</v>
      </c>
      <c r="AW104" s="108" t="str">
        <f t="shared" si="15"/>
        <v>FH0_1</v>
      </c>
      <c r="AX104" s="108">
        <f t="shared" si="16"/>
        <v>0.0222158485714042</v>
      </c>
      <c r="AY104" s="108" t="s">
        <v>18</v>
      </c>
      <c r="AZ104" s="108" t="s">
        <v>193</v>
      </c>
      <c r="BD104" s="108" t="s">
        <v>327</v>
      </c>
      <c r="BE104" s="108" t="str">
        <f t="shared" si="17"/>
        <v>R_ES-SA-WatHeat</v>
      </c>
      <c r="BF104" s="108" t="str">
        <f t="shared" si="17"/>
        <v>FH0_1</v>
      </c>
      <c r="BG104" s="108">
        <f t="shared" si="21"/>
        <v>0.02082812933826</v>
      </c>
      <c r="BH104" s="108" t="s">
        <v>18</v>
      </c>
      <c r="BI104" s="108" t="s">
        <v>195</v>
      </c>
      <c r="BM104" s="108" t="s">
        <v>327</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R_ES-SA-WatHeat</v>
      </c>
      <c r="M105" s="108" t="s">
        <v>411</v>
      </c>
      <c r="N105" s="108">
        <f t="shared" si="8"/>
        <v>0.02102967448633</v>
      </c>
      <c r="O105" s="108" t="s">
        <v>18</v>
      </c>
      <c r="P105" s="108" t="s">
        <v>196</v>
      </c>
      <c r="T105" s="108" t="s">
        <v>327</v>
      </c>
      <c r="U105" s="108" t="str">
        <f t="shared" si="9"/>
        <v>R_ES-SA-WatHeat</v>
      </c>
      <c r="V105" s="108" t="str">
        <f t="shared" si="9"/>
        <v>FH2_3</v>
      </c>
      <c r="W105" s="108">
        <f t="shared" si="10"/>
        <v>0.0166572327084534</v>
      </c>
      <c r="X105" s="108" t="s">
        <v>18</v>
      </c>
      <c r="Y105" s="108" t="s">
        <v>191</v>
      </c>
      <c r="AC105" s="108" t="s">
        <v>327</v>
      </c>
      <c r="AD105" s="108" t="str">
        <f t="shared" si="11"/>
        <v>R_ES-SA-WatHeat</v>
      </c>
      <c r="AE105" s="108" t="str">
        <f t="shared" si="11"/>
        <v>FH2_3</v>
      </c>
      <c r="AF105" s="108">
        <f t="shared" si="12"/>
        <v>0.022471121655479</v>
      </c>
      <c r="AG105" s="108" t="s">
        <v>18</v>
      </c>
      <c r="AH105" s="108" t="s">
        <v>197</v>
      </c>
      <c r="AL105" s="108" t="s">
        <v>327</v>
      </c>
      <c r="AM105" s="108" t="str">
        <f t="shared" si="13"/>
        <v>R_ES-SA-WatHeat</v>
      </c>
      <c r="AN105" s="108" t="str">
        <f t="shared" si="13"/>
        <v>FH2_3</v>
      </c>
      <c r="AO105" s="108">
        <f t="shared" si="14"/>
        <v>0.0196922594663782</v>
      </c>
      <c r="AP105" s="108" t="s">
        <v>18</v>
      </c>
      <c r="AQ105" s="108" t="s">
        <v>194</v>
      </c>
      <c r="AU105" s="108" t="s">
        <v>327</v>
      </c>
      <c r="AV105" s="108" t="str">
        <f t="shared" si="15"/>
        <v>R_ES-SA-WatHeat</v>
      </c>
      <c r="AW105" s="108" t="str">
        <f t="shared" si="15"/>
        <v>FH2_3</v>
      </c>
      <c r="AX105" s="108">
        <f t="shared" si="16"/>
        <v>0.0200672016482474</v>
      </c>
      <c r="AY105" s="108" t="s">
        <v>18</v>
      </c>
      <c r="AZ105" s="108" t="s">
        <v>193</v>
      </c>
      <c r="BD105" s="108" t="s">
        <v>327</v>
      </c>
      <c r="BE105" s="108" t="str">
        <f t="shared" si="17"/>
        <v>R_ES-SA-WatHeat</v>
      </c>
      <c r="BF105" s="108" t="str">
        <f t="shared" si="17"/>
        <v>FH2_3</v>
      </c>
      <c r="BG105" s="108">
        <f t="shared" si="21"/>
        <v>0.0196922594663782</v>
      </c>
      <c r="BH105" s="108" t="s">
        <v>18</v>
      </c>
      <c r="BI105" s="108" t="s">
        <v>195</v>
      </c>
      <c r="BM105" s="108" t="s">
        <v>327</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R_ES-SA-WatHeat</v>
      </c>
      <c r="M106" s="108" t="s">
        <v>412</v>
      </c>
      <c r="N106" s="108">
        <f t="shared" si="8"/>
        <v>0.0201116701113584</v>
      </c>
      <c r="O106" s="108" t="s">
        <v>18</v>
      </c>
      <c r="P106" s="108" t="s">
        <v>196</v>
      </c>
      <c r="T106" s="108" t="s">
        <v>327</v>
      </c>
      <c r="U106" s="108" t="str">
        <f t="shared" si="9"/>
        <v>R_ES-SA-WatHeat</v>
      </c>
      <c r="V106" s="108" t="str">
        <f t="shared" si="9"/>
        <v>FH4_5</v>
      </c>
      <c r="W106" s="108">
        <f t="shared" si="10"/>
        <v>0.0158290452354489</v>
      </c>
      <c r="X106" s="108" t="s">
        <v>18</v>
      </c>
      <c r="Y106" s="108" t="s">
        <v>191</v>
      </c>
      <c r="AC106" s="108" t="s">
        <v>327</v>
      </c>
      <c r="AD106" s="108" t="str">
        <f t="shared" si="11"/>
        <v>R_ES-SA-WatHeat</v>
      </c>
      <c r="AE106" s="108" t="str">
        <f t="shared" si="11"/>
        <v>FH4_5</v>
      </c>
      <c r="AF106" s="108">
        <f t="shared" si="12"/>
        <v>0.0209246883499341</v>
      </c>
      <c r="AG106" s="108" t="s">
        <v>18</v>
      </c>
      <c r="AH106" s="108" t="s">
        <v>197</v>
      </c>
      <c r="AL106" s="108" t="s">
        <v>327</v>
      </c>
      <c r="AM106" s="108" t="str">
        <f t="shared" si="13"/>
        <v>R_ES-SA-WatHeat</v>
      </c>
      <c r="AN106" s="108" t="str">
        <f t="shared" si="13"/>
        <v>FH4_5</v>
      </c>
      <c r="AO106" s="108">
        <f t="shared" si="14"/>
        <v>0.0185404013701219</v>
      </c>
      <c r="AP106" s="108" t="s">
        <v>18</v>
      </c>
      <c r="AQ106" s="108" t="s">
        <v>194</v>
      </c>
      <c r="AU106" s="108" t="s">
        <v>327</v>
      </c>
      <c r="AV106" s="108" t="str">
        <f t="shared" si="15"/>
        <v>R_ES-SA-WatHeat</v>
      </c>
      <c r="AW106" s="108" t="str">
        <f t="shared" si="15"/>
        <v>FH4_5</v>
      </c>
      <c r="AX106" s="108">
        <f t="shared" si="16"/>
        <v>0.0177877243294525</v>
      </c>
      <c r="AY106" s="108" t="s">
        <v>18</v>
      </c>
      <c r="AZ106" s="108" t="s">
        <v>193</v>
      </c>
      <c r="BD106" s="108" t="s">
        <v>327</v>
      </c>
      <c r="BE106" s="108" t="str">
        <f t="shared" si="17"/>
        <v>R_ES-SA-WatHeat</v>
      </c>
      <c r="BF106" s="108" t="str">
        <f t="shared" si="17"/>
        <v>FH4_5</v>
      </c>
      <c r="BG106" s="108">
        <f t="shared" si="21"/>
        <v>0.0185404013701219</v>
      </c>
      <c r="BH106" s="108" t="s">
        <v>18</v>
      </c>
      <c r="BI106" s="108" t="s">
        <v>195</v>
      </c>
      <c r="BM106" s="108" t="s">
        <v>327</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R_ES-SA-WatHeat</v>
      </c>
      <c r="M107" s="108" t="s">
        <v>413</v>
      </c>
      <c r="N107" s="108">
        <f t="shared" si="8"/>
        <v>0.0192099222047578</v>
      </c>
      <c r="O107" s="108" t="s">
        <v>18</v>
      </c>
      <c r="P107" s="108" t="s">
        <v>196</v>
      </c>
      <c r="T107" s="108" t="s">
        <v>327</v>
      </c>
      <c r="U107" s="108" t="str">
        <f t="shared" si="9"/>
        <v>R_ES-SA-WatHeat</v>
      </c>
      <c r="V107" s="108" t="str">
        <f t="shared" si="9"/>
        <v>FH6_7</v>
      </c>
      <c r="W107" s="108">
        <f t="shared" si="10"/>
        <v>0.0159024621248745</v>
      </c>
      <c r="X107" s="108" t="s">
        <v>18</v>
      </c>
      <c r="Y107" s="108" t="s">
        <v>191</v>
      </c>
      <c r="AC107" s="108" t="s">
        <v>327</v>
      </c>
      <c r="AD107" s="108" t="str">
        <f t="shared" si="11"/>
        <v>R_ES-SA-WatHeat</v>
      </c>
      <c r="AE107" s="108" t="str">
        <f t="shared" si="11"/>
        <v>FH6_7</v>
      </c>
      <c r="AF107" s="108">
        <f t="shared" si="12"/>
        <v>0.0184080758697192</v>
      </c>
      <c r="AG107" s="108" t="s">
        <v>18</v>
      </c>
      <c r="AH107" s="108" t="s">
        <v>197</v>
      </c>
      <c r="AL107" s="108" t="s">
        <v>327</v>
      </c>
      <c r="AM107" s="108" t="str">
        <f t="shared" si="13"/>
        <v>R_ES-SA-WatHeat</v>
      </c>
      <c r="AN107" s="108" t="str">
        <f t="shared" si="13"/>
        <v>FH6_7</v>
      </c>
      <c r="AO107" s="108">
        <f t="shared" si="14"/>
        <v>0.0175903530927638</v>
      </c>
      <c r="AP107" s="108" t="s">
        <v>18</v>
      </c>
      <c r="AQ107" s="108" t="s">
        <v>194</v>
      </c>
      <c r="AU107" s="108" t="s">
        <v>327</v>
      </c>
      <c r="AV107" s="108" t="str">
        <f t="shared" si="15"/>
        <v>R_ES-SA-WatHeat</v>
      </c>
      <c r="AW107" s="108" t="str">
        <f t="shared" si="15"/>
        <v>FH6_7</v>
      </c>
      <c r="AX107" s="108">
        <f t="shared" si="16"/>
        <v>0.0165945078402487</v>
      </c>
      <c r="AY107" s="108" t="s">
        <v>18</v>
      </c>
      <c r="AZ107" s="108" t="s">
        <v>193</v>
      </c>
      <c r="BD107" s="108" t="s">
        <v>327</v>
      </c>
      <c r="BE107" s="108" t="str">
        <f t="shared" si="17"/>
        <v>R_ES-SA-WatHeat</v>
      </c>
      <c r="BF107" s="108" t="str">
        <f t="shared" si="17"/>
        <v>FH6_7</v>
      </c>
      <c r="BG107" s="108">
        <f t="shared" si="21"/>
        <v>0.0175903530927638</v>
      </c>
      <c r="BH107" s="108" t="s">
        <v>18</v>
      </c>
      <c r="BI107" s="108" t="s">
        <v>195</v>
      </c>
      <c r="BM107" s="108" t="s">
        <v>327</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R_ES-SA-WatHeat</v>
      </c>
      <c r="M108" s="108" t="s">
        <v>414</v>
      </c>
      <c r="N108" s="108">
        <f t="shared" si="8"/>
        <v>0.018841834190357</v>
      </c>
      <c r="O108" s="108" t="s">
        <v>18</v>
      </c>
      <c r="P108" s="108" t="s">
        <v>196</v>
      </c>
      <c r="T108" s="108" t="s">
        <v>327</v>
      </c>
      <c r="U108" s="108" t="str">
        <f t="shared" si="9"/>
        <v>R_ES-SA-WatHeat</v>
      </c>
      <c r="V108" s="108" t="str">
        <f t="shared" si="9"/>
        <v>FH8_9</v>
      </c>
      <c r="W108" s="108">
        <f t="shared" si="10"/>
        <v>0.0171052366659126</v>
      </c>
      <c r="X108" s="108" t="s">
        <v>18</v>
      </c>
      <c r="Y108" s="108" t="s">
        <v>191</v>
      </c>
      <c r="AC108" s="108" t="s">
        <v>327</v>
      </c>
      <c r="AD108" s="108" t="str">
        <f t="shared" si="11"/>
        <v>R_ES-SA-WatHeat</v>
      </c>
      <c r="AE108" s="108" t="str">
        <f t="shared" si="11"/>
        <v>FH8_9</v>
      </c>
      <c r="AF108" s="108">
        <f t="shared" si="12"/>
        <v>0.0169703204195258</v>
      </c>
      <c r="AG108" s="108" t="s">
        <v>18</v>
      </c>
      <c r="AH108" s="108" t="s">
        <v>197</v>
      </c>
      <c r="AL108" s="108" t="s">
        <v>327</v>
      </c>
      <c r="AM108" s="108" t="str">
        <f t="shared" si="13"/>
        <v>R_ES-SA-WatHeat</v>
      </c>
      <c r="AN108" s="108" t="str">
        <f t="shared" si="13"/>
        <v>FH8_9</v>
      </c>
      <c r="AO108" s="108">
        <f t="shared" si="14"/>
        <v>0.0174698671638847</v>
      </c>
      <c r="AP108" s="108" t="s">
        <v>18</v>
      </c>
      <c r="AQ108" s="108" t="s">
        <v>194</v>
      </c>
      <c r="AU108" s="108" t="s">
        <v>327</v>
      </c>
      <c r="AV108" s="108" t="str">
        <f t="shared" si="15"/>
        <v>R_ES-SA-WatHeat</v>
      </c>
      <c r="AW108" s="108" t="str">
        <f t="shared" si="15"/>
        <v>FH8_9</v>
      </c>
      <c r="AX108" s="108">
        <f t="shared" si="16"/>
        <v>0.0165122579121173</v>
      </c>
      <c r="AY108" s="108" t="s">
        <v>18</v>
      </c>
      <c r="AZ108" s="108" t="s">
        <v>193</v>
      </c>
      <c r="BD108" s="108" t="s">
        <v>327</v>
      </c>
      <c r="BE108" s="108" t="str">
        <f t="shared" si="17"/>
        <v>R_ES-SA-WatHeat</v>
      </c>
      <c r="BF108" s="108" t="str">
        <f t="shared" si="17"/>
        <v>FH8_9</v>
      </c>
      <c r="BG108" s="108">
        <f t="shared" si="21"/>
        <v>0.0174698671638847</v>
      </c>
      <c r="BH108" s="108" t="s">
        <v>18</v>
      </c>
      <c r="BI108" s="108" t="s">
        <v>195</v>
      </c>
      <c r="BM108" s="108" t="s">
        <v>327</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R_ES-SA-WatHeat</v>
      </c>
      <c r="M109" s="108" t="s">
        <v>415</v>
      </c>
      <c r="N109" s="108">
        <f t="shared" si="8"/>
        <v>0.0189356699331529</v>
      </c>
      <c r="O109" s="108" t="s">
        <v>18</v>
      </c>
      <c r="P109" s="108" t="s">
        <v>196</v>
      </c>
      <c r="T109" s="108" t="s">
        <v>327</v>
      </c>
      <c r="U109" s="108" t="str">
        <f t="shared" si="9"/>
        <v>R_ES-SA-WatHeat</v>
      </c>
      <c r="V109" s="108" t="str">
        <f t="shared" si="9"/>
        <v>FH10_11</v>
      </c>
      <c r="W109" s="108">
        <f t="shared" si="10"/>
        <v>0.0198225161188549</v>
      </c>
      <c r="X109" s="108" t="s">
        <v>18</v>
      </c>
      <c r="Y109" s="108" t="s">
        <v>191</v>
      </c>
      <c r="AC109" s="108" t="s">
        <v>327</v>
      </c>
      <c r="AD109" s="108" t="str">
        <f t="shared" si="11"/>
        <v>R_ES-SA-WatHeat</v>
      </c>
      <c r="AE109" s="108" t="str">
        <f t="shared" si="11"/>
        <v>FH10_11</v>
      </c>
      <c r="AF109" s="108">
        <f t="shared" si="12"/>
        <v>0.0166723480117681</v>
      </c>
      <c r="AG109" s="108" t="s">
        <v>18</v>
      </c>
      <c r="AH109" s="108" t="s">
        <v>197</v>
      </c>
      <c r="AL109" s="108" t="s">
        <v>327</v>
      </c>
      <c r="AM109" s="108" t="str">
        <f t="shared" si="13"/>
        <v>R_ES-SA-WatHeat</v>
      </c>
      <c r="AN109" s="108" t="str">
        <f t="shared" si="13"/>
        <v>FH10_11</v>
      </c>
      <c r="AO109" s="108">
        <f t="shared" si="14"/>
        <v>0.0185481158114173</v>
      </c>
      <c r="AP109" s="108" t="s">
        <v>18</v>
      </c>
      <c r="AQ109" s="108" t="s">
        <v>194</v>
      </c>
      <c r="AU109" s="108" t="s">
        <v>327</v>
      </c>
      <c r="AV109" s="108" t="str">
        <f t="shared" si="15"/>
        <v>R_ES-SA-WatHeat</v>
      </c>
      <c r="AW109" s="108" t="str">
        <f t="shared" si="15"/>
        <v>FH10_11</v>
      </c>
      <c r="AX109" s="108">
        <f t="shared" si="16"/>
        <v>0.0182536626877173</v>
      </c>
      <c r="AY109" s="108" t="s">
        <v>18</v>
      </c>
      <c r="AZ109" s="108" t="s">
        <v>193</v>
      </c>
      <c r="BD109" s="108" t="s">
        <v>327</v>
      </c>
      <c r="BE109" s="108" t="str">
        <f t="shared" si="17"/>
        <v>R_ES-SA-WatHeat</v>
      </c>
      <c r="BF109" s="108" t="str">
        <f t="shared" si="17"/>
        <v>FH10_11</v>
      </c>
      <c r="BG109" s="108">
        <f t="shared" si="21"/>
        <v>0.0185481158114173</v>
      </c>
      <c r="BH109" s="108" t="s">
        <v>18</v>
      </c>
      <c r="BI109" s="108" t="s">
        <v>195</v>
      </c>
      <c r="BM109" s="108" t="s">
        <v>327</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R_ES-SA-WatHeat</v>
      </c>
      <c r="M110" s="108" t="s">
        <v>416</v>
      </c>
      <c r="N110" s="108">
        <f t="shared" si="8"/>
        <v>0.0198847069007047</v>
      </c>
      <c r="O110" s="108" t="s">
        <v>18</v>
      </c>
      <c r="P110" s="108" t="s">
        <v>196</v>
      </c>
      <c r="T110" s="108" t="s">
        <v>327</v>
      </c>
      <c r="U110" s="108" t="str">
        <f t="shared" si="9"/>
        <v>R_ES-SA-WatHeat</v>
      </c>
      <c r="V110" s="108" t="str">
        <f t="shared" si="9"/>
        <v>FH12_13</v>
      </c>
      <c r="W110" s="108">
        <f t="shared" si="10"/>
        <v>0.0205767152130325</v>
      </c>
      <c r="X110" s="108" t="s">
        <v>18</v>
      </c>
      <c r="Y110" s="108" t="s">
        <v>191</v>
      </c>
      <c r="AC110" s="108" t="s">
        <v>327</v>
      </c>
      <c r="AD110" s="108" t="str">
        <f t="shared" si="11"/>
        <v>R_ES-SA-WatHeat</v>
      </c>
      <c r="AE110" s="108" t="str">
        <f t="shared" si="11"/>
        <v>FH12_13</v>
      </c>
      <c r="AF110" s="108">
        <f t="shared" si="12"/>
        <v>0.0178993947669431</v>
      </c>
      <c r="AG110" s="108" t="s">
        <v>18</v>
      </c>
      <c r="AH110" s="108" t="s">
        <v>197</v>
      </c>
      <c r="AL110" s="108" t="s">
        <v>327</v>
      </c>
      <c r="AM110" s="108" t="str">
        <f t="shared" si="13"/>
        <v>R_ES-SA-WatHeat</v>
      </c>
      <c r="AN110" s="108" t="str">
        <f t="shared" si="13"/>
        <v>FH12_13</v>
      </c>
      <c r="AO110" s="108">
        <f t="shared" si="14"/>
        <v>0.0197346377775574</v>
      </c>
      <c r="AP110" s="108" t="s">
        <v>18</v>
      </c>
      <c r="AQ110" s="108" t="s">
        <v>194</v>
      </c>
      <c r="AU110" s="108" t="s">
        <v>327</v>
      </c>
      <c r="AV110" s="108" t="str">
        <f t="shared" si="15"/>
        <v>R_ES-SA-WatHeat</v>
      </c>
      <c r="AW110" s="108" t="str">
        <f t="shared" si="15"/>
        <v>FH12_13</v>
      </c>
      <c r="AX110" s="108">
        <f t="shared" si="16"/>
        <v>0.0202626994046479</v>
      </c>
      <c r="AY110" s="108" t="s">
        <v>18</v>
      </c>
      <c r="AZ110" s="108" t="s">
        <v>193</v>
      </c>
      <c r="BD110" s="108" t="s">
        <v>327</v>
      </c>
      <c r="BE110" s="108" t="str">
        <f t="shared" si="17"/>
        <v>R_ES-SA-WatHeat</v>
      </c>
      <c r="BF110" s="108" t="str">
        <f t="shared" si="17"/>
        <v>FH12_13</v>
      </c>
      <c r="BG110" s="108">
        <f t="shared" si="21"/>
        <v>0.0197346377775574</v>
      </c>
      <c r="BH110" s="108" t="s">
        <v>18</v>
      </c>
      <c r="BI110" s="108" t="s">
        <v>195</v>
      </c>
      <c r="BM110" s="108" t="s">
        <v>327</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R_ES-SA-WatHeat</v>
      </c>
      <c r="M111" s="108" t="s">
        <v>417</v>
      </c>
      <c r="N111" s="108">
        <f t="shared" si="8"/>
        <v>0.0208389906197208</v>
      </c>
      <c r="O111" s="108" t="s">
        <v>18</v>
      </c>
      <c r="P111" s="108" t="s">
        <v>196</v>
      </c>
      <c r="T111" s="108" t="s">
        <v>327</v>
      </c>
      <c r="U111" s="108" t="str">
        <f t="shared" si="9"/>
        <v>R_ES-SA-WatHeat</v>
      </c>
      <c r="V111" s="108" t="str">
        <f t="shared" si="9"/>
        <v>FH14_15</v>
      </c>
      <c r="W111" s="108">
        <f t="shared" si="10"/>
        <v>0.0201344120759709</v>
      </c>
      <c r="X111" s="108" t="s">
        <v>18</v>
      </c>
      <c r="Y111" s="108" t="s">
        <v>191</v>
      </c>
      <c r="AC111" s="108" t="s">
        <v>327</v>
      </c>
      <c r="AD111" s="108" t="str">
        <f t="shared" si="11"/>
        <v>R_ES-SA-WatHeat</v>
      </c>
      <c r="AE111" s="108" t="str">
        <f t="shared" si="11"/>
        <v>FH14_15</v>
      </c>
      <c r="AF111" s="108">
        <f t="shared" si="12"/>
        <v>0.0207530234250215</v>
      </c>
      <c r="AG111" s="108" t="s">
        <v>18</v>
      </c>
      <c r="AH111" s="108" t="s">
        <v>197</v>
      </c>
      <c r="AL111" s="108" t="s">
        <v>327</v>
      </c>
      <c r="AM111" s="108" t="str">
        <f t="shared" si="13"/>
        <v>R_ES-SA-WatHeat</v>
      </c>
      <c r="AN111" s="108" t="str">
        <f t="shared" si="13"/>
        <v>FH14_15</v>
      </c>
      <c r="AO111" s="108">
        <f t="shared" si="14"/>
        <v>0.0206212544677413</v>
      </c>
      <c r="AP111" s="108" t="s">
        <v>18</v>
      </c>
      <c r="AQ111" s="108" t="s">
        <v>194</v>
      </c>
      <c r="AU111" s="108" t="s">
        <v>327</v>
      </c>
      <c r="AV111" s="108" t="str">
        <f t="shared" si="15"/>
        <v>R_ES-SA-WatHeat</v>
      </c>
      <c r="AW111" s="108" t="str">
        <f t="shared" si="15"/>
        <v>FH14_15</v>
      </c>
      <c r="AX111" s="108">
        <f t="shared" si="16"/>
        <v>0.0211728179792687</v>
      </c>
      <c r="AY111" s="108" t="s">
        <v>18</v>
      </c>
      <c r="AZ111" s="108" t="s">
        <v>193</v>
      </c>
      <c r="BD111" s="108" t="s">
        <v>327</v>
      </c>
      <c r="BE111" s="108" t="str">
        <f t="shared" si="17"/>
        <v>R_ES-SA-WatHeat</v>
      </c>
      <c r="BF111" s="108" t="str">
        <f t="shared" si="17"/>
        <v>FH14_15</v>
      </c>
      <c r="BG111" s="108">
        <f t="shared" si="21"/>
        <v>0.0206212544677413</v>
      </c>
      <c r="BH111" s="108" t="s">
        <v>18</v>
      </c>
      <c r="BI111" s="108" t="s">
        <v>195</v>
      </c>
      <c r="BM111" s="108" t="s">
        <v>327</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R_ES-SA-WatHeat</v>
      </c>
      <c r="M112" s="108" t="s">
        <v>418</v>
      </c>
      <c r="N112" s="108">
        <f t="shared" si="8"/>
        <v>0.0211595818818846</v>
      </c>
      <c r="O112" s="108" t="s">
        <v>18</v>
      </c>
      <c r="P112" s="108" t="s">
        <v>196</v>
      </c>
      <c r="T112" s="108" t="s">
        <v>327</v>
      </c>
      <c r="U112" s="108" t="str">
        <f t="shared" si="9"/>
        <v>R_ES-SA-WatHeat</v>
      </c>
      <c r="V112" s="108" t="str">
        <f t="shared" si="9"/>
        <v>FH16_17</v>
      </c>
      <c r="W112" s="108">
        <f t="shared" si="10"/>
        <v>0.019900470527556</v>
      </c>
      <c r="X112" s="108" t="s">
        <v>18</v>
      </c>
      <c r="Y112" s="108" t="s">
        <v>191</v>
      </c>
      <c r="AC112" s="108" t="s">
        <v>327</v>
      </c>
      <c r="AD112" s="108" t="str">
        <f t="shared" ref="AD112:AE127" si="22">U112</f>
        <v>R_ES-SA-WatHeat</v>
      </c>
      <c r="AE112" s="108" t="str">
        <f t="shared" si="22"/>
        <v>FH16_17</v>
      </c>
      <c r="AF112" s="108">
        <f t="shared" si="12"/>
        <v>0.021834856434323</v>
      </c>
      <c r="AG112" s="108" t="s">
        <v>18</v>
      </c>
      <c r="AH112" s="108" t="s">
        <v>197</v>
      </c>
      <c r="AL112" s="108" t="s">
        <v>327</v>
      </c>
      <c r="AM112" s="108" t="str">
        <f t="shared" ref="AM112:AN127" si="23">AD112</f>
        <v>R_ES-SA-WatHeat</v>
      </c>
      <c r="AN112" s="108" t="str">
        <f t="shared" si="23"/>
        <v>FH16_17</v>
      </c>
      <c r="AO112" s="108">
        <f t="shared" si="14"/>
        <v>0.0208617629033817</v>
      </c>
      <c r="AP112" s="108" t="s">
        <v>18</v>
      </c>
      <c r="AQ112" s="108" t="s">
        <v>194</v>
      </c>
      <c r="AU112" s="108" t="s">
        <v>327</v>
      </c>
      <c r="AV112" s="108" t="str">
        <f t="shared" ref="AV112:AW127" si="24">AM112</f>
        <v>R_ES-SA-WatHeat</v>
      </c>
      <c r="AW112" s="108" t="str">
        <f t="shared" si="24"/>
        <v>FH16_17</v>
      </c>
      <c r="AX112" s="108">
        <f t="shared" si="16"/>
        <v>0.0213427940914599</v>
      </c>
      <c r="AY112" s="108" t="s">
        <v>18</v>
      </c>
      <c r="AZ112" s="108" t="s">
        <v>193</v>
      </c>
      <c r="BD112" s="108" t="s">
        <v>327</v>
      </c>
      <c r="BE112" s="108" t="str">
        <f t="shared" ref="BE112:BF127" si="25">AV112</f>
        <v>R_ES-SA-WatHeat</v>
      </c>
      <c r="BF112" s="108" t="str">
        <f t="shared" si="25"/>
        <v>FH16_17</v>
      </c>
      <c r="BG112" s="108">
        <f t="shared" si="21"/>
        <v>0.0208617629033817</v>
      </c>
      <c r="BH112" s="108" t="s">
        <v>18</v>
      </c>
      <c r="BI112" s="108" t="s">
        <v>195</v>
      </c>
      <c r="BM112" s="108" t="s">
        <v>327</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R_ES-SA-WatHeat</v>
      </c>
      <c r="M113" s="108" t="s">
        <v>419</v>
      </c>
      <c r="N113" s="108">
        <f t="shared" si="8"/>
        <v>0.0212246785407572</v>
      </c>
      <c r="O113" s="108" t="s">
        <v>18</v>
      </c>
      <c r="P113" s="108" t="s">
        <v>196</v>
      </c>
      <c r="T113" s="108" t="s">
        <v>327</v>
      </c>
      <c r="U113" s="108" t="str">
        <f t="shared" ref="U113:V127" si="27">L113</f>
        <v>R_ES-SA-WatHeat</v>
      </c>
      <c r="V113" s="108" t="str">
        <f t="shared" si="27"/>
        <v>FH18_19</v>
      </c>
      <c r="W113" s="108">
        <f t="shared" si="10"/>
        <v>0.02010785636109</v>
      </c>
      <c r="X113" s="108" t="s">
        <v>18</v>
      </c>
      <c r="Y113" s="108" t="s">
        <v>191</v>
      </c>
      <c r="AC113" s="108" t="s">
        <v>327</v>
      </c>
      <c r="AD113" s="108" t="str">
        <f t="shared" si="22"/>
        <v>R_ES-SA-WatHeat</v>
      </c>
      <c r="AE113" s="108" t="str">
        <f t="shared" si="22"/>
        <v>FH18_19</v>
      </c>
      <c r="AF113" s="108">
        <f t="shared" si="12"/>
        <v>0.0218516633411387</v>
      </c>
      <c r="AG113" s="108" t="s">
        <v>18</v>
      </c>
      <c r="AH113" s="108" t="s">
        <v>197</v>
      </c>
      <c r="AL113" s="108" t="s">
        <v>327</v>
      </c>
      <c r="AM113" s="108" t="str">
        <f t="shared" si="23"/>
        <v>R_ES-SA-WatHeat</v>
      </c>
      <c r="AN113" s="108" t="str">
        <f t="shared" si="23"/>
        <v>FH18_19</v>
      </c>
      <c r="AO113" s="108">
        <f t="shared" si="14"/>
        <v>0.0207872227642541</v>
      </c>
      <c r="AP113" s="108" t="s">
        <v>18</v>
      </c>
      <c r="AQ113" s="108" t="s">
        <v>194</v>
      </c>
      <c r="AU113" s="108" t="s">
        <v>327</v>
      </c>
      <c r="AV113" s="108" t="str">
        <f t="shared" si="24"/>
        <v>R_ES-SA-WatHeat</v>
      </c>
      <c r="AW113" s="108" t="str">
        <f t="shared" si="24"/>
        <v>FH18_19</v>
      </c>
      <c r="AX113" s="108">
        <f t="shared" si="16"/>
        <v>0.021302546509601</v>
      </c>
      <c r="AY113" s="108" t="s">
        <v>18</v>
      </c>
      <c r="AZ113" s="108" t="s">
        <v>193</v>
      </c>
      <c r="BD113" s="108" t="s">
        <v>327</v>
      </c>
      <c r="BE113" s="108" t="str">
        <f t="shared" si="25"/>
        <v>R_ES-SA-WatHeat</v>
      </c>
      <c r="BF113" s="108" t="str">
        <f t="shared" si="25"/>
        <v>FH18_19</v>
      </c>
      <c r="BG113" s="108">
        <f t="shared" si="21"/>
        <v>0.0207872227642541</v>
      </c>
      <c r="BH113" s="108" t="s">
        <v>18</v>
      </c>
      <c r="BI113" s="108" t="s">
        <v>195</v>
      </c>
      <c r="BM113" s="108" t="s">
        <v>327</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R_ES-SA-WatHeat</v>
      </c>
      <c r="M114" s="108" t="s">
        <v>420</v>
      </c>
      <c r="N114" s="108">
        <f t="shared" si="8"/>
        <v>0.021196759693815</v>
      </c>
      <c r="O114" s="108" t="s">
        <v>18</v>
      </c>
      <c r="P114" s="108" t="s">
        <v>196</v>
      </c>
      <c r="T114" s="108" t="s">
        <v>327</v>
      </c>
      <c r="U114" s="108" t="str">
        <f t="shared" si="27"/>
        <v>R_ES-SA-WatHeat</v>
      </c>
      <c r="V114" s="108" t="str">
        <f t="shared" si="27"/>
        <v>FH20_21</v>
      </c>
      <c r="W114" s="108">
        <f t="shared" si="10"/>
        <v>0.0209690367288275</v>
      </c>
      <c r="X114" s="108" t="s">
        <v>18</v>
      </c>
      <c r="Y114" s="108" t="s">
        <v>191</v>
      </c>
      <c r="AC114" s="108" t="s">
        <v>327</v>
      </c>
      <c r="AD114" s="108" t="str">
        <f t="shared" si="22"/>
        <v>R_ES-SA-WatHeat</v>
      </c>
      <c r="AE114" s="108" t="str">
        <f t="shared" si="22"/>
        <v>FH20_21</v>
      </c>
      <c r="AF114" s="108">
        <f t="shared" si="12"/>
        <v>0.0215704297529681</v>
      </c>
      <c r="AG114" s="108" t="s">
        <v>18</v>
      </c>
      <c r="AH114" s="108" t="s">
        <v>197</v>
      </c>
      <c r="AL114" s="108" t="s">
        <v>327</v>
      </c>
      <c r="AM114" s="108" t="str">
        <f t="shared" si="23"/>
        <v>R_ES-SA-WatHeat</v>
      </c>
      <c r="AN114" s="108" t="str">
        <f t="shared" si="23"/>
        <v>FH20_21</v>
      </c>
      <c r="AO114" s="108">
        <f t="shared" si="14"/>
        <v>0.0209999265660562</v>
      </c>
      <c r="AP114" s="108" t="s">
        <v>18</v>
      </c>
      <c r="AQ114" s="108" t="s">
        <v>194</v>
      </c>
      <c r="AU114" s="108" t="s">
        <v>327</v>
      </c>
      <c r="AV114" s="108" t="str">
        <f t="shared" si="24"/>
        <v>R_ES-SA-WatHeat</v>
      </c>
      <c r="AW114" s="108" t="str">
        <f t="shared" si="24"/>
        <v>FH20_21</v>
      </c>
      <c r="AX114" s="108">
        <f t="shared" si="16"/>
        <v>0.0217291485724036</v>
      </c>
      <c r="AY114" s="108" t="s">
        <v>18</v>
      </c>
      <c r="AZ114" s="108" t="s">
        <v>193</v>
      </c>
      <c r="BD114" s="108" t="s">
        <v>327</v>
      </c>
      <c r="BE114" s="108" t="str">
        <f t="shared" si="25"/>
        <v>R_ES-SA-WatHeat</v>
      </c>
      <c r="BF114" s="108" t="str">
        <f t="shared" si="25"/>
        <v>FH20_21</v>
      </c>
      <c r="BG114" s="108">
        <f t="shared" si="21"/>
        <v>0.0209999265660562</v>
      </c>
      <c r="BH114" s="108" t="s">
        <v>18</v>
      </c>
      <c r="BI114" s="108" t="s">
        <v>195</v>
      </c>
      <c r="BM114" s="108" t="s">
        <v>327</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R_ES-SA-WatHeat</v>
      </c>
      <c r="M115" s="108" t="s">
        <v>421</v>
      </c>
      <c r="N115" s="108">
        <f t="shared" si="8"/>
        <v>0.0213786036359911</v>
      </c>
      <c r="O115" s="108" t="s">
        <v>18</v>
      </c>
      <c r="P115" s="108" t="s">
        <v>196</v>
      </c>
      <c r="T115" s="108" t="s">
        <v>327</v>
      </c>
      <c r="U115" s="108" t="str">
        <f t="shared" si="27"/>
        <v>R_ES-SA-WatHeat</v>
      </c>
      <c r="V115" s="108" t="str">
        <f t="shared" si="27"/>
        <v>FH22_23</v>
      </c>
      <c r="W115" s="108">
        <f t="shared" si="10"/>
        <v>0.0206911985722815</v>
      </c>
      <c r="X115" s="108" t="s">
        <v>18</v>
      </c>
      <c r="Y115" s="108" t="s">
        <v>191</v>
      </c>
      <c r="AC115" s="108" t="s">
        <v>327</v>
      </c>
      <c r="AD115" s="108" t="str">
        <f t="shared" si="22"/>
        <v>R_ES-SA-WatHeat</v>
      </c>
      <c r="AE115" s="108" t="str">
        <f t="shared" si="22"/>
        <v>FH22_23</v>
      </c>
      <c r="AF115" s="108">
        <f t="shared" si="12"/>
        <v>0.0217091411685177</v>
      </c>
      <c r="AG115" s="108" t="s">
        <v>18</v>
      </c>
      <c r="AH115" s="108" t="s">
        <v>197</v>
      </c>
      <c r="AL115" s="108" t="s">
        <v>327</v>
      </c>
      <c r="AM115" s="108" t="str">
        <f t="shared" si="23"/>
        <v>R_ES-SA-WatHeat</v>
      </c>
      <c r="AN115" s="108" t="str">
        <f t="shared" si="23"/>
        <v>FH22_23</v>
      </c>
      <c r="AO115" s="108">
        <f t="shared" si="14"/>
        <v>0.0212075715419054</v>
      </c>
      <c r="AP115" s="108" t="s">
        <v>18</v>
      </c>
      <c r="AQ115" s="108" t="s">
        <v>194</v>
      </c>
      <c r="AU115" s="108" t="s">
        <v>327</v>
      </c>
      <c r="AV115" s="108" t="str">
        <f t="shared" si="24"/>
        <v>R_ES-SA-WatHeat</v>
      </c>
      <c r="AW115" s="108" t="str">
        <f t="shared" si="24"/>
        <v>FH22_23</v>
      </c>
      <c r="AX115" s="108">
        <f t="shared" si="16"/>
        <v>0.0225545958608362</v>
      </c>
      <c r="AY115" s="108" t="s">
        <v>18</v>
      </c>
      <c r="AZ115" s="108" t="s">
        <v>193</v>
      </c>
      <c r="BD115" s="108" t="s">
        <v>327</v>
      </c>
      <c r="BE115" s="108" t="str">
        <f t="shared" si="25"/>
        <v>R_ES-SA-WatHeat</v>
      </c>
      <c r="BF115" s="108" t="str">
        <f t="shared" si="25"/>
        <v>FH22_23</v>
      </c>
      <c r="BG115" s="108">
        <f t="shared" si="21"/>
        <v>0.0212075715419054</v>
      </c>
      <c r="BH115" s="108" t="s">
        <v>18</v>
      </c>
      <c r="BI115" s="108" t="s">
        <v>195</v>
      </c>
      <c r="BM115" s="108" t="s">
        <v>327</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R_ES-SA-WatHeat</v>
      </c>
      <c r="M116" s="108" t="s">
        <v>422</v>
      </c>
      <c r="N116" s="108">
        <f t="shared" si="8"/>
        <v>0.0233000948138204</v>
      </c>
      <c r="O116" s="108" t="s">
        <v>18</v>
      </c>
      <c r="P116" s="108" t="s">
        <v>196</v>
      </c>
      <c r="T116" s="108" t="s">
        <v>327</v>
      </c>
      <c r="U116" s="108" t="str">
        <f t="shared" si="27"/>
        <v>R_ES-SA-WatHeat</v>
      </c>
      <c r="V116" s="108" t="str">
        <f t="shared" si="27"/>
        <v>WH0_1</v>
      </c>
      <c r="W116" s="108">
        <f t="shared" si="10"/>
        <v>0.027052832396289</v>
      </c>
      <c r="X116" s="108" t="s">
        <v>18</v>
      </c>
      <c r="Y116" s="108" t="s">
        <v>191</v>
      </c>
      <c r="AC116" s="108" t="s">
        <v>327</v>
      </c>
      <c r="AD116" s="108" t="str">
        <f t="shared" si="22"/>
        <v>R_ES-SA-WatHeat</v>
      </c>
      <c r="AE116" s="108" t="str">
        <f t="shared" si="22"/>
        <v>WH0_1</v>
      </c>
      <c r="AF116" s="108">
        <f t="shared" si="12"/>
        <v>0.0269775312483662</v>
      </c>
      <c r="AG116" s="108" t="s">
        <v>18</v>
      </c>
      <c r="AH116" s="108" t="s">
        <v>197</v>
      </c>
      <c r="AL116" s="108" t="s">
        <v>327</v>
      </c>
      <c r="AM116" s="108" t="str">
        <f t="shared" si="23"/>
        <v>R_ES-SA-WatHeat</v>
      </c>
      <c r="AN116" s="108" t="str">
        <f t="shared" si="23"/>
        <v>WH0_1</v>
      </c>
      <c r="AO116" s="108">
        <f t="shared" si="14"/>
        <v>0.0260079601453114</v>
      </c>
      <c r="AP116" s="108" t="s">
        <v>18</v>
      </c>
      <c r="AQ116" s="108" t="s">
        <v>194</v>
      </c>
      <c r="AU116" s="108" t="s">
        <v>327</v>
      </c>
      <c r="AV116" s="108" t="str">
        <f t="shared" si="24"/>
        <v>R_ES-SA-WatHeat</v>
      </c>
      <c r="AW116" s="108" t="str">
        <f t="shared" si="24"/>
        <v>WH0_1</v>
      </c>
      <c r="AX116" s="108">
        <f t="shared" si="16"/>
        <v>0.0251920133192881</v>
      </c>
      <c r="AY116" s="108" t="s">
        <v>18</v>
      </c>
      <c r="AZ116" s="108" t="s">
        <v>193</v>
      </c>
      <c r="BD116" s="108" t="s">
        <v>327</v>
      </c>
      <c r="BE116" s="108" t="str">
        <f t="shared" si="25"/>
        <v>R_ES-SA-WatHeat</v>
      </c>
      <c r="BF116" s="108" t="str">
        <f t="shared" si="25"/>
        <v>WH0_1</v>
      </c>
      <c r="BG116" s="108">
        <f t="shared" si="21"/>
        <v>0.0260079601453114</v>
      </c>
      <c r="BH116" s="108" t="s">
        <v>18</v>
      </c>
      <c r="BI116" s="108" t="s">
        <v>195</v>
      </c>
      <c r="BM116" s="108" t="s">
        <v>327</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R_ES-SA-WatHeat</v>
      </c>
      <c r="M117" s="108" t="s">
        <v>423</v>
      </c>
      <c r="N117" s="108">
        <f t="shared" si="8"/>
        <v>0.0229492798370929</v>
      </c>
      <c r="O117" s="108" t="s">
        <v>18</v>
      </c>
      <c r="P117" s="108" t="s">
        <v>196</v>
      </c>
      <c r="T117" s="108" t="s">
        <v>327</v>
      </c>
      <c r="U117" s="108" t="str">
        <f t="shared" si="27"/>
        <v>R_ES-SA-WatHeat</v>
      </c>
      <c r="V117" s="108" t="str">
        <f t="shared" si="27"/>
        <v>WH2_3</v>
      </c>
      <c r="W117" s="108">
        <f t="shared" si="10"/>
        <v>0.025013577036883</v>
      </c>
      <c r="X117" s="108" t="s">
        <v>18</v>
      </c>
      <c r="Y117" s="108" t="s">
        <v>191</v>
      </c>
      <c r="AC117" s="108" t="s">
        <v>327</v>
      </c>
      <c r="AD117" s="108" t="str">
        <f t="shared" si="22"/>
        <v>R_ES-SA-WatHeat</v>
      </c>
      <c r="AE117" s="108" t="str">
        <f t="shared" si="22"/>
        <v>WH2_3</v>
      </c>
      <c r="AF117" s="108">
        <f t="shared" si="12"/>
        <v>0.026652958693426</v>
      </c>
      <c r="AG117" s="108" t="s">
        <v>18</v>
      </c>
      <c r="AH117" s="108" t="s">
        <v>197</v>
      </c>
      <c r="AL117" s="108" t="s">
        <v>327</v>
      </c>
      <c r="AM117" s="108" t="str">
        <f t="shared" si="23"/>
        <v>R_ES-SA-WatHeat</v>
      </c>
      <c r="AN117" s="108" t="str">
        <f t="shared" si="23"/>
        <v>WH2_3</v>
      </c>
      <c r="AO117" s="108">
        <f t="shared" si="14"/>
        <v>0.0252822319214758</v>
      </c>
      <c r="AP117" s="108" t="s">
        <v>18</v>
      </c>
      <c r="AQ117" s="108" t="s">
        <v>194</v>
      </c>
      <c r="AU117" s="108" t="s">
        <v>327</v>
      </c>
      <c r="AV117" s="108" t="str">
        <f t="shared" si="24"/>
        <v>R_ES-SA-WatHeat</v>
      </c>
      <c r="AW117" s="108" t="str">
        <f t="shared" si="24"/>
        <v>WH2_3</v>
      </c>
      <c r="AX117" s="108">
        <f t="shared" si="16"/>
        <v>0.0240114562974125</v>
      </c>
      <c r="AY117" s="108" t="s">
        <v>18</v>
      </c>
      <c r="AZ117" s="108" t="s">
        <v>193</v>
      </c>
      <c r="BD117" s="108" t="s">
        <v>327</v>
      </c>
      <c r="BE117" s="108" t="str">
        <f t="shared" si="25"/>
        <v>R_ES-SA-WatHeat</v>
      </c>
      <c r="BF117" s="108" t="str">
        <f t="shared" si="25"/>
        <v>WH2_3</v>
      </c>
      <c r="BG117" s="108">
        <f t="shared" si="21"/>
        <v>0.0252822319214758</v>
      </c>
      <c r="BH117" s="108" t="s">
        <v>18</v>
      </c>
      <c r="BI117" s="108" t="s">
        <v>195</v>
      </c>
      <c r="BM117" s="108" t="s">
        <v>327</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R_ES-SA-WatHeat</v>
      </c>
      <c r="M118" s="108" t="s">
        <v>424</v>
      </c>
      <c r="N118" s="108">
        <f t="shared" si="8"/>
        <v>0.0222223809455457</v>
      </c>
      <c r="O118" s="108" t="s">
        <v>18</v>
      </c>
      <c r="P118" s="108" t="s">
        <v>196</v>
      </c>
      <c r="T118" s="108" t="s">
        <v>327</v>
      </c>
      <c r="U118" s="108" t="str">
        <f t="shared" si="27"/>
        <v>R_ES-SA-WatHeat</v>
      </c>
      <c r="V118" s="108" t="str">
        <f t="shared" si="27"/>
        <v>WH4_5</v>
      </c>
      <c r="W118" s="108">
        <f t="shared" si="10"/>
        <v>0.023696203770169</v>
      </c>
      <c r="X118" s="108" t="s">
        <v>18</v>
      </c>
      <c r="Y118" s="108" t="s">
        <v>191</v>
      </c>
      <c r="AC118" s="108" t="s">
        <v>327</v>
      </c>
      <c r="AD118" s="108" t="str">
        <f t="shared" si="22"/>
        <v>R_ES-SA-WatHeat</v>
      </c>
      <c r="AE118" s="108" t="str">
        <f t="shared" si="22"/>
        <v>WH4_5</v>
      </c>
      <c r="AF118" s="108">
        <f t="shared" si="12"/>
        <v>0.0249170715686325</v>
      </c>
      <c r="AG118" s="108" t="s">
        <v>18</v>
      </c>
      <c r="AH118" s="108" t="s">
        <v>197</v>
      </c>
      <c r="AL118" s="108" t="s">
        <v>327</v>
      </c>
      <c r="AM118" s="108" t="str">
        <f t="shared" si="23"/>
        <v>R_ES-SA-WatHeat</v>
      </c>
      <c r="AN118" s="108" t="str">
        <f t="shared" si="23"/>
        <v>WH4_5</v>
      </c>
      <c r="AO118" s="108">
        <f t="shared" si="14"/>
        <v>0.0239165993198236</v>
      </c>
      <c r="AP118" s="108" t="s">
        <v>18</v>
      </c>
      <c r="AQ118" s="108" t="s">
        <v>194</v>
      </c>
      <c r="AU118" s="108" t="s">
        <v>327</v>
      </c>
      <c r="AV118" s="108" t="str">
        <f t="shared" si="24"/>
        <v>R_ES-SA-WatHeat</v>
      </c>
      <c r="AW118" s="108" t="str">
        <f t="shared" si="24"/>
        <v>WH4_5</v>
      </c>
      <c r="AX118" s="108">
        <f t="shared" si="16"/>
        <v>0.021583935635486</v>
      </c>
      <c r="AY118" s="108" t="s">
        <v>18</v>
      </c>
      <c r="AZ118" s="108" t="s">
        <v>193</v>
      </c>
      <c r="BD118" s="108" t="s">
        <v>327</v>
      </c>
      <c r="BE118" s="108" t="str">
        <f t="shared" si="25"/>
        <v>R_ES-SA-WatHeat</v>
      </c>
      <c r="BF118" s="108" t="str">
        <f t="shared" si="25"/>
        <v>WH4_5</v>
      </c>
      <c r="BG118" s="108">
        <f t="shared" si="21"/>
        <v>0.0239165993198236</v>
      </c>
      <c r="BH118" s="108" t="s">
        <v>18</v>
      </c>
      <c r="BI118" s="108" t="s">
        <v>195</v>
      </c>
      <c r="BM118" s="108" t="s">
        <v>327</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R_ES-SA-WatHeat</v>
      </c>
      <c r="M119" s="108" t="s">
        <v>425</v>
      </c>
      <c r="N119" s="108">
        <f t="shared" si="8"/>
        <v>0.0212585220509218</v>
      </c>
      <c r="O119" s="108" t="s">
        <v>18</v>
      </c>
      <c r="P119" s="108" t="s">
        <v>196</v>
      </c>
      <c r="T119" s="108" t="s">
        <v>327</v>
      </c>
      <c r="U119" s="108" t="str">
        <f t="shared" si="27"/>
        <v>R_ES-SA-WatHeat</v>
      </c>
      <c r="V119" s="108" t="str">
        <f t="shared" si="27"/>
        <v>WH6_7</v>
      </c>
      <c r="W119" s="108">
        <f t="shared" si="10"/>
        <v>0.0235544674010497</v>
      </c>
      <c r="X119" s="108" t="s">
        <v>18</v>
      </c>
      <c r="Y119" s="108" t="s">
        <v>191</v>
      </c>
      <c r="AC119" s="108" t="s">
        <v>327</v>
      </c>
      <c r="AD119" s="108" t="str">
        <f t="shared" si="22"/>
        <v>R_ES-SA-WatHeat</v>
      </c>
      <c r="AE119" s="108" t="str">
        <f t="shared" si="22"/>
        <v>WH6_7</v>
      </c>
      <c r="AF119" s="108">
        <f t="shared" si="12"/>
        <v>0.0223149487779418</v>
      </c>
      <c r="AG119" s="108" t="s">
        <v>18</v>
      </c>
      <c r="AH119" s="108" t="s">
        <v>197</v>
      </c>
      <c r="AL119" s="108" t="s">
        <v>327</v>
      </c>
      <c r="AM119" s="108" t="str">
        <f t="shared" si="23"/>
        <v>R_ES-SA-WatHeat</v>
      </c>
      <c r="AN119" s="108" t="str">
        <f t="shared" si="23"/>
        <v>WH6_7</v>
      </c>
      <c r="AO119" s="108">
        <f t="shared" si="14"/>
        <v>0.0226308904433103</v>
      </c>
      <c r="AP119" s="108" t="s">
        <v>18</v>
      </c>
      <c r="AQ119" s="108" t="s">
        <v>194</v>
      </c>
      <c r="AU119" s="108" t="s">
        <v>327</v>
      </c>
      <c r="AV119" s="108" t="str">
        <f t="shared" si="24"/>
        <v>R_ES-SA-WatHeat</v>
      </c>
      <c r="AW119" s="108" t="str">
        <f t="shared" si="24"/>
        <v>WH6_7</v>
      </c>
      <c r="AX119" s="108">
        <f t="shared" si="16"/>
        <v>0.0195664574996017</v>
      </c>
      <c r="AY119" s="108" t="s">
        <v>18</v>
      </c>
      <c r="AZ119" s="108" t="s">
        <v>193</v>
      </c>
      <c r="BD119" s="108" t="s">
        <v>327</v>
      </c>
      <c r="BE119" s="108" t="str">
        <f t="shared" si="25"/>
        <v>R_ES-SA-WatHeat</v>
      </c>
      <c r="BF119" s="108" t="str">
        <f t="shared" si="25"/>
        <v>WH6_7</v>
      </c>
      <c r="BG119" s="108">
        <f t="shared" si="21"/>
        <v>0.0226308904433103</v>
      </c>
      <c r="BH119" s="108" t="s">
        <v>18</v>
      </c>
      <c r="BI119" s="108" t="s">
        <v>195</v>
      </c>
      <c r="BM119" s="108" t="s">
        <v>327</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R_ES-SA-WatHeat</v>
      </c>
      <c r="M120" s="108" t="s">
        <v>426</v>
      </c>
      <c r="N120" s="108">
        <f t="shared" si="8"/>
        <v>0.0207811308875425</v>
      </c>
      <c r="O120" s="108" t="s">
        <v>18</v>
      </c>
      <c r="P120" s="108" t="s">
        <v>196</v>
      </c>
      <c r="T120" s="108" t="s">
        <v>327</v>
      </c>
      <c r="U120" s="108" t="str">
        <f t="shared" si="27"/>
        <v>R_ES-SA-WatHeat</v>
      </c>
      <c r="V120" s="108" t="str">
        <f t="shared" si="27"/>
        <v>WH8_9</v>
      </c>
      <c r="W120" s="108">
        <f t="shared" si="10"/>
        <v>0.0243002057667018</v>
      </c>
      <c r="X120" s="108" t="s">
        <v>18</v>
      </c>
      <c r="Y120" s="108" t="s">
        <v>191</v>
      </c>
      <c r="AC120" s="108" t="s">
        <v>327</v>
      </c>
      <c r="AD120" s="108" t="str">
        <f t="shared" si="22"/>
        <v>R_ES-SA-WatHeat</v>
      </c>
      <c r="AE120" s="108" t="str">
        <f t="shared" si="22"/>
        <v>WH8_9</v>
      </c>
      <c r="AF120" s="108">
        <f t="shared" si="12"/>
        <v>0.0206945793819697</v>
      </c>
      <c r="AG120" s="108" t="s">
        <v>18</v>
      </c>
      <c r="AH120" s="108" t="s">
        <v>197</v>
      </c>
      <c r="AL120" s="108" t="s">
        <v>327</v>
      </c>
      <c r="AM120" s="108" t="str">
        <f t="shared" si="23"/>
        <v>R_ES-SA-WatHeat</v>
      </c>
      <c r="AN120" s="108" t="str">
        <f t="shared" si="23"/>
        <v>WH8_9</v>
      </c>
      <c r="AO120" s="108">
        <f t="shared" si="14"/>
        <v>0.0221985165054664</v>
      </c>
      <c r="AP120" s="108" t="s">
        <v>18</v>
      </c>
      <c r="AQ120" s="108" t="s">
        <v>194</v>
      </c>
      <c r="AU120" s="108" t="s">
        <v>327</v>
      </c>
      <c r="AV120" s="108" t="str">
        <f t="shared" si="24"/>
        <v>R_ES-SA-WatHeat</v>
      </c>
      <c r="AW120" s="108" t="str">
        <f t="shared" si="24"/>
        <v>WH8_9</v>
      </c>
      <c r="AX120" s="108">
        <f t="shared" si="16"/>
        <v>0.0189268898351184</v>
      </c>
      <c r="AY120" s="108" t="s">
        <v>18</v>
      </c>
      <c r="AZ120" s="108" t="s">
        <v>193</v>
      </c>
      <c r="BD120" s="108" t="s">
        <v>327</v>
      </c>
      <c r="BE120" s="108" t="str">
        <f t="shared" si="25"/>
        <v>R_ES-SA-WatHeat</v>
      </c>
      <c r="BF120" s="108" t="str">
        <f t="shared" si="25"/>
        <v>WH8_9</v>
      </c>
      <c r="BG120" s="108">
        <f t="shared" si="21"/>
        <v>0.0221985165054664</v>
      </c>
      <c r="BH120" s="108" t="s">
        <v>18</v>
      </c>
      <c r="BI120" s="108" t="s">
        <v>195</v>
      </c>
      <c r="BM120" s="108" t="s">
        <v>327</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R_ES-SA-WatHeat</v>
      </c>
      <c r="M121" s="108" t="s">
        <v>427</v>
      </c>
      <c r="N121" s="108">
        <f t="shared" si="8"/>
        <v>0.0207247431264493</v>
      </c>
      <c r="O121" s="108" t="s">
        <v>18</v>
      </c>
      <c r="P121" s="108" t="s">
        <v>196</v>
      </c>
      <c r="T121" s="108" t="s">
        <v>327</v>
      </c>
      <c r="U121" s="108" t="str">
        <f t="shared" si="27"/>
        <v>R_ES-SA-WatHeat</v>
      </c>
      <c r="V121" s="108" t="str">
        <f t="shared" si="27"/>
        <v>WH10_11</v>
      </c>
      <c r="W121" s="108">
        <f t="shared" si="10"/>
        <v>0.0269606064596627</v>
      </c>
      <c r="X121" s="108" t="s">
        <v>18</v>
      </c>
      <c r="Y121" s="108" t="s">
        <v>191</v>
      </c>
      <c r="AC121" s="108" t="s">
        <v>327</v>
      </c>
      <c r="AD121" s="108" t="str">
        <f t="shared" si="22"/>
        <v>R_ES-SA-WatHeat</v>
      </c>
      <c r="AE121" s="108" t="str">
        <f t="shared" si="22"/>
        <v>WH10_11</v>
      </c>
      <c r="AF121" s="108">
        <f t="shared" si="12"/>
        <v>0.0203373562220637</v>
      </c>
      <c r="AG121" s="108" t="s">
        <v>18</v>
      </c>
      <c r="AH121" s="108" t="s">
        <v>197</v>
      </c>
      <c r="AL121" s="108" t="s">
        <v>327</v>
      </c>
      <c r="AM121" s="108" t="str">
        <f t="shared" si="23"/>
        <v>R_ES-SA-WatHeat</v>
      </c>
      <c r="AN121" s="108" t="str">
        <f t="shared" si="23"/>
        <v>WH10_11</v>
      </c>
      <c r="AO121" s="108">
        <f t="shared" si="14"/>
        <v>0.0228944317474162</v>
      </c>
      <c r="AP121" s="108" t="s">
        <v>18</v>
      </c>
      <c r="AQ121" s="108" t="s">
        <v>194</v>
      </c>
      <c r="AU121" s="108" t="s">
        <v>327</v>
      </c>
      <c r="AV121" s="108" t="str">
        <f t="shared" si="24"/>
        <v>R_ES-SA-WatHeat</v>
      </c>
      <c r="AW121" s="108" t="str">
        <f t="shared" si="24"/>
        <v>WH10_11</v>
      </c>
      <c r="AX121" s="108">
        <f t="shared" si="16"/>
        <v>0.0193167729407143</v>
      </c>
      <c r="AY121" s="108" t="s">
        <v>18</v>
      </c>
      <c r="AZ121" s="108" t="s">
        <v>193</v>
      </c>
      <c r="BD121" s="108" t="s">
        <v>327</v>
      </c>
      <c r="BE121" s="108" t="str">
        <f t="shared" si="25"/>
        <v>R_ES-SA-WatHeat</v>
      </c>
      <c r="BF121" s="108" t="str">
        <f t="shared" si="25"/>
        <v>WH10_11</v>
      </c>
      <c r="BG121" s="108">
        <f t="shared" si="21"/>
        <v>0.0228944317474162</v>
      </c>
      <c r="BH121" s="108" t="s">
        <v>18</v>
      </c>
      <c r="BI121" s="108" t="s">
        <v>195</v>
      </c>
      <c r="BM121" s="108" t="s">
        <v>327</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R_ES-SA-WatHeat</v>
      </c>
      <c r="M122" s="108" t="s">
        <v>428</v>
      </c>
      <c r="N122" s="108">
        <f t="shared" si="8"/>
        <v>0.0213134263086159</v>
      </c>
      <c r="O122" s="108" t="s">
        <v>18</v>
      </c>
      <c r="P122" s="108" t="s">
        <v>196</v>
      </c>
      <c r="T122" s="108" t="s">
        <v>327</v>
      </c>
      <c r="U122" s="108" t="str">
        <f t="shared" si="27"/>
        <v>R_ES-SA-WatHeat</v>
      </c>
      <c r="V122" s="108" t="str">
        <f t="shared" si="27"/>
        <v>WH12_13</v>
      </c>
      <c r="W122" s="108">
        <f t="shared" si="10"/>
        <v>0.0281941532212526</v>
      </c>
      <c r="X122" s="108" t="s">
        <v>18</v>
      </c>
      <c r="Y122" s="108" t="s">
        <v>191</v>
      </c>
      <c r="AC122" s="108" t="s">
        <v>327</v>
      </c>
      <c r="AD122" s="108" t="str">
        <f t="shared" si="22"/>
        <v>R_ES-SA-WatHeat</v>
      </c>
      <c r="AE122" s="108" t="str">
        <f t="shared" si="22"/>
        <v>WH12_13</v>
      </c>
      <c r="AF122" s="108">
        <f t="shared" si="12"/>
        <v>0.0215779233299048</v>
      </c>
      <c r="AG122" s="108" t="s">
        <v>18</v>
      </c>
      <c r="AH122" s="108" t="s">
        <v>197</v>
      </c>
      <c r="AL122" s="108" t="s">
        <v>327</v>
      </c>
      <c r="AM122" s="108" t="str">
        <f t="shared" si="23"/>
        <v>R_ES-SA-WatHeat</v>
      </c>
      <c r="AN122" s="108" t="str">
        <f t="shared" si="23"/>
        <v>WH12_13</v>
      </c>
      <c r="AO122" s="108">
        <f t="shared" si="14"/>
        <v>0.0243699220566265</v>
      </c>
      <c r="AP122" s="108" t="s">
        <v>18</v>
      </c>
      <c r="AQ122" s="108" t="s">
        <v>194</v>
      </c>
      <c r="AU122" s="108" t="s">
        <v>327</v>
      </c>
      <c r="AV122" s="108" t="str">
        <f t="shared" si="24"/>
        <v>R_ES-SA-WatHeat</v>
      </c>
      <c r="AW122" s="108" t="str">
        <f t="shared" si="24"/>
        <v>WH12_13</v>
      </c>
      <c r="AX122" s="108">
        <f t="shared" si="16"/>
        <v>0.0217136791659968</v>
      </c>
      <c r="AY122" s="108" t="s">
        <v>18</v>
      </c>
      <c r="AZ122" s="108" t="s">
        <v>193</v>
      </c>
      <c r="BD122" s="108" t="s">
        <v>327</v>
      </c>
      <c r="BE122" s="108" t="str">
        <f t="shared" si="25"/>
        <v>R_ES-SA-WatHeat</v>
      </c>
      <c r="BF122" s="108" t="str">
        <f t="shared" si="25"/>
        <v>WH12_13</v>
      </c>
      <c r="BG122" s="108">
        <f t="shared" si="21"/>
        <v>0.0243699220566265</v>
      </c>
      <c r="BH122" s="108" t="s">
        <v>18</v>
      </c>
      <c r="BI122" s="108" t="s">
        <v>195</v>
      </c>
      <c r="BM122" s="108" t="s">
        <v>327</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R_ES-SA-WatHeat</v>
      </c>
      <c r="M123" s="108" t="s">
        <v>429</v>
      </c>
      <c r="N123" s="108">
        <f t="shared" si="8"/>
        <v>0.0224691056303517</v>
      </c>
      <c r="O123" s="108" t="s">
        <v>18</v>
      </c>
      <c r="P123" s="108" t="s">
        <v>196</v>
      </c>
      <c r="T123" s="108" t="s">
        <v>327</v>
      </c>
      <c r="U123" s="108" t="str">
        <f t="shared" si="27"/>
        <v>R_ES-SA-WatHeat</v>
      </c>
      <c r="V123" s="108" t="str">
        <f t="shared" si="27"/>
        <v>WH14_15</v>
      </c>
      <c r="W123" s="108">
        <f t="shared" si="10"/>
        <v>0.0277591077183275</v>
      </c>
      <c r="X123" s="108" t="s">
        <v>18</v>
      </c>
      <c r="Y123" s="108" t="s">
        <v>191</v>
      </c>
      <c r="AC123" s="108" t="s">
        <v>327</v>
      </c>
      <c r="AD123" s="108" t="str">
        <f t="shared" si="22"/>
        <v>R_ES-SA-WatHeat</v>
      </c>
      <c r="AE123" s="108" t="str">
        <f t="shared" si="22"/>
        <v>WH14_15</v>
      </c>
      <c r="AF123" s="108">
        <f t="shared" si="12"/>
        <v>0.0244372230846757</v>
      </c>
      <c r="AG123" s="108" t="s">
        <v>18</v>
      </c>
      <c r="AH123" s="108" t="s">
        <v>197</v>
      </c>
      <c r="AL123" s="108" t="s">
        <v>327</v>
      </c>
      <c r="AM123" s="108" t="str">
        <f t="shared" si="23"/>
        <v>R_ES-SA-WatHeat</v>
      </c>
      <c r="AN123" s="108" t="str">
        <f t="shared" si="23"/>
        <v>WH14_15</v>
      </c>
      <c r="AO123" s="108">
        <f t="shared" si="14"/>
        <v>0.0252966565536165</v>
      </c>
      <c r="AP123" s="108" t="s">
        <v>18</v>
      </c>
      <c r="AQ123" s="108" t="s">
        <v>194</v>
      </c>
      <c r="AU123" s="108" t="s">
        <v>327</v>
      </c>
      <c r="AV123" s="108" t="str">
        <f t="shared" si="24"/>
        <v>R_ES-SA-WatHeat</v>
      </c>
      <c r="AW123" s="108" t="str">
        <f t="shared" si="24"/>
        <v>WH14_15</v>
      </c>
      <c r="AX123" s="108">
        <f t="shared" si="16"/>
        <v>0.0231546162990083</v>
      </c>
      <c r="AY123" s="108" t="s">
        <v>18</v>
      </c>
      <c r="AZ123" s="108" t="s">
        <v>193</v>
      </c>
      <c r="BD123" s="108" t="s">
        <v>327</v>
      </c>
      <c r="BE123" s="108" t="str">
        <f t="shared" si="25"/>
        <v>R_ES-SA-WatHeat</v>
      </c>
      <c r="BF123" s="108" t="str">
        <f t="shared" si="25"/>
        <v>WH14_15</v>
      </c>
      <c r="BG123" s="108">
        <f t="shared" si="21"/>
        <v>0.0252966565536165</v>
      </c>
      <c r="BH123" s="108" t="s">
        <v>18</v>
      </c>
      <c r="BI123" s="108" t="s">
        <v>195</v>
      </c>
      <c r="BM123" s="108" t="s">
        <v>327</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R_ES-SA-WatHeat</v>
      </c>
      <c r="M124" s="108" t="s">
        <v>430</v>
      </c>
      <c r="N124" s="108">
        <f t="shared" si="8"/>
        <v>0.0228058793544892</v>
      </c>
      <c r="O124" s="108" t="s">
        <v>18</v>
      </c>
      <c r="P124" s="108" t="s">
        <v>196</v>
      </c>
      <c r="T124" s="108" t="s">
        <v>327</v>
      </c>
      <c r="U124" s="108" t="str">
        <f t="shared" si="27"/>
        <v>R_ES-SA-WatHeat</v>
      </c>
      <c r="V124" s="108" t="str">
        <f t="shared" si="27"/>
        <v>WH16_17</v>
      </c>
      <c r="W124" s="108">
        <f t="shared" si="10"/>
        <v>0.0270225001421144</v>
      </c>
      <c r="X124" s="108" t="s">
        <v>18</v>
      </c>
      <c r="Y124" s="108" t="s">
        <v>191</v>
      </c>
      <c r="AC124" s="108" t="s">
        <v>327</v>
      </c>
      <c r="AD124" s="108" t="str">
        <f t="shared" si="22"/>
        <v>R_ES-SA-WatHeat</v>
      </c>
      <c r="AE124" s="108" t="str">
        <f t="shared" si="22"/>
        <v>WH16_17</v>
      </c>
      <c r="AF124" s="108">
        <f t="shared" si="12"/>
        <v>0.0257055276901567</v>
      </c>
      <c r="AG124" s="108" t="s">
        <v>18</v>
      </c>
      <c r="AH124" s="108" t="s">
        <v>197</v>
      </c>
      <c r="AL124" s="108" t="s">
        <v>327</v>
      </c>
      <c r="AM124" s="108" t="str">
        <f t="shared" si="23"/>
        <v>R_ES-SA-WatHeat</v>
      </c>
      <c r="AN124" s="108" t="str">
        <f t="shared" si="23"/>
        <v>WH16_17</v>
      </c>
      <c r="AO124" s="108">
        <f t="shared" si="14"/>
        <v>0.0253035348263485</v>
      </c>
      <c r="AP124" s="108" t="s">
        <v>18</v>
      </c>
      <c r="AQ124" s="108" t="s">
        <v>194</v>
      </c>
      <c r="AU124" s="108" t="s">
        <v>327</v>
      </c>
      <c r="AV124" s="108" t="str">
        <f t="shared" si="24"/>
        <v>R_ES-SA-WatHeat</v>
      </c>
      <c r="AW124" s="108" t="str">
        <f t="shared" si="24"/>
        <v>WH16_17</v>
      </c>
      <c r="AX124" s="108">
        <f t="shared" si="16"/>
        <v>0.0233585702637121</v>
      </c>
      <c r="AY124" s="108" t="s">
        <v>18</v>
      </c>
      <c r="AZ124" s="108" t="s">
        <v>193</v>
      </c>
      <c r="BD124" s="108" t="s">
        <v>327</v>
      </c>
      <c r="BE124" s="108" t="str">
        <f t="shared" si="25"/>
        <v>R_ES-SA-WatHeat</v>
      </c>
      <c r="BF124" s="108" t="str">
        <f t="shared" si="25"/>
        <v>WH16_17</v>
      </c>
      <c r="BG124" s="108">
        <f t="shared" si="21"/>
        <v>0.0253035348263485</v>
      </c>
      <c r="BH124" s="108" t="s">
        <v>18</v>
      </c>
      <c r="BI124" s="108" t="s">
        <v>195</v>
      </c>
      <c r="BM124" s="108" t="s">
        <v>327</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R_ES-SA-WatHeat</v>
      </c>
      <c r="M125" s="108" t="s">
        <v>431</v>
      </c>
      <c r="N125" s="108">
        <f t="shared" si="8"/>
        <v>0.0228335510535675</v>
      </c>
      <c r="O125" s="108" t="s">
        <v>18</v>
      </c>
      <c r="P125" s="108" t="s">
        <v>196</v>
      </c>
      <c r="T125" s="108" t="s">
        <v>327</v>
      </c>
      <c r="U125" s="108" t="str">
        <f t="shared" si="27"/>
        <v>R_ES-SA-WatHeat</v>
      </c>
      <c r="V125" s="108" t="str">
        <f t="shared" si="27"/>
        <v>WH18_19</v>
      </c>
      <c r="W125" s="108">
        <f t="shared" si="10"/>
        <v>0.0267517944660614</v>
      </c>
      <c r="X125" s="108" t="s">
        <v>18</v>
      </c>
      <c r="Y125" s="108" t="s">
        <v>191</v>
      </c>
      <c r="AC125" s="108" t="s">
        <v>327</v>
      </c>
      <c r="AD125" s="108" t="str">
        <f t="shared" si="22"/>
        <v>R_ES-SA-WatHeat</v>
      </c>
      <c r="AE125" s="108" t="str">
        <f t="shared" si="22"/>
        <v>WH18_19</v>
      </c>
      <c r="AF125" s="108">
        <f t="shared" si="12"/>
        <v>0.0255927943653416</v>
      </c>
      <c r="AG125" s="108" t="s">
        <v>18</v>
      </c>
      <c r="AH125" s="108" t="s">
        <v>197</v>
      </c>
      <c r="AL125" s="108" t="s">
        <v>327</v>
      </c>
      <c r="AM125" s="108" t="str">
        <f t="shared" si="23"/>
        <v>R_ES-SA-WatHeat</v>
      </c>
      <c r="AN125" s="108" t="str">
        <f t="shared" si="23"/>
        <v>WH18_19</v>
      </c>
      <c r="AO125" s="108">
        <f t="shared" si="14"/>
        <v>0.0249695860312862</v>
      </c>
      <c r="AP125" s="108" t="s">
        <v>18</v>
      </c>
      <c r="AQ125" s="108" t="s">
        <v>194</v>
      </c>
      <c r="AU125" s="108" t="s">
        <v>327</v>
      </c>
      <c r="AV125" s="108" t="str">
        <f t="shared" si="24"/>
        <v>R_ES-SA-WatHeat</v>
      </c>
      <c r="AW125" s="108" t="str">
        <f t="shared" si="24"/>
        <v>WH18_19</v>
      </c>
      <c r="AX125" s="108">
        <f t="shared" si="16"/>
        <v>0.023127630615324</v>
      </c>
      <c r="AY125" s="108" t="s">
        <v>18</v>
      </c>
      <c r="AZ125" s="108" t="s">
        <v>193</v>
      </c>
      <c r="BD125" s="108" t="s">
        <v>327</v>
      </c>
      <c r="BE125" s="108" t="str">
        <f t="shared" si="25"/>
        <v>R_ES-SA-WatHeat</v>
      </c>
      <c r="BF125" s="108" t="str">
        <f t="shared" si="25"/>
        <v>WH18_19</v>
      </c>
      <c r="BG125" s="108">
        <f t="shared" si="21"/>
        <v>0.0249695860312862</v>
      </c>
      <c r="BH125" s="108" t="s">
        <v>18</v>
      </c>
      <c r="BI125" s="108" t="s">
        <v>195</v>
      </c>
      <c r="BM125" s="108" t="s">
        <v>327</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R_ES-SA-WatHeat</v>
      </c>
      <c r="M126" s="108" t="s">
        <v>432</v>
      </c>
      <c r="N126" s="108">
        <f t="shared" si="8"/>
        <v>0.0227154557821904</v>
      </c>
      <c r="O126" s="108" t="s">
        <v>18</v>
      </c>
      <c r="P126" s="108" t="s">
        <v>196</v>
      </c>
      <c r="T126" s="108" t="s">
        <v>327</v>
      </c>
      <c r="U126" s="108" t="str">
        <f t="shared" si="27"/>
        <v>R_ES-SA-WatHeat</v>
      </c>
      <c r="V126" s="108" t="str">
        <f t="shared" si="27"/>
        <v>WH20_21</v>
      </c>
      <c r="W126" s="108">
        <f t="shared" si="10"/>
        <v>0.0283933513791526</v>
      </c>
      <c r="X126" s="108" t="s">
        <v>18</v>
      </c>
      <c r="Y126" s="108" t="s">
        <v>191</v>
      </c>
      <c r="AC126" s="108" t="s">
        <v>327</v>
      </c>
      <c r="AD126" s="108" t="str">
        <f t="shared" si="22"/>
        <v>R_ES-SA-WatHeat</v>
      </c>
      <c r="AE126" s="108" t="str">
        <f t="shared" si="22"/>
        <v>WH20_21</v>
      </c>
      <c r="AF126" s="108">
        <f t="shared" si="12"/>
        <v>0.0251280963570105</v>
      </c>
      <c r="AG126" s="108" t="s">
        <v>18</v>
      </c>
      <c r="AH126" s="108" t="s">
        <v>197</v>
      </c>
      <c r="AL126" s="108" t="s">
        <v>327</v>
      </c>
      <c r="AM126" s="108" t="str">
        <f t="shared" si="23"/>
        <v>R_ES-SA-WatHeat</v>
      </c>
      <c r="AN126" s="108" t="str">
        <f t="shared" si="23"/>
        <v>WH20_21</v>
      </c>
      <c r="AO126" s="108">
        <f t="shared" si="14"/>
        <v>0.0251936667769471</v>
      </c>
      <c r="AP126" s="108" t="s">
        <v>18</v>
      </c>
      <c r="AQ126" s="108" t="s">
        <v>194</v>
      </c>
      <c r="AU126" s="108" t="s">
        <v>327</v>
      </c>
      <c r="AV126" s="108" t="str">
        <f t="shared" si="24"/>
        <v>R_ES-SA-WatHeat</v>
      </c>
      <c r="AW126" s="108" t="str">
        <f t="shared" si="24"/>
        <v>WH20_21</v>
      </c>
      <c r="AX126" s="108">
        <f t="shared" si="16"/>
        <v>0.0230669226777415</v>
      </c>
      <c r="AY126" s="108" t="s">
        <v>18</v>
      </c>
      <c r="AZ126" s="108" t="s">
        <v>193</v>
      </c>
      <c r="BD126" s="108" t="s">
        <v>327</v>
      </c>
      <c r="BE126" s="108" t="str">
        <f t="shared" si="25"/>
        <v>R_ES-SA-WatHeat</v>
      </c>
      <c r="BF126" s="108" t="str">
        <f t="shared" si="25"/>
        <v>WH20_21</v>
      </c>
      <c r="BG126" s="108">
        <f t="shared" si="21"/>
        <v>0.0251936667769471</v>
      </c>
      <c r="BH126" s="108" t="s">
        <v>18</v>
      </c>
      <c r="BI126" s="108" t="s">
        <v>195</v>
      </c>
      <c r="BM126" s="108" t="s">
        <v>327</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R_ES-SA-WatHeat</v>
      </c>
      <c r="M127" s="108" t="s">
        <v>433</v>
      </c>
      <c r="N127" s="108">
        <f t="shared" si="8"/>
        <v>0.0228898262899369</v>
      </c>
      <c r="O127" s="108" t="s">
        <v>18</v>
      </c>
      <c r="P127" s="108" t="s">
        <v>196</v>
      </c>
      <c r="T127" s="108" t="s">
        <v>327</v>
      </c>
      <c r="U127" s="108" t="str">
        <f t="shared" si="27"/>
        <v>R_ES-SA-WatHeat</v>
      </c>
      <c r="V127" s="108" t="str">
        <f t="shared" si="27"/>
        <v>WH22_23</v>
      </c>
      <c r="W127" s="108">
        <f t="shared" si="10"/>
        <v>0.0283097816617008</v>
      </c>
      <c r="X127" s="108" t="s">
        <v>18</v>
      </c>
      <c r="Y127" s="108" t="s">
        <v>191</v>
      </c>
      <c r="AC127" s="108" t="s">
        <v>327</v>
      </c>
      <c r="AD127" s="108" t="str">
        <f t="shared" si="22"/>
        <v>R_ES-SA-WatHeat</v>
      </c>
      <c r="AE127" s="108" t="str">
        <f t="shared" si="22"/>
        <v>WH22_23</v>
      </c>
      <c r="AF127" s="108">
        <f t="shared" si="12"/>
        <v>0.0254920738775338</v>
      </c>
      <c r="AG127" s="108" t="s">
        <v>18</v>
      </c>
      <c r="AH127" s="108" t="s">
        <v>197</v>
      </c>
      <c r="AL127" s="108" t="s">
        <v>327</v>
      </c>
      <c r="AM127" s="108" t="str">
        <f t="shared" si="23"/>
        <v>R_ES-SA-WatHeat</v>
      </c>
      <c r="AN127" s="108" t="str">
        <f t="shared" si="23"/>
        <v>WH22_23</v>
      </c>
      <c r="AO127" s="108">
        <f t="shared" si="14"/>
        <v>0.025793097568826</v>
      </c>
      <c r="AP127" s="108" t="s">
        <v>18</v>
      </c>
      <c r="AQ127" s="108" t="s">
        <v>194</v>
      </c>
      <c r="AU127" s="108" t="s">
        <v>327</v>
      </c>
      <c r="AV127" s="108" t="str">
        <f t="shared" si="24"/>
        <v>R_ES-SA-WatHeat</v>
      </c>
      <c r="AW127" s="108" t="str">
        <f t="shared" si="24"/>
        <v>WH22_23</v>
      </c>
      <c r="AX127" s="108">
        <f t="shared" si="16"/>
        <v>0.0246581494217923</v>
      </c>
      <c r="AY127" s="108" t="s">
        <v>18</v>
      </c>
      <c r="AZ127" s="108" t="s">
        <v>193</v>
      </c>
      <c r="BD127" s="108" t="s">
        <v>327</v>
      </c>
      <c r="BE127" s="108" t="str">
        <f t="shared" si="25"/>
        <v>R_ES-SA-WatHeat</v>
      </c>
      <c r="BF127" s="108" t="str">
        <f t="shared" si="25"/>
        <v>WH22_23</v>
      </c>
      <c r="BG127" s="108">
        <f t="shared" si="21"/>
        <v>0.025793097568826</v>
      </c>
      <c r="BH127" s="108" t="s">
        <v>18</v>
      </c>
      <c r="BI127" s="108" t="s">
        <v>195</v>
      </c>
      <c r="BM127" s="108" t="s">
        <v>327</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130"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434</v>
      </c>
      <c r="D1" s="114"/>
      <c r="E1" s="114"/>
      <c r="F1" s="115" t="s">
        <v>435</v>
      </c>
      <c r="G1" s="114"/>
      <c r="H1" s="114"/>
      <c r="I1" s="114"/>
      <c r="J1" s="114"/>
      <c r="K1" s="114"/>
      <c r="L1" s="114"/>
      <c r="M1" s="114"/>
      <c r="R1" s="33"/>
      <c r="S1" s="33"/>
      <c r="T1" s="34" t="s">
        <v>436</v>
      </c>
      <c r="U1" s="33"/>
      <c r="V1" s="125" t="s">
        <v>437</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438</v>
      </c>
      <c r="C3" s="36"/>
      <c r="D3" s="118" t="s">
        <v>439</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439</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440</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440</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441</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441</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442</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442</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443</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443</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444</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443</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445</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445</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446</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446</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447</v>
      </c>
      <c r="G14" s="114"/>
      <c r="H14" s="114"/>
      <c r="I14" s="114"/>
      <c r="J14" s="114"/>
      <c r="K14" s="114"/>
      <c r="L14" s="114"/>
      <c r="M14" s="114"/>
      <c r="R14" s="126" t="s">
        <v>448</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438</v>
      </c>
      <c r="C16" s="36"/>
      <c r="D16" s="118" t="s">
        <v>439</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440</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441</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442</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443</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444</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445</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446</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449</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439</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440</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441</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442</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443</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444</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445</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446</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450</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439</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439</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440</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440</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441</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441</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442</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442</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443</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443</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444</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444</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445</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445</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446</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446</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189</v>
      </c>
      <c r="F64" s="40" t="s">
        <v>190</v>
      </c>
    </row>
    <row r="65" spans="4:6">
      <c r="D65" s="41" t="s">
        <v>439</v>
      </c>
      <c r="E65" s="41" t="s">
        <v>71</v>
      </c>
      <c r="F65" s="41" t="s">
        <v>32</v>
      </c>
    </row>
    <row r="66" spans="4:6">
      <c r="D66" s="41" t="s">
        <v>440</v>
      </c>
      <c r="E66" s="41" t="s">
        <v>71</v>
      </c>
      <c r="F66" s="41" t="s">
        <v>32</v>
      </c>
    </row>
    <row r="67" spans="4:6">
      <c r="D67" s="41" t="s">
        <v>441</v>
      </c>
      <c r="E67" s="41" t="s">
        <v>71</v>
      </c>
      <c r="F67" s="41" t="s">
        <v>34</v>
      </c>
    </row>
    <row r="68" spans="4:6">
      <c r="D68" s="41" t="s">
        <v>442</v>
      </c>
      <c r="E68" s="41" t="s">
        <v>71</v>
      </c>
      <c r="F68" s="41" t="s">
        <v>34</v>
      </c>
    </row>
    <row r="69" spans="4:6">
      <c r="D69" s="41" t="s">
        <v>443</v>
      </c>
      <c r="E69" s="41" t="s">
        <v>71</v>
      </c>
      <c r="F69" s="41" t="s">
        <v>36</v>
      </c>
    </row>
    <row r="70" spans="4:6">
      <c r="D70" s="41" t="s">
        <v>444</v>
      </c>
      <c r="E70" s="41" t="s">
        <v>71</v>
      </c>
      <c r="F70" s="41" t="s">
        <v>36</v>
      </c>
    </row>
    <row r="71" spans="4:6">
      <c r="D71" s="41" t="s">
        <v>445</v>
      </c>
      <c r="E71" s="41" t="s">
        <v>71</v>
      </c>
      <c r="F71" s="41" t="s">
        <v>38</v>
      </c>
    </row>
    <row r="72" spans="4:6">
      <c r="D72" s="41" t="s">
        <v>446</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451</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451</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451</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451</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452</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453</v>
      </c>
      <c r="B8" s="4"/>
      <c r="C8" s="5"/>
      <c r="D8" s="5"/>
      <c r="E8" s="5"/>
      <c r="F8" s="5"/>
      <c r="G8" s="5"/>
      <c r="H8" s="5"/>
      <c r="I8" s="5"/>
      <c r="J8" s="5"/>
      <c r="K8" s="5"/>
      <c r="L8" s="5"/>
      <c r="M8" s="5"/>
      <c r="N8" s="5"/>
      <c r="O8" s="5"/>
      <c r="P8" s="5"/>
      <c r="Q8" s="5"/>
      <c r="R8" s="5"/>
      <c r="S8" s="5"/>
      <c r="T8" s="5"/>
      <c r="U8" s="5"/>
      <c r="V8" s="5"/>
      <c r="W8" s="5"/>
      <c r="Y8" s="4" t="s">
        <v>453</v>
      </c>
      <c r="Z8" s="4"/>
      <c r="AA8" s="5"/>
      <c r="AB8" s="5"/>
      <c r="AC8" s="5"/>
      <c r="AD8" s="5"/>
      <c r="AE8" s="5"/>
      <c r="AF8" s="5"/>
      <c r="AG8" s="5"/>
      <c r="AH8" s="5"/>
      <c r="AI8" s="5"/>
      <c r="AJ8" s="5"/>
      <c r="AK8" s="5"/>
      <c r="AL8" s="5"/>
      <c r="AM8" s="5"/>
      <c r="AN8" s="5"/>
      <c r="AO8" s="5"/>
      <c r="AP8" s="5"/>
      <c r="AQ8" s="5"/>
      <c r="AR8" s="5"/>
      <c r="AS8" s="5"/>
      <c r="AT8" s="5"/>
      <c r="AU8" s="5"/>
      <c r="AW8" s="4" t="s">
        <v>453</v>
      </c>
      <c r="AX8" s="4"/>
      <c r="AY8" s="5"/>
      <c r="AZ8" s="5"/>
      <c r="BA8" s="5"/>
      <c r="BB8" s="5"/>
      <c r="BC8" s="5"/>
      <c r="BD8" s="5"/>
      <c r="BE8" s="5"/>
      <c r="BF8" s="5"/>
      <c r="BG8" s="5"/>
      <c r="BH8" s="5"/>
      <c r="BI8" s="5"/>
      <c r="BJ8" s="5"/>
      <c r="BK8" s="5"/>
      <c r="BL8" s="5"/>
      <c r="BM8" s="5"/>
      <c r="BN8" s="5"/>
      <c r="BO8" s="5"/>
      <c r="BP8" s="5"/>
      <c r="BQ8" s="5"/>
      <c r="BR8" s="5"/>
      <c r="BS8" s="5"/>
      <c r="BU8" s="4" t="s">
        <v>453</v>
      </c>
      <c r="BV8" s="4"/>
      <c r="BW8" s="5"/>
      <c r="BX8" s="5"/>
      <c r="BY8" s="5"/>
      <c r="BZ8" s="5"/>
      <c r="CA8" s="5"/>
      <c r="CB8" s="5"/>
      <c r="CC8" s="5"/>
      <c r="CD8" s="5"/>
      <c r="CE8" s="5"/>
      <c r="CF8" s="5"/>
      <c r="CG8" s="5"/>
      <c r="CH8" s="5"/>
      <c r="CI8" s="5"/>
      <c r="CJ8" s="5"/>
      <c r="CK8" s="5"/>
      <c r="CL8" s="5"/>
      <c r="CM8" s="5"/>
      <c r="CN8" s="5"/>
      <c r="CO8" s="5"/>
      <c r="CP8" s="5"/>
      <c r="CQ8" s="5"/>
      <c r="CS8" s="4" t="s">
        <v>453</v>
      </c>
      <c r="CT8" s="4"/>
      <c r="CU8" s="5"/>
      <c r="CV8" s="5"/>
      <c r="CW8" s="5"/>
      <c r="CX8" s="5"/>
      <c r="CY8" s="5"/>
      <c r="CZ8" s="5"/>
      <c r="DA8" s="5"/>
      <c r="DB8" s="5"/>
      <c r="DC8" s="5"/>
      <c r="DD8" s="5"/>
      <c r="DE8" s="5"/>
      <c r="DF8" s="5"/>
      <c r="DG8" s="5"/>
      <c r="DH8" s="5"/>
      <c r="DI8" s="5"/>
      <c r="DJ8" s="5"/>
      <c r="DK8" s="5"/>
      <c r="DL8" s="5"/>
      <c r="DM8" s="5"/>
      <c r="DN8" s="5"/>
      <c r="DO8" s="5"/>
      <c r="DQ8" s="4" t="s">
        <v>453</v>
      </c>
      <c r="DR8" s="4"/>
      <c r="DS8" s="5"/>
      <c r="DT8" s="5"/>
      <c r="DU8" s="5"/>
      <c r="DV8" s="5"/>
      <c r="DW8" s="5"/>
      <c r="DX8" s="5"/>
      <c r="DY8" s="5"/>
      <c r="DZ8" s="5"/>
      <c r="EA8" s="5"/>
      <c r="EB8" s="5"/>
      <c r="EC8" s="5"/>
      <c r="ED8" s="5"/>
      <c r="EE8" s="5"/>
      <c r="EF8" s="5"/>
      <c r="EG8" s="5"/>
      <c r="EH8" s="5"/>
      <c r="EI8" s="5"/>
      <c r="EJ8" s="5"/>
      <c r="EK8" s="5"/>
      <c r="EL8" s="5"/>
      <c r="EM8" s="5"/>
      <c r="EO8" s="4" t="s">
        <v>453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454</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454</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454</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454</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454</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454</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454</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455</v>
      </c>
      <c r="C14" s="1"/>
      <c r="D14" s="1"/>
      <c r="E14" s="1"/>
      <c r="F14" s="1"/>
      <c r="G14" s="1"/>
      <c r="H14" s="1"/>
      <c r="I14" s="1"/>
      <c r="J14" s="1"/>
      <c r="K14" s="1"/>
      <c r="L14" s="1"/>
      <c r="M14" s="1"/>
      <c r="N14" s="1"/>
      <c r="O14" s="1"/>
      <c r="P14" s="1"/>
      <c r="Q14" s="1"/>
      <c r="R14" s="1"/>
      <c r="S14" s="1"/>
      <c r="T14" s="1"/>
      <c r="U14" s="1"/>
      <c r="V14" s="1"/>
      <c r="W14" s="1"/>
      <c r="Y14" s="1"/>
      <c r="Z14" s="88" t="s">
        <v>455</v>
      </c>
      <c r="AA14" s="1"/>
      <c r="AB14" s="1"/>
      <c r="AC14" s="1"/>
      <c r="AD14" s="1"/>
      <c r="AE14" s="1"/>
      <c r="AF14" s="1"/>
      <c r="AG14" s="1"/>
      <c r="AH14" s="1"/>
      <c r="AI14" s="1"/>
      <c r="AJ14" s="1"/>
      <c r="AK14" s="1"/>
      <c r="AL14" s="1"/>
      <c r="AM14" s="1"/>
      <c r="AN14" s="1"/>
      <c r="AO14" s="1"/>
      <c r="AP14" s="1"/>
      <c r="AQ14" s="1"/>
      <c r="AR14" s="1"/>
      <c r="AS14" s="1"/>
      <c r="AT14" s="1"/>
      <c r="AU14" s="1"/>
      <c r="AW14" s="1"/>
      <c r="AX14" s="88" t="s">
        <v>455</v>
      </c>
      <c r="AY14" s="1"/>
      <c r="AZ14" s="1"/>
      <c r="BA14" s="1"/>
      <c r="BB14" s="1"/>
      <c r="BC14" s="1"/>
      <c r="BD14" s="1"/>
      <c r="BE14" s="1"/>
      <c r="BF14" s="1"/>
      <c r="BG14" s="1"/>
      <c r="BH14" s="1"/>
      <c r="BI14" s="1"/>
      <c r="BJ14" s="1"/>
      <c r="BK14" s="1"/>
      <c r="BL14" s="1"/>
      <c r="BM14" s="1"/>
      <c r="BN14" s="1"/>
      <c r="BO14" s="1"/>
      <c r="BP14" s="1"/>
      <c r="BQ14" s="1"/>
      <c r="BR14" s="1"/>
      <c r="BS14" s="1"/>
      <c r="BU14" s="1"/>
      <c r="BV14" s="88" t="s">
        <v>455</v>
      </c>
      <c r="BW14" s="1"/>
      <c r="BX14" s="1"/>
      <c r="BY14" s="1"/>
      <c r="BZ14" s="1"/>
      <c r="CA14" s="1"/>
      <c r="CB14" s="1"/>
      <c r="CC14" s="1"/>
      <c r="CD14" s="1"/>
      <c r="CE14" s="1"/>
      <c r="CF14" s="1"/>
      <c r="CG14" s="1"/>
      <c r="CH14" s="1"/>
      <c r="CI14" s="1"/>
      <c r="CJ14" s="1"/>
      <c r="CK14" s="1"/>
      <c r="CL14" s="1"/>
      <c r="CM14" s="1"/>
      <c r="CN14" s="1"/>
      <c r="CO14" s="1"/>
      <c r="CP14" s="1"/>
      <c r="CQ14" s="1"/>
      <c r="CS14" s="1"/>
      <c r="CT14" s="88" t="s">
        <v>455</v>
      </c>
      <c r="CU14" s="1"/>
      <c r="CV14" s="1"/>
      <c r="CW14" s="1"/>
      <c r="CX14" s="1"/>
      <c r="CY14" s="1"/>
      <c r="CZ14" s="1"/>
      <c r="DA14" s="1"/>
      <c r="DB14" s="1"/>
      <c r="DC14" s="1"/>
      <c r="DD14" s="1"/>
      <c r="DE14" s="1"/>
      <c r="DF14" s="1"/>
      <c r="DG14" s="1"/>
      <c r="DH14" s="1"/>
      <c r="DI14" s="1"/>
      <c r="DJ14" s="1"/>
      <c r="DK14" s="1"/>
      <c r="DL14" s="1"/>
      <c r="DM14" s="1"/>
      <c r="DN14" s="1"/>
      <c r="DO14" s="1"/>
      <c r="DQ14" s="1"/>
      <c r="DR14" s="88" t="s">
        <v>455</v>
      </c>
      <c r="DS14" s="1"/>
      <c r="DT14" s="1"/>
      <c r="DU14" s="1"/>
      <c r="DV14" s="1"/>
      <c r="DW14" s="1"/>
      <c r="DX14" s="1"/>
      <c r="DY14" s="1"/>
      <c r="DZ14" s="1"/>
      <c r="EA14" s="1"/>
      <c r="EB14" s="1"/>
      <c r="EC14" s="1"/>
      <c r="ED14" s="1"/>
      <c r="EE14" s="1"/>
      <c r="EF14" s="1"/>
      <c r="EG14" s="1"/>
      <c r="EH14" s="1"/>
      <c r="EI14" s="1"/>
      <c r="EJ14" s="1"/>
      <c r="EK14" s="1"/>
      <c r="EL14" s="1"/>
      <c r="EM14" s="1"/>
      <c r="EO14" s="1"/>
      <c r="EP14" s="88" t="s">
        <v>455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456</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456</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456</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456</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456</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456</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456</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457</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457</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457</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457</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457</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457</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457</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456</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456</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456</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456</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456</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456</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456</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457</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457</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457</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457</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457</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457</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457</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458</v>
      </c>
      <c r="C22" s="1"/>
      <c r="D22" s="1"/>
      <c r="E22" s="1"/>
      <c r="F22" s="1"/>
      <c r="G22" s="1"/>
      <c r="H22" s="1"/>
      <c r="I22" s="1"/>
      <c r="J22" s="1"/>
      <c r="K22" s="1"/>
      <c r="L22" s="1"/>
      <c r="M22" s="1"/>
      <c r="N22" s="1"/>
      <c r="O22" s="1"/>
      <c r="P22" s="1"/>
      <c r="Q22" s="1"/>
      <c r="R22" s="1"/>
      <c r="S22" s="1"/>
      <c r="T22" s="1"/>
      <c r="U22" s="1"/>
      <c r="V22" s="1"/>
      <c r="W22" s="1"/>
      <c r="Y22" s="1"/>
      <c r="Z22" s="11" t="s">
        <v>458</v>
      </c>
      <c r="AA22" s="1"/>
      <c r="AB22" s="1"/>
      <c r="AC22" s="1"/>
      <c r="AD22" s="1"/>
      <c r="AE22" s="1"/>
      <c r="AF22" s="1"/>
      <c r="AG22" s="1"/>
      <c r="AH22" s="1"/>
      <c r="AI22" s="1"/>
      <c r="AJ22" s="1"/>
      <c r="AK22" s="1"/>
      <c r="AL22" s="1"/>
      <c r="AM22" s="1"/>
      <c r="AN22" s="1"/>
      <c r="AO22" s="1"/>
      <c r="AP22" s="1"/>
      <c r="AQ22" s="1"/>
      <c r="AR22" s="1"/>
      <c r="AS22" s="1"/>
      <c r="AT22" s="1"/>
      <c r="AU22" s="1"/>
      <c r="AW22" s="1"/>
      <c r="AX22" s="11" t="s">
        <v>458</v>
      </c>
      <c r="AY22" s="1"/>
      <c r="AZ22" s="1"/>
      <c r="BA22" s="1"/>
      <c r="BB22" s="1"/>
      <c r="BC22" s="1"/>
      <c r="BD22" s="1"/>
      <c r="BE22" s="1"/>
      <c r="BF22" s="1"/>
      <c r="BG22" s="1"/>
      <c r="BH22" s="1"/>
      <c r="BI22" s="1"/>
      <c r="BJ22" s="1"/>
      <c r="BK22" s="1"/>
      <c r="BL22" s="1"/>
      <c r="BM22" s="1"/>
      <c r="BN22" s="1"/>
      <c r="BO22" s="1"/>
      <c r="BP22" s="1"/>
      <c r="BQ22" s="1"/>
      <c r="BR22" s="1"/>
      <c r="BS22" s="1"/>
      <c r="BU22" s="1"/>
      <c r="BV22" s="11" t="s">
        <v>458</v>
      </c>
      <c r="BW22" s="1"/>
      <c r="BX22" s="1"/>
      <c r="BY22" s="1"/>
      <c r="BZ22" s="1"/>
      <c r="CA22" s="1"/>
      <c r="CB22" s="1"/>
      <c r="CC22" s="1"/>
      <c r="CD22" s="1"/>
      <c r="CE22" s="1"/>
      <c r="CF22" s="1"/>
      <c r="CG22" s="1"/>
      <c r="CH22" s="1"/>
      <c r="CI22" s="1"/>
      <c r="CJ22" s="1"/>
      <c r="CK22" s="1"/>
      <c r="CL22" s="1"/>
      <c r="CM22" s="1"/>
      <c r="CN22" s="1"/>
      <c r="CO22" s="1"/>
      <c r="CP22" s="1"/>
      <c r="CQ22" s="1"/>
      <c r="CS22" s="1"/>
      <c r="CT22" s="11" t="s">
        <v>458</v>
      </c>
      <c r="CU22" s="1"/>
      <c r="CV22" s="1"/>
      <c r="CW22" s="1"/>
      <c r="CX22" s="1"/>
      <c r="CY22" s="1"/>
      <c r="CZ22" s="1"/>
      <c r="DA22" s="1"/>
      <c r="DB22" s="1"/>
      <c r="DC22" s="1"/>
      <c r="DD22" s="1"/>
      <c r="DE22" s="1"/>
      <c r="DF22" s="1"/>
      <c r="DG22" s="1"/>
      <c r="DH22" s="1"/>
      <c r="DI22" s="1"/>
      <c r="DJ22" s="1"/>
      <c r="DK22" s="1"/>
      <c r="DL22" s="1"/>
      <c r="DM22" s="1"/>
      <c r="DN22" s="1"/>
      <c r="DO22" s="1"/>
      <c r="DQ22" s="1"/>
      <c r="DR22" s="11" t="s">
        <v>458</v>
      </c>
      <c r="DS22" s="1"/>
      <c r="DT22" s="1"/>
      <c r="DU22" s="1"/>
      <c r="DV22" s="1"/>
      <c r="DW22" s="1"/>
      <c r="DX22" s="1"/>
      <c r="DY22" s="1"/>
      <c r="DZ22" s="1"/>
      <c r="EA22" s="1"/>
      <c r="EB22" s="1"/>
      <c r="EC22" s="1"/>
      <c r="ED22" s="1"/>
      <c r="EE22" s="1"/>
      <c r="EF22" s="1"/>
      <c r="EG22" s="1"/>
      <c r="EH22" s="1"/>
      <c r="EI22" s="1"/>
      <c r="EJ22" s="1"/>
      <c r="EK22" s="1"/>
      <c r="EL22" s="1"/>
      <c r="EM22" s="1"/>
      <c r="EO22" s="1"/>
      <c r="EP22" s="11" t="s">
        <v>458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459</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459</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459</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459</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459</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459</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459</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460</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460</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460</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460</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460</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460</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460</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461</v>
      </c>
      <c r="C26" s="1"/>
      <c r="D26" s="1"/>
      <c r="E26" s="1"/>
      <c r="F26" s="1"/>
      <c r="G26" s="1"/>
      <c r="H26" s="1"/>
      <c r="I26" s="1"/>
      <c r="J26" s="1"/>
      <c r="K26" s="1"/>
      <c r="L26" s="1"/>
      <c r="M26" s="1"/>
      <c r="N26" s="1"/>
      <c r="O26" s="1"/>
      <c r="P26" s="1"/>
      <c r="Q26" s="1"/>
      <c r="R26" s="1"/>
      <c r="S26" s="1"/>
      <c r="T26" s="1"/>
      <c r="U26" s="1"/>
      <c r="V26" s="1"/>
      <c r="W26" s="1"/>
      <c r="Y26" s="1"/>
      <c r="Z26" s="113" t="s">
        <v>461</v>
      </c>
      <c r="AA26" s="1"/>
      <c r="AB26" s="1"/>
      <c r="AC26" s="1"/>
      <c r="AD26" s="1"/>
      <c r="AE26" s="1"/>
      <c r="AF26" s="1"/>
      <c r="AG26" s="1"/>
      <c r="AH26" s="1"/>
      <c r="AI26" s="1"/>
      <c r="AJ26" s="1"/>
      <c r="AK26" s="1"/>
      <c r="AL26" s="1"/>
      <c r="AM26" s="1"/>
      <c r="AN26" s="1"/>
      <c r="AO26" s="1"/>
      <c r="AP26" s="1"/>
      <c r="AQ26" s="1"/>
      <c r="AR26" s="1"/>
      <c r="AS26" s="1"/>
      <c r="AT26" s="1"/>
      <c r="AU26" s="1"/>
      <c r="AW26" s="1"/>
      <c r="AX26" s="113" t="s">
        <v>461</v>
      </c>
      <c r="AY26" s="1"/>
      <c r="AZ26" s="1"/>
      <c r="BA26" s="1"/>
      <c r="BB26" s="1"/>
      <c r="BC26" s="1"/>
      <c r="BD26" s="1"/>
      <c r="BE26" s="1"/>
      <c r="BF26" s="1"/>
      <c r="BG26" s="1"/>
      <c r="BH26" s="1"/>
      <c r="BI26" s="1"/>
      <c r="BJ26" s="1"/>
      <c r="BK26" s="1"/>
      <c r="BL26" s="1"/>
      <c r="BM26" s="1"/>
      <c r="BN26" s="1"/>
      <c r="BO26" s="1"/>
      <c r="BP26" s="1"/>
      <c r="BQ26" s="1"/>
      <c r="BR26" s="1"/>
      <c r="BS26" s="1"/>
      <c r="BU26" s="1"/>
      <c r="BV26" s="113" t="s">
        <v>461</v>
      </c>
      <c r="BW26" s="1"/>
      <c r="BX26" s="1"/>
      <c r="BY26" s="1"/>
      <c r="BZ26" s="1"/>
      <c r="CA26" s="1"/>
      <c r="CB26" s="1"/>
      <c r="CC26" s="1"/>
      <c r="CD26" s="1"/>
      <c r="CE26" s="1"/>
      <c r="CF26" s="1"/>
      <c r="CG26" s="1"/>
      <c r="CH26" s="1"/>
      <c r="CI26" s="1"/>
      <c r="CJ26" s="1"/>
      <c r="CK26" s="1"/>
      <c r="CL26" s="1"/>
      <c r="CM26" s="1"/>
      <c r="CN26" s="1"/>
      <c r="CO26" s="1"/>
      <c r="CP26" s="1"/>
      <c r="CQ26" s="1"/>
      <c r="CS26" s="1"/>
      <c r="CT26" s="113" t="s">
        <v>461</v>
      </c>
      <c r="CU26" s="1"/>
      <c r="CV26" s="1"/>
      <c r="CW26" s="1"/>
      <c r="CX26" s="1"/>
      <c r="CY26" s="1"/>
      <c r="CZ26" s="1"/>
      <c r="DA26" s="1"/>
      <c r="DB26" s="1"/>
      <c r="DC26" s="1"/>
      <c r="DD26" s="1"/>
      <c r="DE26" s="1"/>
      <c r="DF26" s="1"/>
      <c r="DG26" s="1"/>
      <c r="DH26" s="1"/>
      <c r="DI26" s="1"/>
      <c r="DJ26" s="1"/>
      <c r="DK26" s="1"/>
      <c r="DL26" s="1"/>
      <c r="DM26" s="1"/>
      <c r="DN26" s="1"/>
      <c r="DO26" s="1"/>
      <c r="DQ26" s="1"/>
      <c r="DR26" s="113" t="s">
        <v>461</v>
      </c>
      <c r="DS26" s="1"/>
      <c r="DT26" s="1"/>
      <c r="DU26" s="1"/>
      <c r="DV26" s="1"/>
      <c r="DW26" s="1"/>
      <c r="DX26" s="1"/>
      <c r="DY26" s="1"/>
      <c r="DZ26" s="1"/>
      <c r="EA26" s="1"/>
      <c r="EB26" s="1"/>
      <c r="EC26" s="1"/>
      <c r="ED26" s="1"/>
      <c r="EE26" s="1"/>
      <c r="EF26" s="1"/>
      <c r="EG26" s="1"/>
      <c r="EH26" s="1"/>
      <c r="EI26" s="1"/>
      <c r="EJ26" s="1"/>
      <c r="EK26" s="1"/>
      <c r="EL26" s="1"/>
      <c r="EM26" s="1"/>
      <c r="EO26" s="1"/>
      <c r="EP26" s="113" t="s">
        <v>461</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459</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459</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459</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459</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459</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459</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459</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460</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460</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460</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460</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460</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460</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460</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462</v>
      </c>
      <c r="C30" s="1"/>
      <c r="D30" s="1"/>
      <c r="E30" s="1"/>
      <c r="F30" s="1"/>
      <c r="G30" s="1"/>
      <c r="H30" s="1"/>
      <c r="I30" s="1"/>
      <c r="J30" s="1"/>
      <c r="K30" s="1"/>
      <c r="L30" s="1"/>
      <c r="M30" s="1"/>
      <c r="N30" s="1"/>
      <c r="O30" s="1"/>
      <c r="P30" s="1"/>
      <c r="Q30" s="1"/>
      <c r="R30" s="1"/>
      <c r="S30" s="1"/>
      <c r="T30" s="1"/>
      <c r="U30" s="1"/>
      <c r="V30" s="1"/>
      <c r="W30" s="1"/>
      <c r="Y30" s="1"/>
      <c r="Z30" s="7" t="s">
        <v>462</v>
      </c>
      <c r="AA30" s="1"/>
      <c r="AB30" s="1"/>
      <c r="AC30" s="1"/>
      <c r="AD30" s="1"/>
      <c r="AE30" s="1"/>
      <c r="AF30" s="1"/>
      <c r="AG30" s="1"/>
      <c r="AH30" s="1"/>
      <c r="AI30" s="1"/>
      <c r="AJ30" s="1"/>
      <c r="AK30" s="1"/>
      <c r="AL30" s="1"/>
      <c r="AM30" s="1"/>
      <c r="AN30" s="1"/>
      <c r="AO30" s="1"/>
      <c r="AP30" s="1"/>
      <c r="AQ30" s="1"/>
      <c r="AR30" s="1"/>
      <c r="AS30" s="1"/>
      <c r="AT30" s="1"/>
      <c r="AU30" s="1"/>
      <c r="AW30" s="1"/>
      <c r="AX30" s="7" t="s">
        <v>462</v>
      </c>
      <c r="AY30" s="1"/>
      <c r="AZ30" s="1"/>
      <c r="BA30" s="1"/>
      <c r="BB30" s="1"/>
      <c r="BC30" s="1"/>
      <c r="BD30" s="1"/>
      <c r="BE30" s="1"/>
      <c r="BF30" s="1"/>
      <c r="BG30" s="1"/>
      <c r="BH30" s="1"/>
      <c r="BI30" s="1"/>
      <c r="BJ30" s="1"/>
      <c r="BK30" s="1"/>
      <c r="BL30" s="1"/>
      <c r="BM30" s="1"/>
      <c r="BN30" s="1"/>
      <c r="BO30" s="1"/>
      <c r="BP30" s="1"/>
      <c r="BQ30" s="1"/>
      <c r="BR30" s="1"/>
      <c r="BS30" s="1"/>
      <c r="BU30" s="1"/>
      <c r="BV30" s="7" t="s">
        <v>462</v>
      </c>
      <c r="BW30" s="1"/>
      <c r="BX30" s="1"/>
      <c r="BY30" s="1"/>
      <c r="BZ30" s="1"/>
      <c r="CA30" s="1"/>
      <c r="CB30" s="1"/>
      <c r="CC30" s="1"/>
      <c r="CD30" s="1"/>
      <c r="CE30" s="1"/>
      <c r="CF30" s="1"/>
      <c r="CG30" s="1"/>
      <c r="CH30" s="1"/>
      <c r="CI30" s="1"/>
      <c r="CJ30" s="1"/>
      <c r="CK30" s="1"/>
      <c r="CL30" s="1"/>
      <c r="CM30" s="1"/>
      <c r="CN30" s="1"/>
      <c r="CO30" s="1"/>
      <c r="CP30" s="1"/>
      <c r="CQ30" s="1"/>
      <c r="CS30" s="1"/>
      <c r="CT30" s="7" t="s">
        <v>462</v>
      </c>
      <c r="CU30" s="1"/>
      <c r="CV30" s="1"/>
      <c r="CW30" s="1"/>
      <c r="CX30" s="1"/>
      <c r="CY30" s="1"/>
      <c r="CZ30" s="1"/>
      <c r="DA30" s="1"/>
      <c r="DB30" s="1"/>
      <c r="DC30" s="1"/>
      <c r="DD30" s="1"/>
      <c r="DE30" s="1"/>
      <c r="DF30" s="1"/>
      <c r="DG30" s="1"/>
      <c r="DH30" s="1"/>
      <c r="DI30" s="1"/>
      <c r="DJ30" s="1"/>
      <c r="DK30" s="1"/>
      <c r="DL30" s="1"/>
      <c r="DM30" s="1"/>
      <c r="DN30" s="1"/>
      <c r="DO30" s="1"/>
      <c r="DQ30" s="1"/>
      <c r="DR30" s="7" t="s">
        <v>462</v>
      </c>
      <c r="DS30" s="1"/>
      <c r="DT30" s="1"/>
      <c r="DU30" s="1"/>
      <c r="DV30" s="1"/>
      <c r="DW30" s="1"/>
      <c r="DX30" s="1"/>
      <c r="DY30" s="1"/>
      <c r="DZ30" s="1"/>
      <c r="EA30" s="1"/>
      <c r="EB30" s="1"/>
      <c r="EC30" s="1"/>
      <c r="ED30" s="1"/>
      <c r="EE30" s="1"/>
      <c r="EF30" s="1"/>
      <c r="EG30" s="1"/>
      <c r="EH30" s="1"/>
      <c r="EI30" s="1"/>
      <c r="EJ30" s="1"/>
      <c r="EK30" s="1"/>
      <c r="EL30" s="1"/>
      <c r="EM30" s="1"/>
      <c r="EO30" s="1"/>
      <c r="EP30" s="7" t="s">
        <v>462</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456</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456</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456</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456</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456</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456</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456</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457</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457</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457</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457</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457</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457</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457</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463</v>
      </c>
      <c r="B34" s="1"/>
      <c r="C34" s="1"/>
      <c r="D34" s="1"/>
      <c r="E34" s="1"/>
      <c r="F34" s="1"/>
      <c r="G34" s="1"/>
      <c r="H34" s="1"/>
      <c r="I34" s="1"/>
      <c r="J34" s="1"/>
      <c r="K34" s="1"/>
      <c r="L34" s="1"/>
      <c r="M34" s="1"/>
      <c r="N34" s="1"/>
      <c r="O34" s="1"/>
      <c r="P34" s="1"/>
      <c r="Q34" s="1"/>
      <c r="R34" s="1"/>
      <c r="S34" s="1"/>
      <c r="T34" s="1"/>
      <c r="U34" s="1"/>
      <c r="V34" s="1"/>
      <c r="W34" s="1"/>
      <c r="Y34" s="1" t="s">
        <v>463</v>
      </c>
      <c r="Z34" s="1"/>
      <c r="AA34" s="1"/>
      <c r="AB34" s="1"/>
      <c r="AC34" s="1"/>
      <c r="AD34" s="1"/>
      <c r="AE34" s="1"/>
      <c r="AF34" s="1"/>
      <c r="AG34" s="1"/>
      <c r="AH34" s="1"/>
      <c r="AI34" s="1"/>
      <c r="AJ34" s="1"/>
      <c r="AK34" s="1"/>
      <c r="AL34" s="1"/>
      <c r="AM34" s="1"/>
      <c r="AN34" s="1"/>
      <c r="AO34" s="1"/>
      <c r="AP34" s="1"/>
      <c r="AQ34" s="1"/>
      <c r="AR34" s="1"/>
      <c r="AS34" s="1"/>
      <c r="AT34" s="1"/>
      <c r="AU34" s="1"/>
      <c r="AW34" s="1" t="s">
        <v>463</v>
      </c>
      <c r="AX34" s="1"/>
      <c r="AY34" s="1"/>
      <c r="AZ34" s="1"/>
      <c r="BA34" s="1"/>
      <c r="BB34" s="1"/>
      <c r="BC34" s="1"/>
      <c r="BD34" s="1"/>
      <c r="BE34" s="1"/>
      <c r="BF34" s="1"/>
      <c r="BG34" s="1"/>
      <c r="BH34" s="1"/>
      <c r="BI34" s="1"/>
      <c r="BJ34" s="1"/>
      <c r="BK34" s="1"/>
      <c r="BL34" s="1"/>
      <c r="BM34" s="1"/>
      <c r="BN34" s="1"/>
      <c r="BO34" s="1"/>
      <c r="BP34" s="1"/>
      <c r="BQ34" s="1"/>
      <c r="BR34" s="1"/>
      <c r="BS34" s="1"/>
      <c r="BU34" s="1" t="s">
        <v>463</v>
      </c>
      <c r="BV34" s="1"/>
      <c r="BW34" s="1"/>
      <c r="BX34" s="1"/>
      <c r="BY34" s="1"/>
      <c r="BZ34" s="1"/>
      <c r="CA34" s="1"/>
      <c r="CB34" s="1"/>
      <c r="CC34" s="1"/>
      <c r="CD34" s="1"/>
      <c r="CE34" s="1"/>
      <c r="CF34" s="1"/>
      <c r="CG34" s="1"/>
      <c r="CH34" s="1"/>
      <c r="CI34" s="1"/>
      <c r="CJ34" s="1"/>
      <c r="CK34" s="1"/>
      <c r="CL34" s="1"/>
      <c r="CM34" s="1"/>
      <c r="CN34" s="1"/>
      <c r="CO34" s="1"/>
      <c r="CP34" s="1"/>
      <c r="CQ34" s="1"/>
      <c r="CS34" s="1" t="s">
        <v>463</v>
      </c>
      <c r="CT34" s="1"/>
      <c r="CU34" s="1"/>
      <c r="CV34" s="1"/>
      <c r="CW34" s="1"/>
      <c r="CX34" s="1"/>
      <c r="CY34" s="1"/>
      <c r="CZ34" s="1"/>
      <c r="DA34" s="1"/>
      <c r="DB34" s="1"/>
      <c r="DC34" s="1"/>
      <c r="DD34" s="1"/>
      <c r="DE34" s="1"/>
      <c r="DF34" s="1"/>
      <c r="DG34" s="1"/>
      <c r="DH34" s="1"/>
      <c r="DI34" s="1"/>
      <c r="DJ34" s="1"/>
      <c r="DK34" s="1"/>
      <c r="DL34" s="1"/>
      <c r="DM34" s="1"/>
      <c r="DN34" s="1"/>
      <c r="DO34" s="1"/>
      <c r="DQ34" s="1" t="s">
        <v>463</v>
      </c>
      <c r="DR34" s="1"/>
      <c r="DS34" s="1"/>
      <c r="DT34" s="1"/>
      <c r="DU34" s="1"/>
      <c r="DV34" s="1"/>
      <c r="DW34" s="1"/>
      <c r="DX34" s="1"/>
      <c r="DY34" s="1"/>
      <c r="DZ34" s="1"/>
      <c r="EA34" s="1"/>
      <c r="EB34" s="1"/>
      <c r="EC34" s="1"/>
      <c r="ED34" s="1"/>
      <c r="EE34" s="1"/>
      <c r="EF34" s="1"/>
      <c r="EG34" s="1"/>
      <c r="EH34" s="1"/>
      <c r="EI34" s="1"/>
      <c r="EJ34" s="1"/>
      <c r="EK34" s="1"/>
      <c r="EL34" s="1"/>
      <c r="EM34" s="1"/>
      <c r="EO34" s="1" t="s">
        <v>463</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464</v>
      </c>
      <c r="B35" s="1"/>
      <c r="C35" s="1"/>
      <c r="D35" s="1"/>
      <c r="E35" s="1"/>
      <c r="F35" s="1"/>
      <c r="G35" s="1"/>
      <c r="H35" s="1"/>
      <c r="I35" s="1"/>
      <c r="J35" s="1"/>
      <c r="K35" s="1"/>
      <c r="L35" s="1"/>
      <c r="M35" s="1"/>
      <c r="N35" s="1"/>
      <c r="O35" s="1"/>
      <c r="P35" s="1"/>
      <c r="Q35" s="1"/>
      <c r="R35" s="1"/>
      <c r="S35" s="1"/>
      <c r="T35" s="1"/>
      <c r="U35" s="1"/>
      <c r="V35" s="1"/>
      <c r="W35" s="1"/>
      <c r="Y35" s="1" t="s">
        <v>464</v>
      </c>
      <c r="Z35" s="1"/>
      <c r="AA35" s="1"/>
      <c r="AB35" s="1"/>
      <c r="AC35" s="1"/>
      <c r="AD35" s="1"/>
      <c r="AE35" s="1"/>
      <c r="AF35" s="1"/>
      <c r="AG35" s="1"/>
      <c r="AH35" s="1"/>
      <c r="AI35" s="1"/>
      <c r="AJ35" s="1"/>
      <c r="AK35" s="1"/>
      <c r="AL35" s="1"/>
      <c r="AM35" s="1"/>
      <c r="AN35" s="1"/>
      <c r="AO35" s="1"/>
      <c r="AP35" s="1"/>
      <c r="AQ35" s="1"/>
      <c r="AR35" s="1"/>
      <c r="AS35" s="1"/>
      <c r="AT35" s="1"/>
      <c r="AU35" s="1"/>
      <c r="AW35" s="1" t="s">
        <v>464</v>
      </c>
      <c r="AX35" s="1"/>
      <c r="AY35" s="1"/>
      <c r="AZ35" s="1"/>
      <c r="BA35" s="1"/>
      <c r="BB35" s="1"/>
      <c r="BC35" s="1"/>
      <c r="BD35" s="1"/>
      <c r="BE35" s="1"/>
      <c r="BF35" s="1"/>
      <c r="BG35" s="1"/>
      <c r="BH35" s="1"/>
      <c r="BI35" s="1"/>
      <c r="BJ35" s="1"/>
      <c r="BK35" s="1"/>
      <c r="BL35" s="1"/>
      <c r="BM35" s="1"/>
      <c r="BN35" s="1"/>
      <c r="BO35" s="1"/>
      <c r="BP35" s="1"/>
      <c r="BQ35" s="1"/>
      <c r="BR35" s="1"/>
      <c r="BS35" s="1"/>
      <c r="BU35" s="1" t="s">
        <v>464</v>
      </c>
      <c r="BV35" s="1"/>
      <c r="BW35" s="1"/>
      <c r="BX35" s="1"/>
      <c r="BY35" s="1"/>
      <c r="BZ35" s="1"/>
      <c r="CA35" s="1"/>
      <c r="CB35" s="1"/>
      <c r="CC35" s="1"/>
      <c r="CD35" s="1"/>
      <c r="CE35" s="1"/>
      <c r="CF35" s="1"/>
      <c r="CG35" s="1"/>
      <c r="CH35" s="1"/>
      <c r="CI35" s="1"/>
      <c r="CJ35" s="1"/>
      <c r="CK35" s="1"/>
      <c r="CL35" s="1"/>
      <c r="CM35" s="1"/>
      <c r="CN35" s="1"/>
      <c r="CO35" s="1"/>
      <c r="CP35" s="1"/>
      <c r="CQ35" s="1"/>
      <c r="CS35" s="1" t="s">
        <v>464</v>
      </c>
      <c r="CT35" s="1"/>
      <c r="CU35" s="1"/>
      <c r="CV35" s="1"/>
      <c r="CW35" s="1"/>
      <c r="CX35" s="1"/>
      <c r="CY35" s="1"/>
      <c r="CZ35" s="1"/>
      <c r="DA35" s="1"/>
      <c r="DB35" s="1"/>
      <c r="DC35" s="1"/>
      <c r="DD35" s="1"/>
      <c r="DE35" s="1"/>
      <c r="DF35" s="1"/>
      <c r="DG35" s="1"/>
      <c r="DH35" s="1"/>
      <c r="DI35" s="1"/>
      <c r="DJ35" s="1"/>
      <c r="DK35" s="1"/>
      <c r="DL35" s="1"/>
      <c r="DM35" s="1"/>
      <c r="DN35" s="1"/>
      <c r="DO35" s="1"/>
      <c r="DQ35" s="1" t="s">
        <v>464</v>
      </c>
      <c r="DR35" s="1"/>
      <c r="DS35" s="1"/>
      <c r="DT35" s="1"/>
      <c r="DU35" s="1"/>
      <c r="DV35" s="1"/>
      <c r="DW35" s="1"/>
      <c r="DX35" s="1"/>
      <c r="DY35" s="1"/>
      <c r="DZ35" s="1"/>
      <c r="EA35" s="1"/>
      <c r="EB35" s="1"/>
      <c r="EC35" s="1"/>
      <c r="ED35" s="1"/>
      <c r="EE35" s="1"/>
      <c r="EF35" s="1"/>
      <c r="EG35" s="1"/>
      <c r="EH35" s="1"/>
      <c r="EI35" s="1"/>
      <c r="EJ35" s="1"/>
      <c r="EK35" s="1"/>
      <c r="EL35" s="1"/>
      <c r="EM35" s="1"/>
      <c r="EO35" s="1" t="s">
        <v>464</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465</v>
      </c>
      <c r="C8" s="5"/>
      <c r="D8" s="5"/>
      <c r="E8" s="5"/>
      <c r="F8" s="5"/>
      <c r="G8" s="5"/>
      <c r="H8" s="5"/>
      <c r="I8" s="5"/>
      <c r="J8" s="5"/>
      <c r="K8" s="5"/>
      <c r="L8" s="5"/>
      <c r="M8" s="5"/>
      <c r="N8" s="5"/>
      <c r="O8" s="5"/>
      <c r="P8" s="5"/>
      <c r="Q8" s="5"/>
      <c r="R8" s="5"/>
      <c r="S8" s="5"/>
      <c r="T8" s="5"/>
      <c r="U8" s="5"/>
      <c r="V8" s="5"/>
      <c r="W8" s="5"/>
      <c r="Y8" s="4" t="s">
        <v>465</v>
      </c>
      <c r="AA8" s="5"/>
      <c r="AB8" s="5"/>
      <c r="AC8" s="5"/>
      <c r="AD8" s="5"/>
      <c r="AE8" s="5"/>
      <c r="AF8" s="5"/>
      <c r="AG8" s="5"/>
      <c r="AH8" s="5"/>
      <c r="AI8" s="5"/>
      <c r="AJ8" s="5"/>
      <c r="AK8" s="5"/>
      <c r="AL8" s="5"/>
      <c r="AM8" s="5"/>
      <c r="AN8" s="5"/>
      <c r="AO8" s="5"/>
      <c r="AP8" s="5"/>
      <c r="AQ8" s="5"/>
      <c r="AR8" s="5"/>
      <c r="AS8" s="5"/>
      <c r="AT8" s="5"/>
      <c r="AU8" s="5"/>
      <c r="AW8" s="4" t="s">
        <v>465</v>
      </c>
      <c r="AY8" s="5"/>
      <c r="AZ8" s="5"/>
      <c r="BA8" s="5"/>
      <c r="BB8" s="5"/>
      <c r="BC8" s="5"/>
      <c r="BD8" s="5"/>
      <c r="BE8" s="5"/>
      <c r="BF8" s="5"/>
      <c r="BG8" s="5"/>
      <c r="BH8" s="5"/>
      <c r="BI8" s="5"/>
      <c r="BJ8" s="5"/>
      <c r="BK8" s="5"/>
      <c r="BL8" s="5"/>
      <c r="BM8" s="5"/>
      <c r="BN8" s="5"/>
      <c r="BO8" s="5"/>
      <c r="BP8" s="5"/>
      <c r="BQ8" s="5"/>
      <c r="BR8" s="5"/>
      <c r="BS8" s="5"/>
      <c r="BU8" s="4" t="s">
        <v>465</v>
      </c>
      <c r="BW8" s="5"/>
      <c r="BX8" s="5"/>
      <c r="BY8" s="5"/>
      <c r="BZ8" s="5"/>
      <c r="CA8" s="5"/>
      <c r="CB8" s="5"/>
      <c r="CC8" s="5"/>
      <c r="CD8" s="5"/>
      <c r="CE8" s="5"/>
      <c r="CF8" s="5"/>
      <c r="CG8" s="5"/>
      <c r="CH8" s="5"/>
      <c r="CI8" s="5"/>
      <c r="CJ8" s="5"/>
      <c r="CK8" s="5"/>
      <c r="CL8" s="5"/>
      <c r="CM8" s="5"/>
      <c r="CN8" s="5"/>
      <c r="CO8" s="5"/>
      <c r="CP8" s="5"/>
      <c r="CQ8" s="5"/>
      <c r="CS8" s="4" t="s">
        <v>465</v>
      </c>
      <c r="CU8" s="5"/>
      <c r="CV8" s="5"/>
      <c r="CW8" s="5"/>
      <c r="CX8" s="5"/>
      <c r="CY8" s="5"/>
      <c r="CZ8" s="5"/>
      <c r="DA8" s="5"/>
      <c r="DB8" s="5"/>
      <c r="DC8" s="5"/>
      <c r="DD8" s="5"/>
      <c r="DE8" s="5"/>
      <c r="DF8" s="5"/>
      <c r="DG8" s="5"/>
      <c r="DH8" s="5"/>
      <c r="DI8" s="5"/>
      <c r="DJ8" s="5"/>
      <c r="DK8" s="5"/>
      <c r="DL8" s="5"/>
      <c r="DM8" s="5"/>
      <c r="DN8" s="5"/>
      <c r="DO8" s="5"/>
      <c r="DQ8" s="4" t="s">
        <v>465</v>
      </c>
      <c r="DS8" s="5"/>
      <c r="DT8" s="5"/>
      <c r="DU8" s="5"/>
      <c r="DV8" s="5"/>
      <c r="DW8" s="5"/>
      <c r="DX8" s="5"/>
      <c r="DY8" s="5"/>
      <c r="DZ8" s="5"/>
      <c r="EA8" s="5"/>
      <c r="EB8" s="5"/>
      <c r="EC8" s="5"/>
      <c r="ED8" s="5"/>
      <c r="EE8" s="5"/>
      <c r="EF8" s="5"/>
      <c r="EG8" s="5"/>
      <c r="EH8" s="5"/>
      <c r="EI8" s="5"/>
      <c r="EJ8" s="5"/>
      <c r="EK8" s="5"/>
      <c r="EL8" s="5"/>
      <c r="EM8" s="5"/>
      <c r="EO8" s="4" t="s">
        <v>465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466</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466</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466</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466</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466</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466</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466</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467</v>
      </c>
      <c r="C14" s="29"/>
      <c r="D14" s="29"/>
      <c r="E14" s="29"/>
      <c r="F14" s="29"/>
      <c r="G14" s="29"/>
      <c r="H14" s="29"/>
      <c r="I14" s="29"/>
      <c r="J14" s="29"/>
      <c r="K14" s="29"/>
      <c r="L14" s="29"/>
      <c r="M14" s="29"/>
      <c r="N14" s="29"/>
      <c r="O14" s="29"/>
      <c r="P14" s="29"/>
      <c r="Q14" s="29"/>
      <c r="R14" s="29"/>
      <c r="S14" s="29"/>
      <c r="T14" s="29"/>
      <c r="U14" s="29"/>
      <c r="V14" s="29"/>
      <c r="W14" s="29"/>
      <c r="Z14" s="88" t="s">
        <v>467</v>
      </c>
      <c r="AA14" s="29"/>
      <c r="AB14" s="29"/>
      <c r="AC14" s="29"/>
      <c r="AD14" s="29"/>
      <c r="AE14" s="29"/>
      <c r="AF14" s="29"/>
      <c r="AG14" s="29"/>
      <c r="AH14" s="29"/>
      <c r="AI14" s="29"/>
      <c r="AJ14" s="29"/>
      <c r="AK14" s="29"/>
      <c r="AL14" s="29"/>
      <c r="AM14" s="29"/>
      <c r="AN14" s="29"/>
      <c r="AO14" s="29"/>
      <c r="AP14" s="29"/>
      <c r="AQ14" s="29"/>
      <c r="AR14" s="29"/>
      <c r="AS14" s="29"/>
      <c r="AT14" s="29"/>
      <c r="AU14" s="29"/>
      <c r="AX14" s="88" t="s">
        <v>467</v>
      </c>
      <c r="AY14" s="29"/>
      <c r="AZ14" s="29"/>
      <c r="BA14" s="29"/>
      <c r="BB14" s="29"/>
      <c r="BC14" s="29"/>
      <c r="BD14" s="29"/>
      <c r="BE14" s="29"/>
      <c r="BF14" s="29"/>
      <c r="BG14" s="29"/>
      <c r="BH14" s="29"/>
      <c r="BI14" s="29"/>
      <c r="BJ14" s="29"/>
      <c r="BK14" s="29"/>
      <c r="BL14" s="29"/>
      <c r="BM14" s="29"/>
      <c r="BN14" s="29"/>
      <c r="BO14" s="29"/>
      <c r="BP14" s="29"/>
      <c r="BQ14" s="29"/>
      <c r="BR14" s="29"/>
      <c r="BS14" s="29"/>
      <c r="BV14" s="88" t="s">
        <v>467</v>
      </c>
      <c r="BW14" s="29"/>
      <c r="BX14" s="29"/>
      <c r="BY14" s="29"/>
      <c r="BZ14" s="29"/>
      <c r="CA14" s="29"/>
      <c r="CB14" s="29"/>
      <c r="CC14" s="29"/>
      <c r="CD14" s="29"/>
      <c r="CE14" s="29"/>
      <c r="CF14" s="29"/>
      <c r="CG14" s="29"/>
      <c r="CH14" s="29"/>
      <c r="CI14" s="29"/>
      <c r="CJ14" s="29"/>
      <c r="CK14" s="29"/>
      <c r="CL14" s="29"/>
      <c r="CM14" s="29"/>
      <c r="CN14" s="29"/>
      <c r="CO14" s="29"/>
      <c r="CP14" s="29"/>
      <c r="CQ14" s="29"/>
      <c r="CT14" s="88" t="s">
        <v>467</v>
      </c>
      <c r="CU14" s="29"/>
      <c r="CV14" s="29"/>
      <c r="CW14" s="29"/>
      <c r="CX14" s="29"/>
      <c r="CY14" s="29"/>
      <c r="CZ14" s="29"/>
      <c r="DA14" s="29"/>
      <c r="DB14" s="29"/>
      <c r="DC14" s="29"/>
      <c r="DD14" s="29"/>
      <c r="DE14" s="29"/>
      <c r="DF14" s="29"/>
      <c r="DG14" s="29"/>
      <c r="DH14" s="29"/>
      <c r="DI14" s="29"/>
      <c r="DJ14" s="29"/>
      <c r="DK14" s="29"/>
      <c r="DL14" s="29"/>
      <c r="DM14" s="29"/>
      <c r="DN14" s="29"/>
      <c r="DO14" s="29"/>
      <c r="DR14" s="88" t="s">
        <v>467</v>
      </c>
      <c r="DS14" s="29"/>
      <c r="DT14" s="29"/>
      <c r="DU14" s="29"/>
      <c r="DV14" s="29"/>
      <c r="DW14" s="29"/>
      <c r="DX14" s="29"/>
      <c r="DY14" s="29"/>
      <c r="DZ14" s="29"/>
      <c r="EA14" s="29"/>
      <c r="EB14" s="29"/>
      <c r="EC14" s="29"/>
      <c r="ED14" s="29"/>
      <c r="EE14" s="29"/>
      <c r="EF14" s="29"/>
      <c r="EG14" s="29"/>
      <c r="EH14" s="29"/>
      <c r="EI14" s="29"/>
      <c r="EJ14" s="29"/>
      <c r="EK14" s="29"/>
      <c r="EL14" s="29"/>
      <c r="EM14" s="29"/>
      <c r="EP14" s="88" t="s">
        <v>467</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468</v>
      </c>
      <c r="C26" s="29"/>
      <c r="D26" s="29"/>
      <c r="E26" s="29"/>
      <c r="F26" s="29"/>
      <c r="G26" s="29"/>
      <c r="H26" s="29"/>
      <c r="I26" s="29"/>
      <c r="J26" s="29"/>
      <c r="K26" s="29"/>
      <c r="L26" s="29"/>
      <c r="M26" s="29"/>
      <c r="N26" s="29"/>
      <c r="O26" s="29"/>
      <c r="P26" s="29"/>
      <c r="Q26" s="29"/>
      <c r="R26" s="29"/>
      <c r="S26" s="29"/>
      <c r="T26" s="29"/>
      <c r="U26" s="29"/>
      <c r="V26" s="29"/>
      <c r="W26" s="29"/>
      <c r="Z26" s="88" t="s">
        <v>468</v>
      </c>
      <c r="AA26" s="29"/>
      <c r="AB26" s="29"/>
      <c r="AC26" s="29"/>
      <c r="AD26" s="29"/>
      <c r="AE26" s="29"/>
      <c r="AF26" s="29"/>
      <c r="AG26" s="29"/>
      <c r="AH26" s="29"/>
      <c r="AI26" s="29"/>
      <c r="AJ26" s="29"/>
      <c r="AK26" s="29"/>
      <c r="AL26" s="29"/>
      <c r="AM26" s="29"/>
      <c r="AN26" s="29"/>
      <c r="AO26" s="29"/>
      <c r="AP26" s="29"/>
      <c r="AQ26" s="29"/>
      <c r="AR26" s="29"/>
      <c r="AS26" s="29"/>
      <c r="AT26" s="29"/>
      <c r="AU26" s="29"/>
      <c r="AX26" s="88" t="s">
        <v>468</v>
      </c>
      <c r="AY26" s="29"/>
      <c r="AZ26" s="29"/>
      <c r="BA26" s="29"/>
      <c r="BB26" s="29"/>
      <c r="BC26" s="29"/>
      <c r="BD26" s="29"/>
      <c r="BE26" s="29"/>
      <c r="BF26" s="29"/>
      <c r="BG26" s="29"/>
      <c r="BH26" s="29"/>
      <c r="BI26" s="29"/>
      <c r="BJ26" s="29"/>
      <c r="BK26" s="29"/>
      <c r="BL26" s="29"/>
      <c r="BM26" s="29"/>
      <c r="BN26" s="29"/>
      <c r="BO26" s="29"/>
      <c r="BP26" s="29"/>
      <c r="BQ26" s="29"/>
      <c r="BR26" s="29"/>
      <c r="BS26" s="29"/>
      <c r="BV26" s="88" t="s">
        <v>468</v>
      </c>
      <c r="BW26" s="29"/>
      <c r="BX26" s="29"/>
      <c r="BY26" s="29"/>
      <c r="BZ26" s="29"/>
      <c r="CA26" s="29"/>
      <c r="CB26" s="29"/>
      <c r="CC26" s="29"/>
      <c r="CD26" s="29"/>
      <c r="CE26" s="29"/>
      <c r="CF26" s="29"/>
      <c r="CG26" s="29"/>
      <c r="CH26" s="29"/>
      <c r="CI26" s="29"/>
      <c r="CJ26" s="29"/>
      <c r="CK26" s="29"/>
      <c r="CL26" s="29"/>
      <c r="CM26" s="29"/>
      <c r="CN26" s="29"/>
      <c r="CO26" s="29"/>
      <c r="CP26" s="29"/>
      <c r="CQ26" s="29"/>
      <c r="CT26" s="88" t="s">
        <v>468</v>
      </c>
      <c r="CU26" s="29"/>
      <c r="CV26" s="29"/>
      <c r="CW26" s="29"/>
      <c r="CX26" s="29"/>
      <c r="CY26" s="29"/>
      <c r="CZ26" s="29"/>
      <c r="DA26" s="29"/>
      <c r="DB26" s="29"/>
      <c r="DC26" s="29"/>
      <c r="DD26" s="29"/>
      <c r="DE26" s="29"/>
      <c r="DF26" s="29"/>
      <c r="DG26" s="29"/>
      <c r="DH26" s="29"/>
      <c r="DI26" s="29"/>
      <c r="DJ26" s="29"/>
      <c r="DK26" s="29"/>
      <c r="DL26" s="29"/>
      <c r="DM26" s="29"/>
      <c r="DN26" s="29"/>
      <c r="DO26" s="29"/>
      <c r="DR26" s="88" t="s">
        <v>468</v>
      </c>
      <c r="DS26" s="29"/>
      <c r="DT26" s="29"/>
      <c r="DU26" s="29"/>
      <c r="DV26" s="29"/>
      <c r="DW26" s="29"/>
      <c r="DX26" s="29"/>
      <c r="DY26" s="29"/>
      <c r="DZ26" s="29"/>
      <c r="EA26" s="29"/>
      <c r="EB26" s="29"/>
      <c r="EC26" s="29"/>
      <c r="ED26" s="29"/>
      <c r="EE26" s="29"/>
      <c r="EF26" s="29"/>
      <c r="EG26" s="29"/>
      <c r="EH26" s="29"/>
      <c r="EI26" s="29"/>
      <c r="EJ26" s="29"/>
      <c r="EK26" s="29"/>
      <c r="EL26" s="29"/>
      <c r="EM26" s="29"/>
      <c r="EP26" s="88" t="s">
        <v>468</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469</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469</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469</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469</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469</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469</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469</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470</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470</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470</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470</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470</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470</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470</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471</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471</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471</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471</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471</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471</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471</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472</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472</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472</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472</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472</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472</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472</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473</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473</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473</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473</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473</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473</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473</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474</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474</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474</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474</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474</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474</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474</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475</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475</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475</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475</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475</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475</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475</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476</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476</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476</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476</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476</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476</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476</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477</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477</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477</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477</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477</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477</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477</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478</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478</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478</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478</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478</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478</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478</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469</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469</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469</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469</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469</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469</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469</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470</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470</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470</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470</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470</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470</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470</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471</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471</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471</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471</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471</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471</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471</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472</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472</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472</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472</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472</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472</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472</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473</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473</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473</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473</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473</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473</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473</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474</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474</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474</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474</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474</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474</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474</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475</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475</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475</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475</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475</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475</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475</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476</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476</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476</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476</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476</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476</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476</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477</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477</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477</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477</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477</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477</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477</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478</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478</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478</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478</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478</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478</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478</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479</v>
      </c>
      <c r="DS7" s="23"/>
      <c r="DT7" s="23"/>
      <c r="DU7" s="23"/>
      <c r="EO7" s="4" t="s">
        <v>250</v>
      </c>
      <c r="EQ7" s="23"/>
      <c r="ER7" s="23"/>
      <c r="ES7" s="23"/>
    </row>
    <row r="8" ht="15.5" spans="1:167">
      <c r="A8" s="4" t="s">
        <v>480</v>
      </c>
      <c r="C8" s="5"/>
      <c r="D8" s="5"/>
      <c r="E8" s="5"/>
      <c r="F8" s="5"/>
      <c r="G8" s="5"/>
      <c r="H8" s="5"/>
      <c r="I8" s="5"/>
      <c r="J8" s="5"/>
      <c r="K8" s="5"/>
      <c r="L8" s="5"/>
      <c r="M8" s="5"/>
      <c r="N8" s="5"/>
      <c r="O8" s="5"/>
      <c r="P8" s="5"/>
      <c r="Q8" s="5"/>
      <c r="R8" s="5"/>
      <c r="S8" s="5"/>
      <c r="T8" s="5"/>
      <c r="U8" s="5"/>
      <c r="V8" s="5"/>
      <c r="W8" s="5"/>
      <c r="Y8" s="4" t="s">
        <v>480</v>
      </c>
      <c r="AA8" s="5"/>
      <c r="AB8" s="5"/>
      <c r="AC8" s="5"/>
      <c r="AD8" s="5"/>
      <c r="AE8" s="5"/>
      <c r="AF8" s="5"/>
      <c r="AG8" s="5"/>
      <c r="AH8" s="5"/>
      <c r="AI8" s="5"/>
      <c r="AJ8" s="5"/>
      <c r="AK8" s="5"/>
      <c r="AL8" s="5"/>
      <c r="AM8" s="5"/>
      <c r="AN8" s="5"/>
      <c r="AO8" s="5"/>
      <c r="AP8" s="5"/>
      <c r="AQ8" s="5"/>
      <c r="AR8" s="5"/>
      <c r="AS8" s="5"/>
      <c r="AT8" s="5"/>
      <c r="AU8" s="5"/>
      <c r="AW8" s="4" t="s">
        <v>480</v>
      </c>
      <c r="AY8" s="5"/>
      <c r="AZ8" s="5"/>
      <c r="BA8" s="5"/>
      <c r="BB8" s="5"/>
      <c r="BC8" s="5"/>
      <c r="BD8" s="5"/>
      <c r="BE8" s="5"/>
      <c r="BF8" s="5"/>
      <c r="BG8" s="5"/>
      <c r="BH8" s="5"/>
      <c r="BI8" s="5"/>
      <c r="BJ8" s="5"/>
      <c r="BK8" s="5"/>
      <c r="BL8" s="5"/>
      <c r="BM8" s="5"/>
      <c r="BN8" s="5"/>
      <c r="BO8" s="5"/>
      <c r="BP8" s="5"/>
      <c r="BQ8" s="5"/>
      <c r="BR8" s="5"/>
      <c r="BS8" s="5"/>
      <c r="BU8" s="4" t="s">
        <v>480</v>
      </c>
      <c r="BW8" s="5"/>
      <c r="BX8" s="5"/>
      <c r="BY8" s="5"/>
      <c r="BZ8" s="5"/>
      <c r="CA8" s="5"/>
      <c r="CB8" s="5"/>
      <c r="CC8" s="5"/>
      <c r="CD8" s="5"/>
      <c r="CE8" s="5"/>
      <c r="CF8" s="5"/>
      <c r="CG8" s="5"/>
      <c r="CH8" s="5"/>
      <c r="CI8" s="5"/>
      <c r="CJ8" s="5"/>
      <c r="CK8" s="5"/>
      <c r="CL8" s="5"/>
      <c r="CM8" s="5"/>
      <c r="CN8" s="5"/>
      <c r="CO8" s="5"/>
      <c r="CP8" s="5"/>
      <c r="CQ8" s="5"/>
      <c r="CS8" s="4" t="s">
        <v>480</v>
      </c>
      <c r="CU8" s="5"/>
      <c r="CV8" s="5"/>
      <c r="CW8" s="5"/>
      <c r="CX8" s="5"/>
      <c r="CY8" s="5"/>
      <c r="CZ8" s="5"/>
      <c r="DA8" s="5"/>
      <c r="DB8" s="5"/>
      <c r="DC8" s="5"/>
      <c r="DD8" s="5"/>
      <c r="DE8" s="5"/>
      <c r="DF8" s="5"/>
      <c r="DG8" s="5"/>
      <c r="DH8" s="5"/>
      <c r="DI8" s="5"/>
      <c r="DJ8" s="5"/>
      <c r="DK8" s="5"/>
      <c r="DL8" s="5"/>
      <c r="DM8" s="5"/>
      <c r="DN8" s="5"/>
      <c r="DO8" s="5"/>
      <c r="DQ8" s="4" t="s">
        <v>480</v>
      </c>
      <c r="DS8" s="5"/>
      <c r="DT8" s="5"/>
      <c r="DU8" s="5"/>
      <c r="DV8" s="5"/>
      <c r="DW8" s="5"/>
      <c r="DX8" s="5"/>
      <c r="DY8" s="5"/>
      <c r="DZ8" s="5"/>
      <c r="EA8" s="5"/>
      <c r="EB8" s="5"/>
      <c r="EC8" s="5"/>
      <c r="ED8" s="5"/>
      <c r="EE8" s="5"/>
      <c r="EF8" s="5"/>
      <c r="EG8" s="5"/>
      <c r="EH8" s="5"/>
      <c r="EI8" s="5"/>
      <c r="EJ8" s="5"/>
      <c r="EK8" s="5"/>
      <c r="EL8" s="5"/>
      <c r="EM8" s="5"/>
      <c r="EO8" s="4" t="s">
        <v>480</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481</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481</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481</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481</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481</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481</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481</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482</v>
      </c>
      <c r="C14" s="30"/>
      <c r="D14" s="30"/>
      <c r="E14" s="30"/>
      <c r="F14" s="30"/>
      <c r="G14" s="30"/>
      <c r="H14" s="30"/>
      <c r="I14" s="30"/>
      <c r="J14" s="30"/>
      <c r="K14" s="30"/>
      <c r="L14" s="30"/>
      <c r="M14" s="30"/>
      <c r="N14" s="30"/>
      <c r="O14" s="30"/>
      <c r="P14" s="30"/>
      <c r="Q14" s="30"/>
      <c r="R14" s="30"/>
      <c r="S14" s="30"/>
      <c r="T14" s="30"/>
      <c r="U14" s="30"/>
      <c r="V14" s="30"/>
      <c r="W14" s="30"/>
      <c r="Z14" s="9" t="s">
        <v>482</v>
      </c>
      <c r="AA14" s="30"/>
      <c r="AB14" s="30"/>
      <c r="AC14" s="30"/>
      <c r="AD14" s="30"/>
      <c r="AE14" s="30"/>
      <c r="AF14" s="30"/>
      <c r="AG14" s="30"/>
      <c r="AH14" s="30"/>
      <c r="AI14" s="30"/>
      <c r="AJ14" s="30"/>
      <c r="AK14" s="30"/>
      <c r="AL14" s="30"/>
      <c r="AM14" s="30"/>
      <c r="AN14" s="30"/>
      <c r="AO14" s="30"/>
      <c r="AP14" s="30"/>
      <c r="AQ14" s="30"/>
      <c r="AR14" s="30"/>
      <c r="AS14" s="30"/>
      <c r="AT14" s="30"/>
      <c r="AU14" s="30"/>
      <c r="AX14" s="9" t="s">
        <v>482</v>
      </c>
      <c r="AY14" s="30"/>
      <c r="AZ14" s="30"/>
      <c r="BA14" s="30"/>
      <c r="BB14" s="30"/>
      <c r="BC14" s="30"/>
      <c r="BD14" s="30"/>
      <c r="BE14" s="30"/>
      <c r="BF14" s="30"/>
      <c r="BG14" s="30"/>
      <c r="BH14" s="30"/>
      <c r="BI14" s="30"/>
      <c r="BJ14" s="30"/>
      <c r="BK14" s="30"/>
      <c r="BL14" s="30"/>
      <c r="BM14" s="30"/>
      <c r="BN14" s="30"/>
      <c r="BO14" s="30"/>
      <c r="BP14" s="30"/>
      <c r="BQ14" s="30"/>
      <c r="BR14" s="30"/>
      <c r="BS14" s="30"/>
      <c r="BV14" s="9" t="s">
        <v>482</v>
      </c>
      <c r="BW14" s="30"/>
      <c r="BX14" s="30"/>
      <c r="BY14" s="30"/>
      <c r="BZ14" s="30"/>
      <c r="CA14" s="30"/>
      <c r="CB14" s="30"/>
      <c r="CC14" s="30"/>
      <c r="CD14" s="30"/>
      <c r="CE14" s="30"/>
      <c r="CF14" s="30"/>
      <c r="CG14" s="30"/>
      <c r="CH14" s="30"/>
      <c r="CI14" s="30"/>
      <c r="CJ14" s="30"/>
      <c r="CK14" s="30"/>
      <c r="CL14" s="30"/>
      <c r="CM14" s="30"/>
      <c r="CN14" s="30"/>
      <c r="CO14" s="30"/>
      <c r="CP14" s="30"/>
      <c r="CQ14" s="30"/>
      <c r="CT14" s="9" t="s">
        <v>482</v>
      </c>
      <c r="CU14" s="30"/>
      <c r="CV14" s="30"/>
      <c r="CW14" s="30"/>
      <c r="CX14" s="30"/>
      <c r="CY14" s="30"/>
      <c r="CZ14" s="30"/>
      <c r="DA14" s="30"/>
      <c r="DB14" s="30"/>
      <c r="DC14" s="30"/>
      <c r="DD14" s="30"/>
      <c r="DE14" s="30"/>
      <c r="DF14" s="30"/>
      <c r="DG14" s="30"/>
      <c r="DH14" s="30"/>
      <c r="DI14" s="30"/>
      <c r="DJ14" s="30"/>
      <c r="DK14" s="30"/>
      <c r="DL14" s="30"/>
      <c r="DM14" s="30"/>
      <c r="DN14" s="30"/>
      <c r="DO14" s="30"/>
      <c r="DR14" s="9" t="s">
        <v>482</v>
      </c>
      <c r="DS14" s="30"/>
      <c r="DT14" s="30"/>
      <c r="DU14" s="30"/>
      <c r="DV14" s="30"/>
      <c r="DW14" s="30"/>
      <c r="DX14" s="30"/>
      <c r="DY14" s="30"/>
      <c r="DZ14" s="30"/>
      <c r="EA14" s="30"/>
      <c r="EB14" s="30"/>
      <c r="EC14" s="30"/>
      <c r="ED14" s="30"/>
      <c r="EE14" s="30"/>
      <c r="EF14" s="30"/>
      <c r="EG14" s="30"/>
      <c r="EH14" s="30"/>
      <c r="EI14" s="30"/>
      <c r="EJ14" s="30"/>
      <c r="EK14" s="30"/>
      <c r="EL14" s="30"/>
      <c r="EM14" s="30"/>
      <c r="EP14" s="9" t="s">
        <v>482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456</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456</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456</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456</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456</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456</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456</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457</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457</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457</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457</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457</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457</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457</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483</v>
      </c>
      <c r="C18" s="30"/>
      <c r="D18" s="30"/>
      <c r="E18" s="30"/>
      <c r="F18" s="30"/>
      <c r="G18" s="30"/>
      <c r="H18" s="30"/>
      <c r="I18" s="30"/>
      <c r="J18" s="30"/>
      <c r="K18" s="30"/>
      <c r="L18" s="30"/>
      <c r="M18" s="30"/>
      <c r="N18" s="30"/>
      <c r="O18" s="30"/>
      <c r="P18" s="30"/>
      <c r="Q18" s="30"/>
      <c r="R18" s="30"/>
      <c r="S18" s="30"/>
      <c r="T18" s="30"/>
      <c r="U18" s="30"/>
      <c r="V18" s="30"/>
      <c r="W18" s="30"/>
      <c r="Z18" s="9" t="s">
        <v>483</v>
      </c>
      <c r="AA18" s="30"/>
      <c r="AB18" s="30"/>
      <c r="AC18" s="30"/>
      <c r="AD18" s="30"/>
      <c r="AE18" s="30"/>
      <c r="AF18" s="30"/>
      <c r="AG18" s="30"/>
      <c r="AH18" s="30"/>
      <c r="AI18" s="30"/>
      <c r="AJ18" s="30"/>
      <c r="AK18" s="30"/>
      <c r="AL18" s="30"/>
      <c r="AM18" s="30"/>
      <c r="AN18" s="30"/>
      <c r="AO18" s="30"/>
      <c r="AP18" s="30"/>
      <c r="AQ18" s="30"/>
      <c r="AR18" s="30"/>
      <c r="AS18" s="30"/>
      <c r="AT18" s="30"/>
      <c r="AU18" s="30"/>
      <c r="AX18" s="9" t="s">
        <v>483</v>
      </c>
      <c r="AY18" s="30"/>
      <c r="AZ18" s="30"/>
      <c r="BA18" s="30"/>
      <c r="BB18" s="30"/>
      <c r="BC18" s="30"/>
      <c r="BD18" s="30"/>
      <c r="BE18" s="30"/>
      <c r="BF18" s="30"/>
      <c r="BG18" s="30"/>
      <c r="BH18" s="30"/>
      <c r="BI18" s="30"/>
      <c r="BJ18" s="30"/>
      <c r="BK18" s="30"/>
      <c r="BL18" s="30"/>
      <c r="BM18" s="30"/>
      <c r="BN18" s="30"/>
      <c r="BO18" s="30"/>
      <c r="BP18" s="30"/>
      <c r="BQ18" s="30"/>
      <c r="BR18" s="30"/>
      <c r="BS18" s="30"/>
      <c r="BV18" s="9" t="s">
        <v>483</v>
      </c>
      <c r="BW18" s="30"/>
      <c r="BX18" s="30"/>
      <c r="BY18" s="30"/>
      <c r="BZ18" s="30"/>
      <c r="CA18" s="30"/>
      <c r="CB18" s="30"/>
      <c r="CC18" s="30"/>
      <c r="CD18" s="30"/>
      <c r="CE18" s="30"/>
      <c r="CF18" s="30"/>
      <c r="CG18" s="30"/>
      <c r="CH18" s="30"/>
      <c r="CI18" s="30"/>
      <c r="CJ18" s="30"/>
      <c r="CK18" s="30"/>
      <c r="CL18" s="30"/>
      <c r="CM18" s="30"/>
      <c r="CN18" s="30"/>
      <c r="CO18" s="30"/>
      <c r="CP18" s="30"/>
      <c r="CQ18" s="30"/>
      <c r="CT18" s="9" t="s">
        <v>483</v>
      </c>
      <c r="CU18" s="30"/>
      <c r="CV18" s="30"/>
      <c r="CW18" s="30"/>
      <c r="CX18" s="30"/>
      <c r="CY18" s="30"/>
      <c r="CZ18" s="30"/>
      <c r="DA18" s="30"/>
      <c r="DB18" s="30"/>
      <c r="DC18" s="30"/>
      <c r="DD18" s="30"/>
      <c r="DE18" s="30"/>
      <c r="DF18" s="30"/>
      <c r="DG18" s="30"/>
      <c r="DH18" s="30"/>
      <c r="DI18" s="30"/>
      <c r="DJ18" s="30"/>
      <c r="DK18" s="30"/>
      <c r="DL18" s="30"/>
      <c r="DM18" s="30"/>
      <c r="DN18" s="30"/>
      <c r="DO18" s="30"/>
      <c r="DR18" s="9" t="s">
        <v>483</v>
      </c>
      <c r="DS18" s="30"/>
      <c r="DT18" s="30"/>
      <c r="DU18" s="30"/>
      <c r="DV18" s="30"/>
      <c r="DW18" s="30"/>
      <c r="DX18" s="30"/>
      <c r="DY18" s="30"/>
      <c r="DZ18" s="30"/>
      <c r="EA18" s="30"/>
      <c r="EB18" s="30"/>
      <c r="EC18" s="30"/>
      <c r="ED18" s="30"/>
      <c r="EE18" s="30"/>
      <c r="EF18" s="30"/>
      <c r="EG18" s="30"/>
      <c r="EH18" s="30"/>
      <c r="EI18" s="30"/>
      <c r="EJ18" s="30"/>
      <c r="EK18" s="30"/>
      <c r="EL18" s="30"/>
      <c r="EM18" s="30"/>
      <c r="EP18" s="9" t="s">
        <v>483</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456</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456</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456</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456</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456</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456</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456</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457</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457</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457</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457</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457</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457</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457</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484</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484</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484</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484</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484</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484</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484</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485</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485</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485</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485</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485</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485</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485</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486</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486</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486</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486</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486</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486</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486</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487</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487</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487</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487</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487</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487</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487</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488</v>
      </c>
      <c r="B34"/>
      <c r="Y34" s="15" t="s">
        <v>488</v>
      </c>
      <c r="AW34" s="15" t="s">
        <v>488</v>
      </c>
      <c r="BU34" s="15" t="s">
        <v>488</v>
      </c>
      <c r="CS34" s="15" t="s">
        <v>488</v>
      </c>
      <c r="DQ34" s="15" t="s">
        <v>488</v>
      </c>
      <c r="EO34" s="15" t="s">
        <v>488</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9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489</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490</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491</v>
      </c>
      <c r="F39" s="33"/>
      <c r="G39" s="33"/>
      <c r="H39" s="33"/>
      <c r="I39" s="33"/>
      <c r="J39" s="33"/>
      <c r="K39" s="33"/>
      <c r="P39" s="33"/>
      <c r="Q39" s="33"/>
      <c r="R39" s="34" t="s">
        <v>492</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493</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493</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493</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493</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493</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493</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491</v>
      </c>
      <c r="F39" s="33"/>
      <c r="G39" s="33"/>
      <c r="H39" s="33"/>
      <c r="I39" s="33"/>
      <c r="J39" s="33"/>
      <c r="K39" s="33"/>
      <c r="P39" s="33"/>
      <c r="Q39" s="33"/>
      <c r="R39" s="34" t="s">
        <v>492</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494</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494</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494</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494</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494</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494</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491</v>
      </c>
      <c r="F39" s="33"/>
      <c r="G39" s="33"/>
      <c r="H39" s="33"/>
      <c r="I39" s="33"/>
      <c r="J39" s="33"/>
      <c r="K39" s="33"/>
      <c r="P39" s="33"/>
      <c r="Q39" s="33"/>
      <c r="R39" s="34" t="s">
        <v>492</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495</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495</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495</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495</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495</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495</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491</v>
      </c>
      <c r="F39" s="33"/>
      <c r="G39" s="33"/>
      <c r="H39" s="33"/>
      <c r="I39" s="33"/>
      <c r="J39" s="33"/>
      <c r="K39" s="33"/>
      <c r="P39" s="33"/>
      <c r="Q39" s="33"/>
      <c r="R39" s="34" t="s">
        <v>492</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496</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496</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496</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496</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496</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496</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497</v>
      </c>
      <c r="C8" s="5"/>
      <c r="D8" s="89"/>
      <c r="E8" s="89"/>
      <c r="F8" s="5"/>
      <c r="G8" s="5"/>
      <c r="H8" s="5"/>
      <c r="I8" s="5"/>
      <c r="J8" s="5"/>
      <c r="K8" s="5"/>
      <c r="L8" s="5"/>
      <c r="M8" s="5"/>
      <c r="N8" s="5"/>
      <c r="O8" s="5"/>
      <c r="P8" s="5"/>
      <c r="Q8" s="5"/>
      <c r="R8" s="5"/>
      <c r="S8" s="5"/>
      <c r="T8" s="5"/>
      <c r="U8" s="5"/>
      <c r="V8" s="5"/>
      <c r="W8" s="5"/>
      <c r="Y8" s="4" t="s">
        <v>497</v>
      </c>
      <c r="AA8" s="5"/>
      <c r="AB8" s="89"/>
      <c r="AC8" s="89"/>
      <c r="AD8" s="5"/>
      <c r="AE8" s="5"/>
      <c r="AF8" s="5"/>
      <c r="AG8" s="5"/>
      <c r="AH8" s="5"/>
      <c r="AI8" s="5"/>
      <c r="AJ8" s="5"/>
      <c r="AK8" s="5"/>
      <c r="AL8" s="5"/>
      <c r="AM8" s="5"/>
      <c r="AN8" s="5"/>
      <c r="AO8" s="5"/>
      <c r="AP8" s="5"/>
      <c r="AQ8" s="5"/>
      <c r="AR8" s="5"/>
      <c r="AS8" s="5"/>
      <c r="AT8" s="5"/>
      <c r="AU8" s="5"/>
      <c r="AW8" s="4" t="s">
        <v>497</v>
      </c>
      <c r="AY8" s="5"/>
      <c r="AZ8" s="89"/>
      <c r="BA8" s="89"/>
      <c r="BB8" s="5"/>
      <c r="BC8" s="5"/>
      <c r="BD8" s="5"/>
      <c r="BE8" s="5"/>
      <c r="BF8" s="5"/>
      <c r="BG8" s="5"/>
      <c r="BH8" s="5"/>
      <c r="BI8" s="5"/>
      <c r="BJ8" s="5"/>
      <c r="BK8" s="5"/>
      <c r="BL8" s="5"/>
      <c r="BM8" s="5"/>
      <c r="BN8" s="5"/>
      <c r="BO8" s="5"/>
      <c r="BP8" s="5"/>
      <c r="BQ8" s="5"/>
      <c r="BR8" s="5"/>
      <c r="BS8" s="5"/>
      <c r="BU8" s="4" t="s">
        <v>497</v>
      </c>
      <c r="BW8" s="5"/>
      <c r="BX8" s="89"/>
      <c r="BY8" s="89"/>
      <c r="BZ8" s="5"/>
      <c r="CA8" s="5"/>
      <c r="CB8" s="5"/>
      <c r="CC8" s="5"/>
      <c r="CD8" s="5"/>
      <c r="CE8" s="5"/>
      <c r="CF8" s="5"/>
      <c r="CG8" s="5"/>
      <c r="CH8" s="5"/>
      <c r="CI8" s="5"/>
      <c r="CJ8" s="5"/>
      <c r="CK8" s="5"/>
      <c r="CL8" s="5"/>
      <c r="CM8" s="5"/>
      <c r="CN8" s="5"/>
      <c r="CO8" s="5"/>
      <c r="CP8" s="5"/>
      <c r="CQ8" s="5"/>
      <c r="CS8" s="4" t="s">
        <v>497</v>
      </c>
      <c r="CU8" s="5"/>
      <c r="CV8" s="89"/>
      <c r="CW8" s="89"/>
      <c r="CX8" s="5"/>
      <c r="CY8" s="5"/>
      <c r="CZ8" s="5"/>
      <c r="DA8" s="5"/>
      <c r="DB8" s="5"/>
      <c r="DC8" s="5"/>
      <c r="DD8" s="5"/>
      <c r="DE8" s="5"/>
      <c r="DF8" s="5"/>
      <c r="DG8" s="5"/>
      <c r="DH8" s="5"/>
      <c r="DI8" s="5"/>
      <c r="DJ8" s="5"/>
      <c r="DK8" s="5"/>
      <c r="DL8" s="5"/>
      <c r="DM8" s="5"/>
      <c r="DN8" s="5"/>
      <c r="DO8" s="5"/>
      <c r="DQ8" s="4" t="s">
        <v>497</v>
      </c>
      <c r="DS8" s="5"/>
      <c r="DT8" s="89"/>
      <c r="DU8" s="89"/>
      <c r="DV8" s="5"/>
      <c r="DW8" s="5"/>
      <c r="DX8" s="5"/>
      <c r="DY8" s="5"/>
      <c r="DZ8" s="5"/>
      <c r="EA8" s="5"/>
      <c r="EB8" s="5"/>
      <c r="EC8" s="5"/>
      <c r="ED8" s="5"/>
      <c r="EE8" s="5"/>
      <c r="EF8" s="5"/>
      <c r="EG8" s="5"/>
      <c r="EH8" s="5"/>
      <c r="EI8" s="5"/>
      <c r="EJ8" s="5"/>
      <c r="EK8" s="5"/>
      <c r="EL8" s="5"/>
      <c r="EM8" s="5"/>
      <c r="EO8" s="4" t="s">
        <v>497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499</v>
      </c>
      <c r="D28"/>
      <c r="E28"/>
      <c r="Z28" s="27" t="s">
        <v>499</v>
      </c>
      <c r="AB28"/>
      <c r="AC28"/>
      <c r="AX28" s="27" t="s">
        <v>499</v>
      </c>
      <c r="AZ28"/>
      <c r="BA28"/>
      <c r="BV28" s="27" t="s">
        <v>499</v>
      </c>
      <c r="BX28"/>
      <c r="BY28"/>
      <c r="CT28" s="27" t="s">
        <v>499</v>
      </c>
      <c r="CV28"/>
      <c r="CW28"/>
      <c r="DR28" s="27" t="s">
        <v>499</v>
      </c>
      <c r="DT28"/>
      <c r="DU28"/>
      <c r="EP28" s="27" t="s">
        <v>499</v>
      </c>
      <c r="ER28"/>
      <c r="ES28"/>
    </row>
    <row r="29" spans="2:167">
      <c r="B29" s="28" t="s">
        <v>500</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500</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500</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500</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500</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500</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500</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501</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501</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501</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501</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501</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501</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501</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502</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502</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502</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502</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502</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502</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502</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503</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503</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503</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503</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503</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503</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503</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504</v>
      </c>
      <c r="B8" s="4"/>
      <c r="C8" s="5"/>
      <c r="D8" s="5"/>
      <c r="E8" s="5"/>
      <c r="F8" s="5"/>
      <c r="G8" s="5"/>
      <c r="H8" s="5"/>
      <c r="I8" s="5"/>
      <c r="J8" s="5"/>
      <c r="K8" s="5"/>
      <c r="L8" s="5"/>
      <c r="M8" s="5"/>
      <c r="N8" s="5"/>
      <c r="O8" s="5"/>
      <c r="P8" s="5"/>
      <c r="Q8" s="5"/>
      <c r="R8" s="5"/>
      <c r="S8" s="5"/>
      <c r="T8" s="5"/>
      <c r="U8" s="5"/>
      <c r="V8" s="5"/>
      <c r="W8" s="5"/>
      <c r="Y8" s="4" t="s">
        <v>504</v>
      </c>
      <c r="Z8" s="4"/>
      <c r="AA8" s="5"/>
      <c r="AB8" s="5"/>
      <c r="AC8" s="5"/>
      <c r="AD8" s="5"/>
      <c r="AE8" s="5"/>
      <c r="AF8" s="5"/>
      <c r="AG8" s="5"/>
      <c r="AH8" s="5"/>
      <c r="AI8" s="5"/>
      <c r="AJ8" s="5"/>
      <c r="AK8" s="5"/>
      <c r="AL8" s="5"/>
      <c r="AM8" s="5"/>
      <c r="AN8" s="5"/>
      <c r="AO8" s="5"/>
      <c r="AP8" s="5"/>
      <c r="AQ8" s="5"/>
      <c r="AR8" s="5"/>
      <c r="AS8" s="5"/>
      <c r="AT8" s="5"/>
      <c r="AU8" s="5"/>
      <c r="AW8" s="4" t="s">
        <v>504</v>
      </c>
      <c r="AX8" s="4"/>
      <c r="AY8" s="5"/>
      <c r="AZ8" s="5"/>
      <c r="BA8" s="5"/>
      <c r="BB8" s="5"/>
      <c r="BC8" s="5"/>
      <c r="BD8" s="5"/>
      <c r="BE8" s="5"/>
      <c r="BF8" s="5"/>
      <c r="BG8" s="5"/>
      <c r="BH8" s="5"/>
      <c r="BI8" s="5"/>
      <c r="BJ8" s="5"/>
      <c r="BK8" s="5"/>
      <c r="BL8" s="5"/>
      <c r="BM8" s="5"/>
      <c r="BN8" s="5"/>
      <c r="BO8" s="5"/>
      <c r="BP8" s="5"/>
      <c r="BQ8" s="5"/>
      <c r="BR8" s="5"/>
      <c r="BS8" s="5"/>
      <c r="BU8" s="4" t="s">
        <v>504</v>
      </c>
      <c r="BV8" s="4"/>
      <c r="BW8" s="5"/>
      <c r="BX8" s="5"/>
      <c r="BY8" s="5"/>
      <c r="BZ8" s="5"/>
      <c r="CA8" s="5"/>
      <c r="CB8" s="5"/>
      <c r="CC8" s="5"/>
      <c r="CD8" s="5"/>
      <c r="CE8" s="5"/>
      <c r="CF8" s="5"/>
      <c r="CG8" s="5"/>
      <c r="CH8" s="5"/>
      <c r="CI8" s="5"/>
      <c r="CJ8" s="5"/>
      <c r="CK8" s="5"/>
      <c r="CL8" s="5"/>
      <c r="CM8" s="5"/>
      <c r="CN8" s="5"/>
      <c r="CO8" s="5"/>
      <c r="CP8" s="5"/>
      <c r="CQ8" s="5"/>
      <c r="CS8" s="4" t="s">
        <v>504</v>
      </c>
      <c r="CT8" s="4"/>
      <c r="CU8" s="5"/>
      <c r="CV8" s="5"/>
      <c r="CW8" s="5"/>
      <c r="CX8" s="5"/>
      <c r="CY8" s="5"/>
      <c r="CZ8" s="5"/>
      <c r="DA8" s="5"/>
      <c r="DB8" s="5"/>
      <c r="DC8" s="5"/>
      <c r="DD8" s="5"/>
      <c r="DE8" s="5"/>
      <c r="DF8" s="5"/>
      <c r="DG8" s="5"/>
      <c r="DH8" s="5"/>
      <c r="DI8" s="5"/>
      <c r="DJ8" s="5"/>
      <c r="DK8" s="5"/>
      <c r="DL8" s="5"/>
      <c r="DM8" s="5"/>
      <c r="DN8" s="5"/>
      <c r="DO8" s="5"/>
      <c r="DQ8" s="4" t="s">
        <v>504</v>
      </c>
      <c r="DR8" s="4"/>
      <c r="DS8" s="5"/>
      <c r="DT8" s="5"/>
      <c r="DU8" s="5"/>
      <c r="DV8" s="5"/>
      <c r="DW8" s="5"/>
      <c r="DX8" s="5"/>
      <c r="DY8" s="5"/>
      <c r="DZ8" s="5"/>
      <c r="EA8" s="5"/>
      <c r="EB8" s="5"/>
      <c r="EC8" s="5"/>
      <c r="ED8" s="5"/>
      <c r="EE8" s="5"/>
      <c r="EF8" s="5"/>
      <c r="EG8" s="5"/>
      <c r="EH8" s="5"/>
      <c r="EI8" s="5"/>
      <c r="EJ8" s="5"/>
      <c r="EK8" s="5"/>
      <c r="EL8" s="5"/>
      <c r="EM8" s="5"/>
      <c r="EO8" s="4" t="s">
        <v>504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506</v>
      </c>
      <c r="C14" s="1"/>
      <c r="D14" s="1"/>
      <c r="E14" s="1"/>
      <c r="F14" s="1"/>
      <c r="G14" s="1"/>
      <c r="H14" s="1"/>
      <c r="I14" s="1"/>
      <c r="J14" s="1"/>
      <c r="K14" s="1"/>
      <c r="L14" s="1"/>
      <c r="M14" s="1"/>
      <c r="N14" s="1"/>
      <c r="O14" s="1"/>
      <c r="P14" s="1"/>
      <c r="Q14" s="1"/>
      <c r="R14" s="1"/>
      <c r="S14" s="1"/>
      <c r="T14" s="1"/>
      <c r="U14" s="1"/>
      <c r="V14" s="1"/>
      <c r="W14" s="1"/>
      <c r="Y14" s="1"/>
      <c r="Z14" s="88" t="s">
        <v>506</v>
      </c>
      <c r="AA14" s="1"/>
      <c r="AB14" s="1"/>
      <c r="AC14" s="1"/>
      <c r="AD14" s="1"/>
      <c r="AE14" s="1"/>
      <c r="AF14" s="1"/>
      <c r="AG14" s="1"/>
      <c r="AH14" s="1"/>
      <c r="AI14" s="1"/>
      <c r="AJ14" s="1"/>
      <c r="AK14" s="1"/>
      <c r="AL14" s="1"/>
      <c r="AM14" s="1"/>
      <c r="AN14" s="1"/>
      <c r="AO14" s="1"/>
      <c r="AP14" s="1"/>
      <c r="AQ14" s="1"/>
      <c r="AR14" s="1"/>
      <c r="AS14" s="1"/>
      <c r="AT14" s="1"/>
      <c r="AU14" s="1"/>
      <c r="AW14" s="1"/>
      <c r="AX14" s="88" t="s">
        <v>506</v>
      </c>
      <c r="AY14" s="1"/>
      <c r="AZ14" s="1"/>
      <c r="BA14" s="1"/>
      <c r="BB14" s="1"/>
      <c r="BC14" s="1"/>
      <c r="BD14" s="1"/>
      <c r="BE14" s="1"/>
      <c r="BF14" s="1"/>
      <c r="BG14" s="1"/>
      <c r="BH14" s="1"/>
      <c r="BI14" s="1"/>
      <c r="BJ14" s="1"/>
      <c r="BK14" s="1"/>
      <c r="BL14" s="1"/>
      <c r="BM14" s="1"/>
      <c r="BN14" s="1"/>
      <c r="BO14" s="1"/>
      <c r="BP14" s="1"/>
      <c r="BQ14" s="1"/>
      <c r="BR14" s="1"/>
      <c r="BS14" s="1"/>
      <c r="BU14" s="1"/>
      <c r="BV14" s="88" t="s">
        <v>506</v>
      </c>
      <c r="BW14" s="1"/>
      <c r="BX14" s="1"/>
      <c r="BY14" s="1"/>
      <c r="BZ14" s="1"/>
      <c r="CA14" s="1"/>
      <c r="CB14" s="1"/>
      <c r="CC14" s="1"/>
      <c r="CD14" s="1"/>
      <c r="CE14" s="1"/>
      <c r="CF14" s="1"/>
      <c r="CG14" s="1"/>
      <c r="CH14" s="1"/>
      <c r="CI14" s="1"/>
      <c r="CJ14" s="1"/>
      <c r="CK14" s="1"/>
      <c r="CL14" s="1"/>
      <c r="CM14" s="1"/>
      <c r="CN14" s="1"/>
      <c r="CO14" s="1"/>
      <c r="CP14" s="1"/>
      <c r="CQ14" s="1"/>
      <c r="CS14" s="1"/>
      <c r="CT14" s="88" t="s">
        <v>506</v>
      </c>
      <c r="CU14" s="1"/>
      <c r="CV14" s="1"/>
      <c r="CW14" s="1"/>
      <c r="CX14" s="1"/>
      <c r="CY14" s="1"/>
      <c r="CZ14" s="1"/>
      <c r="DA14" s="1"/>
      <c r="DB14" s="1"/>
      <c r="DC14" s="1"/>
      <c r="DD14" s="1"/>
      <c r="DE14" s="1"/>
      <c r="DF14" s="1"/>
      <c r="DG14" s="1"/>
      <c r="DH14" s="1"/>
      <c r="DI14" s="1"/>
      <c r="DJ14" s="1"/>
      <c r="DK14" s="1"/>
      <c r="DL14" s="1"/>
      <c r="DM14" s="1"/>
      <c r="DN14" s="1"/>
      <c r="DO14" s="1"/>
      <c r="DQ14" s="1"/>
      <c r="DR14" s="88" t="s">
        <v>506</v>
      </c>
      <c r="DS14" s="1"/>
      <c r="DT14" s="1"/>
      <c r="DU14" s="1"/>
      <c r="DV14" s="1"/>
      <c r="DW14" s="1"/>
      <c r="DX14" s="1"/>
      <c r="DY14" s="1"/>
      <c r="DZ14" s="1"/>
      <c r="EA14" s="1"/>
      <c r="EB14" s="1"/>
      <c r="EC14" s="1"/>
      <c r="ED14" s="1"/>
      <c r="EE14" s="1"/>
      <c r="EF14" s="1"/>
      <c r="EG14" s="1"/>
      <c r="EH14" s="1"/>
      <c r="EI14" s="1"/>
      <c r="EJ14" s="1"/>
      <c r="EK14" s="1"/>
      <c r="EL14" s="1"/>
      <c r="EM14" s="1"/>
      <c r="EO14" s="1"/>
      <c r="EP14" s="88" t="s">
        <v>506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368</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368</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368</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368</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368</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368</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368</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368</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368</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508</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508</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508</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508</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508</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508</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506</v>
      </c>
      <c r="C32" s="1"/>
      <c r="D32" s="1"/>
      <c r="E32" s="1"/>
      <c r="F32" s="1"/>
      <c r="G32" s="1"/>
      <c r="H32" s="1"/>
      <c r="I32" s="1"/>
      <c r="J32" s="1"/>
      <c r="K32" s="1"/>
      <c r="L32" s="1"/>
      <c r="M32" s="1"/>
      <c r="N32" s="1"/>
      <c r="O32" s="1"/>
      <c r="P32" s="1"/>
      <c r="Q32" s="1"/>
      <c r="R32" s="1"/>
      <c r="S32" s="1"/>
      <c r="T32" s="1"/>
      <c r="U32" s="1"/>
      <c r="V32" s="1"/>
      <c r="W32" s="1"/>
      <c r="Y32" s="1"/>
      <c r="Z32" s="88" t="s">
        <v>506</v>
      </c>
      <c r="AA32" s="1"/>
      <c r="AB32" s="1"/>
      <c r="AC32" s="1"/>
      <c r="AD32" s="1"/>
      <c r="AE32" s="1"/>
      <c r="AF32" s="1"/>
      <c r="AG32" s="1"/>
      <c r="AH32" s="1"/>
      <c r="AI32" s="1"/>
      <c r="AJ32" s="1"/>
      <c r="AK32" s="1"/>
      <c r="AL32" s="1"/>
      <c r="AM32" s="1"/>
      <c r="AN32" s="1"/>
      <c r="AO32" s="1"/>
      <c r="AP32" s="1"/>
      <c r="AQ32" s="1"/>
      <c r="AR32" s="1"/>
      <c r="AS32" s="1"/>
      <c r="AT32" s="1"/>
      <c r="AU32" s="1"/>
      <c r="AW32" s="1"/>
      <c r="AX32" s="88" t="s">
        <v>506</v>
      </c>
      <c r="AY32" s="1"/>
      <c r="AZ32" s="1"/>
      <c r="BA32" s="1"/>
      <c r="BB32" s="1"/>
      <c r="BC32" s="1"/>
      <c r="BD32" s="1"/>
      <c r="BE32" s="1"/>
      <c r="BF32" s="1"/>
      <c r="BG32" s="1"/>
      <c r="BH32" s="1"/>
      <c r="BI32" s="1"/>
      <c r="BJ32" s="1"/>
      <c r="BK32" s="1"/>
      <c r="BL32" s="1"/>
      <c r="BM32" s="1"/>
      <c r="BN32" s="1"/>
      <c r="BO32" s="1"/>
      <c r="BP32" s="1"/>
      <c r="BQ32" s="1"/>
      <c r="BR32" s="1"/>
      <c r="BS32" s="1"/>
      <c r="BU32" s="1"/>
      <c r="BV32" s="88" t="s">
        <v>506</v>
      </c>
      <c r="BW32" s="1"/>
      <c r="BX32" s="1"/>
      <c r="BY32" s="1"/>
      <c r="BZ32" s="1"/>
      <c r="CA32" s="1"/>
      <c r="CB32" s="1"/>
      <c r="CC32" s="1"/>
      <c r="CD32" s="1"/>
      <c r="CE32" s="1"/>
      <c r="CF32" s="1"/>
      <c r="CG32" s="1"/>
      <c r="CH32" s="1"/>
      <c r="CI32" s="1"/>
      <c r="CJ32" s="1"/>
      <c r="CK32" s="1"/>
      <c r="CL32" s="1"/>
      <c r="CM32" s="1"/>
      <c r="CN32" s="1"/>
      <c r="CO32" s="1"/>
      <c r="CP32" s="1"/>
      <c r="CQ32" s="1"/>
      <c r="CS32" s="1"/>
      <c r="CT32" s="88" t="s">
        <v>506</v>
      </c>
      <c r="CU32" s="1"/>
      <c r="CV32" s="1"/>
      <c r="CW32" s="1"/>
      <c r="CX32" s="1"/>
      <c r="CY32" s="1"/>
      <c r="CZ32" s="1"/>
      <c r="DA32" s="1"/>
      <c r="DB32" s="1"/>
      <c r="DC32" s="1"/>
      <c r="DD32" s="1"/>
      <c r="DE32" s="1"/>
      <c r="DF32" s="1"/>
      <c r="DG32" s="1"/>
      <c r="DH32" s="1"/>
      <c r="DI32" s="1"/>
      <c r="DJ32" s="1"/>
      <c r="DK32" s="1"/>
      <c r="DL32" s="1"/>
      <c r="DM32" s="1"/>
      <c r="DN32" s="1"/>
      <c r="DO32" s="1"/>
      <c r="DQ32" s="1"/>
      <c r="DR32" s="88" t="s">
        <v>506</v>
      </c>
      <c r="DS32" s="1"/>
      <c r="DT32" s="1"/>
      <c r="DU32" s="1"/>
      <c r="DV32" s="1"/>
      <c r="DW32" s="1"/>
      <c r="DX32" s="1"/>
      <c r="DY32" s="1"/>
      <c r="DZ32" s="1"/>
      <c r="EA32" s="1"/>
      <c r="EB32" s="1"/>
      <c r="EC32" s="1"/>
      <c r="ED32" s="1"/>
      <c r="EE32" s="1"/>
      <c r="EF32" s="1"/>
      <c r="EG32" s="1"/>
      <c r="EH32" s="1"/>
      <c r="EI32" s="1"/>
      <c r="EJ32" s="1"/>
      <c r="EK32" s="1"/>
      <c r="EL32" s="1"/>
      <c r="EM32" s="1"/>
      <c r="EO32" s="1"/>
      <c r="EP32" s="88" t="s">
        <v>506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368</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368</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368</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368</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368</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368</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368</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368</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368</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509</v>
      </c>
      <c r="B8" s="4"/>
      <c r="C8" s="5"/>
      <c r="D8" s="5"/>
      <c r="E8" s="5"/>
      <c r="F8" s="5"/>
      <c r="G8" s="5"/>
      <c r="H8" s="5"/>
      <c r="I8" s="5"/>
      <c r="J8" s="5"/>
      <c r="K8" s="5"/>
      <c r="L8" s="5"/>
      <c r="M8" s="5"/>
      <c r="N8" s="5"/>
      <c r="O8" s="5"/>
      <c r="P8" s="5"/>
      <c r="Q8" s="5"/>
      <c r="R8" s="5"/>
      <c r="S8" s="5"/>
      <c r="T8" s="5"/>
      <c r="U8" s="5"/>
      <c r="V8" s="5"/>
      <c r="W8" s="5"/>
      <c r="Y8" s="4" t="s">
        <v>509</v>
      </c>
      <c r="Z8" s="4"/>
      <c r="AA8" s="5"/>
      <c r="AB8" s="5"/>
      <c r="AC8" s="5"/>
      <c r="AD8" s="5"/>
      <c r="AE8" s="5"/>
      <c r="AF8" s="5"/>
      <c r="AG8" s="5"/>
      <c r="AH8" s="5"/>
      <c r="AI8" s="5"/>
      <c r="AJ8" s="5"/>
      <c r="AK8" s="5"/>
      <c r="AL8" s="5"/>
      <c r="AM8" s="5"/>
      <c r="AN8" s="5"/>
      <c r="AO8" s="5"/>
      <c r="AP8" s="5"/>
      <c r="AQ8" s="5"/>
      <c r="AR8" s="5"/>
      <c r="AS8" s="5"/>
      <c r="AT8" s="5"/>
      <c r="AU8" s="5"/>
      <c r="AW8" s="4" t="s">
        <v>509</v>
      </c>
      <c r="AX8" s="4"/>
      <c r="AY8" s="5"/>
      <c r="AZ8" s="5"/>
      <c r="BA8" s="5"/>
      <c r="BB8" s="5"/>
      <c r="BC8" s="5"/>
      <c r="BD8" s="5"/>
      <c r="BE8" s="5"/>
      <c r="BF8" s="5"/>
      <c r="BG8" s="5"/>
      <c r="BH8" s="5"/>
      <c r="BI8" s="5"/>
      <c r="BJ8" s="5"/>
      <c r="BK8" s="5"/>
      <c r="BL8" s="5"/>
      <c r="BM8" s="5"/>
      <c r="BN8" s="5"/>
      <c r="BO8" s="5"/>
      <c r="BP8" s="5"/>
      <c r="BQ8" s="5"/>
      <c r="BR8" s="5"/>
      <c r="BS8" s="5"/>
      <c r="BU8" s="4" t="s">
        <v>509</v>
      </c>
      <c r="BV8" s="4"/>
      <c r="BW8" s="5"/>
      <c r="BX8" s="5"/>
      <c r="BY8" s="5"/>
      <c r="BZ8" s="5"/>
      <c r="CA8" s="5"/>
      <c r="CB8" s="5"/>
      <c r="CC8" s="5"/>
      <c r="CD8" s="5"/>
      <c r="CE8" s="5"/>
      <c r="CF8" s="5"/>
      <c r="CG8" s="5"/>
      <c r="CH8" s="5"/>
      <c r="CI8" s="5"/>
      <c r="CJ8" s="5"/>
      <c r="CK8" s="5"/>
      <c r="CL8" s="5"/>
      <c r="CM8" s="5"/>
      <c r="CN8" s="5"/>
      <c r="CO8" s="5"/>
      <c r="CP8" s="5"/>
      <c r="CQ8" s="5"/>
      <c r="CS8" s="4" t="s">
        <v>504</v>
      </c>
      <c r="CT8" s="4"/>
      <c r="CU8" s="5"/>
      <c r="CV8" s="5"/>
      <c r="CW8" s="5"/>
      <c r="CX8" s="5"/>
      <c r="CY8" s="5"/>
      <c r="CZ8" s="5"/>
      <c r="DA8" s="5"/>
      <c r="DB8" s="5"/>
      <c r="DC8" s="5"/>
      <c r="DD8" s="5"/>
      <c r="DE8" s="5"/>
      <c r="DF8" s="5"/>
      <c r="DG8" s="5"/>
      <c r="DH8" s="5"/>
      <c r="DI8" s="5"/>
      <c r="DJ8" s="5"/>
      <c r="DK8" s="5"/>
      <c r="DL8" s="5"/>
      <c r="DM8" s="5"/>
      <c r="DN8" s="5"/>
      <c r="DO8" s="5"/>
      <c r="DQ8" s="4" t="s">
        <v>509</v>
      </c>
      <c r="DR8" s="4"/>
      <c r="DS8" s="5"/>
      <c r="DT8" s="5"/>
      <c r="DU8" s="5"/>
      <c r="DV8" s="5"/>
      <c r="DW8" s="5"/>
      <c r="DX8" s="5"/>
      <c r="DY8" s="5"/>
      <c r="DZ8" s="5"/>
      <c r="EA8" s="5"/>
      <c r="EB8" s="5"/>
      <c r="EC8" s="5"/>
      <c r="ED8" s="5"/>
      <c r="EE8" s="5"/>
      <c r="EF8" s="5"/>
      <c r="EG8" s="5"/>
      <c r="EH8" s="5"/>
      <c r="EI8" s="5"/>
      <c r="EJ8" s="5"/>
      <c r="EK8" s="5"/>
      <c r="EL8" s="5"/>
      <c r="EM8" s="5"/>
      <c r="EO8" s="4" t="s">
        <v>509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510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510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510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510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510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510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506</v>
      </c>
      <c r="C14" s="1"/>
      <c r="D14" s="1"/>
      <c r="E14" s="1"/>
      <c r="F14" s="1"/>
      <c r="G14" s="1"/>
      <c r="H14" s="1"/>
      <c r="I14" s="1"/>
      <c r="J14" s="1"/>
      <c r="K14" s="1"/>
      <c r="L14" s="1"/>
      <c r="M14" s="1"/>
      <c r="N14" s="1"/>
      <c r="O14" s="1"/>
      <c r="P14" s="1"/>
      <c r="Q14" s="1"/>
      <c r="R14" s="1"/>
      <c r="S14" s="1"/>
      <c r="T14" s="1"/>
      <c r="U14" s="1"/>
      <c r="V14" s="1"/>
      <c r="W14" s="1"/>
      <c r="Y14" s="1"/>
      <c r="Z14" s="88" t="s">
        <v>506</v>
      </c>
      <c r="AA14" s="1"/>
      <c r="AB14" s="1"/>
      <c r="AC14" s="1"/>
      <c r="AD14" s="1"/>
      <c r="AE14" s="1"/>
      <c r="AF14" s="1"/>
      <c r="AG14" s="1"/>
      <c r="AH14" s="1"/>
      <c r="AI14" s="1"/>
      <c r="AJ14" s="1"/>
      <c r="AK14" s="1"/>
      <c r="AL14" s="1"/>
      <c r="AM14" s="1"/>
      <c r="AN14" s="1"/>
      <c r="AO14" s="1"/>
      <c r="AP14" s="1"/>
      <c r="AQ14" s="1"/>
      <c r="AR14" s="1"/>
      <c r="AS14" s="1"/>
      <c r="AT14" s="1"/>
      <c r="AU14" s="1"/>
      <c r="AW14" s="1"/>
      <c r="AX14" s="88" t="s">
        <v>506</v>
      </c>
      <c r="AY14" s="1"/>
      <c r="AZ14" s="1"/>
      <c r="BA14" s="1"/>
      <c r="BB14" s="1"/>
      <c r="BC14" s="1"/>
      <c r="BD14" s="1"/>
      <c r="BE14" s="1"/>
      <c r="BF14" s="1"/>
      <c r="BG14" s="1"/>
      <c r="BH14" s="1"/>
      <c r="BI14" s="1"/>
      <c r="BJ14" s="1"/>
      <c r="BK14" s="1"/>
      <c r="BL14" s="1"/>
      <c r="BM14" s="1"/>
      <c r="BN14" s="1"/>
      <c r="BO14" s="1"/>
      <c r="BP14" s="1"/>
      <c r="BQ14" s="1"/>
      <c r="BR14" s="1"/>
      <c r="BS14" s="1"/>
      <c r="BU14" s="1"/>
      <c r="BV14" s="88" t="s">
        <v>506</v>
      </c>
      <c r="BW14" s="1"/>
      <c r="BX14" s="1"/>
      <c r="BY14" s="1"/>
      <c r="BZ14" s="1"/>
      <c r="CA14" s="1"/>
      <c r="CB14" s="1"/>
      <c r="CC14" s="1"/>
      <c r="CD14" s="1"/>
      <c r="CE14" s="1"/>
      <c r="CF14" s="1"/>
      <c r="CG14" s="1"/>
      <c r="CH14" s="1"/>
      <c r="CI14" s="1"/>
      <c r="CJ14" s="1"/>
      <c r="CK14" s="1"/>
      <c r="CL14" s="1"/>
      <c r="CM14" s="1"/>
      <c r="CN14" s="1"/>
      <c r="CO14" s="1"/>
      <c r="CP14" s="1"/>
      <c r="CQ14" s="1"/>
      <c r="CS14" s="1"/>
      <c r="CT14" s="88" t="s">
        <v>506</v>
      </c>
      <c r="CU14" s="1"/>
      <c r="CV14" s="1"/>
      <c r="CW14" s="1"/>
      <c r="CX14" s="1"/>
      <c r="CY14" s="1"/>
      <c r="CZ14" s="1"/>
      <c r="DA14" s="1"/>
      <c r="DB14" s="1"/>
      <c r="DC14" s="1"/>
      <c r="DD14" s="1"/>
      <c r="DE14" s="1"/>
      <c r="DF14" s="1"/>
      <c r="DG14" s="1"/>
      <c r="DH14" s="1"/>
      <c r="DI14" s="1"/>
      <c r="DJ14" s="1"/>
      <c r="DK14" s="1"/>
      <c r="DL14" s="1"/>
      <c r="DM14" s="1"/>
      <c r="DN14" s="1"/>
      <c r="DO14" s="1"/>
      <c r="DQ14" s="1"/>
      <c r="DR14" s="88" t="s">
        <v>506</v>
      </c>
      <c r="DS14" s="1"/>
      <c r="DT14" s="1"/>
      <c r="DU14" s="1"/>
      <c r="DV14" s="1"/>
      <c r="DW14" s="1"/>
      <c r="DX14" s="1"/>
      <c r="DY14" s="1"/>
      <c r="DZ14" s="1"/>
      <c r="EA14" s="1"/>
      <c r="EB14" s="1"/>
      <c r="EC14" s="1"/>
      <c r="ED14" s="1"/>
      <c r="EE14" s="1"/>
      <c r="EF14" s="1"/>
      <c r="EG14" s="1"/>
      <c r="EH14" s="1"/>
      <c r="EI14" s="1"/>
      <c r="EJ14" s="1"/>
      <c r="EK14" s="1"/>
      <c r="EL14" s="1"/>
      <c r="EM14" s="1"/>
      <c r="EO14" s="1"/>
      <c r="EP14" s="88" t="s">
        <v>506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368</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368</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368</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368</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368</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368</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368</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368</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368</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511</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511</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511</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511</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511</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511</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506</v>
      </c>
      <c r="C32" s="1"/>
      <c r="D32" s="1"/>
      <c r="E32" s="1"/>
      <c r="F32" s="1"/>
      <c r="G32" s="1"/>
      <c r="H32" s="1"/>
      <c r="I32" s="1"/>
      <c r="J32" s="1"/>
      <c r="K32" s="1"/>
      <c r="L32" s="1"/>
      <c r="M32" s="1"/>
      <c r="N32" s="1"/>
      <c r="O32" s="1"/>
      <c r="P32" s="1"/>
      <c r="Q32" s="1"/>
      <c r="R32" s="1"/>
      <c r="S32" s="1"/>
      <c r="T32" s="1"/>
      <c r="U32" s="1"/>
      <c r="V32" s="1"/>
      <c r="W32" s="1"/>
      <c r="Y32" s="1"/>
      <c r="Z32" s="88" t="s">
        <v>506</v>
      </c>
      <c r="AA32" s="1"/>
      <c r="AB32" s="1"/>
      <c r="AC32" s="1"/>
      <c r="AD32" s="1"/>
      <c r="AE32" s="1"/>
      <c r="AF32" s="1"/>
      <c r="AG32" s="1"/>
      <c r="AH32" s="1"/>
      <c r="AI32" s="1"/>
      <c r="AJ32" s="1"/>
      <c r="AK32" s="1"/>
      <c r="AL32" s="1"/>
      <c r="AM32" s="1"/>
      <c r="AN32" s="1"/>
      <c r="AO32" s="1"/>
      <c r="AP32" s="1"/>
      <c r="AQ32" s="1"/>
      <c r="AR32" s="1"/>
      <c r="AS32" s="1"/>
      <c r="AT32" s="1"/>
      <c r="AU32" s="1"/>
      <c r="AW32" s="1"/>
      <c r="AX32" s="88" t="s">
        <v>506</v>
      </c>
      <c r="AY32" s="1"/>
      <c r="AZ32" s="1"/>
      <c r="BA32" s="1"/>
      <c r="BB32" s="1"/>
      <c r="BC32" s="1"/>
      <c r="BD32" s="1"/>
      <c r="BE32" s="1"/>
      <c r="BF32" s="1"/>
      <c r="BG32" s="1"/>
      <c r="BH32" s="1"/>
      <c r="BI32" s="1"/>
      <c r="BJ32" s="1"/>
      <c r="BK32" s="1"/>
      <c r="BL32" s="1"/>
      <c r="BM32" s="1"/>
      <c r="BN32" s="1"/>
      <c r="BO32" s="1"/>
      <c r="BP32" s="1"/>
      <c r="BQ32" s="1"/>
      <c r="BR32" s="1"/>
      <c r="BS32" s="1"/>
      <c r="BU32" s="1"/>
      <c r="BV32" s="88" t="s">
        <v>506</v>
      </c>
      <c r="BW32" s="1"/>
      <c r="BX32" s="1"/>
      <c r="BY32" s="1"/>
      <c r="BZ32" s="1"/>
      <c r="CA32" s="1"/>
      <c r="CB32" s="1"/>
      <c r="CC32" s="1"/>
      <c r="CD32" s="1"/>
      <c r="CE32" s="1"/>
      <c r="CF32" s="1"/>
      <c r="CG32" s="1"/>
      <c r="CH32" s="1"/>
      <c r="CI32" s="1"/>
      <c r="CJ32" s="1"/>
      <c r="CK32" s="1"/>
      <c r="CL32" s="1"/>
      <c r="CM32" s="1"/>
      <c r="CN32" s="1"/>
      <c r="CO32" s="1"/>
      <c r="CP32" s="1"/>
      <c r="CQ32" s="1"/>
      <c r="CS32" s="1"/>
      <c r="CT32" s="88" t="s">
        <v>506</v>
      </c>
      <c r="CU32" s="1"/>
      <c r="CV32" s="1"/>
      <c r="CW32" s="1"/>
      <c r="CX32" s="1"/>
      <c r="CY32" s="1"/>
      <c r="CZ32" s="1"/>
      <c r="DA32" s="1"/>
      <c r="DB32" s="1"/>
      <c r="DC32" s="1"/>
      <c r="DD32" s="1"/>
      <c r="DE32" s="1"/>
      <c r="DF32" s="1"/>
      <c r="DG32" s="1"/>
      <c r="DH32" s="1"/>
      <c r="DI32" s="1"/>
      <c r="DJ32" s="1"/>
      <c r="DK32" s="1"/>
      <c r="DL32" s="1"/>
      <c r="DM32" s="1"/>
      <c r="DN32" s="1"/>
      <c r="DO32" s="1"/>
      <c r="DQ32" s="1"/>
      <c r="DR32" s="88" t="s">
        <v>506</v>
      </c>
      <c r="DS32" s="1"/>
      <c r="DT32" s="1"/>
      <c r="DU32" s="1"/>
      <c r="DV32" s="1"/>
      <c r="DW32" s="1"/>
      <c r="DX32" s="1"/>
      <c r="DY32" s="1"/>
      <c r="DZ32" s="1"/>
      <c r="EA32" s="1"/>
      <c r="EB32" s="1"/>
      <c r="EC32" s="1"/>
      <c r="ED32" s="1"/>
      <c r="EE32" s="1"/>
      <c r="EF32" s="1"/>
      <c r="EG32" s="1"/>
      <c r="EH32" s="1"/>
      <c r="EI32" s="1"/>
      <c r="EJ32" s="1"/>
      <c r="EK32" s="1"/>
      <c r="EL32" s="1"/>
      <c r="EM32" s="1"/>
      <c r="EO32" s="1"/>
      <c r="EP32" s="88" t="s">
        <v>506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368</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368</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368</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368</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368</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368</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368</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512</v>
      </c>
      <c r="C8" s="5"/>
      <c r="D8" s="5"/>
      <c r="E8" s="5"/>
      <c r="F8" s="5"/>
      <c r="G8" s="5"/>
      <c r="H8" s="5"/>
      <c r="I8" s="5"/>
      <c r="J8" s="5"/>
      <c r="K8" s="5"/>
      <c r="L8" s="5"/>
      <c r="M8" s="5"/>
      <c r="N8" s="5"/>
      <c r="O8" s="5"/>
      <c r="P8" s="5"/>
      <c r="Q8" s="5"/>
      <c r="R8" s="5"/>
      <c r="S8" s="5"/>
      <c r="T8" s="5"/>
      <c r="U8" s="5"/>
      <c r="V8" s="5"/>
      <c r="W8" s="5"/>
      <c r="Y8" s="4" t="s">
        <v>512</v>
      </c>
      <c r="AA8" s="5"/>
      <c r="AB8" s="5"/>
      <c r="AC8" s="5"/>
      <c r="AD8" s="5"/>
      <c r="AE8" s="5"/>
      <c r="AF8" s="5"/>
      <c r="AG8" s="5"/>
      <c r="AH8" s="5"/>
      <c r="AI8" s="5"/>
      <c r="AJ8" s="5"/>
      <c r="AK8" s="5"/>
      <c r="AL8" s="5"/>
      <c r="AM8" s="5"/>
      <c r="AN8" s="5"/>
      <c r="AO8" s="5"/>
      <c r="AP8" s="5"/>
      <c r="AQ8" s="5"/>
      <c r="AR8" s="5"/>
      <c r="AS8" s="5"/>
      <c r="AT8" s="5"/>
      <c r="AU8" s="5"/>
      <c r="AW8" s="4" t="s">
        <v>512</v>
      </c>
      <c r="AY8" s="5"/>
      <c r="AZ8" s="5"/>
      <c r="BA8" s="5"/>
      <c r="BB8" s="5"/>
      <c r="BC8" s="5"/>
      <c r="BD8" s="5"/>
      <c r="BE8" s="5"/>
      <c r="BF8" s="5"/>
      <c r="BG8" s="5"/>
      <c r="BH8" s="5"/>
      <c r="BI8" s="5"/>
      <c r="BJ8" s="5"/>
      <c r="BK8" s="5"/>
      <c r="BL8" s="5"/>
      <c r="BM8" s="5"/>
      <c r="BN8" s="5"/>
      <c r="BO8" s="5"/>
      <c r="BP8" s="5"/>
      <c r="BQ8" s="5"/>
      <c r="BR8" s="5"/>
      <c r="BS8" s="5"/>
      <c r="BU8" s="4" t="s">
        <v>512</v>
      </c>
      <c r="BW8" s="5"/>
      <c r="BX8" s="5"/>
      <c r="BY8" s="5"/>
      <c r="BZ8" s="5"/>
      <c r="CA8" s="5"/>
      <c r="CB8" s="5"/>
      <c r="CC8" s="5"/>
      <c r="CD8" s="5"/>
      <c r="CE8" s="5"/>
      <c r="CF8" s="5"/>
      <c r="CG8" s="5"/>
      <c r="CH8" s="5"/>
      <c r="CI8" s="5"/>
      <c r="CJ8" s="5"/>
      <c r="CK8" s="5"/>
      <c r="CL8" s="5"/>
      <c r="CM8" s="5"/>
      <c r="CN8" s="5"/>
      <c r="CO8" s="5"/>
      <c r="CP8" s="5"/>
      <c r="CQ8" s="5"/>
      <c r="CS8" s="4" t="s">
        <v>512</v>
      </c>
      <c r="CU8" s="5"/>
      <c r="CV8" s="5"/>
      <c r="CW8" s="5"/>
      <c r="CX8" s="5"/>
      <c r="CY8" s="5"/>
      <c r="CZ8" s="5"/>
      <c r="DA8" s="5"/>
      <c r="DB8" s="5"/>
      <c r="DC8" s="5"/>
      <c r="DD8" s="5"/>
      <c r="DE8" s="5"/>
      <c r="DF8" s="5"/>
      <c r="DG8" s="5"/>
      <c r="DH8" s="5"/>
      <c r="DI8" s="5"/>
      <c r="DJ8" s="5"/>
      <c r="DK8" s="5"/>
      <c r="DL8" s="5"/>
      <c r="DM8" s="5"/>
      <c r="DN8" s="5"/>
      <c r="DO8" s="5"/>
      <c r="DQ8" s="4" t="s">
        <v>512</v>
      </c>
      <c r="DS8" s="5"/>
      <c r="DT8" s="5"/>
      <c r="DU8" s="5"/>
      <c r="DV8" s="5"/>
      <c r="DW8" s="5"/>
      <c r="DX8" s="5"/>
      <c r="DY8" s="5"/>
      <c r="DZ8" s="5"/>
      <c r="EA8" s="5"/>
      <c r="EB8" s="5"/>
      <c r="EC8" s="5"/>
      <c r="ED8" s="5"/>
      <c r="EE8" s="5"/>
      <c r="EF8" s="5"/>
      <c r="EG8" s="5"/>
      <c r="EH8" s="5"/>
      <c r="EI8" s="5"/>
      <c r="EJ8" s="5"/>
      <c r="EK8" s="5"/>
      <c r="EL8" s="5"/>
      <c r="EM8" s="5"/>
      <c r="EO8" s="4" t="s">
        <v>512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499</v>
      </c>
      <c r="Z26" s="27" t="s">
        <v>499</v>
      </c>
      <c r="AX26" s="27" t="s">
        <v>499</v>
      </c>
      <c r="BV26" s="27" t="s">
        <v>499</v>
      </c>
      <c r="CT26" s="27" t="s">
        <v>499</v>
      </c>
      <c r="DR26" s="27" t="s">
        <v>499</v>
      </c>
      <c r="EP26" s="27" t="s">
        <v>499</v>
      </c>
    </row>
    <row r="27" spans="2:167">
      <c r="B27" s="28" t="s">
        <v>500</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500</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500</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500</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500</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500</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500</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501</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501</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501</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501</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501</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501</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501</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502</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502</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502</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502</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502</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502</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502</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5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513</v>
      </c>
      <c r="C1" s="33"/>
      <c r="D1" s="33"/>
      <c r="E1" s="34" t="s">
        <v>341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514</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515</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516</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517</v>
      </c>
      <c r="C8" s="5"/>
      <c r="D8" s="5"/>
      <c r="E8" s="5"/>
      <c r="F8" s="5"/>
      <c r="G8" s="5"/>
      <c r="H8" s="5"/>
      <c r="I8" s="5"/>
      <c r="J8" s="5"/>
      <c r="K8" s="5"/>
      <c r="L8" s="5"/>
      <c r="M8" s="5"/>
      <c r="N8" s="5"/>
      <c r="O8" s="5"/>
      <c r="P8" s="5"/>
      <c r="Q8" s="5"/>
      <c r="R8" s="5"/>
      <c r="S8" s="5"/>
      <c r="T8" s="5"/>
      <c r="U8" s="5"/>
      <c r="V8" s="5"/>
      <c r="W8" s="5"/>
      <c r="Y8" s="4" t="s">
        <v>517</v>
      </c>
      <c r="AA8" s="5"/>
      <c r="AB8" s="5"/>
      <c r="AC8" s="5"/>
      <c r="AD8" s="5"/>
      <c r="AE8" s="5"/>
      <c r="AF8" s="5"/>
      <c r="AG8" s="5"/>
      <c r="AH8" s="5"/>
      <c r="AI8" s="5"/>
      <c r="AJ8" s="5"/>
      <c r="AK8" s="5"/>
      <c r="AL8" s="5"/>
      <c r="AM8" s="5"/>
      <c r="AN8" s="5"/>
      <c r="AO8" s="5"/>
      <c r="AP8" s="5"/>
      <c r="AQ8" s="5"/>
      <c r="AR8" s="5"/>
      <c r="AS8" s="5"/>
      <c r="AT8" s="5"/>
      <c r="AU8" s="5"/>
      <c r="AW8" s="4" t="s">
        <v>517</v>
      </c>
      <c r="AY8" s="5"/>
      <c r="AZ8" s="5"/>
      <c r="BA8" s="5"/>
      <c r="BB8" s="5"/>
      <c r="BC8" s="5"/>
      <c r="BD8" s="5"/>
      <c r="BE8" s="5"/>
      <c r="BF8" s="5"/>
      <c r="BG8" s="5"/>
      <c r="BH8" s="5"/>
      <c r="BI8" s="5"/>
      <c r="BJ8" s="5"/>
      <c r="BK8" s="5"/>
      <c r="BL8" s="5"/>
      <c r="BM8" s="5"/>
      <c r="BN8" s="5"/>
      <c r="BO8" s="5"/>
      <c r="BP8" s="5"/>
      <c r="BQ8" s="5"/>
      <c r="BR8" s="5"/>
      <c r="BS8" s="5"/>
      <c r="BU8" s="4" t="s">
        <v>517</v>
      </c>
      <c r="BW8" s="5"/>
      <c r="BX8" s="5"/>
      <c r="BY8" s="5"/>
      <c r="BZ8" s="5"/>
      <c r="CA8" s="5"/>
      <c r="CB8" s="5"/>
      <c r="CC8" s="5"/>
      <c r="CD8" s="5"/>
      <c r="CE8" s="5"/>
      <c r="CF8" s="5"/>
      <c r="CG8" s="5"/>
      <c r="CH8" s="5"/>
      <c r="CI8" s="5"/>
      <c r="CJ8" s="5"/>
      <c r="CK8" s="5"/>
      <c r="CL8" s="5"/>
      <c r="CM8" s="5"/>
      <c r="CN8" s="5"/>
      <c r="CO8" s="5"/>
      <c r="CP8" s="5"/>
      <c r="CQ8" s="5"/>
      <c r="CS8" s="4" t="s">
        <v>517</v>
      </c>
      <c r="CU8" s="5"/>
      <c r="CV8" s="5"/>
      <c r="CW8" s="5"/>
      <c r="CX8" s="5"/>
      <c r="CY8" s="5"/>
      <c r="CZ8" s="5"/>
      <c r="DA8" s="5"/>
      <c r="DB8" s="5"/>
      <c r="DC8" s="5"/>
      <c r="DD8" s="5"/>
      <c r="DE8" s="5"/>
      <c r="DF8" s="5"/>
      <c r="DG8" s="5"/>
      <c r="DH8" s="5"/>
      <c r="DI8" s="5"/>
      <c r="DJ8" s="5"/>
      <c r="DK8" s="5"/>
      <c r="DL8" s="5"/>
      <c r="DM8" s="5"/>
      <c r="DN8" s="5"/>
      <c r="DO8" s="5"/>
      <c r="DQ8" s="4" t="s">
        <v>517</v>
      </c>
      <c r="DS8" s="5"/>
      <c r="DT8" s="5"/>
      <c r="DU8" s="5"/>
      <c r="DV8" s="5"/>
      <c r="DW8" s="5"/>
      <c r="DX8" s="5"/>
      <c r="DY8" s="5"/>
      <c r="DZ8" s="5"/>
      <c r="EA8" s="5"/>
      <c r="EB8" s="5"/>
      <c r="EC8" s="5"/>
      <c r="ED8" s="5"/>
      <c r="EE8" s="5"/>
      <c r="EF8" s="5"/>
      <c r="EG8" s="5"/>
      <c r="EH8" s="5"/>
      <c r="EI8" s="5"/>
      <c r="EJ8" s="5"/>
      <c r="EK8" s="5"/>
      <c r="EL8" s="5"/>
      <c r="EM8" s="5"/>
      <c r="EO8" s="4" t="s">
        <v>517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518</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518</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518</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518</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518</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518</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518</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500</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500</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500</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500</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500</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500</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500</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501</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501</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501</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501</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501</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501</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501</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519</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519</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519</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519</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519</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519</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519</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520</v>
      </c>
      <c r="B8" s="4"/>
      <c r="C8" s="5"/>
      <c r="D8" s="5"/>
      <c r="E8" s="5"/>
      <c r="F8" s="5"/>
      <c r="G8" s="5"/>
      <c r="H8" s="5"/>
      <c r="I8" s="5"/>
      <c r="J8" s="5"/>
      <c r="K8" s="5"/>
      <c r="L8" s="5"/>
      <c r="M8" s="5"/>
      <c r="N8" s="5"/>
      <c r="O8" s="5"/>
      <c r="P8" s="5"/>
      <c r="Q8" s="5"/>
      <c r="R8" s="5"/>
      <c r="S8" s="5"/>
      <c r="T8" s="5"/>
      <c r="U8" s="5"/>
      <c r="V8" s="5"/>
      <c r="W8" s="5"/>
      <c r="Y8" s="4" t="s">
        <v>520</v>
      </c>
      <c r="Z8" s="4"/>
      <c r="AA8" s="5"/>
      <c r="AB8" s="5"/>
      <c r="AC8" s="5"/>
      <c r="AD8" s="5"/>
      <c r="AE8" s="5"/>
      <c r="AF8" s="5"/>
      <c r="AG8" s="5"/>
      <c r="AH8" s="5"/>
      <c r="AI8" s="5"/>
      <c r="AJ8" s="5"/>
      <c r="AK8" s="5"/>
      <c r="AL8" s="5"/>
      <c r="AM8" s="5"/>
      <c r="AN8" s="5"/>
      <c r="AO8" s="5"/>
      <c r="AP8" s="5"/>
      <c r="AQ8" s="5"/>
      <c r="AR8" s="5"/>
      <c r="AS8" s="5"/>
      <c r="AT8" s="5"/>
      <c r="AU8" s="5"/>
      <c r="AW8" s="4" t="s">
        <v>520</v>
      </c>
      <c r="AX8" s="4"/>
      <c r="AY8" s="5"/>
      <c r="AZ8" s="5"/>
      <c r="BA8" s="5"/>
      <c r="BB8" s="5"/>
      <c r="BC8" s="5"/>
      <c r="BD8" s="5"/>
      <c r="BE8" s="5"/>
      <c r="BF8" s="5"/>
      <c r="BG8" s="5"/>
      <c r="BH8" s="5"/>
      <c r="BI8" s="5"/>
      <c r="BJ8" s="5"/>
      <c r="BK8" s="5"/>
      <c r="BL8" s="5"/>
      <c r="BM8" s="5"/>
      <c r="BN8" s="5"/>
      <c r="BO8" s="5"/>
      <c r="BP8" s="5"/>
      <c r="BQ8" s="5"/>
      <c r="BR8" s="5"/>
      <c r="BS8" s="5"/>
      <c r="BU8" s="4" t="s">
        <v>520</v>
      </c>
      <c r="BV8" s="4"/>
      <c r="BW8" s="5"/>
      <c r="BX8" s="5"/>
      <c r="BY8" s="5"/>
      <c r="BZ8" s="5"/>
      <c r="CA8" s="5"/>
      <c r="CB8" s="5"/>
      <c r="CC8" s="5"/>
      <c r="CD8" s="5"/>
      <c r="CE8" s="5"/>
      <c r="CF8" s="5"/>
      <c r="CG8" s="5"/>
      <c r="CH8" s="5"/>
      <c r="CI8" s="5"/>
      <c r="CJ8" s="5"/>
      <c r="CK8" s="5"/>
      <c r="CL8" s="5"/>
      <c r="CM8" s="5"/>
      <c r="CN8" s="5"/>
      <c r="CO8" s="5"/>
      <c r="CP8" s="5"/>
      <c r="CQ8" s="5"/>
      <c r="CS8" s="4" t="s">
        <v>520</v>
      </c>
      <c r="CT8" s="4"/>
      <c r="CU8" s="5"/>
      <c r="CV8" s="5"/>
      <c r="CW8" s="5"/>
      <c r="CX8" s="5"/>
      <c r="CY8" s="5"/>
      <c r="CZ8" s="5"/>
      <c r="DA8" s="5"/>
      <c r="DB8" s="5"/>
      <c r="DC8" s="5"/>
      <c r="DD8" s="5"/>
      <c r="DE8" s="5"/>
      <c r="DF8" s="5"/>
      <c r="DG8" s="5"/>
      <c r="DH8" s="5"/>
      <c r="DI8" s="5"/>
      <c r="DJ8" s="5"/>
      <c r="DK8" s="5"/>
      <c r="DL8" s="5"/>
      <c r="DM8" s="5"/>
      <c r="DN8" s="5"/>
      <c r="DO8" s="5"/>
      <c r="DQ8" s="4" t="s">
        <v>520</v>
      </c>
      <c r="DR8" s="4"/>
      <c r="DS8" s="5"/>
      <c r="DT8" s="5"/>
      <c r="DU8" s="5"/>
      <c r="DV8" s="5"/>
      <c r="DW8" s="5"/>
      <c r="DX8" s="5"/>
      <c r="DY8" s="5"/>
      <c r="DZ8" s="5"/>
      <c r="EA8" s="5"/>
      <c r="EB8" s="5"/>
      <c r="EC8" s="5"/>
      <c r="ED8" s="5"/>
      <c r="EE8" s="5"/>
      <c r="EF8" s="5"/>
      <c r="EG8" s="5"/>
      <c r="EH8" s="5"/>
      <c r="EI8" s="5"/>
      <c r="EJ8" s="5"/>
      <c r="EK8" s="5"/>
      <c r="EL8" s="5"/>
      <c r="EM8" s="5"/>
      <c r="EO8" s="4" t="s">
        <v>520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521</v>
      </c>
      <c r="C13" s="1"/>
      <c r="D13" s="1"/>
      <c r="E13" s="1"/>
      <c r="F13" s="1"/>
      <c r="G13" s="1"/>
      <c r="H13" s="1"/>
      <c r="I13" s="1"/>
      <c r="J13" s="1"/>
      <c r="K13" s="1"/>
      <c r="L13" s="1"/>
      <c r="M13" s="1"/>
      <c r="N13" s="1"/>
      <c r="O13" s="1"/>
      <c r="P13" s="1"/>
      <c r="Q13" s="1"/>
      <c r="R13" s="1"/>
      <c r="S13" s="1"/>
      <c r="T13" s="1"/>
      <c r="U13" s="1"/>
      <c r="V13" s="1"/>
      <c r="W13" s="1"/>
      <c r="Y13" s="1"/>
      <c r="Z13" s="13" t="s">
        <v>521</v>
      </c>
      <c r="AA13" s="1"/>
      <c r="AB13" s="1"/>
      <c r="AC13" s="1"/>
      <c r="AD13" s="1"/>
      <c r="AE13" s="1"/>
      <c r="AF13" s="1"/>
      <c r="AG13" s="1"/>
      <c r="AH13" s="1"/>
      <c r="AI13" s="1"/>
      <c r="AJ13" s="1"/>
      <c r="AK13" s="1"/>
      <c r="AL13" s="1"/>
      <c r="AM13" s="1"/>
      <c r="AN13" s="1"/>
      <c r="AO13" s="1"/>
      <c r="AP13" s="1"/>
      <c r="AQ13" s="1"/>
      <c r="AR13" s="1"/>
      <c r="AS13" s="1"/>
      <c r="AT13" s="1"/>
      <c r="AU13" s="1"/>
      <c r="AW13" s="1"/>
      <c r="AX13" s="13" t="s">
        <v>521</v>
      </c>
      <c r="AY13" s="1"/>
      <c r="AZ13" s="1"/>
      <c r="BA13" s="1"/>
      <c r="BB13" s="1"/>
      <c r="BC13" s="1"/>
      <c r="BD13" s="1"/>
      <c r="BE13" s="1"/>
      <c r="BF13" s="1"/>
      <c r="BG13" s="1"/>
      <c r="BH13" s="1"/>
      <c r="BI13" s="1"/>
      <c r="BJ13" s="1"/>
      <c r="BK13" s="1"/>
      <c r="BL13" s="1"/>
      <c r="BM13" s="1"/>
      <c r="BN13" s="1"/>
      <c r="BO13" s="1"/>
      <c r="BP13" s="1"/>
      <c r="BQ13" s="1"/>
      <c r="BR13" s="1"/>
      <c r="BS13" s="1"/>
      <c r="BU13" s="1"/>
      <c r="BV13" s="13" t="s">
        <v>521</v>
      </c>
      <c r="BW13" s="1"/>
      <c r="BX13" s="1"/>
      <c r="BY13" s="1"/>
      <c r="BZ13" s="1"/>
      <c r="CA13" s="1"/>
      <c r="CB13" s="1"/>
      <c r="CC13" s="1"/>
      <c r="CD13" s="1"/>
      <c r="CE13" s="1"/>
      <c r="CF13" s="1"/>
      <c r="CG13" s="1"/>
      <c r="CH13" s="1"/>
      <c r="CI13" s="1"/>
      <c r="CJ13" s="1"/>
      <c r="CK13" s="1"/>
      <c r="CL13" s="1"/>
      <c r="CM13" s="1"/>
      <c r="CN13" s="1"/>
      <c r="CO13" s="1"/>
      <c r="CP13" s="1"/>
      <c r="CQ13" s="1"/>
      <c r="CS13" s="1"/>
      <c r="CT13" s="13" t="s">
        <v>521</v>
      </c>
      <c r="CU13" s="1"/>
      <c r="CV13" s="1"/>
      <c r="CW13" s="1"/>
      <c r="CX13" s="1"/>
      <c r="CY13" s="1"/>
      <c r="CZ13" s="1"/>
      <c r="DA13" s="1"/>
      <c r="DB13" s="1"/>
      <c r="DC13" s="1"/>
      <c r="DD13" s="1"/>
      <c r="DE13" s="1"/>
      <c r="DF13" s="1"/>
      <c r="DG13" s="1"/>
      <c r="DH13" s="1"/>
      <c r="DI13" s="1"/>
      <c r="DJ13" s="1"/>
      <c r="DK13" s="1"/>
      <c r="DL13" s="1"/>
      <c r="DM13" s="1"/>
      <c r="DN13" s="1"/>
      <c r="DO13" s="1"/>
      <c r="DQ13" s="1"/>
      <c r="DR13" s="13" t="s">
        <v>521</v>
      </c>
      <c r="DS13" s="1"/>
      <c r="DT13" s="1"/>
      <c r="DU13" s="1"/>
      <c r="DV13" s="1"/>
      <c r="DW13" s="1"/>
      <c r="DX13" s="1"/>
      <c r="DY13" s="1"/>
      <c r="DZ13" s="1"/>
      <c r="EA13" s="1"/>
      <c r="EB13" s="1"/>
      <c r="EC13" s="1"/>
      <c r="ED13" s="1"/>
      <c r="EE13" s="1"/>
      <c r="EF13" s="1"/>
      <c r="EG13" s="1"/>
      <c r="EH13" s="1"/>
      <c r="EI13" s="1"/>
      <c r="EJ13" s="1"/>
      <c r="EK13" s="1"/>
      <c r="EL13" s="1"/>
      <c r="EM13" s="1"/>
      <c r="EO13" s="1"/>
      <c r="EP13" s="13" t="s">
        <v>521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522</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522</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522</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522</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522</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522</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522</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523</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523</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523</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523</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523</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523</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523</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524</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524</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524</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524</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524</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524</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524</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525</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525</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525</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525</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525</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525</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525</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526</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526</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526</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526</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526</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526</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526</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527</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527</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527</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527</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527</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527</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527</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528</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528</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528</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528</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528</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528</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528</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529</v>
      </c>
      <c r="C22" s="1"/>
      <c r="D22" s="1"/>
      <c r="E22" s="1"/>
      <c r="F22" s="1"/>
      <c r="G22" s="1"/>
      <c r="H22" s="1"/>
      <c r="I22" s="1"/>
      <c r="J22" s="1"/>
      <c r="K22" s="1"/>
      <c r="L22" s="1"/>
      <c r="M22" s="1"/>
      <c r="N22" s="1"/>
      <c r="O22" s="1"/>
      <c r="P22" s="1"/>
      <c r="Q22" s="1"/>
      <c r="R22" s="1"/>
      <c r="S22" s="1"/>
      <c r="T22" s="1"/>
      <c r="U22" s="1"/>
      <c r="V22" s="1"/>
      <c r="W22" s="1"/>
      <c r="Y22" s="1"/>
      <c r="Z22" s="13" t="s">
        <v>529</v>
      </c>
      <c r="AA22" s="1"/>
      <c r="AB22" s="1"/>
      <c r="AC22" s="1"/>
      <c r="AD22" s="1"/>
      <c r="AE22" s="1"/>
      <c r="AF22" s="1"/>
      <c r="AG22" s="1"/>
      <c r="AH22" s="1"/>
      <c r="AI22" s="1"/>
      <c r="AJ22" s="1"/>
      <c r="AK22" s="1"/>
      <c r="AL22" s="1"/>
      <c r="AM22" s="1"/>
      <c r="AN22" s="1"/>
      <c r="AO22" s="1"/>
      <c r="AP22" s="1"/>
      <c r="AQ22" s="1"/>
      <c r="AR22" s="1"/>
      <c r="AS22" s="1"/>
      <c r="AT22" s="1"/>
      <c r="AU22" s="1"/>
      <c r="AW22" s="1"/>
      <c r="AX22" s="13" t="s">
        <v>529</v>
      </c>
      <c r="AY22" s="1"/>
      <c r="AZ22" s="1"/>
      <c r="BA22" s="1"/>
      <c r="BB22" s="1"/>
      <c r="BC22" s="1"/>
      <c r="BD22" s="1"/>
      <c r="BE22" s="1"/>
      <c r="BF22" s="1"/>
      <c r="BG22" s="1"/>
      <c r="BH22" s="1"/>
      <c r="BI22" s="1"/>
      <c r="BJ22" s="1"/>
      <c r="BK22" s="1"/>
      <c r="BL22" s="1"/>
      <c r="BM22" s="1"/>
      <c r="BN22" s="1"/>
      <c r="BO22" s="1"/>
      <c r="BP22" s="1"/>
      <c r="BQ22" s="1"/>
      <c r="BR22" s="1"/>
      <c r="BS22" s="1"/>
      <c r="BU22" s="1"/>
      <c r="BV22" s="13" t="s">
        <v>529</v>
      </c>
      <c r="BW22" s="1"/>
      <c r="BX22" s="1"/>
      <c r="BY22" s="1"/>
      <c r="BZ22" s="1"/>
      <c r="CA22" s="1"/>
      <c r="CB22" s="1"/>
      <c r="CC22" s="1"/>
      <c r="CD22" s="1"/>
      <c r="CE22" s="1"/>
      <c r="CF22" s="1"/>
      <c r="CG22" s="1"/>
      <c r="CH22" s="1"/>
      <c r="CI22" s="1"/>
      <c r="CJ22" s="1"/>
      <c r="CK22" s="1"/>
      <c r="CL22" s="1"/>
      <c r="CM22" s="1"/>
      <c r="CN22" s="1"/>
      <c r="CO22" s="1"/>
      <c r="CP22" s="1"/>
      <c r="CQ22" s="1"/>
      <c r="CS22" s="1"/>
      <c r="CT22" s="13" t="s">
        <v>529</v>
      </c>
      <c r="CU22" s="1"/>
      <c r="CV22" s="1"/>
      <c r="CW22" s="1"/>
      <c r="CX22" s="1"/>
      <c r="CY22" s="1"/>
      <c r="CZ22" s="1"/>
      <c r="DA22" s="1"/>
      <c r="DB22" s="1"/>
      <c r="DC22" s="1"/>
      <c r="DD22" s="1"/>
      <c r="DE22" s="1"/>
      <c r="DF22" s="1"/>
      <c r="DG22" s="1"/>
      <c r="DH22" s="1"/>
      <c r="DI22" s="1"/>
      <c r="DJ22" s="1"/>
      <c r="DK22" s="1"/>
      <c r="DL22" s="1"/>
      <c r="DM22" s="1"/>
      <c r="DN22" s="1"/>
      <c r="DO22" s="1"/>
      <c r="DQ22" s="1"/>
      <c r="DR22" s="13" t="s">
        <v>529</v>
      </c>
      <c r="DS22" s="1"/>
      <c r="DT22" s="1"/>
      <c r="DU22" s="1"/>
      <c r="DV22" s="1"/>
      <c r="DW22" s="1"/>
      <c r="DX22" s="1"/>
      <c r="DY22" s="1"/>
      <c r="DZ22" s="1"/>
      <c r="EA22" s="1"/>
      <c r="EB22" s="1"/>
      <c r="EC22" s="1"/>
      <c r="ED22" s="1"/>
      <c r="EE22" s="1"/>
      <c r="EF22" s="1"/>
      <c r="EG22" s="1"/>
      <c r="EH22" s="1"/>
      <c r="EI22" s="1"/>
      <c r="EJ22" s="1"/>
      <c r="EK22" s="1"/>
      <c r="EL22" s="1"/>
      <c r="EM22" s="1"/>
      <c r="EO22" s="1"/>
      <c r="EP22" s="13" t="s">
        <v>529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522</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522</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522</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522</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522</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522</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522</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523</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523</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523</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523</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523</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523</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523</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524</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524</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524</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524</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524</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524</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524</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525</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525</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525</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525</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525</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525</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525</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526</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526</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526</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526</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526</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526</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526</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527</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527</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527</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527</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527</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527</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527</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528</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528</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528</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528</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528</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528</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528</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530</v>
      </c>
      <c r="C31" s="1"/>
      <c r="D31" s="1"/>
      <c r="E31" s="1"/>
      <c r="F31" s="1"/>
      <c r="G31" s="1"/>
      <c r="H31" s="1"/>
      <c r="I31" s="1"/>
      <c r="J31" s="1"/>
      <c r="K31" s="1"/>
      <c r="L31" s="1"/>
      <c r="M31" s="1"/>
      <c r="N31" s="1"/>
      <c r="O31" s="1"/>
      <c r="P31" s="1"/>
      <c r="Q31" s="1"/>
      <c r="R31" s="1"/>
      <c r="S31" s="1"/>
      <c r="T31" s="1"/>
      <c r="U31" s="1"/>
      <c r="V31" s="1"/>
      <c r="W31" s="1"/>
      <c r="Y31" s="1"/>
      <c r="Z31" s="8" t="s">
        <v>530</v>
      </c>
      <c r="AA31" s="1"/>
      <c r="AB31" s="1"/>
      <c r="AC31" s="1"/>
      <c r="AD31" s="1"/>
      <c r="AE31" s="1"/>
      <c r="AF31" s="1"/>
      <c r="AG31" s="1"/>
      <c r="AH31" s="1"/>
      <c r="AI31" s="1"/>
      <c r="AJ31" s="1"/>
      <c r="AK31" s="1"/>
      <c r="AL31" s="1"/>
      <c r="AM31" s="1"/>
      <c r="AN31" s="1"/>
      <c r="AO31" s="1"/>
      <c r="AP31" s="1"/>
      <c r="AQ31" s="1"/>
      <c r="AR31" s="1"/>
      <c r="AS31" s="1"/>
      <c r="AT31" s="1"/>
      <c r="AU31" s="1"/>
      <c r="AW31" s="1"/>
      <c r="AX31" s="8" t="s">
        <v>530</v>
      </c>
      <c r="AY31" s="1"/>
      <c r="AZ31" s="1"/>
      <c r="BA31" s="1"/>
      <c r="BB31" s="1"/>
      <c r="BC31" s="1"/>
      <c r="BD31" s="1"/>
      <c r="BE31" s="1"/>
      <c r="BF31" s="1"/>
      <c r="BG31" s="1"/>
      <c r="BH31" s="1"/>
      <c r="BI31" s="1"/>
      <c r="BJ31" s="1"/>
      <c r="BK31" s="1"/>
      <c r="BL31" s="1"/>
      <c r="BM31" s="1"/>
      <c r="BN31" s="1"/>
      <c r="BO31" s="1"/>
      <c r="BP31" s="1"/>
      <c r="BQ31" s="1"/>
      <c r="BR31" s="1"/>
      <c r="BS31" s="1"/>
      <c r="BU31" s="1"/>
      <c r="BV31" s="8" t="s">
        <v>530</v>
      </c>
      <c r="BW31" s="1"/>
      <c r="BX31" s="1"/>
      <c r="BY31" s="1"/>
      <c r="BZ31" s="1"/>
      <c r="CA31" s="1"/>
      <c r="CB31" s="1"/>
      <c r="CC31" s="1"/>
      <c r="CD31" s="1"/>
      <c r="CE31" s="1"/>
      <c r="CF31" s="1"/>
      <c r="CG31" s="1"/>
      <c r="CH31" s="1"/>
      <c r="CI31" s="1"/>
      <c r="CJ31" s="1"/>
      <c r="CK31" s="1"/>
      <c r="CL31" s="1"/>
      <c r="CM31" s="1"/>
      <c r="CN31" s="1"/>
      <c r="CO31" s="1"/>
      <c r="CP31" s="1"/>
      <c r="CQ31" s="1"/>
      <c r="CS31" s="1"/>
      <c r="CT31" s="8" t="s">
        <v>530</v>
      </c>
      <c r="CU31" s="1"/>
      <c r="CV31" s="1"/>
      <c r="CW31" s="1"/>
      <c r="CX31" s="1"/>
      <c r="CY31" s="1"/>
      <c r="CZ31" s="1"/>
      <c r="DA31" s="1"/>
      <c r="DB31" s="1"/>
      <c r="DC31" s="1"/>
      <c r="DD31" s="1"/>
      <c r="DE31" s="1"/>
      <c r="DF31" s="1"/>
      <c r="DG31" s="1"/>
      <c r="DH31" s="1"/>
      <c r="DI31" s="1"/>
      <c r="DJ31" s="1"/>
      <c r="DK31" s="1"/>
      <c r="DL31" s="1"/>
      <c r="DM31" s="1"/>
      <c r="DN31" s="1"/>
      <c r="DO31" s="1"/>
      <c r="DQ31" s="1"/>
      <c r="DR31" s="8" t="s">
        <v>530</v>
      </c>
      <c r="DS31" s="1"/>
      <c r="DT31" s="1"/>
      <c r="DU31" s="1"/>
      <c r="DV31" s="1"/>
      <c r="DW31" s="1"/>
      <c r="DX31" s="1"/>
      <c r="DY31" s="1"/>
      <c r="DZ31" s="1"/>
      <c r="EA31" s="1"/>
      <c r="EB31" s="1"/>
      <c r="EC31" s="1"/>
      <c r="ED31" s="1"/>
      <c r="EE31" s="1"/>
      <c r="EF31" s="1"/>
      <c r="EG31" s="1"/>
      <c r="EH31" s="1"/>
      <c r="EI31" s="1"/>
      <c r="EJ31" s="1"/>
      <c r="EK31" s="1"/>
      <c r="EL31" s="1"/>
      <c r="EM31" s="1"/>
      <c r="EO31" s="1"/>
      <c r="EP31" s="8" t="s">
        <v>530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522</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522</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522</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522</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522</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522</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522</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523</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523</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523</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523</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523</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523</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523</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524</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524</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524</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524</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524</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524</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524</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525</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525</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525</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525</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525</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525</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525</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526</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526</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526</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526</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526</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526</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526</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527</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527</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527</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527</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527</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527</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527</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528</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528</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528</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528</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528</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528</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528</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531</v>
      </c>
      <c r="C40" s="1"/>
      <c r="D40" s="1"/>
      <c r="E40" s="1"/>
      <c r="F40" s="1"/>
      <c r="G40" s="1"/>
      <c r="H40" s="1"/>
      <c r="I40" s="1"/>
      <c r="J40" s="1"/>
      <c r="K40" s="1"/>
      <c r="L40" s="1"/>
      <c r="M40" s="1"/>
      <c r="N40" s="1"/>
      <c r="O40" s="1"/>
      <c r="P40" s="1"/>
      <c r="Q40" s="1"/>
      <c r="R40" s="1"/>
      <c r="S40" s="1"/>
      <c r="T40" s="1"/>
      <c r="U40" s="1"/>
      <c r="V40" s="1"/>
      <c r="W40" s="1"/>
      <c r="Y40" s="1"/>
      <c r="Z40" s="13" t="s">
        <v>531</v>
      </c>
      <c r="AA40" s="1"/>
      <c r="AB40" s="1"/>
      <c r="AC40" s="1"/>
      <c r="AD40" s="1"/>
      <c r="AE40" s="1"/>
      <c r="AF40" s="1"/>
      <c r="AG40" s="1"/>
      <c r="AH40" s="1"/>
      <c r="AI40" s="1"/>
      <c r="AJ40" s="1"/>
      <c r="AK40" s="1"/>
      <c r="AL40" s="1"/>
      <c r="AM40" s="1"/>
      <c r="AN40" s="1"/>
      <c r="AO40" s="1"/>
      <c r="AP40" s="1"/>
      <c r="AQ40" s="1"/>
      <c r="AR40" s="1"/>
      <c r="AS40" s="1"/>
      <c r="AT40" s="1"/>
      <c r="AU40" s="1"/>
      <c r="AW40" s="1"/>
      <c r="AX40" s="13" t="s">
        <v>531</v>
      </c>
      <c r="AY40" s="1"/>
      <c r="AZ40" s="1"/>
      <c r="BA40" s="1"/>
      <c r="BB40" s="1"/>
      <c r="BC40" s="1"/>
      <c r="BD40" s="1"/>
      <c r="BE40" s="1"/>
      <c r="BF40" s="1"/>
      <c r="BG40" s="1"/>
      <c r="BH40" s="1"/>
      <c r="BI40" s="1"/>
      <c r="BJ40" s="1"/>
      <c r="BK40" s="1"/>
      <c r="BL40" s="1"/>
      <c r="BM40" s="1"/>
      <c r="BN40" s="1"/>
      <c r="BO40" s="1"/>
      <c r="BP40" s="1"/>
      <c r="BQ40" s="1"/>
      <c r="BR40" s="1"/>
      <c r="BS40" s="1"/>
      <c r="BU40" s="1"/>
      <c r="BV40" s="13" t="s">
        <v>531</v>
      </c>
      <c r="BW40" s="1"/>
      <c r="BX40" s="1"/>
      <c r="BY40" s="1"/>
      <c r="BZ40" s="1"/>
      <c r="CA40" s="1"/>
      <c r="CB40" s="1"/>
      <c r="CC40" s="1"/>
      <c r="CD40" s="1"/>
      <c r="CE40" s="1"/>
      <c r="CF40" s="1"/>
      <c r="CG40" s="1"/>
      <c r="CH40" s="1"/>
      <c r="CI40" s="1"/>
      <c r="CJ40" s="1"/>
      <c r="CK40" s="1"/>
      <c r="CL40" s="1"/>
      <c r="CM40" s="1"/>
      <c r="CN40" s="1"/>
      <c r="CO40" s="1"/>
      <c r="CP40" s="1"/>
      <c r="CQ40" s="1"/>
      <c r="CS40" s="1"/>
      <c r="CT40" s="13" t="s">
        <v>531</v>
      </c>
      <c r="CU40" s="1"/>
      <c r="CV40" s="1"/>
      <c r="CW40" s="1"/>
      <c r="CX40" s="1"/>
      <c r="CY40" s="1"/>
      <c r="CZ40" s="1"/>
      <c r="DA40" s="1"/>
      <c r="DB40" s="1"/>
      <c r="DC40" s="1"/>
      <c r="DD40" s="1"/>
      <c r="DE40" s="1"/>
      <c r="DF40" s="1"/>
      <c r="DG40" s="1"/>
      <c r="DH40" s="1"/>
      <c r="DI40" s="1"/>
      <c r="DJ40" s="1"/>
      <c r="DK40" s="1"/>
      <c r="DL40" s="1"/>
      <c r="DM40" s="1"/>
      <c r="DN40" s="1"/>
      <c r="DO40" s="1"/>
      <c r="DQ40" s="1"/>
      <c r="DR40" s="13" t="s">
        <v>531</v>
      </c>
      <c r="DS40" s="1"/>
      <c r="DT40" s="1"/>
      <c r="DU40" s="1"/>
      <c r="DV40" s="1"/>
      <c r="DW40" s="1"/>
      <c r="DX40" s="1"/>
      <c r="DY40" s="1"/>
      <c r="DZ40" s="1"/>
      <c r="EA40" s="1"/>
      <c r="EB40" s="1"/>
      <c r="EC40" s="1"/>
      <c r="ED40" s="1"/>
      <c r="EE40" s="1"/>
      <c r="EF40" s="1"/>
      <c r="EG40" s="1"/>
      <c r="EH40" s="1"/>
      <c r="EI40" s="1"/>
      <c r="EJ40" s="1"/>
      <c r="EK40" s="1"/>
      <c r="EL40" s="1"/>
      <c r="EM40" s="1"/>
      <c r="EO40" s="1"/>
      <c r="EP40" s="13" t="s">
        <v>531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522</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522</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522</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522</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522</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522</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522</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523</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523</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523</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523</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523</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523</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523</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524</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524</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524</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524</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524</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524</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524</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525</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525</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525</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525</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525</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525</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525</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526</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526</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526</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526</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526</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526</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526</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527</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527</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527</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527</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527</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527</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527</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528</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528</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528</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528</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528</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528</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528</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532</v>
      </c>
      <c r="C49" s="8"/>
      <c r="D49" s="8"/>
      <c r="E49" s="8"/>
      <c r="F49" s="8"/>
      <c r="G49" s="8"/>
      <c r="H49" s="8"/>
      <c r="I49" s="8"/>
      <c r="J49" s="8"/>
      <c r="K49" s="8"/>
      <c r="L49" s="8"/>
      <c r="M49" s="8"/>
      <c r="N49" s="8"/>
      <c r="O49" s="8"/>
      <c r="P49" s="8"/>
      <c r="Q49" s="8"/>
      <c r="R49" s="8"/>
      <c r="S49" s="8"/>
      <c r="T49" s="8"/>
      <c r="U49" s="8"/>
      <c r="V49" s="8"/>
      <c r="W49" s="8"/>
      <c r="Y49" s="1"/>
      <c r="Z49" s="8" t="s">
        <v>532</v>
      </c>
      <c r="AA49" s="1"/>
      <c r="AB49" s="1"/>
      <c r="AC49" s="1"/>
      <c r="AD49" s="1"/>
      <c r="AE49" s="1"/>
      <c r="AF49" s="1"/>
      <c r="AG49" s="1"/>
      <c r="AH49" s="1"/>
      <c r="AI49" s="1"/>
      <c r="AJ49" s="1"/>
      <c r="AK49" s="1"/>
      <c r="AL49" s="1"/>
      <c r="AM49" s="1"/>
      <c r="AN49" s="1"/>
      <c r="AO49" s="1"/>
      <c r="AP49" s="1"/>
      <c r="AQ49" s="1"/>
      <c r="AR49" s="1"/>
      <c r="AS49" s="1"/>
      <c r="AT49" s="1"/>
      <c r="AU49" s="1"/>
      <c r="AW49" s="1"/>
      <c r="AX49" s="8" t="s">
        <v>532</v>
      </c>
      <c r="AY49" s="1"/>
      <c r="AZ49" s="1"/>
      <c r="BA49" s="1"/>
      <c r="BB49" s="1"/>
      <c r="BC49" s="1"/>
      <c r="BD49" s="1"/>
      <c r="BE49" s="1"/>
      <c r="BF49" s="1"/>
      <c r="BG49" s="1"/>
      <c r="BH49" s="1"/>
      <c r="BI49" s="1"/>
      <c r="BJ49" s="1"/>
      <c r="BK49" s="1"/>
      <c r="BL49" s="1"/>
      <c r="BM49" s="1"/>
      <c r="BN49" s="1"/>
      <c r="BO49" s="1"/>
      <c r="BP49" s="1"/>
      <c r="BQ49" s="1"/>
      <c r="BR49" s="1"/>
      <c r="BS49" s="1"/>
      <c r="BU49" s="1"/>
      <c r="BV49" s="8" t="s">
        <v>532</v>
      </c>
      <c r="BW49" s="1"/>
      <c r="BX49" s="1"/>
      <c r="BY49" s="1"/>
      <c r="BZ49" s="1"/>
      <c r="CA49" s="1"/>
      <c r="CB49" s="1"/>
      <c r="CC49" s="1"/>
      <c r="CD49" s="1"/>
      <c r="CE49" s="1"/>
      <c r="CF49" s="1"/>
      <c r="CG49" s="1"/>
      <c r="CH49" s="1"/>
      <c r="CI49" s="1"/>
      <c r="CJ49" s="1"/>
      <c r="CK49" s="1"/>
      <c r="CL49" s="1"/>
      <c r="CM49" s="1"/>
      <c r="CN49" s="1"/>
      <c r="CO49" s="1"/>
      <c r="CP49" s="1"/>
      <c r="CQ49" s="1"/>
      <c r="CS49" s="1"/>
      <c r="CT49" s="8" t="s">
        <v>532</v>
      </c>
      <c r="CU49" s="1"/>
      <c r="CV49" s="1"/>
      <c r="CW49" s="1"/>
      <c r="CX49" s="1"/>
      <c r="CY49" s="1"/>
      <c r="CZ49" s="1"/>
      <c r="DA49" s="1"/>
      <c r="DB49" s="1"/>
      <c r="DC49" s="1"/>
      <c r="DD49" s="1"/>
      <c r="DE49" s="1"/>
      <c r="DF49" s="1"/>
      <c r="DG49" s="1"/>
      <c r="DH49" s="1"/>
      <c r="DI49" s="1"/>
      <c r="DJ49" s="1"/>
      <c r="DK49" s="1"/>
      <c r="DL49" s="1"/>
      <c r="DM49" s="1"/>
      <c r="DN49" s="1"/>
      <c r="DO49" s="1"/>
      <c r="DQ49" s="1"/>
      <c r="DR49" s="8" t="s">
        <v>532</v>
      </c>
      <c r="DS49" s="1"/>
      <c r="DT49" s="1"/>
      <c r="DU49" s="1"/>
      <c r="DV49" s="1"/>
      <c r="DW49" s="1"/>
      <c r="DX49" s="1"/>
      <c r="DY49" s="1"/>
      <c r="DZ49" s="1"/>
      <c r="EA49" s="1"/>
      <c r="EB49" s="1"/>
      <c r="EC49" s="1"/>
      <c r="ED49" s="1"/>
      <c r="EE49" s="1"/>
      <c r="EF49" s="1"/>
      <c r="EG49" s="1"/>
      <c r="EH49" s="1"/>
      <c r="EI49" s="1"/>
      <c r="EJ49" s="1"/>
      <c r="EK49" s="1"/>
      <c r="EL49" s="1"/>
      <c r="EM49" s="1"/>
      <c r="EO49" s="1"/>
      <c r="EP49" s="8" t="s">
        <v>532</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526</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526</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526</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526</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526</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527</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527</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527</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527</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527</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527</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527</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533</v>
      </c>
      <c r="C53" s="13"/>
      <c r="D53" s="13"/>
      <c r="E53" s="13"/>
      <c r="F53" s="13"/>
      <c r="G53" s="13"/>
      <c r="H53" s="13"/>
      <c r="I53" s="13"/>
      <c r="J53" s="13"/>
      <c r="K53" s="13"/>
      <c r="L53" s="13"/>
      <c r="M53" s="13"/>
      <c r="N53" s="13"/>
      <c r="O53" s="13"/>
      <c r="P53" s="13"/>
      <c r="Q53" s="13"/>
      <c r="R53" s="13"/>
      <c r="S53" s="13"/>
      <c r="T53" s="13"/>
      <c r="U53" s="13"/>
      <c r="V53" s="13"/>
      <c r="W53" s="13"/>
      <c r="Y53" s="1"/>
      <c r="Z53" s="13" t="s">
        <v>533</v>
      </c>
      <c r="AA53" s="1"/>
      <c r="AB53" s="1"/>
      <c r="AC53" s="1"/>
      <c r="AD53" s="1"/>
      <c r="AE53" s="1"/>
      <c r="AF53" s="1"/>
      <c r="AG53" s="1"/>
      <c r="AH53" s="1"/>
      <c r="AI53" s="1"/>
      <c r="AJ53" s="1"/>
      <c r="AK53" s="1"/>
      <c r="AL53" s="1"/>
      <c r="AM53" s="1"/>
      <c r="AN53" s="1"/>
      <c r="AO53" s="1"/>
      <c r="AP53" s="1"/>
      <c r="AQ53" s="1"/>
      <c r="AR53" s="1"/>
      <c r="AS53" s="1"/>
      <c r="AT53" s="1"/>
      <c r="AU53" s="1"/>
      <c r="AW53" s="1"/>
      <c r="AX53" s="13" t="s">
        <v>533</v>
      </c>
      <c r="AY53" s="1"/>
      <c r="AZ53" s="1"/>
      <c r="BA53" s="1"/>
      <c r="BB53" s="1"/>
      <c r="BC53" s="1"/>
      <c r="BD53" s="1"/>
      <c r="BE53" s="1"/>
      <c r="BF53" s="1"/>
      <c r="BG53" s="1"/>
      <c r="BH53" s="1"/>
      <c r="BI53" s="1"/>
      <c r="BJ53" s="1"/>
      <c r="BK53" s="1"/>
      <c r="BL53" s="1"/>
      <c r="BM53" s="1"/>
      <c r="BN53" s="1"/>
      <c r="BO53" s="1"/>
      <c r="BP53" s="1"/>
      <c r="BQ53" s="1"/>
      <c r="BR53" s="1"/>
      <c r="BS53" s="1"/>
      <c r="BU53" s="1"/>
      <c r="BV53" s="13" t="s">
        <v>533</v>
      </c>
      <c r="BW53" s="1"/>
      <c r="BX53" s="1"/>
      <c r="BY53" s="1"/>
      <c r="BZ53" s="1"/>
      <c r="CA53" s="1"/>
      <c r="CB53" s="1"/>
      <c r="CC53" s="1"/>
      <c r="CD53" s="1"/>
      <c r="CE53" s="1"/>
      <c r="CF53" s="1"/>
      <c r="CG53" s="1"/>
      <c r="CH53" s="1"/>
      <c r="CI53" s="1"/>
      <c r="CJ53" s="1"/>
      <c r="CK53" s="1"/>
      <c r="CL53" s="1"/>
      <c r="CM53" s="1"/>
      <c r="CN53" s="1"/>
      <c r="CO53" s="1"/>
      <c r="CP53" s="1"/>
      <c r="CQ53" s="1"/>
      <c r="CS53" s="1"/>
      <c r="CT53" s="13" t="s">
        <v>533</v>
      </c>
      <c r="CU53" s="1"/>
      <c r="CV53" s="1"/>
      <c r="CW53" s="1"/>
      <c r="CX53" s="1"/>
      <c r="CY53" s="1"/>
      <c r="CZ53" s="1"/>
      <c r="DA53" s="1"/>
      <c r="DB53" s="1"/>
      <c r="DC53" s="1"/>
      <c r="DD53" s="1"/>
      <c r="DE53" s="1"/>
      <c r="DF53" s="1"/>
      <c r="DG53" s="1"/>
      <c r="DH53" s="1"/>
      <c r="DI53" s="1"/>
      <c r="DJ53" s="1"/>
      <c r="DK53" s="1"/>
      <c r="DL53" s="1"/>
      <c r="DM53" s="1"/>
      <c r="DN53" s="1"/>
      <c r="DO53" s="1"/>
      <c r="DQ53" s="1"/>
      <c r="DR53" s="13" t="s">
        <v>533</v>
      </c>
      <c r="DS53" s="1"/>
      <c r="DT53" s="1"/>
      <c r="DU53" s="1"/>
      <c r="DV53" s="1"/>
      <c r="DW53" s="1"/>
      <c r="DX53" s="1"/>
      <c r="DY53" s="1"/>
      <c r="DZ53" s="1"/>
      <c r="EA53" s="1"/>
      <c r="EB53" s="1"/>
      <c r="EC53" s="1"/>
      <c r="ED53" s="1"/>
      <c r="EE53" s="1"/>
      <c r="EF53" s="1"/>
      <c r="EG53" s="1"/>
      <c r="EH53" s="1"/>
      <c r="EI53" s="1"/>
      <c r="EJ53" s="1"/>
      <c r="EK53" s="1"/>
      <c r="EL53" s="1"/>
      <c r="EM53" s="1"/>
      <c r="EO53" s="1"/>
      <c r="EP53" s="13" t="s">
        <v>533</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526</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526</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526</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526</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526</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526</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526</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527</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527</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527</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527</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527</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527</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527</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534</v>
      </c>
      <c r="B57" s="36"/>
      <c r="C57" s="1"/>
      <c r="D57" s="1"/>
      <c r="E57" s="1"/>
      <c r="F57" s="1"/>
      <c r="G57" s="1"/>
      <c r="H57" s="1"/>
      <c r="I57" s="1"/>
      <c r="J57" s="1"/>
      <c r="K57" s="1"/>
      <c r="L57" s="1"/>
      <c r="M57" s="1"/>
      <c r="N57" s="1"/>
      <c r="O57" s="1"/>
      <c r="P57" s="1"/>
      <c r="Q57" s="1"/>
      <c r="R57" s="1"/>
      <c r="S57" s="1"/>
      <c r="T57" s="1"/>
      <c r="U57" s="1"/>
      <c r="V57" s="1"/>
      <c r="W57" s="1"/>
      <c r="Y57" s="36" t="s">
        <v>534</v>
      </c>
      <c r="Z57" s="36"/>
      <c r="AA57" s="1"/>
      <c r="AB57" s="1"/>
      <c r="AC57" s="1"/>
      <c r="AD57" s="1"/>
      <c r="AE57" s="1"/>
      <c r="AF57" s="1"/>
      <c r="AG57" s="1"/>
      <c r="AH57" s="1"/>
      <c r="AI57" s="1"/>
      <c r="AJ57" s="1"/>
      <c r="AK57" s="1"/>
      <c r="AL57" s="1"/>
      <c r="AM57" s="1"/>
      <c r="AN57" s="1"/>
      <c r="AO57" s="1"/>
      <c r="AP57" s="1"/>
      <c r="AQ57" s="1"/>
      <c r="AR57" s="1"/>
      <c r="AS57" s="1"/>
      <c r="AT57" s="1"/>
      <c r="AU57" s="1"/>
      <c r="AW57" s="36" t="s">
        <v>534</v>
      </c>
      <c r="AX57" s="36"/>
      <c r="AY57" s="1"/>
      <c r="AZ57" s="1"/>
      <c r="BA57" s="1"/>
      <c r="BB57" s="1"/>
      <c r="BC57" s="1"/>
      <c r="BD57" s="1"/>
      <c r="BE57" s="1"/>
      <c r="BF57" s="1"/>
      <c r="BG57" s="1"/>
      <c r="BH57" s="1"/>
      <c r="BI57" s="1"/>
      <c r="BJ57" s="1"/>
      <c r="BK57" s="1"/>
      <c r="BL57" s="1"/>
      <c r="BM57" s="1"/>
      <c r="BN57" s="1"/>
      <c r="BO57" s="1"/>
      <c r="BP57" s="1"/>
      <c r="BQ57" s="1"/>
      <c r="BR57" s="1"/>
      <c r="BS57" s="1"/>
      <c r="BU57" s="36" t="s">
        <v>534</v>
      </c>
      <c r="BV57" s="36"/>
      <c r="BW57" s="1"/>
      <c r="BX57" s="1"/>
      <c r="BY57" s="1"/>
      <c r="BZ57" s="1"/>
      <c r="CA57" s="1"/>
      <c r="CB57" s="1"/>
      <c r="CC57" s="1"/>
      <c r="CD57" s="1"/>
      <c r="CE57" s="1"/>
      <c r="CF57" s="1"/>
      <c r="CG57" s="1"/>
      <c r="CH57" s="1"/>
      <c r="CI57" s="1"/>
      <c r="CJ57" s="1"/>
      <c r="CK57" s="1"/>
      <c r="CL57" s="1"/>
      <c r="CM57" s="1"/>
      <c r="CN57" s="1"/>
      <c r="CO57" s="1"/>
      <c r="CP57" s="1"/>
      <c r="CQ57" s="1"/>
      <c r="CS57" s="36" t="s">
        <v>534</v>
      </c>
      <c r="CT57" s="36"/>
      <c r="CU57" s="1"/>
      <c r="CV57" s="1"/>
      <c r="CW57" s="1"/>
      <c r="CX57" s="1"/>
      <c r="CY57" s="1"/>
      <c r="CZ57" s="1"/>
      <c r="DA57" s="1"/>
      <c r="DB57" s="1"/>
      <c r="DC57" s="1"/>
      <c r="DD57" s="1"/>
      <c r="DE57" s="1"/>
      <c r="DF57" s="1"/>
      <c r="DG57" s="1"/>
      <c r="DH57" s="1"/>
      <c r="DI57" s="1"/>
      <c r="DJ57" s="1"/>
      <c r="DK57" s="1"/>
      <c r="DL57" s="1"/>
      <c r="DM57" s="1"/>
      <c r="DN57" s="1"/>
      <c r="DO57" s="1"/>
      <c r="DQ57" s="36" t="s">
        <v>534</v>
      </c>
      <c r="DR57" s="36"/>
      <c r="DS57" s="1"/>
      <c r="DT57" s="1"/>
      <c r="DU57" s="1"/>
      <c r="DV57" s="1"/>
      <c r="DW57" s="1"/>
      <c r="DX57" s="1"/>
      <c r="DY57" s="1"/>
      <c r="DZ57" s="1"/>
      <c r="EA57" s="1"/>
      <c r="EB57" s="1"/>
      <c r="EC57" s="1"/>
      <c r="ED57" s="1"/>
      <c r="EE57" s="1"/>
      <c r="EF57" s="1"/>
      <c r="EG57" s="1"/>
      <c r="EH57" s="1"/>
      <c r="EI57" s="1"/>
      <c r="EJ57" s="1"/>
      <c r="EK57" s="1"/>
      <c r="EL57" s="1"/>
      <c r="EM57" s="1"/>
      <c r="EO57" s="36" t="s">
        <v>534</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27" sqref="V27"/>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341</v>
      </c>
      <c r="F1" s="33"/>
      <c r="G1" s="33"/>
      <c r="H1" s="33"/>
      <c r="I1" s="33"/>
      <c r="J1" s="33"/>
      <c r="K1" s="33"/>
      <c r="L1" s="33"/>
      <c r="N1" s="36" t="s">
        <v>535</v>
      </c>
      <c r="P1" s="64" t="s">
        <v>536</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537</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189</v>
      </c>
      <c r="E10" s="40" t="s">
        <v>190</v>
      </c>
    </row>
    <row r="11" spans="3:5">
      <c r="C11" s="41" t="s">
        <v>176</v>
      </c>
      <c r="D11" s="41" t="s">
        <v>71</v>
      </c>
      <c r="E11" s="41" t="s">
        <v>62</v>
      </c>
    </row>
    <row r="19" spans="5:5">
      <c r="E19" s="36" t="s">
        <v>538</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539</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540</v>
      </c>
      <c r="B8" s="4"/>
      <c r="C8" s="5"/>
      <c r="D8" s="5"/>
      <c r="E8" s="5"/>
      <c r="F8" s="19"/>
      <c r="G8" s="19"/>
      <c r="H8" s="19"/>
      <c r="I8" s="19"/>
      <c r="J8" s="19"/>
      <c r="K8" s="19"/>
      <c r="L8" s="19"/>
      <c r="M8" s="19"/>
      <c r="N8" s="19"/>
      <c r="O8" s="19"/>
      <c r="P8" s="5"/>
      <c r="Q8" s="5"/>
      <c r="R8" s="5"/>
      <c r="S8" s="5"/>
      <c r="T8" s="5"/>
      <c r="U8" s="5"/>
      <c r="V8" s="5"/>
      <c r="W8" s="5"/>
      <c r="Y8" s="4" t="s">
        <v>540</v>
      </c>
      <c r="AA8" s="5"/>
      <c r="AB8" s="5"/>
      <c r="AC8" s="19"/>
      <c r="AD8" s="19"/>
      <c r="AE8" s="19"/>
      <c r="AF8" s="19"/>
      <c r="AG8" s="19"/>
      <c r="AH8" s="19"/>
      <c r="AI8" s="19"/>
      <c r="AJ8" s="19"/>
      <c r="AK8" s="19"/>
      <c r="AL8" s="19"/>
      <c r="AM8" s="19"/>
      <c r="AN8" s="5"/>
      <c r="AO8" s="5"/>
      <c r="AP8" s="5"/>
      <c r="AQ8" s="5"/>
      <c r="AR8" s="5"/>
      <c r="AS8" s="5"/>
      <c r="AT8" s="5"/>
      <c r="AU8" s="5"/>
      <c r="AW8" s="4" t="s">
        <v>540</v>
      </c>
      <c r="AY8" s="5"/>
      <c r="AZ8" s="5"/>
      <c r="BA8" s="19"/>
      <c r="BB8" s="19"/>
      <c r="BC8" s="19"/>
      <c r="BD8" s="19"/>
      <c r="BE8" s="19"/>
      <c r="BF8" s="19"/>
      <c r="BG8" s="19"/>
      <c r="BH8" s="19"/>
      <c r="BI8" s="19"/>
      <c r="BJ8" s="19"/>
      <c r="BK8" s="19"/>
      <c r="BL8" s="5"/>
      <c r="BM8" s="5"/>
      <c r="BN8" s="5"/>
      <c r="BO8" s="5"/>
      <c r="BP8" s="5"/>
      <c r="BQ8" s="5"/>
      <c r="BR8" s="5"/>
      <c r="BS8" s="5"/>
      <c r="BU8" s="4" t="s">
        <v>540</v>
      </c>
      <c r="BW8" s="5"/>
      <c r="BX8" s="5"/>
      <c r="BY8" s="19"/>
      <c r="BZ8" s="19"/>
      <c r="CA8" s="19"/>
      <c r="CB8" s="19"/>
      <c r="CC8" s="19"/>
      <c r="CD8" s="19"/>
      <c r="CE8" s="19"/>
      <c r="CF8" s="19"/>
      <c r="CG8" s="19"/>
      <c r="CH8" s="19"/>
      <c r="CI8" s="19"/>
      <c r="CJ8" s="5"/>
      <c r="CK8" s="5"/>
      <c r="CL8" s="5"/>
      <c r="CM8" s="5"/>
      <c r="CN8" s="5"/>
      <c r="CO8" s="5"/>
      <c r="CP8" s="5"/>
      <c r="CQ8" s="5"/>
      <c r="CS8" s="4" t="s">
        <v>540</v>
      </c>
      <c r="CU8" s="5"/>
      <c r="CV8" s="5"/>
      <c r="CW8" s="19"/>
      <c r="CX8" s="19"/>
      <c r="CY8" s="19"/>
      <c r="CZ8" s="19"/>
      <c r="DA8" s="19"/>
      <c r="DB8" s="19"/>
      <c r="DC8" s="19"/>
      <c r="DD8" s="19"/>
      <c r="DE8" s="19"/>
      <c r="DF8" s="19"/>
      <c r="DG8" s="19"/>
      <c r="DH8" s="5"/>
      <c r="DI8" s="5"/>
      <c r="DJ8" s="5"/>
      <c r="DK8" s="5"/>
      <c r="DL8" s="5"/>
      <c r="DM8" s="5"/>
      <c r="DN8" s="5"/>
      <c r="DO8" s="5"/>
      <c r="DQ8" s="4" t="s">
        <v>540</v>
      </c>
      <c r="DS8" s="5"/>
      <c r="DT8" s="5"/>
      <c r="DU8" s="19"/>
      <c r="DV8" s="19"/>
      <c r="DW8" s="19"/>
      <c r="DX8" s="19"/>
      <c r="DY8" s="19"/>
      <c r="DZ8" s="19"/>
      <c r="EA8" s="19"/>
      <c r="EB8" s="19"/>
      <c r="EC8" s="19"/>
      <c r="ED8" s="19"/>
      <c r="EE8" s="19"/>
      <c r="EF8" s="5"/>
      <c r="EG8" s="5"/>
      <c r="EH8" s="5"/>
      <c r="EI8" s="5"/>
      <c r="EJ8" s="5"/>
      <c r="EK8" s="5"/>
      <c r="EL8" s="5"/>
      <c r="EM8" s="5"/>
      <c r="EO8" s="4" t="s">
        <v>540</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541</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541</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541</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541</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541</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541</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541</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500</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500</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500</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500</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500</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500</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500</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501</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501</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501</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501</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501</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501</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501</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542</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542</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542</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542</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542</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542</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542</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503</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503</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503</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503</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503</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503</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543</v>
      </c>
      <c r="B27" s="15"/>
      <c r="C27" s="1"/>
      <c r="D27" s="1"/>
      <c r="E27" s="1"/>
      <c r="F27" s="1"/>
      <c r="G27" s="1"/>
      <c r="H27" s="1"/>
      <c r="I27" s="1"/>
      <c r="J27" s="1"/>
      <c r="K27" s="1"/>
      <c r="L27" s="1"/>
      <c r="M27" s="1"/>
      <c r="N27" s="1"/>
      <c r="O27" s="1"/>
      <c r="P27" s="1"/>
      <c r="Q27" s="1"/>
      <c r="R27" s="1"/>
      <c r="S27" s="1"/>
      <c r="T27" s="1"/>
      <c r="U27" s="1"/>
      <c r="V27" s="1"/>
      <c r="W27" s="1"/>
      <c r="Y27" s="15" t="s">
        <v>543</v>
      </c>
      <c r="AW27" s="15" t="s">
        <v>543</v>
      </c>
      <c r="BU27" s="15" t="s">
        <v>543</v>
      </c>
      <c r="CS27" s="15" t="s">
        <v>543</v>
      </c>
      <c r="DQ27" s="15" t="s">
        <v>543</v>
      </c>
      <c r="EO27" s="15" t="s">
        <v>543</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544</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544</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544</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544</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544</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544</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544</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544</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544</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544</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545</v>
      </c>
      <c r="B13" t="s">
        <v>469</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545</v>
      </c>
      <c r="B14" t="s">
        <v>470</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545</v>
      </c>
      <c r="B15" t="s">
        <v>471</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545</v>
      </c>
      <c r="B16" t="s">
        <v>472</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545</v>
      </c>
      <c r="B17" t="s">
        <v>473</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545</v>
      </c>
      <c r="B18" t="s">
        <v>474</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545</v>
      </c>
      <c r="B19" t="s">
        <v>475</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545</v>
      </c>
      <c r="B20" t="s">
        <v>476</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545</v>
      </c>
      <c r="B21" t="s">
        <v>477</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545</v>
      </c>
      <c r="B22" t="s">
        <v>478</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546</v>
      </c>
      <c r="B23" t="s">
        <v>469</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546</v>
      </c>
      <c r="B24" t="s">
        <v>470</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546</v>
      </c>
      <c r="B25" t="s">
        <v>471</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546</v>
      </c>
      <c r="B26" t="s">
        <v>472</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546</v>
      </c>
      <c r="B27" t="s">
        <v>473</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546</v>
      </c>
      <c r="B28" t="s">
        <v>474</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546</v>
      </c>
      <c r="B29" t="s">
        <v>475</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546</v>
      </c>
      <c r="B30" t="s">
        <v>476</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546</v>
      </c>
      <c r="B31" t="s">
        <v>477</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546</v>
      </c>
      <c r="B32" t="s">
        <v>478</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547</v>
      </c>
      <c r="B33" t="s">
        <v>469</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547</v>
      </c>
      <c r="B34" t="s">
        <v>470</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547</v>
      </c>
      <c r="B35" t="s">
        <v>471</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547</v>
      </c>
      <c r="B36" t="s">
        <v>472</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547</v>
      </c>
      <c r="B37" t="s">
        <v>473</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547</v>
      </c>
      <c r="B38" t="s">
        <v>474</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547</v>
      </c>
      <c r="B39" t="s">
        <v>475</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547</v>
      </c>
      <c r="B40" t="s">
        <v>476</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547</v>
      </c>
      <c r="B41" t="s">
        <v>477</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547</v>
      </c>
      <c r="B42" t="s">
        <v>478</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549</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549</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549</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550</v>
      </c>
      <c r="C14" s="1"/>
      <c r="D14" s="1"/>
      <c r="E14" s="1"/>
      <c r="F14" s="1"/>
      <c r="G14" s="1"/>
      <c r="H14" s="1"/>
      <c r="I14" s="1"/>
      <c r="J14" s="1"/>
      <c r="K14" s="1"/>
      <c r="L14" s="1"/>
      <c r="M14" s="1"/>
      <c r="N14" s="1"/>
      <c r="O14" s="1"/>
      <c r="P14" s="1"/>
      <c r="Q14" s="1"/>
      <c r="R14" s="1"/>
      <c r="S14" s="1"/>
      <c r="T14" s="1"/>
      <c r="U14" s="1"/>
      <c r="V14" s="1"/>
      <c r="W14" s="1"/>
      <c r="Y14" s="1"/>
      <c r="Z14" s="9" t="s">
        <v>550</v>
      </c>
      <c r="AA14" s="1"/>
      <c r="AB14" s="1"/>
      <c r="AC14" s="1"/>
      <c r="AD14" s="1"/>
      <c r="AE14" s="1"/>
      <c r="AF14" s="1"/>
      <c r="AG14" s="1"/>
      <c r="AH14" s="1"/>
      <c r="AI14" s="1"/>
      <c r="AJ14" s="1"/>
      <c r="AK14" s="1"/>
      <c r="AL14" s="1"/>
      <c r="AM14" s="1"/>
      <c r="AN14" s="1"/>
      <c r="AO14" s="1"/>
      <c r="AP14" s="1"/>
      <c r="AQ14" s="1"/>
      <c r="AR14" s="1"/>
      <c r="AS14" s="1"/>
      <c r="AT14" s="1"/>
      <c r="AU14" s="1"/>
      <c r="AW14" s="1"/>
      <c r="AX14" s="9" t="s">
        <v>550</v>
      </c>
      <c r="AY14" s="1"/>
      <c r="AZ14" s="1"/>
      <c r="BA14" s="1"/>
      <c r="BB14" s="1"/>
      <c r="BC14" s="1"/>
      <c r="BD14" s="1"/>
      <c r="BE14" s="1"/>
      <c r="BF14" s="1"/>
      <c r="BG14" s="1"/>
      <c r="BH14" s="1"/>
      <c r="BI14" s="1"/>
      <c r="BJ14" s="1"/>
      <c r="BK14" s="1"/>
      <c r="BL14" s="1"/>
      <c r="BM14" s="1"/>
      <c r="BN14" s="1"/>
      <c r="BO14" s="1"/>
      <c r="BP14" s="1"/>
      <c r="BQ14" s="1"/>
      <c r="BR14" s="1"/>
      <c r="BS14" s="1"/>
      <c r="BU14" s="1"/>
      <c r="BV14" s="9" t="s">
        <v>550</v>
      </c>
      <c r="BW14" s="1"/>
      <c r="BX14" s="1"/>
      <c r="BY14" s="1"/>
      <c r="BZ14" s="1"/>
      <c r="CA14" s="1"/>
      <c r="CB14" s="1"/>
      <c r="CC14" s="1"/>
      <c r="CD14" s="1"/>
      <c r="CE14" s="1"/>
      <c r="CF14" s="1"/>
      <c r="CG14" s="1"/>
      <c r="CH14" s="1"/>
      <c r="CI14" s="1"/>
      <c r="CJ14" s="1"/>
      <c r="CK14" s="1"/>
      <c r="CL14" s="1"/>
      <c r="CM14" s="1"/>
      <c r="CN14" s="1"/>
      <c r="CO14" s="1"/>
      <c r="CP14" s="1"/>
      <c r="CQ14" s="1"/>
      <c r="CS14" s="1"/>
      <c r="CT14" s="9" t="s">
        <v>550</v>
      </c>
      <c r="CU14" s="1"/>
      <c r="CV14" s="1"/>
      <c r="CW14" s="1"/>
      <c r="CX14" s="1"/>
      <c r="CY14" s="1"/>
      <c r="CZ14" s="1"/>
      <c r="DA14" s="1"/>
      <c r="DB14" s="1"/>
      <c r="DC14" s="1"/>
      <c r="DD14" s="1"/>
      <c r="DE14" s="1"/>
      <c r="DF14" s="1"/>
      <c r="DG14" s="1"/>
      <c r="DH14" s="1"/>
      <c r="DI14" s="1"/>
      <c r="DJ14" s="1"/>
      <c r="DK14" s="1"/>
      <c r="DL14" s="1"/>
      <c r="DM14" s="1"/>
      <c r="DN14" s="1"/>
      <c r="DO14" s="1"/>
      <c r="DQ14" s="1"/>
      <c r="DR14" s="9" t="s">
        <v>550</v>
      </c>
      <c r="DS14" s="1"/>
      <c r="DT14" s="1"/>
      <c r="DU14" s="1"/>
      <c r="DV14" s="1"/>
      <c r="DW14" s="1"/>
      <c r="DX14" s="1"/>
      <c r="DY14" s="1"/>
      <c r="DZ14" s="1"/>
      <c r="EA14" s="1"/>
      <c r="EB14" s="1"/>
      <c r="EC14" s="1"/>
      <c r="ED14" s="1"/>
      <c r="EE14" s="1"/>
      <c r="EF14" s="1"/>
      <c r="EG14" s="1"/>
      <c r="EH14" s="1"/>
      <c r="EI14" s="1"/>
      <c r="EJ14" s="1"/>
      <c r="EK14" s="1"/>
      <c r="EL14" s="1"/>
      <c r="EM14" s="1"/>
      <c r="EO14" s="1"/>
      <c r="EP14" s="9" t="s">
        <v>550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469</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469</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469</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469</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469</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469</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469</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470</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470</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470</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470</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470</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470</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470</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471</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471</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471</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471</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471</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471</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471</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472</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472</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472</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472</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472</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472</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472</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473</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473</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473</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473</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473</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473</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473</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474</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474</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474</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474</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474</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474</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474</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475</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475</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475</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475</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475</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475</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475</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476</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476</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476</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476</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476</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476</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476</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477</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477</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477</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477</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477</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477</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477</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478</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469</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469</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469</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469</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469</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469</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469</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470</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470</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470</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470</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470</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470</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470</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471</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471</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471</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471</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471</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471</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471</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472</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472</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472</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472</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472</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472</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472</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473</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473</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473</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473</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473</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473</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473</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474</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474</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474</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474</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474</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474</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474</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475</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475</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475</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475</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475</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475</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475</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476</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476</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476</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476</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476</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476</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476</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477</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477</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477</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477</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477</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477</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477</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478</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551</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551</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551</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551</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551</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551</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551</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550</v>
      </c>
      <c r="C40" s="1"/>
      <c r="D40" s="1"/>
      <c r="E40" s="1"/>
      <c r="F40" s="1"/>
      <c r="G40" s="1"/>
      <c r="H40" s="1"/>
      <c r="I40" s="1"/>
      <c r="J40" s="1"/>
      <c r="K40" s="1"/>
      <c r="L40" s="1"/>
      <c r="M40" s="1"/>
      <c r="N40" s="1"/>
      <c r="O40" s="1"/>
      <c r="P40" s="1"/>
      <c r="Q40" s="1"/>
      <c r="R40" s="1"/>
      <c r="S40" s="1"/>
      <c r="T40" s="1"/>
      <c r="U40" s="1"/>
      <c r="V40" s="1"/>
      <c r="W40" s="1"/>
      <c r="Y40" s="1"/>
      <c r="Z40" s="9" t="s">
        <v>550</v>
      </c>
      <c r="AA40" s="1"/>
      <c r="AB40" s="1"/>
      <c r="AC40" s="1"/>
      <c r="AD40" s="1"/>
      <c r="AE40" s="1"/>
      <c r="AF40" s="1"/>
      <c r="AG40" s="1"/>
      <c r="AH40" s="1"/>
      <c r="AI40" s="1"/>
      <c r="AJ40" s="1"/>
      <c r="AK40" s="1"/>
      <c r="AL40" s="1"/>
      <c r="AM40" s="1"/>
      <c r="AN40" s="1"/>
      <c r="AO40" s="1"/>
      <c r="AP40" s="1"/>
      <c r="AQ40" s="1"/>
      <c r="AR40" s="1"/>
      <c r="AS40" s="1"/>
      <c r="AT40" s="1"/>
      <c r="AU40" s="1"/>
      <c r="AW40" s="1"/>
      <c r="AX40" s="9" t="s">
        <v>550</v>
      </c>
      <c r="AY40" s="1"/>
      <c r="AZ40" s="1"/>
      <c r="BA40" s="1"/>
      <c r="BB40" s="1"/>
      <c r="BC40" s="1"/>
      <c r="BD40" s="1"/>
      <c r="BE40" s="1"/>
      <c r="BF40" s="1"/>
      <c r="BG40" s="1"/>
      <c r="BH40" s="1"/>
      <c r="BI40" s="1"/>
      <c r="BJ40" s="1"/>
      <c r="BK40" s="1"/>
      <c r="BL40" s="1"/>
      <c r="BM40" s="1"/>
      <c r="BN40" s="1"/>
      <c r="BO40" s="1"/>
      <c r="BP40" s="1"/>
      <c r="BQ40" s="1"/>
      <c r="BR40" s="1"/>
      <c r="BS40" s="1"/>
      <c r="BU40" s="1"/>
      <c r="BV40" s="9" t="s">
        <v>550</v>
      </c>
      <c r="BW40" s="1"/>
      <c r="BX40" s="1"/>
      <c r="BY40" s="1"/>
      <c r="BZ40" s="1"/>
      <c r="CA40" s="1"/>
      <c r="CB40" s="1"/>
      <c r="CC40" s="1"/>
      <c r="CD40" s="1"/>
      <c r="CE40" s="1"/>
      <c r="CF40" s="1"/>
      <c r="CG40" s="1"/>
      <c r="CH40" s="1"/>
      <c r="CI40" s="1"/>
      <c r="CJ40" s="1"/>
      <c r="CK40" s="1"/>
      <c r="CL40" s="1"/>
      <c r="CM40" s="1"/>
      <c r="CN40" s="1"/>
      <c r="CO40" s="1"/>
      <c r="CP40" s="1"/>
      <c r="CQ40" s="1"/>
      <c r="CS40" s="1"/>
      <c r="CT40" s="9" t="s">
        <v>550</v>
      </c>
      <c r="CU40" s="1"/>
      <c r="CV40" s="1"/>
      <c r="CW40" s="1"/>
      <c r="CX40" s="1"/>
      <c r="CY40" s="1"/>
      <c r="CZ40" s="1"/>
      <c r="DA40" s="1"/>
      <c r="DB40" s="1"/>
      <c r="DC40" s="1"/>
      <c r="DD40" s="1"/>
      <c r="DE40" s="1"/>
      <c r="DF40" s="1"/>
      <c r="DG40" s="1"/>
      <c r="DH40" s="1"/>
      <c r="DI40" s="1"/>
      <c r="DJ40" s="1"/>
      <c r="DK40" s="1"/>
      <c r="DL40" s="1"/>
      <c r="DM40" s="1"/>
      <c r="DN40" s="1"/>
      <c r="DO40" s="1"/>
      <c r="DQ40" s="1"/>
      <c r="DR40" s="9" t="s">
        <v>550</v>
      </c>
      <c r="DS40" s="1"/>
      <c r="DT40" s="1"/>
      <c r="DU40" s="1"/>
      <c r="DV40" s="1"/>
      <c r="DW40" s="1"/>
      <c r="DX40" s="1"/>
      <c r="DY40" s="1"/>
      <c r="DZ40" s="1"/>
      <c r="EA40" s="1"/>
      <c r="EB40" s="1"/>
      <c r="EC40" s="1"/>
      <c r="ED40" s="1"/>
      <c r="EE40" s="1"/>
      <c r="EF40" s="1"/>
      <c r="EG40" s="1"/>
      <c r="EH40" s="1"/>
      <c r="EI40" s="1"/>
      <c r="EJ40" s="1"/>
      <c r="EK40" s="1"/>
      <c r="EL40" s="1"/>
      <c r="EM40" s="1"/>
      <c r="EO40" s="7"/>
      <c r="EP40" s="9" t="s">
        <v>550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469</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469</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469</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469</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469</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469</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469</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470</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470</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470</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470</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470</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470</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470</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471</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471</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471</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471</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471</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471</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471</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472</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472</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472</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472</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472</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472</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472</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473</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473</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473</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473</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473</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473</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473</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474</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474</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474</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474</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474</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474</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474</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475</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475</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475</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475</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475</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475</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475</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476</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476</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476</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476</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476</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476</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476</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477</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477</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477</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477</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477</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477</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477</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478</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469</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469</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469</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469</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469</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469</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469</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470</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470</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470</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470</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470</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470</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470</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471</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471</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471</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471</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471</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471</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471</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472</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472</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472</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472</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472</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472</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472</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473</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473</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473</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473</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473</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473</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473</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474</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474</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474</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474</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474</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474</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474</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475</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475</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475</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475</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475</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475</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475</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476</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476</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476</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476</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476</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476</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476</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477</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477</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477</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477</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477</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477</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477</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478</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552</v>
      </c>
      <c r="B8" s="4"/>
      <c r="C8" s="5"/>
      <c r="D8" s="5"/>
      <c r="E8" s="5"/>
      <c r="F8" s="5"/>
      <c r="G8" s="5"/>
      <c r="H8" s="5"/>
      <c r="I8" s="5"/>
      <c r="J8" s="5"/>
      <c r="K8" s="5"/>
      <c r="L8" s="5"/>
      <c r="M8" s="5"/>
      <c r="N8" s="5"/>
      <c r="O8" s="5"/>
      <c r="P8" s="5"/>
      <c r="Q8" s="5"/>
      <c r="R8" s="5"/>
      <c r="S8" s="5"/>
      <c r="T8" s="5"/>
      <c r="U8" s="5"/>
      <c r="V8" s="5"/>
      <c r="W8" s="5"/>
      <c r="Y8" s="4" t="s">
        <v>552</v>
      </c>
      <c r="Z8" s="4"/>
      <c r="AA8" s="5"/>
      <c r="AB8" s="5"/>
      <c r="AC8" s="5"/>
      <c r="AD8" s="5"/>
      <c r="AE8" s="5"/>
      <c r="AF8" s="5"/>
      <c r="AG8" s="5"/>
      <c r="AH8" s="5"/>
      <c r="AI8" s="5"/>
      <c r="AJ8" s="5"/>
      <c r="AK8" s="5"/>
      <c r="AL8" s="5"/>
      <c r="AM8" s="5"/>
      <c r="AN8" s="5"/>
      <c r="AO8" s="5"/>
      <c r="AP8" s="5"/>
      <c r="AQ8" s="5"/>
      <c r="AR8" s="5"/>
      <c r="AS8" s="5"/>
      <c r="AT8" s="5"/>
      <c r="AU8" s="5"/>
      <c r="AW8" s="4" t="s">
        <v>552</v>
      </c>
      <c r="AX8" s="4"/>
      <c r="AY8" s="5"/>
      <c r="AZ8" s="5"/>
      <c r="BA8" s="5"/>
      <c r="BB8" s="5"/>
      <c r="BC8" s="5"/>
      <c r="BD8" s="5"/>
      <c r="BE8" s="5"/>
      <c r="BF8" s="5"/>
      <c r="BG8" s="5"/>
      <c r="BH8" s="5"/>
      <c r="BI8" s="5"/>
      <c r="BJ8" s="5"/>
      <c r="BK8" s="5"/>
      <c r="BL8" s="5"/>
      <c r="BM8" s="5"/>
      <c r="BN8" s="5"/>
      <c r="BO8" s="5"/>
      <c r="BP8" s="5"/>
      <c r="BQ8" s="5"/>
      <c r="BR8" s="5"/>
      <c r="BS8" s="5"/>
      <c r="BU8" s="4" t="s">
        <v>552</v>
      </c>
      <c r="BV8" s="4"/>
      <c r="BW8" s="5"/>
      <c r="BX8" s="5"/>
      <c r="BY8" s="5"/>
      <c r="BZ8" s="5"/>
      <c r="CA8" s="5"/>
      <c r="CB8" s="5"/>
      <c r="CC8" s="5"/>
      <c r="CD8" s="5"/>
      <c r="CE8" s="5"/>
      <c r="CF8" s="5"/>
      <c r="CG8" s="5"/>
      <c r="CH8" s="5"/>
      <c r="CI8" s="5"/>
      <c r="CJ8" s="5"/>
      <c r="CK8" s="5"/>
      <c r="CL8" s="5"/>
      <c r="CM8" s="5"/>
      <c r="CN8" s="5"/>
      <c r="CO8" s="5"/>
      <c r="CP8" s="5"/>
      <c r="CQ8" s="5"/>
      <c r="CS8" s="4" t="s">
        <v>552</v>
      </c>
      <c r="CT8" s="4"/>
      <c r="CU8" s="5"/>
      <c r="CV8" s="5"/>
      <c r="CW8" s="5"/>
      <c r="CX8" s="5"/>
      <c r="CY8" s="5"/>
      <c r="CZ8" s="5"/>
      <c r="DA8" s="5"/>
      <c r="DB8" s="5"/>
      <c r="DC8" s="5"/>
      <c r="DD8" s="5"/>
      <c r="DE8" s="5"/>
      <c r="DF8" s="5"/>
      <c r="DG8" s="5"/>
      <c r="DH8" s="5"/>
      <c r="DI8" s="5"/>
      <c r="DJ8" s="5"/>
      <c r="DK8" s="5"/>
      <c r="DL8" s="5"/>
      <c r="DM8" s="5"/>
      <c r="DN8" s="5"/>
      <c r="DO8" s="5"/>
      <c r="DQ8" s="4" t="s">
        <v>552</v>
      </c>
      <c r="DR8" s="4"/>
      <c r="DS8" s="5"/>
      <c r="DT8" s="5"/>
      <c r="DU8" s="5"/>
      <c r="DV8" s="5"/>
      <c r="DW8" s="5"/>
      <c r="DX8" s="5"/>
      <c r="DY8" s="5"/>
      <c r="DZ8" s="5"/>
      <c r="EA8" s="5"/>
      <c r="EB8" s="5"/>
      <c r="EC8" s="5"/>
      <c r="ED8" s="5"/>
      <c r="EE8" s="5"/>
      <c r="EF8" s="5"/>
      <c r="EG8" s="5"/>
      <c r="EH8" s="5"/>
      <c r="EI8" s="5"/>
      <c r="EJ8" s="5"/>
      <c r="EK8" s="5"/>
      <c r="EL8" s="5"/>
      <c r="EM8" s="5"/>
      <c r="EO8" s="4" t="s">
        <v>552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554</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554</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550</v>
      </c>
      <c r="C14" s="1"/>
      <c r="D14" s="1"/>
      <c r="E14" s="1"/>
      <c r="F14" s="1"/>
      <c r="G14" s="1"/>
      <c r="H14" s="1"/>
      <c r="I14" s="1"/>
      <c r="J14" s="1"/>
      <c r="K14" s="1"/>
      <c r="L14" s="1"/>
      <c r="M14" s="1"/>
      <c r="N14" s="1"/>
      <c r="O14" s="1"/>
      <c r="P14" s="1"/>
      <c r="Q14" s="1"/>
      <c r="R14" s="1"/>
      <c r="S14" s="1"/>
      <c r="T14" s="1"/>
      <c r="U14" s="1"/>
      <c r="V14" s="1"/>
      <c r="W14" s="1"/>
      <c r="Y14" s="1"/>
      <c r="Z14" s="9" t="s">
        <v>550</v>
      </c>
      <c r="AA14" s="1"/>
      <c r="AB14" s="1"/>
      <c r="AC14" s="1"/>
      <c r="AD14" s="1"/>
      <c r="AE14" s="1"/>
      <c r="AF14" s="1"/>
      <c r="AG14" s="1"/>
      <c r="AH14" s="1"/>
      <c r="AI14" s="1"/>
      <c r="AJ14" s="1"/>
      <c r="AK14" s="1"/>
      <c r="AL14" s="1"/>
      <c r="AM14" s="1"/>
      <c r="AN14" s="1"/>
      <c r="AO14" s="1"/>
      <c r="AP14" s="1"/>
      <c r="AQ14" s="1"/>
      <c r="AR14" s="1"/>
      <c r="AS14" s="1"/>
      <c r="AT14" s="1"/>
      <c r="AU14" s="1"/>
      <c r="AW14" s="1"/>
      <c r="AX14" s="9" t="s">
        <v>550</v>
      </c>
      <c r="AY14" s="1"/>
      <c r="AZ14" s="1"/>
      <c r="BA14" s="1"/>
      <c r="BB14" s="1"/>
      <c r="BC14" s="1"/>
      <c r="BD14" s="1"/>
      <c r="BE14" s="1"/>
      <c r="BF14" s="1"/>
      <c r="BG14" s="1"/>
      <c r="BH14" s="1"/>
      <c r="BI14" s="1"/>
      <c r="BJ14" s="1"/>
      <c r="BK14" s="1"/>
      <c r="BL14" s="1"/>
      <c r="BM14" s="1"/>
      <c r="BN14" s="1"/>
      <c r="BO14" s="1"/>
      <c r="BP14" s="1"/>
      <c r="BQ14" s="1"/>
      <c r="BR14" s="1"/>
      <c r="BS14" s="1"/>
      <c r="BU14" s="1"/>
      <c r="BV14" s="9" t="s">
        <v>550</v>
      </c>
      <c r="BW14" s="1"/>
      <c r="BX14" s="1"/>
      <c r="BY14" s="1"/>
      <c r="BZ14" s="1"/>
      <c r="CA14" s="1"/>
      <c r="CB14" s="1"/>
      <c r="CC14" s="1"/>
      <c r="CD14" s="1"/>
      <c r="CE14" s="1"/>
      <c r="CF14" s="1"/>
      <c r="CG14" s="1"/>
      <c r="CH14" s="1"/>
      <c r="CI14" s="1"/>
      <c r="CJ14" s="1"/>
      <c r="CK14" s="1"/>
      <c r="CL14" s="1"/>
      <c r="CM14" s="1"/>
      <c r="CN14" s="1"/>
      <c r="CO14" s="1"/>
      <c r="CP14" s="1"/>
      <c r="CQ14" s="1"/>
      <c r="CS14" s="1"/>
      <c r="CT14" s="9" t="s">
        <v>550</v>
      </c>
      <c r="CU14" s="1"/>
      <c r="CV14" s="1"/>
      <c r="CW14" s="1"/>
      <c r="CX14" s="1"/>
      <c r="CY14" s="1"/>
      <c r="CZ14" s="1"/>
      <c r="DA14" s="1"/>
      <c r="DB14" s="1"/>
      <c r="DC14" s="1"/>
      <c r="DD14" s="1"/>
      <c r="DE14" s="1"/>
      <c r="DF14" s="1"/>
      <c r="DG14" s="1"/>
      <c r="DH14" s="1"/>
      <c r="DI14" s="1"/>
      <c r="DJ14" s="1"/>
      <c r="DK14" s="1"/>
      <c r="DL14" s="1"/>
      <c r="DM14" s="1"/>
      <c r="DN14" s="1"/>
      <c r="DO14" s="1"/>
      <c r="DQ14" s="1"/>
      <c r="DR14" s="9" t="s">
        <v>550</v>
      </c>
      <c r="DS14" s="1"/>
      <c r="DT14" s="1"/>
      <c r="DU14" s="1"/>
      <c r="DV14" s="1"/>
      <c r="DW14" s="1"/>
      <c r="DX14" s="1"/>
      <c r="DY14" s="1"/>
      <c r="DZ14" s="1"/>
      <c r="EA14" s="1"/>
      <c r="EB14" s="1"/>
      <c r="EC14" s="1"/>
      <c r="ED14" s="1"/>
      <c r="EE14" s="1"/>
      <c r="EF14" s="1"/>
      <c r="EG14" s="1"/>
      <c r="EH14" s="1"/>
      <c r="EI14" s="1"/>
      <c r="EJ14" s="1"/>
      <c r="EK14" s="1"/>
      <c r="EL14" s="1"/>
      <c r="EM14" s="1"/>
      <c r="EO14" s="1"/>
      <c r="EP14" s="9" t="s">
        <v>550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469</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469</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469</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469</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469</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469</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469</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470</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470</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470</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470</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470</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470</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470</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471</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471</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471</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471</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471</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471</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471</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472</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472</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472</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472</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472</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472</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472</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473</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473</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473</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473</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473</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473</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473</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474</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474</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474</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474</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474</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474</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474</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475</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475</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475</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475</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475</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475</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475</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476</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476</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476</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476</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476</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476</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476</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477</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477</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477</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477</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477</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477</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477</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478</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469</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469</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469</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469</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469</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469</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469</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470</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470</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470</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470</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470</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470</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470</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471</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471</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471</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471</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471</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471</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471</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472</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472</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472</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472</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472</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472</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472</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473</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473</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473</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473</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473</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473</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473</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474</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474</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474</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474</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474</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474</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474</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475</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475</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475</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475</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475</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475</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475</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476</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476</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476</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476</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476</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476</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476</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477</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477</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477</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477</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477</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477</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477</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478</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555</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556</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556</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556</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556</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556</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555</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550</v>
      </c>
      <c r="C40" s="7"/>
      <c r="D40" s="7"/>
      <c r="E40" s="7"/>
      <c r="F40" s="7"/>
      <c r="G40" s="7"/>
      <c r="H40" s="7"/>
      <c r="I40" s="7"/>
      <c r="J40" s="7"/>
      <c r="K40" s="7"/>
      <c r="L40" s="7"/>
      <c r="M40" s="7"/>
      <c r="N40" s="7"/>
      <c r="O40" s="7"/>
      <c r="P40" s="7"/>
      <c r="Q40" s="7"/>
      <c r="R40" s="7"/>
      <c r="S40" s="7"/>
      <c r="T40" s="7"/>
      <c r="U40" s="7"/>
      <c r="V40" s="7"/>
      <c r="W40" s="7"/>
      <c r="Y40" s="1"/>
      <c r="Z40" s="9" t="s">
        <v>550</v>
      </c>
      <c r="AA40" s="1"/>
      <c r="AB40" s="1"/>
      <c r="AC40" s="1"/>
      <c r="AD40" s="1"/>
      <c r="AE40" s="1"/>
      <c r="AF40" s="1"/>
      <c r="AG40" s="1"/>
      <c r="AH40" s="1"/>
      <c r="AI40" s="1"/>
      <c r="AJ40" s="1"/>
      <c r="AK40" s="1"/>
      <c r="AL40" s="1"/>
      <c r="AM40" s="1"/>
      <c r="AN40" s="1"/>
      <c r="AO40" s="1"/>
      <c r="AP40" s="1"/>
      <c r="AQ40" s="1"/>
      <c r="AR40" s="1"/>
      <c r="AS40" s="1"/>
      <c r="AT40" s="1"/>
      <c r="AU40" s="1"/>
      <c r="AW40" s="1"/>
      <c r="AX40" s="9" t="s">
        <v>550</v>
      </c>
      <c r="AY40" s="1"/>
      <c r="AZ40" s="1"/>
      <c r="BA40" s="1"/>
      <c r="BB40" s="1"/>
      <c r="BC40" s="1"/>
      <c r="BD40" s="1"/>
      <c r="BE40" s="1"/>
      <c r="BF40" s="1"/>
      <c r="BG40" s="1"/>
      <c r="BH40" s="1"/>
      <c r="BI40" s="1"/>
      <c r="BJ40" s="1"/>
      <c r="BK40" s="1"/>
      <c r="BL40" s="1"/>
      <c r="BM40" s="1"/>
      <c r="BN40" s="1"/>
      <c r="BO40" s="1"/>
      <c r="BP40" s="1"/>
      <c r="BQ40" s="1"/>
      <c r="BR40" s="1"/>
      <c r="BS40" s="1"/>
      <c r="BU40" s="1"/>
      <c r="BV40" s="9" t="s">
        <v>550</v>
      </c>
      <c r="BW40" s="1"/>
      <c r="BX40" s="1"/>
      <c r="BY40" s="1"/>
      <c r="BZ40" s="1"/>
      <c r="CA40" s="1"/>
      <c r="CB40" s="1"/>
      <c r="CC40" s="1"/>
      <c r="CD40" s="1"/>
      <c r="CE40" s="1"/>
      <c r="CF40" s="1"/>
      <c r="CG40" s="1"/>
      <c r="CH40" s="1"/>
      <c r="CI40" s="1"/>
      <c r="CJ40" s="1"/>
      <c r="CK40" s="1"/>
      <c r="CL40" s="1"/>
      <c r="CM40" s="1"/>
      <c r="CN40" s="1"/>
      <c r="CO40" s="1"/>
      <c r="CP40" s="1"/>
      <c r="CQ40" s="1"/>
      <c r="CS40" s="1"/>
      <c r="CT40" s="9" t="s">
        <v>550</v>
      </c>
      <c r="CU40" s="1"/>
      <c r="CV40" s="1"/>
      <c r="CW40" s="1"/>
      <c r="CX40" s="1"/>
      <c r="CY40" s="1"/>
      <c r="CZ40" s="1"/>
      <c r="DA40" s="1"/>
      <c r="DB40" s="1"/>
      <c r="DC40" s="1"/>
      <c r="DD40" s="1"/>
      <c r="DE40" s="1"/>
      <c r="DF40" s="1"/>
      <c r="DG40" s="1"/>
      <c r="DH40" s="1"/>
      <c r="DI40" s="1"/>
      <c r="DJ40" s="1"/>
      <c r="DK40" s="1"/>
      <c r="DL40" s="1"/>
      <c r="DM40" s="1"/>
      <c r="DN40" s="1"/>
      <c r="DO40" s="1"/>
      <c r="DQ40" s="1"/>
      <c r="DR40" s="9" t="s">
        <v>550</v>
      </c>
      <c r="DS40" s="1"/>
      <c r="DT40" s="1"/>
      <c r="DU40" s="1"/>
      <c r="DV40" s="1"/>
      <c r="DW40" s="1"/>
      <c r="DX40" s="1"/>
      <c r="DY40" s="1"/>
      <c r="DZ40" s="1"/>
      <c r="EA40" s="1"/>
      <c r="EB40" s="1"/>
      <c r="EC40" s="1"/>
      <c r="ED40" s="1"/>
      <c r="EE40" s="1"/>
      <c r="EF40" s="1"/>
      <c r="EG40" s="1"/>
      <c r="EH40" s="1"/>
      <c r="EI40" s="1"/>
      <c r="EJ40" s="1"/>
      <c r="EK40" s="1"/>
      <c r="EL40" s="1"/>
      <c r="EM40" s="1"/>
      <c r="EO40" s="7"/>
      <c r="EP40" s="9" t="s">
        <v>550</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469</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469</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469</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469</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469</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469</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469</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470</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470</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470</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470</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470</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470</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470</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471</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471</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471</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471</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471</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471</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471</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472</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472</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472</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472</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472</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472</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472</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473</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473</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473</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473</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473</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473</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473</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474</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474</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474</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474</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474</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474</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474</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475</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475</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475</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475</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475</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475</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475</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476</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476</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476</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476</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476</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476</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476</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477</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477</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477</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477</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477</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477</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477</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478</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469</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469</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469</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469</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469</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469</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469</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470</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470</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470</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470</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470</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470</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470</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471</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471</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471</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471</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471</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471</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471</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472</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472</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472</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472</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472</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472</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472</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473</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473</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473</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473</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473</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473</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473</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474</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474</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474</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474</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474</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474</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474</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475</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475</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475</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475</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475</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475</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475</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476</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476</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476</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476</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476</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476</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476</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477</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477</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477</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477</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477</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477</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477</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478</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480</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481</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482</v>
      </c>
      <c r="C14" s="1"/>
      <c r="D14" s="1"/>
      <c r="E14" s="1"/>
      <c r="F14" s="1"/>
      <c r="G14" s="1"/>
      <c r="H14" s="1"/>
      <c r="I14" s="1"/>
      <c r="J14" s="1"/>
      <c r="K14" s="1"/>
      <c r="L14" s="1"/>
      <c r="M14" s="1"/>
      <c r="N14" s="1"/>
      <c r="O14" s="1"/>
      <c r="P14" s="1"/>
      <c r="Q14" s="1"/>
      <c r="R14" s="1"/>
      <c r="S14" s="1"/>
      <c r="T14" s="1"/>
      <c r="U14" s="1"/>
      <c r="V14" s="1"/>
      <c r="W14" s="1"/>
    </row>
    <row r="15" ht="14.5" spans="1:23">
      <c r="A15" s="1"/>
      <c r="B15" s="10" t="s">
        <v>456</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457</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483</v>
      </c>
      <c r="C18" s="1"/>
      <c r="D18" s="1"/>
      <c r="E18" s="1"/>
      <c r="F18" s="1"/>
      <c r="G18" s="1"/>
      <c r="H18" s="1"/>
      <c r="I18" s="1"/>
      <c r="J18" s="1"/>
      <c r="K18" s="1"/>
      <c r="L18" s="1"/>
      <c r="M18" s="1"/>
      <c r="N18" s="1"/>
      <c r="O18" s="1"/>
      <c r="P18" s="1"/>
      <c r="Q18" s="1"/>
      <c r="R18" s="1"/>
      <c r="S18" s="1"/>
      <c r="T18" s="1"/>
      <c r="U18" s="1"/>
      <c r="V18" s="1"/>
      <c r="W18" s="1"/>
    </row>
    <row r="19" ht="14.5" spans="1:23">
      <c r="A19" s="1"/>
      <c r="B19" s="10" t="s">
        <v>456</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457</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557</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558</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486</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487</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488</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2024-10-03T14:44:29Z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