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901" activeTab="4"/>
  </bookViews>
  <sheets>
    <sheet name="SEC_Comm" sheetId="112" r:id="rId1"/>
    <sheet name="SEC_Processes" sheetId="127" r:id="rId2"/>
    <sheet name="Tech_SHAR_2050" sheetId="150" r:id="rId3"/>
    <sheet name="Tech_Dem_Sum" sheetId="149" r:id="rId4"/>
    <sheet name="Demands" sheetId="148" r:id="rId5"/>
    <sheet name="attached_mining" sheetId="143" r:id="rId6"/>
    <sheet name="Tech_fuel" sheetId="145" r:id="rId7"/>
    <sheet name="Fuel_tech_steam" sheetId="151" r:id="rId8"/>
    <sheet name="EMI" sheetId="146" r:id="rId9"/>
    <sheet name="attached_cons" sheetId="134" r:id="rId10"/>
    <sheet name="attached_ipp" sheetId="135" r:id="rId11"/>
    <sheet name="attached_smelting" sheetId="136" r:id="rId12"/>
    <sheet name="attached_petroleum" sheetId="137" r:id="rId13"/>
    <sheet name="attached_cement" sheetId="138" r:id="rId14"/>
    <sheet name="attached_chemicals" sheetId="139" r:id="rId15"/>
    <sheet name="attached_iron" sheetId="140" r:id="rId16"/>
    <sheet name="attached_others" sheetId="142" r:id="rId17"/>
    <sheet name="attached_forestry" sheetId="141" r:id="rId18"/>
  </sheets>
  <externalReferences>
    <externalReference r:id="rId19"/>
  </externalReferences>
  <definedNames>
    <definedName name="_xlnm._FilterDatabase" localSheetId="3" hidden="1">Tech_Dem_Sum!$A$2:$K$233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<sst xmlns="http://schemas.openxmlformats.org/spreadsheetml/2006/main" count="17101" uniqueCount="230">
  <si>
    <t>WE CATEGORIZE ALL OF THEM INTO PRE because we don't have the Mt/production data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</si>
  <si>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</si>
  <si>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</si>
  <si>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</si>
  <si>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</si>
  <si>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</si>
  <si>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</si>
  <si>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</si>
  <si>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</si>
  <si>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</si>
  <si>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</si>
  <si>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INDLPG</t>
  </si>
  <si>
    <t>PJ</t>
  </si>
  <si>
    <t>INDELC</t>
  </si>
  <si>
    <t>DAYNITE</t>
  </si>
  <si>
    <t>ELC</t>
  </si>
  <si>
    <t>INDGAS</t>
  </si>
  <si>
    <t>SEASON</t>
  </si>
  <si>
    <t>INDDSTLFO</t>
  </si>
  <si>
    <t>INDHFO</t>
  </si>
  <si>
    <t>INDSGPC</t>
  </si>
  <si>
    <t>INDCOA</t>
  </si>
  <si>
    <t>Hard Coal (IND)</t>
  </si>
  <si>
    <t>INDCOKE</t>
  </si>
  <si>
    <t>Coke (IND)Coke Oven Gas (IND)</t>
  </si>
  <si>
    <t>INDWOOD</t>
  </si>
  <si>
    <t>INDSTM</t>
  </si>
  <si>
    <t>ENV</t>
  </si>
  <si>
    <t>INDCO2N</t>
  </si>
  <si>
    <t>Carbon Dioxide - Combustion (IND)</t>
  </si>
  <si>
    <t>kt</t>
  </si>
  <si>
    <t>DEM</t>
  </si>
  <si>
    <t>INDCONS</t>
  </si>
  <si>
    <t>Construction total energy use</t>
  </si>
  <si>
    <t>INDIPP</t>
  </si>
  <si>
    <t>INDSME</t>
  </si>
  <si>
    <t>INDPET</t>
  </si>
  <si>
    <t>INDCEM</t>
  </si>
  <si>
    <t>INDCHM</t>
  </si>
  <si>
    <t>INDIRON</t>
  </si>
  <si>
    <t>INDOTH</t>
  </si>
  <si>
    <t>INDFOR</t>
  </si>
  <si>
    <t>INDMIN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</si>
  <si>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</si>
  <si>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</si>
  <si>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</si>
  <si>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</si>
  <si>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</si>
  <si>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</si>
  <si>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</si>
  <si>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</si>
  <si>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</si>
  <si>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PRE</t>
  </si>
  <si>
    <t>INDLPG00</t>
  </si>
  <si>
    <t>PJa</t>
  </si>
  <si>
    <t>INDELC00</t>
  </si>
  <si>
    <t>GW</t>
  </si>
  <si>
    <t>INDGAS00</t>
  </si>
  <si>
    <t>INDDSTLFO00</t>
  </si>
  <si>
    <t>INDHFO00</t>
  </si>
  <si>
    <t>INDSGPC00</t>
  </si>
  <si>
    <t>INDCOA00</t>
  </si>
  <si>
    <t>INDCOKE00</t>
  </si>
  <si>
    <t>INDWOOD00</t>
  </si>
  <si>
    <t>*</t>
  </si>
  <si>
    <t>DMD</t>
  </si>
  <si>
    <t>CONS00</t>
  </si>
  <si>
    <t>IPP00</t>
  </si>
  <si>
    <t>SME00</t>
  </si>
  <si>
    <t>PET00</t>
  </si>
  <si>
    <t>CEM00</t>
  </si>
  <si>
    <t>CHM00</t>
  </si>
  <si>
    <t>IRON00</t>
  </si>
  <si>
    <t>OTH00</t>
  </si>
  <si>
    <t>FOR00</t>
  </si>
  <si>
    <t>MIN00</t>
  </si>
  <si>
    <t>INDDSTSTM00</t>
  </si>
  <si>
    <t>INDCOASTM00</t>
  </si>
  <si>
    <t>INDGASSTM00</t>
  </si>
  <si>
    <t>~FI_T</t>
  </si>
  <si>
    <t>Attribute</t>
  </si>
  <si>
    <t>AT</t>
  </si>
  <si>
    <t>QU</t>
  </si>
  <si>
    <t>ON</t>
  </si>
  <si>
    <t>MA</t>
  </si>
  <si>
    <t>SA</t>
  </si>
  <si>
    <t>AL</t>
  </si>
  <si>
    <t>BC</t>
  </si>
  <si>
    <t>Share-I~2050~UP</t>
  </si>
  <si>
    <t>* Base-year technologies for pulp paper industry</t>
  </si>
  <si>
    <t>* Base-year technologies for smelting industry</t>
  </si>
  <si>
    <t>* Base-year technologies for petroleum industry</t>
  </si>
  <si>
    <t>* Base-year technologies for cement industry</t>
  </si>
  <si>
    <t>* Base-year technologies for chemicals industry</t>
  </si>
  <si>
    <t>* Base-year technologies for iron industry</t>
  </si>
  <si>
    <t>* Base-year technologies for others industry</t>
  </si>
  <si>
    <t>* Base-year technologies for forestry industry</t>
  </si>
  <si>
    <t>* Base-year technologies for mining tech</t>
  </si>
  <si>
    <t/>
  </si>
  <si>
    <t>*Attribute</t>
  </si>
  <si>
    <t>*CommName</t>
  </si>
  <si>
    <t>Comm-IN</t>
  </si>
  <si>
    <t>Comm-OUT</t>
  </si>
  <si>
    <t>* Base-year technologies for constructions</t>
  </si>
  <si>
    <t>*Comm-in</t>
  </si>
  <si>
    <t>INPUT</t>
  </si>
  <si>
    <t>LIFE</t>
  </si>
  <si>
    <t>-</t>
  </si>
  <si>
    <t>*Comm-out</t>
  </si>
  <si>
    <t>OUTPUT</t>
  </si>
  <si>
    <t>IND-CONS</t>
  </si>
  <si>
    <t>STOCK</t>
  </si>
  <si>
    <t>EFF</t>
  </si>
  <si>
    <t>AFA</t>
  </si>
  <si>
    <t>Share-I~UP</t>
  </si>
  <si>
    <t>ORIGINAL OUTPUT VALUE</t>
  </si>
  <si>
    <t>IND-IPP</t>
  </si>
  <si>
    <t>IND-SR</t>
  </si>
  <si>
    <t>IND-PR</t>
  </si>
  <si>
    <t>IND-CEM</t>
  </si>
  <si>
    <t>13523 is from the si of Co-creating Canada's path to net-zero: a stakeholder-driven modelling analysis</t>
  </si>
  <si>
    <t>IND-CHE</t>
  </si>
  <si>
    <t>IND-IIS</t>
  </si>
  <si>
    <t>19679 is only for iron</t>
  </si>
  <si>
    <t>IND-OTH</t>
  </si>
  <si>
    <t>IND-FOR</t>
  </si>
  <si>
    <t>* Base-year technologies for mining industry</t>
  </si>
  <si>
    <t>IND-MINING</t>
  </si>
  <si>
    <t>*Unit</t>
  </si>
  <si>
    <t>Demand Commodity Name</t>
  </si>
  <si>
    <t>Demand Unit</t>
  </si>
  <si>
    <t>Demand Value</t>
  </si>
  <si>
    <t>*Units</t>
  </si>
  <si>
    <t>Demand</t>
  </si>
  <si>
    <t>*same with YRFR</t>
  </si>
  <si>
    <t>Timeslices</t>
  </si>
  <si>
    <t>COM_FR</t>
  </si>
  <si>
    <t>RD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</si>
  <si>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</si>
  <si>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</si>
  <si>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</si>
  <si>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</si>
  <si>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</si>
  <si>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</si>
  <si>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</si>
  <si>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</si>
  <si>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</si>
  <si>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</si>
  <si>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</si>
  <si>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Industrial Sector – Aggregated Industries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</si>
  <si>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</si>
  <si>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</si>
  <si>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</si>
  <si>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</si>
  <si>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</si>
  <si>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</si>
  <si>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</si>
  <si>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12: Mining, Quarrying, and Oil and Gas Extraction Secondary Energy Use and GHG Emissions</t>
  </si>
  <si>
    <t>Table 12: Mining, Quarrying, Oil and Gas Extraction Secondary Energy Use and GHG Emissions</t>
  </si>
  <si>
    <t>Total Mining, Quarrying, and Oil and Gas Extraction Energy Use (PJ)</t>
  </si>
  <si>
    <t>Energy Use by Energy Source (PJ)</t>
  </si>
  <si>
    <t>Electricity</t>
  </si>
  <si>
    <t>X</t>
  </si>
  <si>
    <t>Natural Gas</t>
  </si>
  <si>
    <t>Diesel Fuel Oil, Light Fuel Oil and Kerosene</t>
  </si>
  <si>
    <t>Heavy Fuel Oil</t>
  </si>
  <si>
    <t>Still Gas and Petroleum Coke</t>
  </si>
  <si>
    <t>LPG and Gas Plant NGL</t>
  </si>
  <si>
    <t>Coal</t>
  </si>
  <si>
    <t>Coke and Coke Oven Gas</t>
  </si>
  <si>
    <t>Wood Waste and Pulping Liquor</t>
  </si>
  <si>
    <r>
      <rPr>
        <sz val="10"/>
        <rFont val="Arial"/>
        <charset val="134"/>
      </rPr>
      <t>Other</t>
    </r>
    <r>
      <rPr>
        <vertAlign val="superscript"/>
        <sz val="10"/>
        <rFont val="Arial"/>
        <charset val="134"/>
      </rPr>
      <t>2</t>
    </r>
  </si>
  <si>
    <t>Shares (%)</t>
  </si>
  <si>
    <r>
      <rPr>
        <b/>
        <sz val="10"/>
        <rFont val="Arial"/>
        <charset val="134"/>
      </rPr>
      <t xml:space="preserve">Total Mining, Quarrying, and Oil and Gas Extraction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</si>
  <si>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</si>
  <si>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–</t>
  </si>
  <si>
    <t>GHG Intensity (tonne/TJ)</t>
  </si>
  <si>
    <r>
      <rPr>
        <sz val="10"/>
        <rFont val="Arial"/>
        <charset val="134"/>
      </rPr>
      <t xml:space="preserve">1)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production.</t>
    </r>
  </si>
  <si>
    <t>2) “Other” includes steam and waste fuels from the cement industry.</t>
  </si>
  <si>
    <t>CAP2ACT</t>
  </si>
  <si>
    <t>SHARE-O~LO</t>
  </si>
  <si>
    <t>OILLPG</t>
  </si>
  <si>
    <t>PJ/MW</t>
  </si>
  <si>
    <t>INDELCSTM00</t>
  </si>
  <si>
    <t>GASNAT</t>
  </si>
  <si>
    <t>OILDST</t>
  </si>
  <si>
    <t>*We use OILDST to substitute OILLFO</t>
  </si>
  <si>
    <t>OILHFO</t>
  </si>
  <si>
    <t>* We use the gasnat to substitute GASSTILL</t>
  </si>
  <si>
    <t>COAHAR</t>
  </si>
  <si>
    <t>COACOK</t>
  </si>
  <si>
    <t>WOOD</t>
  </si>
  <si>
    <t>Infrastructure for industrial fuels</t>
  </si>
  <si>
    <t>Base-year infrastructure for commercial electricity</t>
  </si>
  <si>
    <t>~FI_T: EFF</t>
  </si>
  <si>
    <t>~FI_T: CAP2ACT</t>
  </si>
  <si>
    <t>~FI_T: LIFE</t>
  </si>
  <si>
    <t>~FI_T: AFA</t>
  </si>
  <si>
    <t>~FI_T: FIXOM</t>
  </si>
  <si>
    <t>all of them referring to EU-TIMES</t>
  </si>
  <si>
    <t>Dynamic coefficients for combustion emissions in industry</t>
  </si>
  <si>
    <t>~COMEMI</t>
  </si>
  <si>
    <t>Table 3: Construction Secondary Energy Use and GHG Emissions</t>
  </si>
  <si>
    <t>Total Construction Energy Use (PJ)</t>
  </si>
  <si>
    <t>n.a.</t>
  </si>
  <si>
    <r>
      <rPr>
        <b/>
        <sz val="10"/>
        <rFont val="Arial"/>
        <charset val="134"/>
      </rPr>
      <t xml:space="preserve">Total Construction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</si>
  <si>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4: Pulp and Paper Secondary Energy Use and GHG Emissions</t>
  </si>
  <si>
    <t>Total Pulp and Paper Energy Use (PJ)</t>
  </si>
  <si>
    <r>
      <rPr>
        <b/>
        <sz val="10"/>
        <rFont val="Arial"/>
        <charset val="134"/>
      </rPr>
      <t xml:space="preserve">Total Pulp and Paper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</si>
  <si>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5: Smelting and Refining Secondary Energy Use and GHG Emissions</t>
  </si>
  <si>
    <t>Total Smelting and Refining Energy Use (PJ)</t>
  </si>
  <si>
    <r>
      <rPr>
        <b/>
        <sz val="10"/>
        <rFont val="Arial"/>
        <charset val="134"/>
      </rPr>
      <t xml:space="preserve">Total Smelting and Refining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</si>
  <si>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6: Petroleum Refining Secondary Energy Use and GHG Emissions</t>
  </si>
  <si>
    <t>Total Petroleum Refining Energy Use (PJ)</t>
  </si>
  <si>
    <r>
      <rPr>
        <b/>
        <sz val="10"/>
        <rFont val="Arial"/>
        <charset val="134"/>
      </rPr>
      <t xml:space="preserve">Total Petroleum Refining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</si>
  <si>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7: Cement Secondary Energy Use and GHG Emissions</t>
  </si>
  <si>
    <t>Total Cement Energy Use (PJ)</t>
  </si>
  <si>
    <r>
      <rPr>
        <b/>
        <sz val="10"/>
        <rFont val="Arial"/>
        <charset val="134"/>
      </rPr>
      <t xml:space="preserve">Total Cement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</si>
  <si>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8: Chemicals Secondary Energy Use and GHG Emissions</t>
  </si>
  <si>
    <t>Total Chemicals Energy Use (PJ)</t>
  </si>
  <si>
    <r>
      <rPr>
        <b/>
        <sz val="10"/>
        <rFont val="Arial"/>
        <charset val="134"/>
      </rPr>
      <t xml:space="preserve">Total Chemicals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</si>
  <si>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9: Iron and Steel Secondary Energy Use and GHG Emissions</t>
  </si>
  <si>
    <t>Total Iron and Steel Energy Use (PJ)</t>
  </si>
  <si>
    <r>
      <rPr>
        <b/>
        <sz val="10"/>
        <rFont val="Arial"/>
        <charset val="134"/>
      </rPr>
      <t xml:space="preserve">Total Iron and Steel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</si>
  <si>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10: Other Manufacturing Secondary Energy Use and GHG Emissions</t>
  </si>
  <si>
    <t>Total Other Manufacturing Energy Use (PJ)</t>
  </si>
  <si>
    <r>
      <rPr>
        <b/>
        <sz val="10"/>
        <rFont val="Arial"/>
        <charset val="134"/>
      </rPr>
      <t xml:space="preserve">Total Other Manufacturing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</si>
  <si>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11: Forestry Secondary Energy Use and GHG Emissions</t>
  </si>
  <si>
    <t>Total Forestry Energy Use (PJ)</t>
  </si>
  <si>
    <r>
      <rPr>
        <b/>
        <sz val="10"/>
        <rFont val="Arial"/>
        <charset val="134"/>
      </rPr>
      <t xml:space="preserve">Total Forestry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</si>
</sst>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£&quot;* #,##0.00_-;\-&quot;£&quot;* #,##0.00_-;_-&quot;£&quot;* &quot;-&quot;??_-;_-@_-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&quot;€&quot;\ * #,##0.00_-;\-&quot;€&quot;\ * #,##0.00_-;_-&quot;€&quot;\ * &quot;-&quot;??_-;_-@_-"/>
    <numFmt numFmtId="189" formatCode="_-[$€]* #,##0.00_-;\-[$€]* #,##0.00_-;_-[$€]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_ * #,##0_ ;_ * \-#,##0_ ;_ * &quot;-&quot;_ ;_ @_ "/>
    <numFmt numFmtId="195" formatCode="_ &quot;kr&quot;\ * #,##0_ ;_ &quot;kr&quot;\ * \-#,##0_ ;_ &quot;kr&quot;\ * &quot;-&quot;_ ;_ @_ "/>
    <numFmt numFmtId="196" formatCode="#,##0.0"/>
    <numFmt numFmtId="197" formatCode="_ &quot;kr&quot;\ * #,##0.00_ ;_ &quot;kr&quot;\ * \-#,##0.00_ ;_ &quot;kr&quot;\ * &quot;-&quot;??_ ;_ @_ "/>
    <numFmt numFmtId="198" formatCode="0.0"/>
    <numFmt numFmtId="199" formatCode="0.000"/>
    <numFmt numFmtId="200" formatCode="\Te\x\t"/>
  </numFmts>
  <fonts count="113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sz val="12"/>
      <name val="Times New Roman"/>
      <charset val="134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theme="1"/>
      <name val="Arial"/>
      <charset val="134"/>
    </font>
    <font>
      <b/>
      <sz val="11"/>
      <color rgb="FF9C6500"/>
      <name val="Calibri"/>
      <charset val="134"/>
      <scheme val="minor"/>
    </font>
    <font>
      <b/>
      <sz val="10"/>
      <color rgb="FFFF0000"/>
      <name val="Arial"/>
      <charset val="134"/>
    </font>
    <font>
      <b/>
      <sz val="11"/>
      <color theme="3"/>
      <name val="Calibri"/>
      <charset val="134"/>
      <scheme val="minor"/>
    </font>
    <font>
      <b/>
      <sz val="10"/>
      <color theme="3"/>
      <name val="Arial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FF0000"/>
      <name val="Arial"/>
      <charset val="134"/>
    </font>
    <font>
      <b/>
      <sz val="10"/>
      <color indexed="12"/>
      <name val="Arial"/>
      <charset val="134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name val="Calibri"/>
      <charset val="134"/>
      <scheme val="minor"/>
    </font>
    <font>
      <b/>
      <sz val="11"/>
      <color theme="6" tint="-0.49998474074526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2"/>
      <color theme="1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8"/>
      <color indexed="9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sz val="18"/>
      <color theme="3"/>
      <name val="Cambria"/>
      <charset val="134"/>
      <scheme val="major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b/>
      <vertAlign val="superscript"/>
      <sz val="12"/>
      <name val="Arial"/>
      <charset val="134"/>
    </font>
    <font>
      <vertAlign val="superscript"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</fonts>
  <fills count="8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656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3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20" borderId="11" applyNumberFormat="0" applyAlignment="0" applyProtection="0">
      <alignment vertical="center"/>
    </xf>
    <xf numFmtId="0" fontId="34" fillId="21" borderId="12" applyNumberFormat="0" applyAlignment="0" applyProtection="0">
      <alignment vertical="center"/>
    </xf>
    <xf numFmtId="0" fontId="35" fillId="21" borderId="11" applyNumberFormat="0" applyAlignment="0" applyProtection="0">
      <alignment vertical="center"/>
    </xf>
    <xf numFmtId="0" fontId="36" fillId="2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42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8" fillId="12" borderId="0" applyNumberFormat="0" applyBorder="0" applyAlignment="0" applyProtection="0"/>
    <xf numFmtId="0" fontId="45" fillId="55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45" borderId="0" applyNumberFormat="0" applyBorder="0" applyAlignment="0" applyProtection="0"/>
    <xf numFmtId="0" fontId="45" fillId="47" borderId="0" applyNumberFormat="0" applyBorder="0" applyAlignment="0" applyProtection="0"/>
    <xf numFmtId="0" fontId="45" fillId="50" borderId="0" applyNumberFormat="0" applyBorder="0" applyAlignment="0" applyProtection="0"/>
    <xf numFmtId="0" fontId="45" fillId="52" borderId="0" applyNumberFormat="0" applyBorder="0" applyAlignment="0" applyProtection="0"/>
    <xf numFmtId="0" fontId="45" fillId="55" borderId="0" applyNumberFormat="0" applyBorder="0" applyAlignment="0" applyProtection="0"/>
    <xf numFmtId="0" fontId="45" fillId="53" borderId="0" applyNumberFormat="0" applyBorder="0" applyAlignment="0" applyProtection="0"/>
    <xf numFmtId="49" fontId="46" fillId="0" borderId="7" applyNumberFormat="0" applyFont="0" applyFill="0" applyBorder="0" applyProtection="0">
      <alignment horizontal="left" vertical="center" indent="2"/>
    </xf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8" fillId="2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8" fillId="2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46" borderId="0" applyNumberFormat="0" applyBorder="0" applyAlignment="0" applyProtection="0"/>
    <xf numFmtId="0" fontId="45" fillId="48" borderId="0" applyNumberFormat="0" applyBorder="0" applyAlignment="0" applyProtection="0"/>
    <xf numFmtId="0" fontId="45" fillId="56" borderId="0" applyNumberFormat="0" applyBorder="0" applyAlignment="0" applyProtection="0"/>
    <xf numFmtId="0" fontId="45" fillId="52" borderId="0" applyNumberFormat="0" applyBorder="0" applyAlignment="0" applyProtection="0"/>
    <xf numFmtId="0" fontId="45" fillId="46" borderId="0" applyNumberFormat="0" applyBorder="0" applyAlignment="0" applyProtection="0"/>
    <xf numFmtId="0" fontId="45" fillId="57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5" borderId="0" applyNumberFormat="0" applyBorder="0" applyAlignment="0" applyProtection="0"/>
    <xf numFmtId="0" fontId="47" fillId="58" borderId="0" applyNumberFormat="0" applyBorder="0" applyAlignment="0" applyProtection="0"/>
    <xf numFmtId="0" fontId="47" fillId="55" borderId="0" applyNumberFormat="0" applyBorder="0" applyAlignment="0" applyProtection="0"/>
    <xf numFmtId="0" fontId="16" fillId="59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5" borderId="0" applyNumberFormat="0" applyBorder="0" applyAlignment="0" applyProtection="0"/>
    <xf numFmtId="0" fontId="47" fillId="58" borderId="0" applyNumberFormat="0" applyBorder="0" applyAlignment="0" applyProtection="0"/>
    <xf numFmtId="0" fontId="47" fillId="55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6" fillId="59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60" borderId="0" applyNumberFormat="0" applyBorder="0" applyAlignment="0" applyProtection="0"/>
    <xf numFmtId="0" fontId="47" fillId="48" borderId="0" applyNumberFormat="0" applyBorder="0" applyAlignment="0" applyProtection="0"/>
    <xf numFmtId="0" fontId="47" fillId="60" borderId="0" applyNumberFormat="0" applyBorder="0" applyAlignment="0" applyProtection="0"/>
    <xf numFmtId="0" fontId="16" fillId="61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60" borderId="0" applyNumberFormat="0" applyBorder="0" applyAlignment="0" applyProtection="0"/>
    <xf numFmtId="0" fontId="47" fillId="48" borderId="0" applyNumberFormat="0" applyBorder="0" applyAlignment="0" applyProtection="0"/>
    <xf numFmtId="0" fontId="47" fillId="60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16" fillId="61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16" fillId="6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16" fillId="62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47" borderId="0" applyNumberFormat="0" applyBorder="0" applyAlignment="0" applyProtection="0"/>
    <xf numFmtId="0" fontId="47" fillId="63" borderId="0" applyNumberFormat="0" applyBorder="0" applyAlignment="0" applyProtection="0"/>
    <xf numFmtId="0" fontId="47" fillId="47" borderId="0" applyNumberFormat="0" applyBorder="0" applyAlignment="0" applyProtection="0"/>
    <xf numFmtId="0" fontId="16" fillId="64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47" borderId="0" applyNumberFormat="0" applyBorder="0" applyAlignment="0" applyProtection="0"/>
    <xf numFmtId="0" fontId="47" fillId="63" borderId="0" applyNumberFormat="0" applyBorder="0" applyAlignment="0" applyProtection="0"/>
    <xf numFmtId="0" fontId="47" fillId="47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16" fillId="64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55" borderId="0" applyNumberFormat="0" applyBorder="0" applyAlignment="0" applyProtection="0"/>
    <xf numFmtId="0" fontId="47" fillId="65" borderId="0" applyNumberFormat="0" applyBorder="0" applyAlignment="0" applyProtection="0"/>
    <xf numFmtId="0" fontId="47" fillId="55" borderId="0" applyNumberFormat="0" applyBorder="0" applyAlignment="0" applyProtection="0"/>
    <xf numFmtId="0" fontId="16" fillId="66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55" borderId="0" applyNumberFormat="0" applyBorder="0" applyAlignment="0" applyProtection="0"/>
    <xf numFmtId="0" fontId="47" fillId="65" borderId="0" applyNumberFormat="0" applyBorder="0" applyAlignment="0" applyProtection="0"/>
    <xf numFmtId="0" fontId="47" fillId="5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6" fillId="66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48" borderId="0" applyNumberFormat="0" applyBorder="0" applyAlignment="0" applyProtection="0"/>
    <xf numFmtId="0" fontId="47" fillId="67" borderId="0" applyNumberFormat="0" applyBorder="0" applyAlignment="0" applyProtection="0"/>
    <xf numFmtId="0" fontId="47" fillId="48" borderId="0" applyNumberFormat="0" applyBorder="0" applyAlignment="0" applyProtection="0"/>
    <xf numFmtId="0" fontId="16" fillId="6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48" borderId="0" applyNumberFormat="0" applyBorder="0" applyAlignment="0" applyProtection="0"/>
    <xf numFmtId="0" fontId="47" fillId="67" borderId="0" applyNumberFormat="0" applyBorder="0" applyAlignment="0" applyProtection="0"/>
    <xf numFmtId="0" fontId="47" fillId="48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16" fillId="68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58" borderId="0" applyNumberFormat="0" applyBorder="0" applyAlignment="0" applyProtection="0"/>
    <xf numFmtId="0" fontId="47" fillId="48" borderId="0" applyNumberFormat="0" applyBorder="0" applyAlignment="0" applyProtection="0"/>
    <xf numFmtId="0" fontId="47" fillId="56" borderId="0" applyNumberFormat="0" applyBorder="0" applyAlignment="0" applyProtection="0"/>
    <xf numFmtId="0" fontId="47" fillId="63" borderId="0" applyNumberFormat="0" applyBorder="0" applyAlignment="0" applyProtection="0"/>
    <xf numFmtId="0" fontId="47" fillId="65" borderId="0" applyNumberFormat="0" applyBorder="0" applyAlignment="0" applyProtection="0"/>
    <xf numFmtId="0" fontId="47" fillId="67" borderId="0" applyNumberFormat="0" applyBorder="0" applyAlignment="0" applyProtection="0"/>
    <xf numFmtId="0" fontId="47" fillId="63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70" borderId="0" applyNumberFormat="0" applyBorder="0" applyAlignment="0" applyProtection="0"/>
    <xf numFmtId="0" fontId="47" fillId="69" borderId="0" applyNumberFormat="0" applyBorder="0" applyAlignment="0" applyProtection="0"/>
    <xf numFmtId="0" fontId="47" fillId="70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60" borderId="0" applyNumberFormat="0" applyBorder="0" applyAlignment="0" applyProtection="0"/>
    <xf numFmtId="0" fontId="47" fillId="71" borderId="0" applyNumberFormat="0" applyBorder="0" applyAlignment="0" applyProtection="0"/>
    <xf numFmtId="0" fontId="47" fillId="60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57" borderId="0" applyNumberFormat="0" applyBorder="0" applyAlignment="0" applyProtection="0"/>
    <xf numFmtId="0" fontId="47" fillId="72" borderId="0" applyNumberFormat="0" applyBorder="0" applyAlignment="0" applyProtection="0"/>
    <xf numFmtId="0" fontId="47" fillId="57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73" borderId="0" applyNumberFormat="0" applyBorder="0" applyAlignment="0" applyProtection="0"/>
    <xf numFmtId="0" fontId="47" fillId="73" borderId="0" applyNumberFormat="0" applyBorder="0" applyAlignment="0" applyProtection="0"/>
    <xf numFmtId="0" fontId="47" fillId="73" borderId="0" applyNumberFormat="0" applyBorder="0" applyAlignment="0" applyProtection="0"/>
    <xf numFmtId="0" fontId="47" fillId="73" borderId="0" applyNumberFormat="0" applyBorder="0" applyAlignment="0" applyProtection="0"/>
    <xf numFmtId="0" fontId="47" fillId="73" borderId="0" applyNumberFormat="0" applyBorder="0" applyAlignment="0" applyProtection="0"/>
    <xf numFmtId="0" fontId="47" fillId="73" borderId="0" applyNumberFormat="0" applyBorder="0" applyAlignment="0" applyProtection="0"/>
    <xf numFmtId="0" fontId="47" fillId="73" borderId="0" applyNumberFormat="0" applyBorder="0" applyAlignment="0" applyProtection="0"/>
    <xf numFmtId="0" fontId="47" fillId="73" borderId="0" applyNumberFormat="0" applyBorder="0" applyAlignment="0" applyProtection="0"/>
    <xf numFmtId="0" fontId="47" fillId="7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73" borderId="0" applyNumberFormat="0" applyBorder="0" applyAlignment="0" applyProtection="0"/>
    <xf numFmtId="0" fontId="47" fillId="63" borderId="0" applyNumberFormat="0" applyBorder="0" applyAlignment="0" applyProtection="0"/>
    <xf numFmtId="0" fontId="47" fillId="7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71" borderId="0" applyNumberFormat="0" applyBorder="0" applyAlignment="0" applyProtection="0"/>
    <xf numFmtId="0" fontId="47" fillId="60" borderId="0" applyNumberFormat="0" applyBorder="0" applyAlignment="0" applyProtection="0"/>
    <xf numFmtId="0" fontId="47" fillId="71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8" fillId="55" borderId="0" applyBorder="0" applyAlignment="0"/>
    <xf numFmtId="0" fontId="46" fillId="55" borderId="0" applyBorder="0">
      <alignment horizontal="right" vertical="center"/>
    </xf>
    <xf numFmtId="0" fontId="46" fillId="50" borderId="0" applyBorder="0">
      <alignment horizontal="right" vertical="center"/>
    </xf>
    <xf numFmtId="0" fontId="46" fillId="50" borderId="0" applyBorder="0">
      <alignment horizontal="right" vertical="center"/>
    </xf>
    <xf numFmtId="0" fontId="49" fillId="50" borderId="7">
      <alignment horizontal="right" vertical="center"/>
    </xf>
    <xf numFmtId="0" fontId="50" fillId="50" borderId="7">
      <alignment horizontal="right" vertical="center"/>
    </xf>
    <xf numFmtId="0" fontId="49" fillId="53" borderId="7">
      <alignment horizontal="right" vertical="center"/>
    </xf>
    <xf numFmtId="0" fontId="49" fillId="53" borderId="7">
      <alignment horizontal="right" vertical="center"/>
    </xf>
    <xf numFmtId="0" fontId="49" fillId="53" borderId="16">
      <alignment horizontal="right" vertical="center"/>
    </xf>
    <xf numFmtId="0" fontId="49" fillId="53" borderId="17">
      <alignment horizontal="right" vertical="center"/>
    </xf>
    <xf numFmtId="0" fontId="49" fillId="53" borderId="18">
      <alignment horizontal="right" vertical="center"/>
    </xf>
    <xf numFmtId="0" fontId="47" fillId="69" borderId="0" applyNumberFormat="0" applyBorder="0" applyAlignment="0" applyProtection="0"/>
    <xf numFmtId="0" fontId="47" fillId="71" borderId="0" applyNumberFormat="0" applyBorder="0" applyAlignment="0" applyProtection="0"/>
    <xf numFmtId="0" fontId="47" fillId="72" borderId="0" applyNumberFormat="0" applyBorder="0" applyAlignment="0" applyProtection="0"/>
    <xf numFmtId="0" fontId="47" fillId="63" borderId="0" applyNumberFormat="0" applyBorder="0" applyAlignment="0" applyProtection="0"/>
    <xf numFmtId="0" fontId="47" fillId="65" borderId="0" applyNumberFormat="0" applyBorder="0" applyAlignment="0" applyProtection="0"/>
    <xf numFmtId="0" fontId="47" fillId="60" borderId="0" applyNumberFormat="0" applyBorder="0" applyAlignment="0" applyProtection="0"/>
    <xf numFmtId="0" fontId="51" fillId="74" borderId="19" applyNumberFormat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52" borderId="0" applyNumberFormat="0" applyBorder="0" applyAlignment="0" applyProtection="0"/>
    <xf numFmtId="0" fontId="52" fillId="47" borderId="0" applyNumberFormat="0" applyBorder="0" applyAlignment="0" applyProtection="0"/>
    <xf numFmtId="0" fontId="52" fillId="52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3" fillId="24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4" fillId="74" borderId="20" applyNumberFormat="0" applyAlignment="0" applyProtection="0"/>
    <xf numFmtId="4" fontId="48" fillId="0" borderId="21" applyFill="0" applyBorder="0" applyProtection="0">
      <alignment horizontal="right" vertical="center"/>
    </xf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5" fillId="75" borderId="20" applyNumberFormat="0" applyAlignment="0" applyProtection="0"/>
    <xf numFmtId="0" fontId="55" fillId="75" borderId="20" applyNumberFormat="0" applyAlignment="0" applyProtection="0"/>
    <xf numFmtId="0" fontId="55" fillId="75" borderId="20" applyNumberFormat="0" applyAlignment="0" applyProtection="0"/>
    <xf numFmtId="0" fontId="55" fillId="75" borderId="20" applyNumberFormat="0" applyAlignment="0" applyProtection="0"/>
    <xf numFmtId="0" fontId="55" fillId="75" borderId="20" applyNumberFormat="0" applyAlignment="0" applyProtection="0"/>
    <xf numFmtId="0" fontId="55" fillId="75" borderId="20" applyNumberFormat="0" applyAlignment="0" applyProtection="0"/>
    <xf numFmtId="0" fontId="55" fillId="75" borderId="20" applyNumberFormat="0" applyAlignment="0" applyProtection="0"/>
    <xf numFmtId="0" fontId="55" fillId="75" borderId="20" applyNumberFormat="0" applyAlignment="0" applyProtection="0"/>
    <xf numFmtId="0" fontId="55" fillId="75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5" fillId="75" borderId="20" applyNumberFormat="0" applyAlignment="0" applyProtection="0"/>
    <xf numFmtId="0" fontId="54" fillId="74" borderId="20" applyNumberFormat="0" applyAlignment="0" applyProtection="0"/>
    <xf numFmtId="0" fontId="55" fillId="75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4" fillId="74" borderId="20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0" fontId="56" fillId="76" borderId="22" applyNumberFormat="0" applyAlignment="0" applyProtection="0"/>
    <xf numFmtId="49" fontId="0" fillId="55" borderId="23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5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5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9" fillId="0" borderId="0" applyNumberFormat="0">
      <alignment horizontal="right"/>
    </xf>
    <xf numFmtId="181" fontId="45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0" fontId="46" fillId="53" borderId="24">
      <alignment horizontal="left" vertical="center" wrapText="1" indent="2"/>
    </xf>
    <xf numFmtId="0" fontId="46" fillId="0" borderId="24">
      <alignment horizontal="left" vertical="center" wrapText="1" indent="2"/>
    </xf>
    <xf numFmtId="0" fontId="46" fillId="50" borderId="17">
      <alignment horizontal="left" vertical="center"/>
    </xf>
    <xf numFmtId="0" fontId="49" fillId="0" borderId="25">
      <alignment horizontal="left" vertical="top" wrapText="1"/>
    </xf>
    <xf numFmtId="3" fontId="59" fillId="0" borderId="23">
      <alignment horizontal="right" vertical="top"/>
    </xf>
    <xf numFmtId="0" fontId="60" fillId="53" borderId="20" applyNumberFormat="0" applyAlignment="0" applyProtection="0"/>
    <xf numFmtId="0" fontId="61" fillId="0" borderId="1"/>
    <xf numFmtId="0" fontId="4" fillId="65" borderId="7">
      <alignment horizontal="centerContinuous" vertical="top" wrapText="1"/>
    </xf>
    <xf numFmtId="0" fontId="62" fillId="0" borderId="0">
      <alignment vertical="top" wrapText="1"/>
    </xf>
    <xf numFmtId="0" fontId="63" fillId="0" borderId="26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57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7" fontId="57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57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57" fillId="0" borderId="0" applyFont="0" applyFill="0" applyBorder="0" applyAlignment="0" applyProtection="0"/>
    <xf numFmtId="11" fontId="57" fillId="0" borderId="0" applyFont="0" applyFill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5" borderId="0" applyNumberFormat="0" applyBorder="0" applyAlignment="0" applyProtection="0"/>
    <xf numFmtId="0" fontId="66" fillId="55" borderId="0" applyNumberFormat="0" applyBorder="0" applyAlignment="0" applyProtection="0"/>
    <xf numFmtId="0" fontId="66" fillId="55" borderId="0" applyNumberFormat="0" applyBorder="0" applyAlignment="0" applyProtection="0"/>
    <xf numFmtId="0" fontId="66" fillId="50" borderId="0" applyNumberFormat="0" applyBorder="0" applyAlignment="0" applyProtection="0"/>
    <xf numFmtId="0" fontId="66" fillId="55" borderId="0" applyNumberFormat="0" applyBorder="0" applyAlignment="0" applyProtection="0"/>
    <xf numFmtId="0" fontId="66" fillId="55" borderId="0" applyNumberFormat="0" applyBorder="0" applyAlignment="0" applyProtection="0"/>
    <xf numFmtId="0" fontId="67" fillId="23" borderId="0" applyNumberFormat="0" applyBorder="0" applyAlignment="0" applyProtection="0"/>
    <xf numFmtId="0" fontId="66" fillId="55" borderId="0" applyNumberFormat="0" applyBorder="0" applyAlignment="0" applyProtection="0"/>
    <xf numFmtId="0" fontId="66" fillId="55" borderId="0" applyNumberFormat="0" applyBorder="0" applyAlignment="0" applyProtection="0"/>
    <xf numFmtId="0" fontId="66" fillId="55" borderId="0" applyNumberFormat="0" applyBorder="0" applyAlignment="0" applyProtection="0"/>
    <xf numFmtId="0" fontId="66" fillId="55" borderId="0" applyNumberFormat="0" applyBorder="0" applyAlignment="0" applyProtection="0"/>
    <xf numFmtId="0" fontId="66" fillId="55" borderId="0" applyNumberFormat="0" applyBorder="0" applyAlignment="0" applyProtection="0"/>
    <xf numFmtId="0" fontId="66" fillId="55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5" borderId="0" applyNumberFormat="0" applyBorder="0" applyAlignment="0" applyProtection="0"/>
    <xf numFmtId="0" fontId="66" fillId="50" borderId="0" applyNumberFormat="0" applyBorder="0" applyAlignment="0" applyProtection="0"/>
    <xf numFmtId="0" fontId="66" fillId="55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8" fillId="23" borderId="0" applyNumberFormat="0" applyBorder="0" applyAlignment="0" applyProtection="0"/>
    <xf numFmtId="0" fontId="68" fillId="23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70" fillId="0" borderId="28" applyNumberFormat="0" applyFill="0" applyAlignment="0" applyProtection="0"/>
    <xf numFmtId="0" fontId="69" fillId="0" borderId="27" applyNumberFormat="0" applyFill="0" applyAlignment="0" applyProtection="0"/>
    <xf numFmtId="0" fontId="70" fillId="0" borderId="28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2" fillId="0" borderId="30" applyNumberFormat="0" applyFill="0" applyAlignment="0" applyProtection="0"/>
    <xf numFmtId="0" fontId="71" fillId="0" borderId="29" applyNumberFormat="0" applyFill="0" applyAlignment="0" applyProtection="0"/>
    <xf numFmtId="0" fontId="72" fillId="0" borderId="30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32" applyNumberFormat="0" applyFill="0" applyAlignment="0" applyProtection="0"/>
    <xf numFmtId="0" fontId="73" fillId="0" borderId="31" applyNumberFormat="0" applyFill="0" applyAlignment="0" applyProtection="0"/>
    <xf numFmtId="0" fontId="74" fillId="0" borderId="32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53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77" fillId="20" borderId="11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10" borderId="20" applyNumberFormat="0" applyAlignment="0" applyProtection="0"/>
    <xf numFmtId="0" fontId="60" fillId="53" borderId="20" applyNumberFormat="0" applyAlignment="0" applyProtection="0"/>
    <xf numFmtId="0" fontId="78" fillId="20" borderId="11" applyNumberFormat="0" applyAlignment="0" applyProtection="0"/>
    <xf numFmtId="0" fontId="60" fillId="53" borderId="20" applyNumberFormat="0" applyAlignment="0" applyProtection="0"/>
    <xf numFmtId="0" fontId="60" fillId="10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0" fontId="60" fillId="53" borderId="20" applyNumberFormat="0" applyAlignment="0" applyProtection="0"/>
    <xf numFmtId="4" fontId="46" fillId="0" borderId="0" applyBorder="0">
      <alignment horizontal="right" vertical="center"/>
    </xf>
    <xf numFmtId="0" fontId="46" fillId="0" borderId="7">
      <alignment horizontal="right" vertical="center"/>
    </xf>
    <xf numFmtId="1" fontId="79" fillId="50" borderId="0" applyBorder="0">
      <alignment horizontal="right" vertical="center"/>
    </xf>
    <xf numFmtId="0" fontId="75" fillId="0" borderId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1" fillId="0" borderId="34" applyNumberFormat="0" applyFill="0" applyAlignment="0" applyProtection="0"/>
    <xf numFmtId="0" fontId="80" fillId="0" borderId="33" applyNumberFormat="0" applyFill="0" applyAlignment="0" applyProtection="0"/>
    <xf numFmtId="0" fontId="81" fillId="0" borderId="34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178" fontId="0" fillId="0" borderId="0" applyFont="0" applyFill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3" fillId="10" borderId="0" applyNumberFormat="0" applyBorder="0" applyAlignment="0" applyProtection="0"/>
    <xf numFmtId="0" fontId="82" fillId="10" borderId="0" applyNumberFormat="0" applyBorder="0" applyAlignment="0" applyProtection="0"/>
    <xf numFmtId="0" fontId="83" fillId="10" borderId="0" applyNumberFormat="0" applyBorder="0" applyAlignment="0" applyProtection="0"/>
    <xf numFmtId="0" fontId="84" fillId="6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3" fillId="10" borderId="0" applyNumberFormat="0" applyBorder="0" applyAlignment="0" applyProtection="0"/>
    <xf numFmtId="0" fontId="85" fillId="10" borderId="0" applyNumberFormat="0" applyBorder="0" applyAlignment="0" applyProtection="0"/>
    <xf numFmtId="0" fontId="82" fillId="10" borderId="0" applyNumberFormat="0" applyBorder="0" applyAlignment="0" applyProtection="0"/>
    <xf numFmtId="0" fontId="85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3" fillId="10" borderId="0" applyNumberFormat="0" applyBorder="0" applyAlignment="0" applyProtection="0"/>
    <xf numFmtId="0" fontId="85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4" fillId="6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4" fillId="6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0" fillId="0" borderId="0"/>
    <xf numFmtId="0" fontId="0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45" fillId="0" borderId="0"/>
    <xf numFmtId="5" fontId="86" fillId="0" borderId="0">
      <alignment vertical="center"/>
    </xf>
    <xf numFmtId="5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9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179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6" fillId="0" borderId="0">
      <alignment vertical="center"/>
    </xf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179" fontId="86" fillId="0" borderId="0">
      <alignment vertical="center"/>
    </xf>
    <xf numFmtId="0" fontId="8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5" fillId="0" borderId="0"/>
    <xf numFmtId="0" fontId="8" fillId="0" borderId="0"/>
    <xf numFmtId="0" fontId="87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/>
    <xf numFmtId="0" fontId="45" fillId="0" borderId="0"/>
    <xf numFmtId="0" fontId="45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190" fontId="86" fillId="0" borderId="0">
      <alignment vertical="center"/>
    </xf>
    <xf numFmtId="0" fontId="88" fillId="0" borderId="0"/>
    <xf numFmtId="190" fontId="86" fillId="0" borderId="0">
      <alignment vertical="center"/>
    </xf>
    <xf numFmtId="0" fontId="0" fillId="0" borderId="0"/>
    <xf numFmtId="0" fontId="87" fillId="0" borderId="0"/>
    <xf numFmtId="0" fontId="88" fillId="0" borderId="0"/>
    <xf numFmtId="0" fontId="0" fillId="0" borderId="0"/>
    <xf numFmtId="0" fontId="45" fillId="0" borderId="0"/>
    <xf numFmtId="0" fontId="0" fillId="0" borderId="0"/>
    <xf numFmtId="0" fontId="45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7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9" fillId="0" borderId="0" applyNumberFormat="0" applyFill="0" applyBorder="0" applyAlignment="0" applyProtection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0" fillId="0" borderId="0"/>
    <xf numFmtId="0" fontId="0" fillId="0" borderId="0"/>
    <xf numFmtId="0" fontId="0" fillId="0" borderId="0"/>
    <xf numFmtId="0" fontId="45" fillId="0" borderId="0" applyFill="0" applyProtection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45" fillId="0" borderId="0"/>
    <xf numFmtId="0" fontId="0" fillId="0" borderId="0"/>
    <xf numFmtId="0" fontId="91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45" fillId="0" borderId="0"/>
    <xf numFmtId="0" fontId="8" fillId="0" borderId="0"/>
    <xf numFmtId="0" fontId="8" fillId="0" borderId="0"/>
    <xf numFmtId="0" fontId="0" fillId="0" borderId="0"/>
    <xf numFmtId="0" fontId="87" fillId="0" borderId="0"/>
    <xf numFmtId="0" fontId="45" fillId="0" borderId="0"/>
    <xf numFmtId="0" fontId="0" fillId="0" borderId="0"/>
    <xf numFmtId="0" fontId="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92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93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7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94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5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45" fillId="0" borderId="0"/>
    <xf numFmtId="4" fontId="46" fillId="0" borderId="7" applyFill="0" applyBorder="0" applyProtection="0">
      <alignment horizontal="right" vertical="center"/>
    </xf>
    <xf numFmtId="0" fontId="48" fillId="0" borderId="0" applyNumberFormat="0" applyFill="0" applyBorder="0" applyProtection="0">
      <alignment horizontal="left" vertical="center"/>
    </xf>
    <xf numFmtId="0" fontId="46" fillId="0" borderId="7" applyNumberFormat="0" applyFill="0" applyAlignment="0" applyProtection="0"/>
    <xf numFmtId="0" fontId="0" fillId="76" borderId="0" applyNumberFormat="0" applyFont="0" applyBorder="0" applyAlignment="0" applyProtection="0"/>
    <xf numFmtId="0" fontId="0" fillId="0" borderId="0"/>
    <xf numFmtId="0" fontId="95" fillId="0" borderId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8" fillId="3" borderId="8" applyNumberFormat="0" applyFont="0" applyAlignment="0" applyProtection="0"/>
    <xf numFmtId="0" fontId="8" fillId="3" borderId="8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8" fillId="3" borderId="8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8" fillId="3" borderId="8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8" fillId="3" borderId="8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0" fillId="51" borderId="35" applyNumberFormat="0" applyFont="0" applyAlignment="0" applyProtection="0"/>
    <xf numFmtId="0" fontId="45" fillId="51" borderId="35" applyNumberFormat="0" applyFont="0" applyAlignment="0" applyProtection="0"/>
    <xf numFmtId="0" fontId="0" fillId="51" borderId="35" applyNumberFormat="0" applyFont="0" applyAlignment="0" applyProtection="0"/>
    <xf numFmtId="0" fontId="57" fillId="51" borderId="35" applyNumberFormat="0" applyFont="0" applyAlignment="0" applyProtection="0"/>
    <xf numFmtId="0" fontId="0" fillId="51" borderId="35" applyNumberFormat="0" applyFont="0" applyAlignment="0" applyProtection="0"/>
    <xf numFmtId="0" fontId="57" fillId="51" borderId="35" applyNumberFormat="0" applyFont="0" applyAlignment="0" applyProtection="0"/>
    <xf numFmtId="191" fontId="96" fillId="0" borderId="0">
      <alignment horizontal="right"/>
    </xf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5" borderId="19" applyNumberFormat="0" applyAlignment="0" applyProtection="0"/>
    <xf numFmtId="0" fontId="51" fillId="75" borderId="19" applyNumberFormat="0" applyAlignment="0" applyProtection="0"/>
    <xf numFmtId="0" fontId="51" fillId="75" borderId="19" applyNumberFormat="0" applyAlignment="0" applyProtection="0"/>
    <xf numFmtId="0" fontId="51" fillId="75" borderId="19" applyNumberFormat="0" applyAlignment="0" applyProtection="0"/>
    <xf numFmtId="0" fontId="51" fillId="75" borderId="19" applyNumberFormat="0" applyAlignment="0" applyProtection="0"/>
    <xf numFmtId="0" fontId="51" fillId="75" borderId="19" applyNumberFormat="0" applyAlignment="0" applyProtection="0"/>
    <xf numFmtId="0" fontId="51" fillId="75" borderId="19" applyNumberFormat="0" applyAlignment="0" applyProtection="0"/>
    <xf numFmtId="0" fontId="51" fillId="75" borderId="19" applyNumberFormat="0" applyAlignment="0" applyProtection="0"/>
    <xf numFmtId="0" fontId="51" fillId="75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5" borderId="19" applyNumberFormat="0" applyAlignment="0" applyProtection="0"/>
    <xf numFmtId="0" fontId="51" fillId="74" borderId="19" applyNumberFormat="0" applyAlignment="0" applyProtection="0"/>
    <xf numFmtId="0" fontId="51" fillId="75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0" fontId="51" fillId="74" borderId="19" applyNumberFormat="0" applyAlignment="0" applyProtection="0"/>
    <xf numFmtId="193" fontId="46" fillId="77" borderId="7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58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5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9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97" fillId="0" borderId="0" applyFont="0" applyFill="0" applyBorder="0" applyAlignment="0" applyProtection="0"/>
    <xf numFmtId="194" fontId="97" fillId="0" borderId="0" applyFont="0" applyFill="0" applyBorder="0" applyAlignment="0" applyProtection="0"/>
    <xf numFmtId="195" fontId="97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2" fillId="0" borderId="0">
      <alignment vertical="top" wrapText="1"/>
    </xf>
    <xf numFmtId="0" fontId="62" fillId="0" borderId="0">
      <alignment vertical="top" wrapText="1"/>
    </xf>
    <xf numFmtId="0" fontId="0" fillId="0" borderId="0"/>
    <xf numFmtId="0" fontId="0" fillId="0" borderId="0"/>
    <xf numFmtId="0" fontId="62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7" applyNumberFormat="0" applyFill="0" applyProtection="0">
      <alignment horizontal="right"/>
    </xf>
    <xf numFmtId="0" fontId="0" fillId="0" borderId="7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78" borderId="7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78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78" borderId="7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7" applyNumberFormat="0" applyFill="0" applyProtection="0">
      <alignment horizontal="right"/>
    </xf>
    <xf numFmtId="0" fontId="0" fillId="0" borderId="7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8" fillId="69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99" fillId="79" borderId="36">
      <alignment vertical="center"/>
    </xf>
    <xf numFmtId="0" fontId="0" fillId="0" borderId="0"/>
    <xf numFmtId="0" fontId="0" fillId="0" borderId="0"/>
    <xf numFmtId="179" fontId="100" fillId="79" borderId="36">
      <alignment vertical="center"/>
    </xf>
    <xf numFmtId="0" fontId="0" fillId="0" borderId="0"/>
    <xf numFmtId="0" fontId="0" fillId="0" borderId="0"/>
    <xf numFmtId="196" fontId="101" fillId="80" borderId="36">
      <alignment vertical="center"/>
    </xf>
    <xf numFmtId="0" fontId="0" fillId="0" borderId="0"/>
    <xf numFmtId="0" fontId="0" fillId="0" borderId="0"/>
    <xf numFmtId="0" fontId="0" fillId="81" borderId="37" applyBorder="0">
      <alignment horizontal="left" vertical="center"/>
    </xf>
    <xf numFmtId="0" fontId="0" fillId="0" borderId="0"/>
    <xf numFmtId="0" fontId="0" fillId="0" borderId="0"/>
    <xf numFmtId="49" fontId="0" fillId="82" borderId="7">
      <alignment vertical="center" wrapText="1"/>
    </xf>
    <xf numFmtId="0" fontId="0" fillId="0" borderId="0"/>
    <xf numFmtId="0" fontId="0" fillId="0" borderId="0"/>
    <xf numFmtId="0" fontId="0" fillId="83" borderId="38">
      <alignment horizontal="left" vertical="center" wrapText="1"/>
    </xf>
    <xf numFmtId="0" fontId="0" fillId="0" borderId="0"/>
    <xf numFmtId="0" fontId="0" fillId="0" borderId="0"/>
    <xf numFmtId="0" fontId="102" fillId="84" borderId="7">
      <alignment horizontal="left" vertical="center" wrapText="1"/>
    </xf>
    <xf numFmtId="0" fontId="0" fillId="0" borderId="0"/>
    <xf numFmtId="0" fontId="0" fillId="0" borderId="0"/>
    <xf numFmtId="0" fontId="0" fillId="67" borderId="7">
      <alignment horizontal="left" vertical="center" wrapText="1"/>
    </xf>
    <xf numFmtId="0" fontId="0" fillId="0" borderId="0"/>
    <xf numFmtId="0" fontId="0" fillId="0" borderId="0"/>
    <xf numFmtId="0" fontId="0" fillId="85" borderId="7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5" fillId="0" borderId="0" applyNumberFormat="0" applyFill="0" applyBorder="0" applyAlignment="0" applyProtection="0"/>
    <xf numFmtId="0" fontId="0" fillId="0" borderId="0"/>
    <xf numFmtId="0" fontId="0" fillId="0" borderId="0"/>
    <xf numFmtId="0" fontId="103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26" applyNumberFormat="0" applyFill="0" applyAlignment="0" applyProtection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63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7" fontId="97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0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0" fillId="2" borderId="0" xfId="0" applyFill="1"/>
    <xf numFmtId="0" fontId="7" fillId="0" borderId="0" xfId="3615" applyFont="1"/>
    <xf numFmtId="0" fontId="8" fillId="0" borderId="0" xfId="3615"/>
    <xf numFmtId="0" fontId="9" fillId="3" borderId="2" xfId="3615" applyFont="1" applyFill="1" applyBorder="1" applyAlignment="1">
      <alignment vertical="center"/>
    </xf>
    <xf numFmtId="0" fontId="8" fillId="4" borderId="2" xfId="3615" applyFill="1" applyBorder="1"/>
    <xf numFmtId="198" fontId="8" fillId="0" borderId="0" xfId="3615" applyNumberFormat="1"/>
    <xf numFmtId="0" fontId="0" fillId="0" borderId="0" xfId="0" applyFill="1"/>
    <xf numFmtId="0" fontId="10" fillId="0" borderId="0" xfId="5057" applyFont="1"/>
    <xf numFmtId="0" fontId="10" fillId="0" borderId="0" xfId="5057" applyFont="1" applyFill="1"/>
    <xf numFmtId="0" fontId="8" fillId="0" borderId="0" xfId="5248" applyFont="1" applyFill="1" applyAlignment="1"/>
    <xf numFmtId="0" fontId="8" fillId="5" borderId="0" xfId="5248" applyFont="1" applyFill="1" applyAlignment="1"/>
    <xf numFmtId="0" fontId="10" fillId="5" borderId="0" xfId="5057" applyFont="1" applyFill="1"/>
    <xf numFmtId="0" fontId="11" fillId="6" borderId="0" xfId="3509" applyFont="1" applyFill="1"/>
    <xf numFmtId="0" fontId="8" fillId="0" borderId="0" xfId="0" applyFont="1" applyFill="1" applyAlignment="1"/>
    <xf numFmtId="0" fontId="12" fillId="0" borderId="0" xfId="5057" applyFont="1"/>
    <xf numFmtId="0" fontId="11" fillId="0" borderId="0" xfId="3509" applyFont="1" applyFill="1"/>
    <xf numFmtId="0" fontId="0" fillId="5" borderId="0" xfId="0" applyFill="1"/>
    <xf numFmtId="199" fontId="10" fillId="0" borderId="0" xfId="5057" applyNumberFormat="1" applyFont="1" applyFill="1"/>
    <xf numFmtId="199" fontId="12" fillId="0" borderId="0" xfId="5057" applyNumberFormat="1" applyFont="1" applyFill="1"/>
    <xf numFmtId="0" fontId="13" fillId="0" borderId="0" xfId="5248" applyFont="1" applyFill="1" applyAlignment="1"/>
    <xf numFmtId="0" fontId="14" fillId="0" borderId="0" xfId="5057" applyFont="1" applyFill="1"/>
    <xf numFmtId="199" fontId="14" fillId="0" borderId="0" xfId="5057" applyNumberFormat="1" applyFont="1" applyFill="1"/>
    <xf numFmtId="0" fontId="12" fillId="0" borderId="0" xfId="5057" applyFont="1" applyFill="1"/>
    <xf numFmtId="0" fontId="15" fillId="0" borderId="2" xfId="4432" applyFont="1" applyFill="1" applyBorder="1" applyAlignment="1">
      <alignment vertical="center"/>
    </xf>
    <xf numFmtId="0" fontId="8" fillId="0" borderId="0" xfId="4432"/>
    <xf numFmtId="0" fontId="16" fillId="5" borderId="0" xfId="25"/>
    <xf numFmtId="0" fontId="9" fillId="3" borderId="2" xfId="4432" applyFont="1" applyFill="1" applyBorder="1" applyAlignment="1">
      <alignment vertical="center"/>
    </xf>
    <xf numFmtId="1" fontId="9" fillId="7" borderId="2" xfId="4432" applyNumberFormat="1" applyFont="1" applyFill="1" applyBorder="1" applyAlignment="1">
      <alignment vertical="center"/>
    </xf>
    <xf numFmtId="1" fontId="9" fillId="7" borderId="0" xfId="4432" applyNumberFormat="1" applyFont="1" applyFill="1" applyAlignment="1">
      <alignment vertical="center"/>
    </xf>
    <xf numFmtId="0" fontId="8" fillId="0" borderId="3" xfId="4432" applyBorder="1"/>
    <xf numFmtId="198" fontId="8" fillId="0" borderId="3" xfId="4432" applyNumberFormat="1" applyBorder="1"/>
    <xf numFmtId="198" fontId="8" fillId="0" borderId="0" xfId="4432" applyNumberFormat="1"/>
    <xf numFmtId="9" fontId="0" fillId="0" borderId="0" xfId="0" applyNumberFormat="1"/>
    <xf numFmtId="0" fontId="8" fillId="2" borderId="4" xfId="4432" applyFont="1" applyFill="1" applyBorder="1"/>
    <xf numFmtId="0" fontId="8" fillId="0" borderId="4" xfId="4432" applyBorder="1"/>
    <xf numFmtId="198" fontId="8" fillId="0" borderId="4" xfId="4432" applyNumberFormat="1" applyBorder="1"/>
    <xf numFmtId="0" fontId="17" fillId="2" borderId="5" xfId="4432" applyFont="1" applyFill="1" applyBorder="1"/>
    <xf numFmtId="0" fontId="8" fillId="0" borderId="5" xfId="4432" applyBorder="1"/>
    <xf numFmtId="198" fontId="8" fillId="0" borderId="5" xfId="4432" applyNumberFormat="1" applyBorder="1"/>
    <xf numFmtId="0" fontId="8" fillId="2" borderId="3" xfId="4432" applyFill="1" applyBorder="1"/>
    <xf numFmtId="0" fontId="8" fillId="8" borderId="3" xfId="4432" applyFont="1" applyFill="1" applyBorder="1"/>
    <xf numFmtId="2" fontId="8" fillId="0" borderId="0" xfId="4432" applyNumberFormat="1"/>
    <xf numFmtId="0" fontId="7" fillId="0" borderId="0" xfId="4432" applyFont="1"/>
    <xf numFmtId="0" fontId="15" fillId="9" borderId="2" xfId="4432" applyFont="1" applyFill="1" applyBorder="1" applyAlignment="1">
      <alignment vertical="center"/>
    </xf>
    <xf numFmtId="0" fontId="12" fillId="0" borderId="0" xfId="0" applyFont="1"/>
    <xf numFmtId="0" fontId="18" fillId="0" borderId="0" xfId="0" applyFont="1"/>
    <xf numFmtId="4" fontId="4" fillId="0" borderId="0" xfId="0" applyNumberFormat="1" applyFont="1" applyAlignment="1">
      <alignment horizontal="right"/>
    </xf>
    <xf numFmtId="0" fontId="19" fillId="0" borderId="0" xfId="0" applyFont="1"/>
    <xf numFmtId="0" fontId="4" fillId="10" borderId="4" xfId="0" applyFont="1" applyFill="1" applyBorder="1" applyAlignment="1">
      <alignment vertical="center"/>
    </xf>
    <xf numFmtId="1" fontId="9" fillId="11" borderId="2" xfId="4430" applyNumberFormat="1" applyFont="1" applyFill="1" applyBorder="1" applyAlignment="1">
      <alignment vertical="center"/>
    </xf>
    <xf numFmtId="1" fontId="9" fillId="7" borderId="2" xfId="3591" applyNumberFormat="1" applyFont="1" applyFill="1" applyBorder="1" applyAlignment="1">
      <alignment vertical="center"/>
    </xf>
    <xf numFmtId="0" fontId="20" fillId="12" borderId="4" xfId="42" applyFont="1" applyBorder="1" applyAlignment="1">
      <alignment horizontal="left" wrapText="1"/>
    </xf>
    <xf numFmtId="0" fontId="20" fillId="12" borderId="6" xfId="42" applyFont="1" applyBorder="1" applyAlignment="1">
      <alignment horizontal="center" wrapText="1"/>
    </xf>
    <xf numFmtId="0" fontId="20" fillId="0" borderId="6" xfId="42" applyFont="1" applyFill="1" applyBorder="1" applyAlignment="1">
      <alignment horizontal="center" wrapText="1"/>
    </xf>
    <xf numFmtId="0" fontId="0" fillId="0" borderId="6" xfId="0" applyBorder="1"/>
    <xf numFmtId="0" fontId="20" fillId="12" borderId="6" xfId="42" applyFont="1" applyBorder="1" applyAlignment="1">
      <alignment horizontal="left" wrapText="1"/>
    </xf>
    <xf numFmtId="0" fontId="20" fillId="12" borderId="2" xfId="42" applyFont="1" applyBorder="1" applyAlignment="1">
      <alignment horizontal="left" wrapText="1"/>
    </xf>
    <xf numFmtId="0" fontId="20" fillId="12" borderId="3" xfId="42" applyFont="1" applyBorder="1" applyAlignment="1">
      <alignment horizontal="center" wrapText="1"/>
    </xf>
    <xf numFmtId="0" fontId="20" fillId="0" borderId="5" xfId="42" applyFont="1" applyFill="1" applyBorder="1" applyAlignment="1">
      <alignment horizontal="center" wrapText="1"/>
    </xf>
    <xf numFmtId="0" fontId="0" fillId="0" borderId="5" xfId="0" applyBorder="1"/>
    <xf numFmtId="0" fontId="20" fillId="12" borderId="3" xfId="42" applyFont="1" applyBorder="1" applyAlignment="1">
      <alignment horizontal="left" wrapText="1"/>
    </xf>
    <xf numFmtId="1" fontId="0" fillId="13" borderId="0" xfId="0" applyNumberFormat="1" applyFill="1"/>
    <xf numFmtId="1" fontId="0" fillId="0" borderId="0" xfId="0" applyNumberFormat="1"/>
    <xf numFmtId="0" fontId="0" fillId="14" borderId="0" xfId="0" applyFill="1"/>
    <xf numFmtId="0" fontId="9" fillId="3" borderId="2" xfId="5202" applyFont="1" applyFill="1" applyBorder="1" applyAlignment="1">
      <alignment vertical="center"/>
    </xf>
    <xf numFmtId="0" fontId="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4" fillId="15" borderId="4" xfId="0" applyNumberFormat="1" applyFont="1" applyFill="1" applyBorder="1" applyAlignment="1" applyProtection="1">
      <alignment vertical="center"/>
    </xf>
    <xf numFmtId="0" fontId="4" fillId="15" borderId="0" xfId="0" applyNumberFormat="1" applyFont="1" applyFill="1" applyBorder="1" applyAlignment="1" applyProtection="1">
      <alignment vertical="center"/>
    </xf>
    <xf numFmtId="0" fontId="21" fillId="16" borderId="4" xfId="0" applyNumberFormat="1" applyFont="1" applyFill="1" applyBorder="1" applyAlignment="1" applyProtection="1">
      <alignment horizontal="left" wrapText="1"/>
    </xf>
    <xf numFmtId="0" fontId="21" fillId="16" borderId="2" xfId="0" applyNumberFormat="1" applyFont="1" applyFill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/>
    <xf numFmtId="0" fontId="23" fillId="0" borderId="0" xfId="0" applyFont="1"/>
    <xf numFmtId="0" fontId="0" fillId="0" borderId="5" xfId="0" applyNumberFormat="1" applyFont="1" applyFill="1" applyBorder="1" applyAlignment="1" applyProtection="1"/>
    <xf numFmtId="0" fontId="0" fillId="17" borderId="5" xfId="0" applyNumberFormat="1" applyFont="1" applyFill="1" applyBorder="1" applyAlignment="1" applyProtection="1"/>
    <xf numFmtId="0" fontId="22" fillId="17" borderId="0" xfId="0" applyNumberFormat="1" applyFont="1" applyFill="1" applyBorder="1" applyAlignment="1" applyProtection="1"/>
    <xf numFmtId="0" fontId="0" fillId="17" borderId="0" xfId="0" applyNumberFormat="1" applyFont="1" applyFill="1" applyBorder="1" applyAlignment="1" applyProtection="1"/>
    <xf numFmtId="0" fontId="0" fillId="0" borderId="0" xfId="3562"/>
    <xf numFmtId="2" fontId="0" fillId="13" borderId="0" xfId="0" applyNumberFormat="1" applyFill="1"/>
    <xf numFmtId="4" fontId="0" fillId="0" borderId="0" xfId="0" applyNumberFormat="1"/>
    <xf numFmtId="0" fontId="8" fillId="0" borderId="0" xfId="4430"/>
    <xf numFmtId="0" fontId="19" fillId="0" borderId="0" xfId="4613" applyFont="1" applyAlignment="1">
      <alignment horizontal="left"/>
    </xf>
    <xf numFmtId="0" fontId="9" fillId="3" borderId="2" xfId="4430" applyFont="1" applyFill="1" applyBorder="1" applyAlignment="1">
      <alignment vertical="center"/>
    </xf>
    <xf numFmtId="0" fontId="8" fillId="0" borderId="0" xfId="3591"/>
    <xf numFmtId="0" fontId="24" fillId="0" borderId="0" xfId="3591" applyFont="1"/>
    <xf numFmtId="0" fontId="8" fillId="0" borderId="0" xfId="3591" applyFont="1"/>
    <xf numFmtId="0" fontId="0" fillId="17" borderId="0" xfId="0" applyFill="1" applyAlignment="1">
      <alignment horizontal="center"/>
    </xf>
    <xf numFmtId="0" fontId="0" fillId="17" borderId="0" xfId="0" applyFill="1"/>
    <xf numFmtId="0" fontId="0" fillId="0" borderId="0" xfId="0" applyAlignment="1">
      <alignment horizontal="center"/>
    </xf>
    <xf numFmtId="198" fontId="8" fillId="0" borderId="0" xfId="4430" applyNumberFormat="1"/>
    <xf numFmtId="2" fontId="25" fillId="18" borderId="0" xfId="4430" applyNumberFormat="1" applyFont="1" applyFill="1"/>
    <xf numFmtId="0" fontId="8" fillId="0" borderId="0" xfId="3591" applyFill="1"/>
    <xf numFmtId="0" fontId="0" fillId="0" borderId="0" xfId="0" applyFill="1"/>
    <xf numFmtId="0" fontId="0" fillId="19" borderId="0" xfId="0" applyFill="1"/>
    <xf numFmtId="0" fontId="0" fillId="14" borderId="0" xfId="0" applyFill="1" applyAlignment="1">
      <alignment horizontal="center"/>
    </xf>
    <xf numFmtId="0" fontId="8" fillId="14" borderId="0" xfId="3591" applyFill="1"/>
    <xf numFmtId="0" fontId="0" fillId="0" borderId="0" xfId="0" applyNumberFormat="1"/>
    <xf numFmtId="0" fontId="8" fillId="0" borderId="0" xfId="3591" applyFont="1" applyFill="1"/>
    <xf numFmtId="200" fontId="16" fillId="5" borderId="0" xfId="25" applyNumberFormat="1"/>
    <xf numFmtId="200" fontId="8" fillId="0" borderId="0" xfId="3591" applyNumberFormat="1"/>
    <xf numFmtId="0" fontId="9" fillId="3" borderId="2" xfId="3591" applyFont="1" applyFill="1" applyBorder="1" applyAlignment="1">
      <alignment vertical="center"/>
    </xf>
    <xf numFmtId="200" fontId="17" fillId="0" borderId="0" xfId="3591" applyNumberFormat="1" applyFont="1"/>
    <xf numFmtId="0" fontId="17" fillId="0" borderId="0" xfId="3591" applyFont="1" applyAlignment="1">
      <alignment horizontal="center" vertical="center" textRotation="90"/>
    </xf>
    <xf numFmtId="198" fontId="8" fillId="0" borderId="0" xfId="3591" applyNumberFormat="1"/>
    <xf numFmtId="0" fontId="8" fillId="0" borderId="7" xfId="5248" applyFont="1" applyFill="1" applyBorder="1" applyAlignment="1"/>
    <xf numFmtId="0" fontId="17" fillId="0" borderId="0" xfId="3591" applyFont="1" applyAlignment="1">
      <alignment vertical="center" textRotation="90"/>
    </xf>
    <xf numFmtId="0" fontId="17" fillId="0" borderId="5" xfId="3591" applyFont="1" applyBorder="1" applyAlignment="1">
      <alignment vertical="center" textRotation="90"/>
    </xf>
    <xf numFmtId="0" fontId="17" fillId="0" borderId="4" xfId="3591" applyFont="1" applyBorder="1" applyAlignment="1">
      <alignment horizontal="center" vertical="center" textRotation="90"/>
    </xf>
    <xf numFmtId="0" fontId="17" fillId="0" borderId="5" xfId="3591" applyFont="1" applyBorder="1" applyAlignment="1">
      <alignment horizontal="center" vertical="center" textRotation="90"/>
    </xf>
    <xf numFmtId="200" fontId="8" fillId="0" borderId="3" xfId="3591" applyNumberFormat="1" applyBorder="1"/>
    <xf numFmtId="200" fontId="8" fillId="0" borderId="0" xfId="3591" applyNumberFormat="1" applyFont="1"/>
    <xf numFmtId="0" fontId="17" fillId="0" borderId="0" xfId="3591" applyFont="1"/>
    <xf numFmtId="0" fontId="17" fillId="0" borderId="0" xfId="3591" applyFont="1"/>
    <xf numFmtId="200" fontId="8" fillId="0" borderId="0" xfId="3591" applyNumberFormat="1" applyFont="1" applyFill="1"/>
    <xf numFmtId="0" fontId="0" fillId="0" borderId="0" xfId="0" applyFill="1"/>
    <xf numFmtId="0" fontId="8" fillId="0" borderId="3" xfId="3591" applyBorder="1"/>
  </cellXfs>
  <cellStyles count="86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2 2" xfId="101"/>
    <cellStyle name="20% - Accent1 4 3" xfId="102"/>
    <cellStyle name="20% - Accent1 40" xfId="103"/>
    <cellStyle name="20% - Accent1 41" xfId="104"/>
    <cellStyle name="20% - Accent1 42" xfId="105"/>
    <cellStyle name="20% - Accent1 43" xfId="106"/>
    <cellStyle name="20% - Accent1 44" xfId="107"/>
    <cellStyle name="20% - Accent1 45" xfId="108"/>
    <cellStyle name="20% - Accent1 5" xfId="109"/>
    <cellStyle name="20% - Accent1 5 2" xfId="110"/>
    <cellStyle name="20% - Accent1 5 2 2" xfId="111"/>
    <cellStyle name="20% - Accent1 5 3" xfId="112"/>
    <cellStyle name="20% - Accent1 6" xfId="113"/>
    <cellStyle name="20% - Accent1 6 2" xfId="114"/>
    <cellStyle name="20% - Accent1 6 3" xfId="115"/>
    <cellStyle name="20% - Accent1 7" xfId="116"/>
    <cellStyle name="20% - Accent1 7 2" xfId="117"/>
    <cellStyle name="20% - Accent1 7 3" xfId="118"/>
    <cellStyle name="20% - Accent1 8" xfId="119"/>
    <cellStyle name="20% - Accent1 8 2" xfId="120"/>
    <cellStyle name="20% - Accent1 8 3" xfId="121"/>
    <cellStyle name="20% - Accent1 9" xfId="122"/>
    <cellStyle name="20% - Accent2 10" xfId="123"/>
    <cellStyle name="20% - Accent2 11" xfId="124"/>
    <cellStyle name="20% - Accent2 12" xfId="125"/>
    <cellStyle name="20% - Accent2 13" xfId="126"/>
    <cellStyle name="20% - Accent2 14" xfId="127"/>
    <cellStyle name="20% - Accent2 15" xfId="128"/>
    <cellStyle name="20% - Accent2 16" xfId="129"/>
    <cellStyle name="20% - Accent2 17" xfId="130"/>
    <cellStyle name="20% - Accent2 18" xfId="131"/>
    <cellStyle name="20% - Accent2 19" xfId="132"/>
    <cellStyle name="20% - Accent2 2" xfId="133"/>
    <cellStyle name="20% - Accent2 2 10" xfId="134"/>
    <cellStyle name="20% - Accent2 2 11" xfId="135"/>
    <cellStyle name="20% - Accent2 2 12" xfId="136"/>
    <cellStyle name="20% - Accent2 2 13" xfId="137"/>
    <cellStyle name="20% - Accent2 2 14" xfId="138"/>
    <cellStyle name="20% - Accent2 2 15" xfId="139"/>
    <cellStyle name="20% - Accent2 2 2" xfId="140"/>
    <cellStyle name="20% - Accent2 2 3" xfId="141"/>
    <cellStyle name="20% - Accent2 2 4" xfId="142"/>
    <cellStyle name="20% - Accent2 2 5" xfId="143"/>
    <cellStyle name="20% - Accent2 2 6" xfId="144"/>
    <cellStyle name="20% - Accent2 2 7" xfId="145"/>
    <cellStyle name="20% - Accent2 2 8" xfId="146"/>
    <cellStyle name="20% - Accent2 2 9" xfId="147"/>
    <cellStyle name="20% - Accent2 20" xfId="148"/>
    <cellStyle name="20% - Accent2 21" xfId="149"/>
    <cellStyle name="20% - Accent2 22" xfId="150"/>
    <cellStyle name="20% - Accent2 23" xfId="151"/>
    <cellStyle name="20% - Accent2 24" xfId="152"/>
    <cellStyle name="20% - Accent2 25" xfId="153"/>
    <cellStyle name="20% - Accent2 26" xfId="154"/>
    <cellStyle name="20% - Accent2 27" xfId="155"/>
    <cellStyle name="20% - Accent2 28" xfId="156"/>
    <cellStyle name="20% - Accent2 29" xfId="157"/>
    <cellStyle name="20% - Accent2 3" xfId="158"/>
    <cellStyle name="20% - Accent2 3 2" xfId="159"/>
    <cellStyle name="20% - Accent2 3 3" xfId="160"/>
    <cellStyle name="20% - Accent2 3 4" xfId="161"/>
    <cellStyle name="20% - Accent2 30" xfId="162"/>
    <cellStyle name="20% - Accent2 31" xfId="163"/>
    <cellStyle name="20% - Accent2 32" xfId="164"/>
    <cellStyle name="20% - Accent2 33" xfId="165"/>
    <cellStyle name="20% - Accent2 34" xfId="166"/>
    <cellStyle name="20% - Accent2 35" xfId="167"/>
    <cellStyle name="20% - Accent2 36" xfId="168"/>
    <cellStyle name="20% - Accent2 37" xfId="169"/>
    <cellStyle name="20% - Accent2 38" xfId="170"/>
    <cellStyle name="20% - Accent2 39" xfId="171"/>
    <cellStyle name="20% - Accent2 4" xfId="172"/>
    <cellStyle name="20% - Accent2 4 2" xfId="173"/>
    <cellStyle name="20% - Accent2 4 2 2" xfId="174"/>
    <cellStyle name="20% - Accent2 4 3" xfId="175"/>
    <cellStyle name="20% - Accent2 40" xfId="176"/>
    <cellStyle name="20% - Accent2 41" xfId="177"/>
    <cellStyle name="20% - Accent2 42" xfId="178"/>
    <cellStyle name="20% - Accent2 43" xfId="179"/>
    <cellStyle name="20% - Accent2 44" xfId="180"/>
    <cellStyle name="20% - Accent2 45" xfId="181"/>
    <cellStyle name="20% - Accent2 5" xfId="182"/>
    <cellStyle name="20% - Accent2 5 2" xfId="183"/>
    <cellStyle name="20% - Accent2 5 2 2" xfId="184"/>
    <cellStyle name="20% - Accent2 5 3" xfId="185"/>
    <cellStyle name="20% - Accent2 6" xfId="186"/>
    <cellStyle name="20% - Accent2 6 2" xfId="187"/>
    <cellStyle name="20% - Accent2 6 3" xfId="188"/>
    <cellStyle name="20% - Accent2 7" xfId="189"/>
    <cellStyle name="20% - Accent2 7 2" xfId="190"/>
    <cellStyle name="20% - Accent2 7 3" xfId="191"/>
    <cellStyle name="20% - Accent2 8" xfId="192"/>
    <cellStyle name="20% - Accent2 8 2" xfId="193"/>
    <cellStyle name="20% - Accent2 8 3" xfId="194"/>
    <cellStyle name="20% - Accent2 9" xfId="195"/>
    <cellStyle name="20% - Accent3 10" xfId="196"/>
    <cellStyle name="20% - Accent3 11" xfId="197"/>
    <cellStyle name="20% - Accent3 12" xfId="198"/>
    <cellStyle name="20% - Accent3 13" xfId="199"/>
    <cellStyle name="20% - Accent3 14" xfId="200"/>
    <cellStyle name="20% - Accent3 15" xfId="201"/>
    <cellStyle name="20% - Accent3 16" xfId="202"/>
    <cellStyle name="20% - Accent3 17" xfId="203"/>
    <cellStyle name="20% - Accent3 18" xfId="204"/>
    <cellStyle name="20% - Accent3 19" xfId="205"/>
    <cellStyle name="20% - Accent3 2" xfId="206"/>
    <cellStyle name="20% - Accent3 2 10" xfId="207"/>
    <cellStyle name="20% - Accent3 2 11" xfId="208"/>
    <cellStyle name="20% - Accent3 2 12" xfId="209"/>
    <cellStyle name="20% - Accent3 2 13" xfId="210"/>
    <cellStyle name="20% - Accent3 2 14" xfId="211"/>
    <cellStyle name="20% - Accent3 2 15" xfId="212"/>
    <cellStyle name="20% - Accent3 2 2" xfId="213"/>
    <cellStyle name="20% - Accent3 2 3" xfId="214"/>
    <cellStyle name="20% - Accent3 2 4" xfId="215"/>
    <cellStyle name="20% - Accent3 2 5" xfId="216"/>
    <cellStyle name="20% - Accent3 2 6" xfId="217"/>
    <cellStyle name="20% - Accent3 2 7" xfId="218"/>
    <cellStyle name="20% - Accent3 2 8" xfId="219"/>
    <cellStyle name="20% - Accent3 2 9" xfId="220"/>
    <cellStyle name="20% - Accent3 20" xfId="221"/>
    <cellStyle name="20% - Accent3 21" xfId="222"/>
    <cellStyle name="20% - Accent3 22" xfId="223"/>
    <cellStyle name="20% - Accent3 23" xfId="224"/>
    <cellStyle name="20% - Accent3 24" xfId="225"/>
    <cellStyle name="20% - Accent3 25" xfId="226"/>
    <cellStyle name="20% - Accent3 26" xfId="227"/>
    <cellStyle name="20% - Accent3 27" xfId="228"/>
    <cellStyle name="20% - Accent3 28" xfId="229"/>
    <cellStyle name="20% - Accent3 29" xfId="230"/>
    <cellStyle name="20% - Accent3 3" xfId="231"/>
    <cellStyle name="20% - Accent3 3 2" xfId="232"/>
    <cellStyle name="20% - Accent3 3 3" xfId="233"/>
    <cellStyle name="20% - Accent3 3 4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 2" xfId="246"/>
    <cellStyle name="20% - Accent3 4 2 2" xfId="247"/>
    <cellStyle name="20% - Accent3 4 3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5" xfId="255"/>
    <cellStyle name="20% - Accent3 5 2" xfId="256"/>
    <cellStyle name="20% - Accent3 5 2 2" xfId="257"/>
    <cellStyle name="20% - Accent3 5 3" xfId="258"/>
    <cellStyle name="20% - Accent3 6" xfId="259"/>
    <cellStyle name="20% - Accent3 6 2" xfId="260"/>
    <cellStyle name="20% - Accent3 6 3" xfId="261"/>
    <cellStyle name="20% - Accent3 7" xfId="262"/>
    <cellStyle name="20% - Accent3 7 2" xfId="263"/>
    <cellStyle name="20% - Accent3 7 3" xfId="264"/>
    <cellStyle name="20% - Accent3 8" xfId="265"/>
    <cellStyle name="20% - Accent3 8 2" xfId="266"/>
    <cellStyle name="20% - Accent3 8 3" xfId="267"/>
    <cellStyle name="20% - Accent3 9" xfId="268"/>
    <cellStyle name="20% - Accent4 10" xfId="269"/>
    <cellStyle name="20% - Accent4 11" xfId="270"/>
    <cellStyle name="20% - Accent4 12" xfId="271"/>
    <cellStyle name="20% - Accent4 13" xfId="272"/>
    <cellStyle name="20% - Accent4 14" xfId="273"/>
    <cellStyle name="20% - Accent4 15" xfId="274"/>
    <cellStyle name="20% - Accent4 16" xfId="275"/>
    <cellStyle name="20% - Accent4 17" xfId="276"/>
    <cellStyle name="20% - Accent4 18" xfId="277"/>
    <cellStyle name="20% - Accent4 19" xfId="278"/>
    <cellStyle name="20% - Accent4 2" xfId="279"/>
    <cellStyle name="20% - Accent4 2 10" xfId="280"/>
    <cellStyle name="20% - Accent4 2 11" xfId="281"/>
    <cellStyle name="20% - Accent4 2 12" xfId="282"/>
    <cellStyle name="20% - Accent4 2 13" xfId="283"/>
    <cellStyle name="20% - Accent4 2 14" xfId="284"/>
    <cellStyle name="20% - Accent4 2 15" xfId="285"/>
    <cellStyle name="20% - Accent4 2 2" xfId="286"/>
    <cellStyle name="20% - Accent4 2 3" xfId="287"/>
    <cellStyle name="20% - Accent4 2 4" xfId="288"/>
    <cellStyle name="20% - Accent4 2 5" xfId="289"/>
    <cellStyle name="20% - Accent4 2 6" xfId="290"/>
    <cellStyle name="20% - Accent4 2 7" xfId="291"/>
    <cellStyle name="20% - Accent4 2 8" xfId="292"/>
    <cellStyle name="20% - Accent4 2 9" xfId="293"/>
    <cellStyle name="20% - Accent4 20" xfId="294"/>
    <cellStyle name="20% - Accent4 21" xfId="295"/>
    <cellStyle name="20% - Accent4 22" xfId="296"/>
    <cellStyle name="20% - Accent4 23" xfId="297"/>
    <cellStyle name="20% - Accent4 24" xfId="298"/>
    <cellStyle name="20% - Accent4 25" xfId="299"/>
    <cellStyle name="20% - Accent4 26" xfId="300"/>
    <cellStyle name="20% - Accent4 27" xfId="301"/>
    <cellStyle name="20% - Accent4 28" xfId="302"/>
    <cellStyle name="20% - Accent4 29" xfId="303"/>
    <cellStyle name="20% - Accent4 3" xfId="304"/>
    <cellStyle name="20% - Accent4 3 2" xfId="305"/>
    <cellStyle name="20% - Accent4 3 3" xfId="306"/>
    <cellStyle name="20% - Accent4 3 4" xfId="307"/>
    <cellStyle name="20% - Accent4 30" xfId="308"/>
    <cellStyle name="20% - Accent4 31" xfId="309"/>
    <cellStyle name="20% - Accent4 32" xfId="310"/>
    <cellStyle name="20% - Accent4 33" xfId="311"/>
    <cellStyle name="20% - Accent4 34" xfId="312"/>
    <cellStyle name="20% - Accent4 35" xfId="313"/>
    <cellStyle name="20% - Accent4 36" xfId="314"/>
    <cellStyle name="20% - Accent4 37" xfId="315"/>
    <cellStyle name="20% - Accent4 38" xfId="316"/>
    <cellStyle name="20% - Accent4 39" xfId="317"/>
    <cellStyle name="20% - Accent4 4" xfId="318"/>
    <cellStyle name="20% - Accent4 4 2" xfId="319"/>
    <cellStyle name="20% - Accent4 4 2 2" xfId="320"/>
    <cellStyle name="20% - Accent4 4 3" xfId="321"/>
    <cellStyle name="20% - Accent4 40" xfId="322"/>
    <cellStyle name="20% - Accent4 41" xfId="323"/>
    <cellStyle name="20% - Accent4 42" xfId="324"/>
    <cellStyle name="20% - Accent4 43" xfId="325"/>
    <cellStyle name="20% - Accent4 44" xfId="326"/>
    <cellStyle name="20% - Accent4 45" xfId="327"/>
    <cellStyle name="20% - Accent4 5" xfId="328"/>
    <cellStyle name="20% - Accent4 5 2" xfId="329"/>
    <cellStyle name="20% - Accent4 5 2 2" xfId="330"/>
    <cellStyle name="20% - Accent4 5 3" xfId="331"/>
    <cellStyle name="20% - Accent4 6" xfId="332"/>
    <cellStyle name="20% - Accent4 6 2" xfId="333"/>
    <cellStyle name="20% - Accent4 6 3" xfId="334"/>
    <cellStyle name="20% - Accent4 7" xfId="335"/>
    <cellStyle name="20% - Accent4 7 2" xfId="336"/>
    <cellStyle name="20% - Accent4 7 3" xfId="337"/>
    <cellStyle name="20% - Accent4 8" xfId="338"/>
    <cellStyle name="20% - Accent4 8 2" xfId="339"/>
    <cellStyle name="20% - Accent4 8 3" xfId="340"/>
    <cellStyle name="20% - Accent4 9" xfId="341"/>
    <cellStyle name="20% - Accent5 10" xfId="342"/>
    <cellStyle name="20% - Accent5 11" xfId="343"/>
    <cellStyle name="20% - Accent5 12" xfId="344"/>
    <cellStyle name="20% - Accent5 13" xfId="345"/>
    <cellStyle name="20% - Accent5 14" xfId="346"/>
    <cellStyle name="20% - Accent5 15" xfId="347"/>
    <cellStyle name="20% - Accent5 16" xfId="348"/>
    <cellStyle name="20% - Accent5 17" xfId="349"/>
    <cellStyle name="20% - Accent5 18" xfId="350"/>
    <cellStyle name="20% - Accent5 19" xfId="351"/>
    <cellStyle name="20% - Accent5 2" xfId="352"/>
    <cellStyle name="20% - Accent5 2 10" xfId="353"/>
    <cellStyle name="20% - Accent5 2 11" xfId="354"/>
    <cellStyle name="20% - Accent5 2 12" xfId="355"/>
    <cellStyle name="20% - Accent5 2 13" xfId="356"/>
    <cellStyle name="20% - Accent5 2 14" xfId="357"/>
    <cellStyle name="20% - Accent5 2 15" xfId="358"/>
    <cellStyle name="20% - Accent5 2 2" xfId="359"/>
    <cellStyle name="20% - Accent5 2 3" xfId="360"/>
    <cellStyle name="20% - Accent5 2 4" xfId="361"/>
    <cellStyle name="20% - Accent5 2 5" xfId="362"/>
    <cellStyle name="20% - Accent5 2 6" xfId="363"/>
    <cellStyle name="20% - Accent5 2 7" xfId="364"/>
    <cellStyle name="20% - Accent5 2 8" xfId="365"/>
    <cellStyle name="20% - Accent5 2 9" xfId="366"/>
    <cellStyle name="20% - Accent5 20" xfId="367"/>
    <cellStyle name="20% - Accent5 21" xfId="368"/>
    <cellStyle name="20% - Accent5 22" xfId="369"/>
    <cellStyle name="20% - Accent5 23" xfId="370"/>
    <cellStyle name="20% - Accent5 24" xfId="371"/>
    <cellStyle name="20% - Accent5 25" xfId="372"/>
    <cellStyle name="20% - Accent5 26" xfId="373"/>
    <cellStyle name="20% - Accent5 27" xfId="374"/>
    <cellStyle name="20% - Accent5 28" xfId="375"/>
    <cellStyle name="20% - Accent5 29" xfId="376"/>
    <cellStyle name="20% - Accent5 3" xfId="377"/>
    <cellStyle name="20% - Accent5 3 2" xfId="378"/>
    <cellStyle name="20% - Accent5 30" xfId="379"/>
    <cellStyle name="20% - Accent5 31" xfId="380"/>
    <cellStyle name="20% - Accent5 32" xfId="381"/>
    <cellStyle name="20% - Accent5 33" xfId="382"/>
    <cellStyle name="20% - Accent5 34" xfId="383"/>
    <cellStyle name="20% - Accent5 35" xfId="384"/>
    <cellStyle name="20% - Accent5 36" xfId="385"/>
    <cellStyle name="20% - Accent5 37" xfId="386"/>
    <cellStyle name="20% - Accent5 38" xfId="387"/>
    <cellStyle name="20% - Accent5 39" xfId="388"/>
    <cellStyle name="20% - Accent5 4" xfId="389"/>
    <cellStyle name="20% - Accent5 40" xfId="390"/>
    <cellStyle name="20% - Accent5 41" xfId="391"/>
    <cellStyle name="20% - Accent5 42" xfId="392"/>
    <cellStyle name="20% - Accent5 43" xfId="393"/>
    <cellStyle name="20% - Accent5 44" xfId="394"/>
    <cellStyle name="20% - Accent5 45" xfId="395"/>
    <cellStyle name="20% - Accent5 5" xfId="396"/>
    <cellStyle name="20% - Accent5 6" xfId="397"/>
    <cellStyle name="20% - Accent5 7" xfId="398"/>
    <cellStyle name="20% - Accent5 8" xfId="399"/>
    <cellStyle name="20% - Accent5 9" xfId="400"/>
    <cellStyle name="20% - Accent5 9 2" xfId="401"/>
    <cellStyle name="20% - Accent6 10" xfId="402"/>
    <cellStyle name="20% - Accent6 11" xfId="403"/>
    <cellStyle name="20% - Accent6 12" xfId="404"/>
    <cellStyle name="20% - Accent6 13" xfId="405"/>
    <cellStyle name="20% - Accent6 14" xfId="406"/>
    <cellStyle name="20% - Accent6 15" xfId="407"/>
    <cellStyle name="20% - Accent6 16" xfId="408"/>
    <cellStyle name="20% - Accent6 17" xfId="409"/>
    <cellStyle name="20% - Accent6 18" xfId="410"/>
    <cellStyle name="20% - Accent6 19" xfId="411"/>
    <cellStyle name="20% - Accent6 2" xfId="412"/>
    <cellStyle name="20% - Accent6 2 10" xfId="413"/>
    <cellStyle name="20% - Accent6 2 11" xfId="414"/>
    <cellStyle name="20% - Accent6 2 12" xfId="415"/>
    <cellStyle name="20% - Accent6 2 13" xfId="416"/>
    <cellStyle name="20% - Accent6 2 14" xfId="417"/>
    <cellStyle name="20% - Accent6 2 15" xfId="418"/>
    <cellStyle name="20% - Accent6 2 2" xfId="419"/>
    <cellStyle name="20% - Accent6 2 3" xfId="420"/>
    <cellStyle name="20% - Accent6 2 4" xfId="421"/>
    <cellStyle name="20% - Accent6 2 5" xfId="422"/>
    <cellStyle name="20% - Accent6 2 6" xfId="423"/>
    <cellStyle name="20% - Accent6 2 7" xfId="424"/>
    <cellStyle name="20% - Accent6 2 8" xfId="425"/>
    <cellStyle name="20% - Accent6 2 9" xfId="426"/>
    <cellStyle name="20% - Accent6 20" xfId="427"/>
    <cellStyle name="20% - Accent6 21" xfId="428"/>
    <cellStyle name="20% - Accent6 22" xfId="429"/>
    <cellStyle name="20% - Accent6 23" xfId="430"/>
    <cellStyle name="20% - Accent6 24" xfId="431"/>
    <cellStyle name="20% - Accent6 25" xfId="432"/>
    <cellStyle name="20% - Accent6 26" xfId="433"/>
    <cellStyle name="20% - Accent6 27" xfId="434"/>
    <cellStyle name="20% - Accent6 28" xfId="435"/>
    <cellStyle name="20% - Accent6 29" xfId="436"/>
    <cellStyle name="20% - Accent6 3" xfId="437"/>
    <cellStyle name="20% - Accent6 3 2" xfId="438"/>
    <cellStyle name="20% - Accent6 3 3" xfId="439"/>
    <cellStyle name="20% - Accent6 3 4" xfId="440"/>
    <cellStyle name="20% - Accent6 30" xfId="441"/>
    <cellStyle name="20% - Accent6 31" xfId="442"/>
    <cellStyle name="20% - Accent6 32" xfId="443"/>
    <cellStyle name="20% - Accent6 33" xfId="444"/>
    <cellStyle name="20% - Accent6 34" xfId="445"/>
    <cellStyle name="20% - Accent6 35" xfId="446"/>
    <cellStyle name="20% - Accent6 36" xfId="447"/>
    <cellStyle name="20% - Accent6 37" xfId="448"/>
    <cellStyle name="20% - Accent6 38" xfId="449"/>
    <cellStyle name="20% - Accent6 39" xfId="450"/>
    <cellStyle name="20% - Accent6 4" xfId="451"/>
    <cellStyle name="20% - Accent6 4 2" xfId="452"/>
    <cellStyle name="20% - Accent6 4 2 2" xfId="453"/>
    <cellStyle name="20% - Accent6 4 3" xfId="454"/>
    <cellStyle name="20% - Accent6 40" xfId="455"/>
    <cellStyle name="20% - Accent6 41" xfId="456"/>
    <cellStyle name="20% - Accent6 42" xfId="457"/>
    <cellStyle name="20% - Accent6 43" xfId="458"/>
    <cellStyle name="20% - Accent6 44" xfId="459"/>
    <cellStyle name="20% - Accent6 44 2" xfId="460"/>
    <cellStyle name="20% - Accent6 44 2 2" xfId="461"/>
    <cellStyle name="20% - Accent6 44 3" xfId="462"/>
    <cellStyle name="20% - Accent6 45" xfId="463"/>
    <cellStyle name="20% - Accent6 46" xfId="464"/>
    <cellStyle name="20% - Accent6 5" xfId="465"/>
    <cellStyle name="20% - Accent6 5 2" xfId="466"/>
    <cellStyle name="20% - Accent6 5 2 2" xfId="467"/>
    <cellStyle name="20% - Accent6 5 3" xfId="468"/>
    <cellStyle name="20% - Accent6 6" xfId="469"/>
    <cellStyle name="20% - Accent6 6 2" xfId="470"/>
    <cellStyle name="20% - Accent6 6 3" xfId="471"/>
    <cellStyle name="20% - Accent6 7" xfId="472"/>
    <cellStyle name="20% - Accent6 7 2" xfId="473"/>
    <cellStyle name="20% - Accent6 7 3" xfId="474"/>
    <cellStyle name="20% - Accent6 8" xfId="475"/>
    <cellStyle name="20% - Accent6 8 2" xfId="476"/>
    <cellStyle name="20% - Accent6 8 3" xfId="477"/>
    <cellStyle name="20% - Accent6 9" xfId="478"/>
    <cellStyle name="20% - Akzent1" xfId="479"/>
    <cellStyle name="20% - Akzent2" xfId="480"/>
    <cellStyle name="20% - Akzent3" xfId="481"/>
    <cellStyle name="20% - Akzent4" xfId="482"/>
    <cellStyle name="20% - Akzent5" xfId="483"/>
    <cellStyle name="20% - Akzent6" xfId="484"/>
    <cellStyle name="2x indented GHG Textfiels" xfId="485"/>
    <cellStyle name="40% - Accent1 10" xfId="486"/>
    <cellStyle name="40% - Accent1 11" xfId="487"/>
    <cellStyle name="40% - Accent1 12" xfId="488"/>
    <cellStyle name="40% - Accent1 13" xfId="489"/>
    <cellStyle name="40% - Accent1 14" xfId="490"/>
    <cellStyle name="40% - Accent1 15" xfId="491"/>
    <cellStyle name="40% - Accent1 16" xfId="492"/>
    <cellStyle name="40% - Accent1 17" xfId="493"/>
    <cellStyle name="40% - Accent1 18" xfId="494"/>
    <cellStyle name="40% - Accent1 19" xfId="495"/>
    <cellStyle name="40% - Accent1 2" xfId="496"/>
    <cellStyle name="40% - Accent1 2 10" xfId="497"/>
    <cellStyle name="40% - Accent1 2 11" xfId="498"/>
    <cellStyle name="40% - Accent1 2 12" xfId="499"/>
    <cellStyle name="40% - Accent1 2 13" xfId="500"/>
    <cellStyle name="40% - Accent1 2 14" xfId="501"/>
    <cellStyle name="40% - Accent1 2 15" xfId="502"/>
    <cellStyle name="40% - Accent1 2 2" xfId="503"/>
    <cellStyle name="40% - Accent1 2 3" xfId="504"/>
    <cellStyle name="40% - Accent1 2 4" xfId="505"/>
    <cellStyle name="40% - Accent1 2 5" xfId="506"/>
    <cellStyle name="40% - Accent1 2 6" xfId="507"/>
    <cellStyle name="40% - Accent1 2 7" xfId="508"/>
    <cellStyle name="40% - Accent1 2 8" xfId="509"/>
    <cellStyle name="40% - Accent1 2 9" xfId="510"/>
    <cellStyle name="40% - Accent1 20" xfId="511"/>
    <cellStyle name="40% - Accent1 21" xfId="512"/>
    <cellStyle name="40% - Accent1 22" xfId="513"/>
    <cellStyle name="40% - Accent1 23" xfId="514"/>
    <cellStyle name="40% - Accent1 24" xfId="515"/>
    <cellStyle name="40% - Accent1 25" xfId="516"/>
    <cellStyle name="40% - Accent1 26" xfId="517"/>
    <cellStyle name="40% - Accent1 27" xfId="518"/>
    <cellStyle name="40% - Accent1 28" xfId="519"/>
    <cellStyle name="40% - Accent1 29" xfId="520"/>
    <cellStyle name="40% - Accent1 3" xfId="521"/>
    <cellStyle name="40% - Accent1 3 2" xfId="522"/>
    <cellStyle name="40% - Accent1 3 3" xfId="523"/>
    <cellStyle name="40% - Accent1 3 4" xfId="524"/>
    <cellStyle name="40% - Accent1 30" xfId="525"/>
    <cellStyle name="40% - Accent1 31" xfId="526"/>
    <cellStyle name="40% - Accent1 32" xfId="527"/>
    <cellStyle name="40% - Accent1 33" xfId="528"/>
    <cellStyle name="40% - Accent1 34" xfId="529"/>
    <cellStyle name="40% - Accent1 35" xfId="530"/>
    <cellStyle name="40% - Accent1 36" xfId="531"/>
    <cellStyle name="40% - Accent1 37" xfId="532"/>
    <cellStyle name="40% - Accent1 38" xfId="533"/>
    <cellStyle name="40% - Accent1 39" xfId="534"/>
    <cellStyle name="40% - Accent1 4" xfId="535"/>
    <cellStyle name="40% - Accent1 4 2" xfId="536"/>
    <cellStyle name="40% - Accent1 4 2 2" xfId="537"/>
    <cellStyle name="40% - Accent1 4 3" xfId="538"/>
    <cellStyle name="40% - Accent1 40" xfId="539"/>
    <cellStyle name="40% - Accent1 41" xfId="540"/>
    <cellStyle name="40% - Accent1 42" xfId="541"/>
    <cellStyle name="40% - Accent1 43" xfId="542"/>
    <cellStyle name="40% - Accent1 44" xfId="543"/>
    <cellStyle name="40% - Accent1 45" xfId="544"/>
    <cellStyle name="40% - Accent1 5" xfId="545"/>
    <cellStyle name="40% - Accent1 5 2" xfId="546"/>
    <cellStyle name="40% - Accent1 5 2 2" xfId="547"/>
    <cellStyle name="40% - Accent1 5 3" xfId="548"/>
    <cellStyle name="40% - Accent1 6" xfId="549"/>
    <cellStyle name="40% - Accent1 6 2" xfId="550"/>
    <cellStyle name="40% - Accent1 6 3" xfId="551"/>
    <cellStyle name="40% - Accent1 7" xfId="552"/>
    <cellStyle name="40% - Accent1 7 2" xfId="553"/>
    <cellStyle name="40% - Accent1 7 3" xfId="554"/>
    <cellStyle name="40% - Accent1 8" xfId="555"/>
    <cellStyle name="40% - Accent1 8 2" xfId="556"/>
    <cellStyle name="40% - Accent1 8 3" xfId="557"/>
    <cellStyle name="40% - Accent1 9" xfId="558"/>
    <cellStyle name="40% - Accent2 10" xfId="559"/>
    <cellStyle name="40% - Accent2 11" xfId="560"/>
    <cellStyle name="40% - Accent2 12" xfId="561"/>
    <cellStyle name="40% - Accent2 13" xfId="562"/>
    <cellStyle name="40% - Accent2 14" xfId="563"/>
    <cellStyle name="40% - Accent2 15" xfId="564"/>
    <cellStyle name="40% - Accent2 16" xfId="565"/>
    <cellStyle name="40% - Accent2 17" xfId="566"/>
    <cellStyle name="40% - Accent2 18" xfId="567"/>
    <cellStyle name="40% - Accent2 19" xfId="568"/>
    <cellStyle name="40% - Accent2 2" xfId="569"/>
    <cellStyle name="40% - Accent2 2 10" xfId="570"/>
    <cellStyle name="40% - Accent2 2 11" xfId="571"/>
    <cellStyle name="40% - Accent2 2 12" xfId="572"/>
    <cellStyle name="40% - Accent2 2 13" xfId="573"/>
    <cellStyle name="40% - Accent2 2 14" xfId="574"/>
    <cellStyle name="40% - Accent2 2 15" xfId="575"/>
    <cellStyle name="40% - Accent2 2 16" xfId="576"/>
    <cellStyle name="40% - Accent2 2 17" xfId="577"/>
    <cellStyle name="40% - Accent2 2 2" xfId="578"/>
    <cellStyle name="40% - Accent2 2 2 2" xfId="579"/>
    <cellStyle name="40% - Accent2 2 2 3" xfId="580"/>
    <cellStyle name="40% - Accent2 2 3" xfId="581"/>
    <cellStyle name="40% - Accent2 2 4" xfId="582"/>
    <cellStyle name="40% - Accent2 2 5" xfId="583"/>
    <cellStyle name="40% - Accent2 2 6" xfId="584"/>
    <cellStyle name="40% - Accent2 2 7" xfId="585"/>
    <cellStyle name="40% - Accent2 2 8" xfId="586"/>
    <cellStyle name="40% - Accent2 2 9" xfId="587"/>
    <cellStyle name="40% - Accent2 20" xfId="588"/>
    <cellStyle name="40% - Accent2 21" xfId="589"/>
    <cellStyle name="40% - Accent2 22" xfId="590"/>
    <cellStyle name="40% - Accent2 23" xfId="591"/>
    <cellStyle name="40% - Accent2 24" xfId="592"/>
    <cellStyle name="40% - Accent2 25" xfId="593"/>
    <cellStyle name="40% - Accent2 26" xfId="594"/>
    <cellStyle name="40% - Accent2 27" xfId="595"/>
    <cellStyle name="40% - Accent2 28" xfId="596"/>
    <cellStyle name="40% - Accent2 29" xfId="597"/>
    <cellStyle name="40% - Accent2 3" xfId="598"/>
    <cellStyle name="40% - Accent2 3 2" xfId="599"/>
    <cellStyle name="40% - Accent2 30" xfId="600"/>
    <cellStyle name="40% - Accent2 31" xfId="601"/>
    <cellStyle name="40% - Accent2 32" xfId="602"/>
    <cellStyle name="40% - Accent2 33" xfId="603"/>
    <cellStyle name="40% - Accent2 34" xfId="604"/>
    <cellStyle name="40% - Accent2 35" xfId="605"/>
    <cellStyle name="40% - Accent2 36" xfId="606"/>
    <cellStyle name="40% - Accent2 37" xfId="607"/>
    <cellStyle name="40% - Accent2 38" xfId="608"/>
    <cellStyle name="40% - Accent2 39" xfId="609"/>
    <cellStyle name="40% - Accent2 4" xfId="610"/>
    <cellStyle name="40% - Accent2 40" xfId="611"/>
    <cellStyle name="40% - Accent2 41" xfId="612"/>
    <cellStyle name="40% - Accent2 42" xfId="613"/>
    <cellStyle name="40% - Accent2 43" xfId="614"/>
    <cellStyle name="40% - Accent2 44" xfId="615"/>
    <cellStyle name="40% - Accent2 45" xfId="616"/>
    <cellStyle name="40% - Accent2 5" xfId="617"/>
    <cellStyle name="40% - Accent2 6" xfId="618"/>
    <cellStyle name="40% - Accent2 7" xfId="619"/>
    <cellStyle name="40% - Accent2 8" xfId="620"/>
    <cellStyle name="40% - Accent2 9" xfId="621"/>
    <cellStyle name="40% - Accent3 10" xfId="622"/>
    <cellStyle name="40% - Accent3 11" xfId="623"/>
    <cellStyle name="40% - Accent3 12" xfId="624"/>
    <cellStyle name="40% - Accent3 13" xfId="625"/>
    <cellStyle name="40% - Accent3 14" xfId="626"/>
    <cellStyle name="40% - Accent3 15" xfId="627"/>
    <cellStyle name="40% - Accent3 16" xfId="628"/>
    <cellStyle name="40% - Accent3 17" xfId="629"/>
    <cellStyle name="40% - Accent3 18" xfId="630"/>
    <cellStyle name="40% - Accent3 19" xfId="631"/>
    <cellStyle name="40% - Accent3 2" xfId="632"/>
    <cellStyle name="40% - Accent3 2 10" xfId="633"/>
    <cellStyle name="40% - Accent3 2 11" xfId="634"/>
    <cellStyle name="40% - Accent3 2 12" xfId="635"/>
    <cellStyle name="40% - Accent3 2 13" xfId="636"/>
    <cellStyle name="40% - Accent3 2 14" xfId="637"/>
    <cellStyle name="40% - Accent3 2 15" xfId="638"/>
    <cellStyle name="40% - Accent3 2 2" xfId="639"/>
    <cellStyle name="40% - Accent3 2 3" xfId="640"/>
    <cellStyle name="40% - Accent3 2 4" xfId="641"/>
    <cellStyle name="40% - Accent3 2 5" xfId="642"/>
    <cellStyle name="40% - Accent3 2 6" xfId="643"/>
    <cellStyle name="40% - Accent3 2 7" xfId="644"/>
    <cellStyle name="40% - Accent3 2 8" xfId="645"/>
    <cellStyle name="40% - Accent3 2 9" xfId="646"/>
    <cellStyle name="40% - Accent3 20" xfId="647"/>
    <cellStyle name="40% - Accent3 21" xfId="648"/>
    <cellStyle name="40% - Accent3 22" xfId="649"/>
    <cellStyle name="40% - Accent3 23" xfId="650"/>
    <cellStyle name="40% - Accent3 24" xfId="651"/>
    <cellStyle name="40% - Accent3 25" xfId="652"/>
    <cellStyle name="40% - Accent3 26" xfId="653"/>
    <cellStyle name="40% - Accent3 27" xfId="654"/>
    <cellStyle name="40% - Accent3 28" xfId="655"/>
    <cellStyle name="40% - Accent3 29" xfId="656"/>
    <cellStyle name="40% - Accent3 3" xfId="657"/>
    <cellStyle name="40% - Accent3 3 2" xfId="658"/>
    <cellStyle name="40% - Accent3 3 3" xfId="659"/>
    <cellStyle name="40% - Accent3 3 4" xfId="660"/>
    <cellStyle name="40% - Accent3 30" xfId="661"/>
    <cellStyle name="40% - Accent3 31" xfId="662"/>
    <cellStyle name="40% - Accent3 32" xfId="663"/>
    <cellStyle name="40% - Accent3 33" xfId="664"/>
    <cellStyle name="40% - Accent3 34" xfId="665"/>
    <cellStyle name="40% - Accent3 35" xfId="666"/>
    <cellStyle name="40% - Accent3 36" xfId="667"/>
    <cellStyle name="40% - Accent3 37" xfId="668"/>
    <cellStyle name="40% - Accent3 38" xfId="669"/>
    <cellStyle name="40% - Accent3 39" xfId="670"/>
    <cellStyle name="40% - Accent3 4" xfId="671"/>
    <cellStyle name="40% - Accent3 4 2" xfId="672"/>
    <cellStyle name="40% - Accent3 4 2 2" xfId="673"/>
    <cellStyle name="40% - Accent3 4 3" xfId="674"/>
    <cellStyle name="40% - Accent3 40" xfId="675"/>
    <cellStyle name="40% - Accent3 41" xfId="676"/>
    <cellStyle name="40% - Accent3 42" xfId="677"/>
    <cellStyle name="40% - Accent3 43" xfId="678"/>
    <cellStyle name="40% - Accent3 44" xfId="679"/>
    <cellStyle name="40% - Accent3 45" xfId="680"/>
    <cellStyle name="40% - Accent3 5" xfId="681"/>
    <cellStyle name="40% - Accent3 5 2" xfId="682"/>
    <cellStyle name="40% - Accent3 5 2 2" xfId="683"/>
    <cellStyle name="40% - Accent3 5 3" xfId="684"/>
    <cellStyle name="40% - Accent3 6" xfId="685"/>
    <cellStyle name="40% - Accent3 6 2" xfId="686"/>
    <cellStyle name="40% - Accent3 6 3" xfId="687"/>
    <cellStyle name="40% - Accent3 7" xfId="688"/>
    <cellStyle name="40% - Accent3 7 2" xfId="689"/>
    <cellStyle name="40% - Accent3 7 3" xfId="690"/>
    <cellStyle name="40% - Accent3 8" xfId="691"/>
    <cellStyle name="40% - Accent3 8 2" xfId="692"/>
    <cellStyle name="40% - Accent3 8 3" xfId="693"/>
    <cellStyle name="40% - Accent3 9" xfId="694"/>
    <cellStyle name="40% - Accent4 10" xfId="695"/>
    <cellStyle name="40% - Accent4 11" xfId="696"/>
    <cellStyle name="40% - Accent4 12" xfId="697"/>
    <cellStyle name="40% - Accent4 13" xfId="698"/>
    <cellStyle name="40% - Accent4 14" xfId="699"/>
    <cellStyle name="40% - Accent4 15" xfId="700"/>
    <cellStyle name="40% - Accent4 16" xfId="701"/>
    <cellStyle name="40% - Accent4 17" xfId="702"/>
    <cellStyle name="40% - Accent4 18" xfId="703"/>
    <cellStyle name="40% - Accent4 19" xfId="704"/>
    <cellStyle name="40% - Accent4 2" xfId="705"/>
    <cellStyle name="40% - Accent4 2 10" xfId="706"/>
    <cellStyle name="40% - Accent4 2 11" xfId="707"/>
    <cellStyle name="40% - Accent4 2 12" xfId="708"/>
    <cellStyle name="40% - Accent4 2 13" xfId="709"/>
    <cellStyle name="40% - Accent4 2 14" xfId="710"/>
    <cellStyle name="40% - Accent4 2 15" xfId="711"/>
    <cellStyle name="40% - Accent4 2 2" xfId="712"/>
    <cellStyle name="40% - Accent4 2 3" xfId="713"/>
    <cellStyle name="40% - Accent4 2 4" xfId="714"/>
    <cellStyle name="40% - Accent4 2 5" xfId="715"/>
    <cellStyle name="40% - Accent4 2 6" xfId="716"/>
    <cellStyle name="40% - Accent4 2 7" xfId="717"/>
    <cellStyle name="40% - Accent4 2 8" xfId="718"/>
    <cellStyle name="40% - Accent4 2 9" xfId="719"/>
    <cellStyle name="40% - Accent4 20" xfId="720"/>
    <cellStyle name="40% - Accent4 21" xfId="721"/>
    <cellStyle name="40% - Accent4 22" xfId="722"/>
    <cellStyle name="40% - Accent4 23" xfId="723"/>
    <cellStyle name="40% - Accent4 24" xfId="724"/>
    <cellStyle name="40% - Accent4 25" xfId="725"/>
    <cellStyle name="40% - Accent4 26" xfId="726"/>
    <cellStyle name="40% - Accent4 27" xfId="727"/>
    <cellStyle name="40% - Accent4 28" xfId="728"/>
    <cellStyle name="40% - Accent4 29" xfId="729"/>
    <cellStyle name="40% - Accent4 3" xfId="730"/>
    <cellStyle name="40% - Accent4 3 2" xfId="731"/>
    <cellStyle name="40% - Accent4 3 3" xfId="732"/>
    <cellStyle name="40% - Accent4 3 4" xfId="733"/>
    <cellStyle name="40% - Accent4 30" xfId="734"/>
    <cellStyle name="40% - Accent4 31" xfId="735"/>
    <cellStyle name="40% - Accent4 32" xfId="736"/>
    <cellStyle name="40% - Accent4 33" xfId="737"/>
    <cellStyle name="40% - Accent4 34" xfId="738"/>
    <cellStyle name="40% - Accent4 35" xfId="739"/>
    <cellStyle name="40% - Accent4 36" xfId="740"/>
    <cellStyle name="40% - Accent4 37" xfId="741"/>
    <cellStyle name="40% - Accent4 38" xfId="742"/>
    <cellStyle name="40% - Accent4 39" xfId="743"/>
    <cellStyle name="40% - Accent4 4" xfId="744"/>
    <cellStyle name="40% - Accent4 4 2" xfId="745"/>
    <cellStyle name="40% - Accent4 4 2 2" xfId="746"/>
    <cellStyle name="40% - Accent4 4 3" xfId="747"/>
    <cellStyle name="40% - Accent4 40" xfId="748"/>
    <cellStyle name="40% - Accent4 41" xfId="749"/>
    <cellStyle name="40% - Accent4 42" xfId="750"/>
    <cellStyle name="40% - Accent4 43" xfId="751"/>
    <cellStyle name="40% - Accent4 44" xfId="752"/>
    <cellStyle name="40% - Accent4 45" xfId="753"/>
    <cellStyle name="40% - Accent4 5" xfId="754"/>
    <cellStyle name="40% - Accent4 5 2" xfId="755"/>
    <cellStyle name="40% - Accent4 5 2 2" xfId="756"/>
    <cellStyle name="40% - Accent4 5 3" xfId="757"/>
    <cellStyle name="40% - Accent4 6" xfId="758"/>
    <cellStyle name="40% - Accent4 6 2" xfId="759"/>
    <cellStyle name="40% - Accent4 6 3" xfId="760"/>
    <cellStyle name="40% - Accent4 7" xfId="761"/>
    <cellStyle name="40% - Accent4 7 2" xfId="762"/>
    <cellStyle name="40% - Accent4 7 3" xfId="763"/>
    <cellStyle name="40% - Accent4 8" xfId="764"/>
    <cellStyle name="40% - Accent4 8 2" xfId="765"/>
    <cellStyle name="40% - Accent4 8 3" xfId="766"/>
    <cellStyle name="40% - Accent4 9" xfId="767"/>
    <cellStyle name="40% - Accent5 10" xfId="768"/>
    <cellStyle name="40% - Accent5 11" xfId="769"/>
    <cellStyle name="40% - Accent5 12" xfId="770"/>
    <cellStyle name="40% - Accent5 13" xfId="771"/>
    <cellStyle name="40% - Accent5 14" xfId="772"/>
    <cellStyle name="40% - Accent5 15" xfId="773"/>
    <cellStyle name="40% - Accent5 16" xfId="774"/>
    <cellStyle name="40% - Accent5 17" xfId="775"/>
    <cellStyle name="40% - Accent5 18" xfId="776"/>
    <cellStyle name="40% - Accent5 19" xfId="777"/>
    <cellStyle name="40% - Accent5 2" xfId="778"/>
    <cellStyle name="40% - Accent5 2 10" xfId="779"/>
    <cellStyle name="40% - Accent5 2 11" xfId="780"/>
    <cellStyle name="40% - Accent5 2 12" xfId="781"/>
    <cellStyle name="40% - Accent5 2 13" xfId="782"/>
    <cellStyle name="40% - Accent5 2 14" xfId="783"/>
    <cellStyle name="40% - Accent5 2 15" xfId="784"/>
    <cellStyle name="40% - Accent5 2 2" xfId="785"/>
    <cellStyle name="40% - Accent5 2 3" xfId="786"/>
    <cellStyle name="40% - Accent5 2 4" xfId="787"/>
    <cellStyle name="40% - Accent5 2 5" xfId="788"/>
    <cellStyle name="40% - Accent5 2 6" xfId="789"/>
    <cellStyle name="40% - Accent5 2 7" xfId="790"/>
    <cellStyle name="40% - Accent5 2 8" xfId="791"/>
    <cellStyle name="40% - Accent5 2 9" xfId="792"/>
    <cellStyle name="40% - Accent5 20" xfId="793"/>
    <cellStyle name="40% - Accent5 21" xfId="794"/>
    <cellStyle name="40% - Accent5 22" xfId="795"/>
    <cellStyle name="40% - Accent5 23" xfId="796"/>
    <cellStyle name="40% - Accent5 24" xfId="797"/>
    <cellStyle name="40% - Accent5 25" xfId="798"/>
    <cellStyle name="40% - Accent5 26" xfId="799"/>
    <cellStyle name="40% - Accent5 27" xfId="800"/>
    <cellStyle name="40% - Accent5 28" xfId="801"/>
    <cellStyle name="40% - Accent5 29" xfId="802"/>
    <cellStyle name="40% - Accent5 3" xfId="803"/>
    <cellStyle name="40% - Accent5 3 2" xfId="804"/>
    <cellStyle name="40% - Accent5 3 3" xfId="805"/>
    <cellStyle name="40% - Accent5 3 4" xfId="806"/>
    <cellStyle name="40% - Accent5 30" xfId="807"/>
    <cellStyle name="40% - Accent5 31" xfId="808"/>
    <cellStyle name="40% - Accent5 32" xfId="809"/>
    <cellStyle name="40% - Accent5 33" xfId="810"/>
    <cellStyle name="40% - Accent5 34" xfId="811"/>
    <cellStyle name="40% - Accent5 35" xfId="812"/>
    <cellStyle name="40% - Accent5 36" xfId="813"/>
    <cellStyle name="40% - Accent5 37" xfId="814"/>
    <cellStyle name="40% - Accent5 38" xfId="815"/>
    <cellStyle name="40% - Accent5 39" xfId="816"/>
    <cellStyle name="40% - Accent5 4" xfId="817"/>
    <cellStyle name="40% - Accent5 4 2" xfId="818"/>
    <cellStyle name="40% - Accent5 4 2 2" xfId="819"/>
    <cellStyle name="40% - Accent5 4 3" xfId="820"/>
    <cellStyle name="40% - Accent5 40" xfId="821"/>
    <cellStyle name="40% - Accent5 41" xfId="822"/>
    <cellStyle name="40% - Accent5 42" xfId="823"/>
    <cellStyle name="40% - Accent5 43" xfId="824"/>
    <cellStyle name="40% - Accent5 44" xfId="825"/>
    <cellStyle name="40% - Accent5 45" xfId="826"/>
    <cellStyle name="40% - Accent5 5" xfId="827"/>
    <cellStyle name="40% - Accent5 5 2" xfId="828"/>
    <cellStyle name="40% - Accent5 5 2 2" xfId="829"/>
    <cellStyle name="40% - Accent5 5 3" xfId="830"/>
    <cellStyle name="40% - Accent5 6" xfId="831"/>
    <cellStyle name="40% - Accent5 6 2" xfId="832"/>
    <cellStyle name="40% - Accent5 6 3" xfId="833"/>
    <cellStyle name="40% - Accent5 7" xfId="834"/>
    <cellStyle name="40% - Accent5 7 2" xfId="835"/>
    <cellStyle name="40% - Accent5 7 3" xfId="836"/>
    <cellStyle name="40% - Accent5 8" xfId="837"/>
    <cellStyle name="40% - Accent5 8 2" xfId="838"/>
    <cellStyle name="40% - Accent5 8 3" xfId="839"/>
    <cellStyle name="40% - Accent5 9" xfId="840"/>
    <cellStyle name="40% - Accent6 10" xfId="841"/>
    <cellStyle name="40% - Accent6 11" xfId="842"/>
    <cellStyle name="40% - Accent6 12" xfId="843"/>
    <cellStyle name="40% - Accent6 13" xfId="844"/>
    <cellStyle name="40% - Accent6 14" xfId="845"/>
    <cellStyle name="40% - Accent6 15" xfId="846"/>
    <cellStyle name="40% - Accent6 16" xfId="847"/>
    <cellStyle name="40% - Accent6 17" xfId="848"/>
    <cellStyle name="40% - Accent6 18" xfId="849"/>
    <cellStyle name="40% - Accent6 19" xfId="850"/>
    <cellStyle name="40% - Accent6 2" xfId="851"/>
    <cellStyle name="40% - Accent6 2 10" xfId="852"/>
    <cellStyle name="40% - Accent6 2 11" xfId="853"/>
    <cellStyle name="40% - Accent6 2 12" xfId="854"/>
    <cellStyle name="40% - Accent6 2 13" xfId="855"/>
    <cellStyle name="40% - Accent6 2 14" xfId="856"/>
    <cellStyle name="40% - Accent6 2 15" xfId="857"/>
    <cellStyle name="40% - Accent6 2 2" xfId="858"/>
    <cellStyle name="40% - Accent6 2 3" xfId="859"/>
    <cellStyle name="40% - Accent6 2 4" xfId="860"/>
    <cellStyle name="40% - Accent6 2 5" xfId="861"/>
    <cellStyle name="40% - Accent6 2 6" xfId="862"/>
    <cellStyle name="40% - Accent6 2 7" xfId="863"/>
    <cellStyle name="40% - Accent6 2 8" xfId="864"/>
    <cellStyle name="40% - Accent6 2 9" xfId="865"/>
    <cellStyle name="40% - Accent6 20" xfId="866"/>
    <cellStyle name="40% - Accent6 21" xfId="867"/>
    <cellStyle name="40% - Accent6 22" xfId="868"/>
    <cellStyle name="40% - Accent6 23" xfId="869"/>
    <cellStyle name="40% - Accent6 24" xfId="870"/>
    <cellStyle name="40% - Accent6 25" xfId="871"/>
    <cellStyle name="40% - Accent6 26" xfId="872"/>
    <cellStyle name="40% - Accent6 27" xfId="873"/>
    <cellStyle name="40% - Accent6 28" xfId="874"/>
    <cellStyle name="40% - Accent6 29" xfId="875"/>
    <cellStyle name="40% - Accent6 3" xfId="876"/>
    <cellStyle name="40% - Accent6 3 2" xfId="877"/>
    <cellStyle name="40% - Accent6 3 3" xfId="878"/>
    <cellStyle name="40% - Accent6 3 4" xfId="879"/>
    <cellStyle name="40% - Accent6 30" xfId="880"/>
    <cellStyle name="40% - Accent6 31" xfId="881"/>
    <cellStyle name="40% - Accent6 32" xfId="882"/>
    <cellStyle name="40% - Accent6 33" xfId="883"/>
    <cellStyle name="40% - Accent6 34" xfId="884"/>
    <cellStyle name="40% - Accent6 35" xfId="885"/>
    <cellStyle name="40% - Accent6 36" xfId="886"/>
    <cellStyle name="40% - Accent6 37" xfId="887"/>
    <cellStyle name="40% - Accent6 38" xfId="888"/>
    <cellStyle name="40% - Accent6 39" xfId="889"/>
    <cellStyle name="40% - Accent6 4" xfId="890"/>
    <cellStyle name="40% - Accent6 4 2" xfId="891"/>
    <cellStyle name="40% - Accent6 4 2 2" xfId="892"/>
    <cellStyle name="40% - Accent6 4 3" xfId="893"/>
    <cellStyle name="40% - Accent6 40" xfId="894"/>
    <cellStyle name="40% - Accent6 41" xfId="895"/>
    <cellStyle name="40% - Accent6 42" xfId="896"/>
    <cellStyle name="40% - Accent6 43" xfId="897"/>
    <cellStyle name="40% - Accent6 44" xfId="898"/>
    <cellStyle name="40% - Accent6 45" xfId="899"/>
    <cellStyle name="40% - Accent6 5" xfId="900"/>
    <cellStyle name="40% - Accent6 5 2" xfId="901"/>
    <cellStyle name="40% - Accent6 5 2 2" xfId="902"/>
    <cellStyle name="40% - Accent6 5 3" xfId="903"/>
    <cellStyle name="40% - Accent6 6" xfId="904"/>
    <cellStyle name="40% - Accent6 6 2" xfId="905"/>
    <cellStyle name="40% - Accent6 6 3" xfId="906"/>
    <cellStyle name="40% - Accent6 7" xfId="907"/>
    <cellStyle name="40% - Accent6 7 2" xfId="908"/>
    <cellStyle name="40% - Accent6 7 3" xfId="909"/>
    <cellStyle name="40% - Accent6 8" xfId="910"/>
    <cellStyle name="40% - Accent6 8 2" xfId="911"/>
    <cellStyle name="40% - Accent6 8 3" xfId="912"/>
    <cellStyle name="40% - Accent6 9" xfId="913"/>
    <cellStyle name="40% - Akzent1" xfId="914"/>
    <cellStyle name="40% - Akzent2" xfId="915"/>
    <cellStyle name="40% - Akzent3" xfId="916"/>
    <cellStyle name="40% - Akzent4" xfId="917"/>
    <cellStyle name="40% - Akzent5" xfId="918"/>
    <cellStyle name="40% - Akzent6" xfId="919"/>
    <cellStyle name="5x indented GHG Textfiels" xfId="920"/>
    <cellStyle name="60% - Accent1 10" xfId="921"/>
    <cellStyle name="60% - Accent1 11" xfId="922"/>
    <cellStyle name="60% - Accent1 12" xfId="923"/>
    <cellStyle name="60% - Accent1 13" xfId="924"/>
    <cellStyle name="60% - Accent1 14" xfId="925"/>
    <cellStyle name="60% - Accent1 15" xfId="926"/>
    <cellStyle name="60% - Accent1 16" xfId="927"/>
    <cellStyle name="60% - Accent1 17" xfId="928"/>
    <cellStyle name="60% - Accent1 18" xfId="929"/>
    <cellStyle name="60% - Accent1 19" xfId="930"/>
    <cellStyle name="60% - Accent1 2" xfId="931"/>
    <cellStyle name="60% - Accent1 2 10" xfId="932"/>
    <cellStyle name="60% - Accent1 2 11" xfId="933"/>
    <cellStyle name="60% - Accent1 2 2" xfId="934"/>
    <cellStyle name="60% - Accent1 2 2 2" xfId="935"/>
    <cellStyle name="60% - Accent1 2 3" xfId="936"/>
    <cellStyle name="60% - Accent1 2 4" xfId="937"/>
    <cellStyle name="60% - Accent1 2 5" xfId="938"/>
    <cellStyle name="60% - Accent1 2 6" xfId="939"/>
    <cellStyle name="60% - Accent1 2 7" xfId="940"/>
    <cellStyle name="60% - Accent1 2 8" xfId="941"/>
    <cellStyle name="60% - Accent1 2 9" xfId="942"/>
    <cellStyle name="60% - Accent1 20" xfId="943"/>
    <cellStyle name="60% - Accent1 21" xfId="944"/>
    <cellStyle name="60% - Accent1 22" xfId="945"/>
    <cellStyle name="60% - Accent1 23" xfId="946"/>
    <cellStyle name="60% - Accent1 24" xfId="947"/>
    <cellStyle name="60% - Accent1 25" xfId="948"/>
    <cellStyle name="60% - Accent1 26" xfId="949"/>
    <cellStyle name="60% - Accent1 27" xfId="950"/>
    <cellStyle name="60% - Accent1 28" xfId="951"/>
    <cellStyle name="60% - Accent1 29" xfId="952"/>
    <cellStyle name="60% - Accent1 3" xfId="953"/>
    <cellStyle name="60% - Accent1 3 2" xfId="954"/>
    <cellStyle name="60% - Accent1 3 3" xfId="955"/>
    <cellStyle name="60% - Accent1 3 4" xfId="956"/>
    <cellStyle name="60% - Accent1 30" xfId="957"/>
    <cellStyle name="60% - Accent1 31" xfId="958"/>
    <cellStyle name="60% - Accent1 32" xfId="959"/>
    <cellStyle name="60% - Accent1 33" xfId="960"/>
    <cellStyle name="60% - Accent1 34" xfId="961"/>
    <cellStyle name="60% - Accent1 35" xfId="962"/>
    <cellStyle name="60% - Accent1 36" xfId="963"/>
    <cellStyle name="60% - Accent1 37" xfId="964"/>
    <cellStyle name="60% - Accent1 38" xfId="965"/>
    <cellStyle name="60% - Accent1 39" xfId="966"/>
    <cellStyle name="60% - Accent1 4" xfId="967"/>
    <cellStyle name="60% - Accent1 40" xfId="968"/>
    <cellStyle name="60% - Accent1 41" xfId="969"/>
    <cellStyle name="60% - Accent1 42" xfId="970"/>
    <cellStyle name="60% - Accent1 43" xfId="971"/>
    <cellStyle name="60% - Accent1 5" xfId="972"/>
    <cellStyle name="60% - Accent1 6" xfId="973"/>
    <cellStyle name="60% - Accent1 6 2" xfId="974"/>
    <cellStyle name="60% - Accent1 7" xfId="975"/>
    <cellStyle name="60% - Accent1 8" xfId="976"/>
    <cellStyle name="60% - Accent1 9" xfId="977"/>
    <cellStyle name="60% - Accent2 10" xfId="978"/>
    <cellStyle name="60% - Accent2 11" xfId="979"/>
    <cellStyle name="60% - Accent2 12" xfId="980"/>
    <cellStyle name="60% - Accent2 13" xfId="981"/>
    <cellStyle name="60% - Accent2 14" xfId="982"/>
    <cellStyle name="60% - Accent2 15" xfId="983"/>
    <cellStyle name="60% - Accent2 16" xfId="984"/>
    <cellStyle name="60% - Accent2 17" xfId="985"/>
    <cellStyle name="60% - Accent2 18" xfId="986"/>
    <cellStyle name="60% - Accent2 19" xfId="987"/>
    <cellStyle name="60% - Accent2 2" xfId="988"/>
    <cellStyle name="60% - Accent2 2 10" xfId="989"/>
    <cellStyle name="60% - Accent2 2 11" xfId="990"/>
    <cellStyle name="60% - Accent2 2 2" xfId="991"/>
    <cellStyle name="60% - Accent2 2 2 2" xfId="992"/>
    <cellStyle name="60% - Accent2 2 3" xfId="993"/>
    <cellStyle name="60% - Accent2 2 4" xfId="994"/>
    <cellStyle name="60% - Accent2 2 5" xfId="995"/>
    <cellStyle name="60% - Accent2 2 6" xfId="996"/>
    <cellStyle name="60% - Accent2 2 7" xfId="997"/>
    <cellStyle name="60% - Accent2 2 8" xfId="998"/>
    <cellStyle name="60% - Accent2 2 9" xfId="999"/>
    <cellStyle name="60% - Accent2 20" xfId="1000"/>
    <cellStyle name="60% - Accent2 21" xfId="1001"/>
    <cellStyle name="60% - Accent2 22" xfId="1002"/>
    <cellStyle name="60% - Accent2 23" xfId="1003"/>
    <cellStyle name="60% - Accent2 24" xfId="1004"/>
    <cellStyle name="60% - Accent2 25" xfId="1005"/>
    <cellStyle name="60% - Accent2 26" xfId="1006"/>
    <cellStyle name="60% - Accent2 27" xfId="1007"/>
    <cellStyle name="60% - Accent2 28" xfId="1008"/>
    <cellStyle name="60% - Accent2 29" xfId="1009"/>
    <cellStyle name="60% - Accent2 3" xfId="1010"/>
    <cellStyle name="60% - Accent2 3 2" xfId="1011"/>
    <cellStyle name="60% - Accent2 3 3" xfId="1012"/>
    <cellStyle name="60% - Accent2 3 4" xfId="1013"/>
    <cellStyle name="60% - Accent2 30" xfId="1014"/>
    <cellStyle name="60% - Accent2 31" xfId="1015"/>
    <cellStyle name="60% - Accent2 32" xfId="1016"/>
    <cellStyle name="60% - Accent2 33" xfId="1017"/>
    <cellStyle name="60% - Accent2 34" xfId="1018"/>
    <cellStyle name="60% - Accent2 35" xfId="1019"/>
    <cellStyle name="60% - Accent2 36" xfId="1020"/>
    <cellStyle name="60% - Accent2 37" xfId="1021"/>
    <cellStyle name="60% - Accent2 38" xfId="1022"/>
    <cellStyle name="60% - Accent2 39" xfId="1023"/>
    <cellStyle name="60% - Accent2 4" xfId="1024"/>
    <cellStyle name="60% - Accent2 40" xfId="1025"/>
    <cellStyle name="60% - Accent2 41" xfId="1026"/>
    <cellStyle name="60% - Accent2 42" xfId="1027"/>
    <cellStyle name="60% - Accent2 43" xfId="1028"/>
    <cellStyle name="60% - Accent2 5" xfId="1029"/>
    <cellStyle name="60% - Accent2 6" xfId="1030"/>
    <cellStyle name="60% - Accent2 6 2" xfId="1031"/>
    <cellStyle name="60% - Accent2 7" xfId="1032"/>
    <cellStyle name="60% - Accent2 8" xfId="1033"/>
    <cellStyle name="60% - Accent2 9" xfId="1034"/>
    <cellStyle name="60% - Accent3 10" xfId="1035"/>
    <cellStyle name="60% - Accent3 11" xfId="1036"/>
    <cellStyle name="60% - Accent3 12" xfId="1037"/>
    <cellStyle name="60% - Accent3 13" xfId="1038"/>
    <cellStyle name="60% - Accent3 14" xfId="1039"/>
    <cellStyle name="60% - Accent3 15" xfId="1040"/>
    <cellStyle name="60% - Accent3 16" xfId="1041"/>
    <cellStyle name="60% - Accent3 17" xfId="1042"/>
    <cellStyle name="60% - Accent3 18" xfId="1043"/>
    <cellStyle name="60% - Accent3 19" xfId="1044"/>
    <cellStyle name="60% - Accent3 2" xfId="1045"/>
    <cellStyle name="60% - Accent3 2 10" xfId="1046"/>
    <cellStyle name="60% - Accent3 2 11" xfId="1047"/>
    <cellStyle name="60% - Accent3 2 2" xfId="1048"/>
    <cellStyle name="60% - Accent3 2 2 2" xfId="1049"/>
    <cellStyle name="60% - Accent3 2 3" xfId="1050"/>
    <cellStyle name="60% - Accent3 2 4" xfId="1051"/>
    <cellStyle name="60% - Accent3 2 5" xfId="1052"/>
    <cellStyle name="60% - Accent3 2 6" xfId="1053"/>
    <cellStyle name="60% - Accent3 2 7" xfId="1054"/>
    <cellStyle name="60% - Accent3 2 8" xfId="1055"/>
    <cellStyle name="60% - Accent3 2 9" xfId="1056"/>
    <cellStyle name="60% - Accent3 20" xfId="1057"/>
    <cellStyle name="60% - Accent3 21" xfId="1058"/>
    <cellStyle name="60% - Accent3 22" xfId="1059"/>
    <cellStyle name="60% - Accent3 23" xfId="1060"/>
    <cellStyle name="60% - Accent3 24" xfId="1061"/>
    <cellStyle name="60% - Accent3 25" xfId="1062"/>
    <cellStyle name="60% - Accent3 26" xfId="1063"/>
    <cellStyle name="60% - Accent3 27" xfId="1064"/>
    <cellStyle name="60% - Accent3 28" xfId="1065"/>
    <cellStyle name="60% - Accent3 29" xfId="1066"/>
    <cellStyle name="60% - Accent3 3" xfId="1067"/>
    <cellStyle name="60% - Accent3 3 2" xfId="1068"/>
    <cellStyle name="60% - Accent3 3 3" xfId="1069"/>
    <cellStyle name="60% - Accent3 3 4" xfId="1070"/>
    <cellStyle name="60% - Accent3 30" xfId="1071"/>
    <cellStyle name="60% - Accent3 31" xfId="1072"/>
    <cellStyle name="60% - Accent3 32" xfId="1073"/>
    <cellStyle name="60% - Accent3 33" xfId="1074"/>
    <cellStyle name="60% - Accent3 34" xfId="1075"/>
    <cellStyle name="60% - Accent3 35" xfId="1076"/>
    <cellStyle name="60% - Accent3 36" xfId="1077"/>
    <cellStyle name="60% - Accent3 37" xfId="1078"/>
    <cellStyle name="60% - Accent3 38" xfId="1079"/>
    <cellStyle name="60% - Accent3 39" xfId="1080"/>
    <cellStyle name="60% - Accent3 4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6" xfId="1087"/>
    <cellStyle name="60% - Accent3 6 2" xfId="1088"/>
    <cellStyle name="60% - Accent3 7" xfId="1089"/>
    <cellStyle name="60% - Accent3 8" xfId="1090"/>
    <cellStyle name="60% - Accent3 9" xfId="1091"/>
    <cellStyle name="60% - Accent4 10" xfId="1092"/>
    <cellStyle name="60% - Accent4 11" xfId="1093"/>
    <cellStyle name="60% - Accent4 12" xfId="1094"/>
    <cellStyle name="60% - Accent4 13" xfId="1095"/>
    <cellStyle name="60% - Accent4 14" xfId="1096"/>
    <cellStyle name="60% - Accent4 15" xfId="1097"/>
    <cellStyle name="60% - Accent4 16" xfId="1098"/>
    <cellStyle name="60% - Accent4 17" xfId="1099"/>
    <cellStyle name="60% - Accent4 18" xfId="1100"/>
    <cellStyle name="60% - Accent4 19" xfId="1101"/>
    <cellStyle name="60% - Accent4 2" xfId="1102"/>
    <cellStyle name="60% - Accent4 2 10" xfId="1103"/>
    <cellStyle name="60% - Accent4 2 11" xfId="1104"/>
    <cellStyle name="60% - Accent4 2 2" xfId="1105"/>
    <cellStyle name="60% - Accent4 2 2 2" xfId="1106"/>
    <cellStyle name="60% - Accent4 2 3" xfId="1107"/>
    <cellStyle name="60% - Accent4 2 4" xfId="1108"/>
    <cellStyle name="60% - Accent4 2 5" xfId="1109"/>
    <cellStyle name="60% - Accent4 2 6" xfId="1110"/>
    <cellStyle name="60% - Accent4 2 7" xfId="1111"/>
    <cellStyle name="60% - Accent4 2 8" xfId="1112"/>
    <cellStyle name="60% - Accent4 2 9" xfId="1113"/>
    <cellStyle name="60% - Accent4 20" xfId="1114"/>
    <cellStyle name="60% - Accent4 21" xfId="1115"/>
    <cellStyle name="60% - Accent4 22" xfId="1116"/>
    <cellStyle name="60% - Accent4 23" xfId="1117"/>
    <cellStyle name="60% - Accent4 24" xfId="1118"/>
    <cellStyle name="60% - Accent4 25" xfId="1119"/>
    <cellStyle name="60% - Accent4 26" xfId="1120"/>
    <cellStyle name="60% - Accent4 27" xfId="1121"/>
    <cellStyle name="60% - Accent4 28" xfId="1122"/>
    <cellStyle name="60% - Accent4 29" xfId="1123"/>
    <cellStyle name="60% - Accent4 3" xfId="1124"/>
    <cellStyle name="60% - Accent4 3 2" xfId="1125"/>
    <cellStyle name="60% - Accent4 3 3" xfId="1126"/>
    <cellStyle name="60% - Accent4 3 4" xfId="1127"/>
    <cellStyle name="60% - Accent4 30" xfId="1128"/>
    <cellStyle name="60% - Accent4 31" xfId="1129"/>
    <cellStyle name="60% - Accent4 32" xfId="1130"/>
    <cellStyle name="60% - Accent4 33" xfId="1131"/>
    <cellStyle name="60% - Accent4 34" xfId="1132"/>
    <cellStyle name="60% - Accent4 35" xfId="1133"/>
    <cellStyle name="60% - Accent4 36" xfId="1134"/>
    <cellStyle name="60% - Accent4 37" xfId="1135"/>
    <cellStyle name="60% - Accent4 38" xfId="1136"/>
    <cellStyle name="60% - Accent4 39" xfId="1137"/>
    <cellStyle name="60% - Accent4 4" xfId="1138"/>
    <cellStyle name="60% - Accent4 40" xfId="1139"/>
    <cellStyle name="60% - Accent4 41" xfId="1140"/>
    <cellStyle name="60% - Accent4 42" xfId="1141"/>
    <cellStyle name="60% - Accent4 43" xfId="1142"/>
    <cellStyle name="60% - Accent4 5" xfId="1143"/>
    <cellStyle name="60% - Accent4 6" xfId="1144"/>
    <cellStyle name="60% - Accent4 6 2" xfId="1145"/>
    <cellStyle name="60% - Accent4 7" xfId="1146"/>
    <cellStyle name="60% - Accent4 8" xfId="1147"/>
    <cellStyle name="60% - Accent4 9" xfId="1148"/>
    <cellStyle name="60% - Accent5 10" xfId="1149"/>
    <cellStyle name="60% - Accent5 11" xfId="1150"/>
    <cellStyle name="60% - Accent5 12" xfId="1151"/>
    <cellStyle name="60% - Accent5 13" xfId="1152"/>
    <cellStyle name="60% - Accent5 14" xfId="1153"/>
    <cellStyle name="60% - Accent5 15" xfId="1154"/>
    <cellStyle name="60% - Accent5 16" xfId="1155"/>
    <cellStyle name="60% - Accent5 17" xfId="1156"/>
    <cellStyle name="60% - Accent5 18" xfId="1157"/>
    <cellStyle name="60% - Accent5 19" xfId="1158"/>
    <cellStyle name="60% - Accent5 2" xfId="1159"/>
    <cellStyle name="60% - Accent5 2 10" xfId="1160"/>
    <cellStyle name="60% - Accent5 2 11" xfId="1161"/>
    <cellStyle name="60% - Accent5 2 2" xfId="1162"/>
    <cellStyle name="60% - Accent5 2 2 2" xfId="1163"/>
    <cellStyle name="60% - Accent5 2 3" xfId="1164"/>
    <cellStyle name="60% - Accent5 2 4" xfId="1165"/>
    <cellStyle name="60% - Accent5 2 5" xfId="1166"/>
    <cellStyle name="60% - Accent5 2 6" xfId="1167"/>
    <cellStyle name="60% - Accent5 2 7" xfId="1168"/>
    <cellStyle name="60% - Accent5 2 8" xfId="1169"/>
    <cellStyle name="60% - Accent5 2 9" xfId="1170"/>
    <cellStyle name="60% - Accent5 20" xfId="1171"/>
    <cellStyle name="60% - Accent5 21" xfId="1172"/>
    <cellStyle name="60% - Accent5 22" xfId="1173"/>
    <cellStyle name="60% - Accent5 23" xfId="1174"/>
    <cellStyle name="60% - Accent5 24" xfId="1175"/>
    <cellStyle name="60% - Accent5 25" xfId="1176"/>
    <cellStyle name="60% - Accent5 26" xfId="1177"/>
    <cellStyle name="60% - Accent5 27" xfId="1178"/>
    <cellStyle name="60% - Accent5 28" xfId="1179"/>
    <cellStyle name="60% - Accent5 29" xfId="1180"/>
    <cellStyle name="60% - Accent5 3" xfId="1181"/>
    <cellStyle name="60% - Accent5 3 2" xfId="1182"/>
    <cellStyle name="60% - Accent5 3 3" xfId="1183"/>
    <cellStyle name="60% - Accent5 3 4" xfId="1184"/>
    <cellStyle name="60% - Accent5 30" xfId="1185"/>
    <cellStyle name="60% - Accent5 31" xfId="1186"/>
    <cellStyle name="60% - Accent5 32" xfId="1187"/>
    <cellStyle name="60% - Accent5 33" xfId="1188"/>
    <cellStyle name="60% - Accent5 34" xfId="1189"/>
    <cellStyle name="60% - Accent5 35" xfId="1190"/>
    <cellStyle name="60% - Accent5 36" xfId="1191"/>
    <cellStyle name="60% - Accent5 37" xfId="1192"/>
    <cellStyle name="60% - Accent5 38" xfId="1193"/>
    <cellStyle name="60% - Accent5 39" xfId="1194"/>
    <cellStyle name="60% - Accent5 4" xfId="1195"/>
    <cellStyle name="60% - Accent5 40" xfId="1196"/>
    <cellStyle name="60% - Accent5 41" xfId="1197"/>
    <cellStyle name="60% - Accent5 42" xfId="1198"/>
    <cellStyle name="60% - Accent5 43" xfId="1199"/>
    <cellStyle name="60% - Accent5 5" xfId="1200"/>
    <cellStyle name="60% - Accent5 6" xfId="1201"/>
    <cellStyle name="60% - Accent5 6 2" xfId="1202"/>
    <cellStyle name="60% - Accent5 7" xfId="1203"/>
    <cellStyle name="60% - Accent5 8" xfId="1204"/>
    <cellStyle name="60% - Accent5 9" xfId="1205"/>
    <cellStyle name="60% - Accent6 10" xfId="1206"/>
    <cellStyle name="60% - Accent6 11" xfId="1207"/>
    <cellStyle name="60% - Accent6 12" xfId="1208"/>
    <cellStyle name="60% - Accent6 13" xfId="1209"/>
    <cellStyle name="60% - Accent6 14" xfId="1210"/>
    <cellStyle name="60% - Accent6 15" xfId="1211"/>
    <cellStyle name="60% - Accent6 16" xfId="1212"/>
    <cellStyle name="60% - Accent6 17" xfId="1213"/>
    <cellStyle name="60% - Accent6 18" xfId="1214"/>
    <cellStyle name="60% - Accent6 19" xfId="1215"/>
    <cellStyle name="60% - Accent6 2" xfId="1216"/>
    <cellStyle name="60% - Accent6 2 10" xfId="1217"/>
    <cellStyle name="60% - Accent6 2 11" xfId="1218"/>
    <cellStyle name="60% - Accent6 2 2" xfId="1219"/>
    <cellStyle name="60% - Accent6 2 2 2" xfId="1220"/>
    <cellStyle name="60% - Accent6 2 3" xfId="1221"/>
    <cellStyle name="60% - Accent6 2 4" xfId="1222"/>
    <cellStyle name="60% - Accent6 2 5" xfId="1223"/>
    <cellStyle name="60% - Accent6 2 6" xfId="1224"/>
    <cellStyle name="60% - Accent6 2 7" xfId="1225"/>
    <cellStyle name="60% - Accent6 2 8" xfId="1226"/>
    <cellStyle name="60% - Accent6 2 9" xfId="1227"/>
    <cellStyle name="60% - Accent6 20" xfId="1228"/>
    <cellStyle name="60% - Accent6 21" xfId="1229"/>
    <cellStyle name="60% - Accent6 22" xfId="1230"/>
    <cellStyle name="60% - Accent6 23" xfId="1231"/>
    <cellStyle name="60% - Accent6 24" xfId="1232"/>
    <cellStyle name="60% - Accent6 25" xfId="1233"/>
    <cellStyle name="60% - Accent6 26" xfId="1234"/>
    <cellStyle name="60% - Accent6 27" xfId="1235"/>
    <cellStyle name="60% - Accent6 28" xfId="1236"/>
    <cellStyle name="60% - Accent6 29" xfId="1237"/>
    <cellStyle name="60% - Accent6 3" xfId="1238"/>
    <cellStyle name="60% - Accent6 3 2" xfId="1239"/>
    <cellStyle name="60% - Accent6 3 3" xfId="1240"/>
    <cellStyle name="60% - Accent6 3 4" xfId="1241"/>
    <cellStyle name="60% - Accent6 30" xfId="1242"/>
    <cellStyle name="60% - Accent6 31" xfId="1243"/>
    <cellStyle name="60% - Accent6 32" xfId="1244"/>
    <cellStyle name="60% - Accent6 33" xfId="1245"/>
    <cellStyle name="60% - Accent6 34" xfId="1246"/>
    <cellStyle name="60% - Accent6 35" xfId="1247"/>
    <cellStyle name="60% - Accent6 36" xfId="1248"/>
    <cellStyle name="60% - Accent6 37" xfId="1249"/>
    <cellStyle name="60% - Accent6 38" xfId="1250"/>
    <cellStyle name="60% - Accent6 39" xfId="1251"/>
    <cellStyle name="60% - Accent6 4" xfId="1252"/>
    <cellStyle name="60% - Accent6 40" xfId="1253"/>
    <cellStyle name="60% - Accent6 41" xfId="1254"/>
    <cellStyle name="60% - Accent6 42" xfId="1255"/>
    <cellStyle name="60% - Accent6 43" xfId="1256"/>
    <cellStyle name="60% - Accent6 5" xfId="1257"/>
    <cellStyle name="60% - Accent6 6" xfId="1258"/>
    <cellStyle name="60% - Accent6 6 2" xfId="1259"/>
    <cellStyle name="60% - Accent6 7" xfId="1260"/>
    <cellStyle name="60% - Accent6 8" xfId="1261"/>
    <cellStyle name="60% - Accent6 9" xfId="1262"/>
    <cellStyle name="60% - Akzent1" xfId="1263"/>
    <cellStyle name="60% - Akzent2" xfId="1264"/>
    <cellStyle name="60% - Akzent3" xfId="1265"/>
    <cellStyle name="60% - Akzent4" xfId="1266"/>
    <cellStyle name="60% - Akzent5" xfId="1267"/>
    <cellStyle name="60% - Akzent6" xfId="1268"/>
    <cellStyle name="60% - Cor4 2" xfId="1269"/>
    <cellStyle name="Accent1 10" xfId="1270"/>
    <cellStyle name="Accent1 11" xfId="1271"/>
    <cellStyle name="Accent1 12" xfId="1272"/>
    <cellStyle name="Accent1 13" xfId="1273"/>
    <cellStyle name="Accent1 14" xfId="1274"/>
    <cellStyle name="Accent1 15" xfId="1275"/>
    <cellStyle name="Accent1 16" xfId="1276"/>
    <cellStyle name="Accent1 17" xfId="1277"/>
    <cellStyle name="Accent1 18" xfId="1278"/>
    <cellStyle name="Accent1 19" xfId="1279"/>
    <cellStyle name="Accent1 2" xfId="1280"/>
    <cellStyle name="Accent1 2 10" xfId="1281"/>
    <cellStyle name="Accent1 2 2" xfId="1282"/>
    <cellStyle name="Accent1 2 3" xfId="1283"/>
    <cellStyle name="Accent1 2 4" xfId="1284"/>
    <cellStyle name="Accent1 2 5" xfId="1285"/>
    <cellStyle name="Accent1 2 6" xfId="1286"/>
    <cellStyle name="Accent1 2 7" xfId="1287"/>
    <cellStyle name="Accent1 2 8" xfId="1288"/>
    <cellStyle name="Accent1 2 9" xfId="1289"/>
    <cellStyle name="Accent1 20" xfId="1290"/>
    <cellStyle name="Accent1 21" xfId="1291"/>
    <cellStyle name="Accent1 22" xfId="1292"/>
    <cellStyle name="Accent1 23" xfId="1293"/>
    <cellStyle name="Accent1 24" xfId="1294"/>
    <cellStyle name="Accent1 25" xfId="1295"/>
    <cellStyle name="Accent1 26" xfId="1296"/>
    <cellStyle name="Accent1 27" xfId="1297"/>
    <cellStyle name="Accent1 28" xfId="1298"/>
    <cellStyle name="Accent1 29" xfId="1299"/>
    <cellStyle name="Accent1 3" xfId="1300"/>
    <cellStyle name="Accent1 3 2" xfId="1301"/>
    <cellStyle name="Accent1 3 3" xfId="1302"/>
    <cellStyle name="Accent1 3 4" xfId="1303"/>
    <cellStyle name="Accent1 30" xfId="1304"/>
    <cellStyle name="Accent1 31" xfId="1305"/>
    <cellStyle name="Accent1 32" xfId="1306"/>
    <cellStyle name="Accent1 33" xfId="1307"/>
    <cellStyle name="Accent1 34" xfId="1308"/>
    <cellStyle name="Accent1 35" xfId="1309"/>
    <cellStyle name="Accent1 36" xfId="1310"/>
    <cellStyle name="Accent1 37" xfId="1311"/>
    <cellStyle name="Accent1 38" xfId="1312"/>
    <cellStyle name="Accent1 39" xfId="1313"/>
    <cellStyle name="Accent1 4" xfId="1314"/>
    <cellStyle name="Accent1 40" xfId="1315"/>
    <cellStyle name="Accent1 41" xfId="1316"/>
    <cellStyle name="Accent1 42" xfId="1317"/>
    <cellStyle name="Accent1 43" xfId="1318"/>
    <cellStyle name="Accent1 5" xfId="1319"/>
    <cellStyle name="Accent1 6" xfId="1320"/>
    <cellStyle name="Accent1 7" xfId="1321"/>
    <cellStyle name="Accent1 8" xfId="1322"/>
    <cellStyle name="Accent1 9" xfId="1323"/>
    <cellStyle name="Accent2 10" xfId="1324"/>
    <cellStyle name="Accent2 11" xfId="1325"/>
    <cellStyle name="Accent2 12" xfId="1326"/>
    <cellStyle name="Accent2 13" xfId="1327"/>
    <cellStyle name="Accent2 14" xfId="1328"/>
    <cellStyle name="Accent2 15" xfId="1329"/>
    <cellStyle name="Accent2 16" xfId="1330"/>
    <cellStyle name="Accent2 17" xfId="1331"/>
    <cellStyle name="Accent2 18" xfId="1332"/>
    <cellStyle name="Accent2 19" xfId="1333"/>
    <cellStyle name="Accent2 2" xfId="1334"/>
    <cellStyle name="Accent2 2 10" xfId="1335"/>
    <cellStyle name="Accent2 2 2" xfId="1336"/>
    <cellStyle name="Accent2 2 3" xfId="1337"/>
    <cellStyle name="Accent2 2 4" xfId="1338"/>
    <cellStyle name="Accent2 2 5" xfId="1339"/>
    <cellStyle name="Accent2 2 6" xfId="1340"/>
    <cellStyle name="Accent2 2 7" xfId="1341"/>
    <cellStyle name="Accent2 2 8" xfId="1342"/>
    <cellStyle name="Accent2 2 9" xfId="1343"/>
    <cellStyle name="Accent2 20" xfId="1344"/>
    <cellStyle name="Accent2 21" xfId="1345"/>
    <cellStyle name="Accent2 22" xfId="1346"/>
    <cellStyle name="Accent2 23" xfId="1347"/>
    <cellStyle name="Accent2 24" xfId="1348"/>
    <cellStyle name="Accent2 25" xfId="1349"/>
    <cellStyle name="Accent2 26" xfId="1350"/>
    <cellStyle name="Accent2 27" xfId="1351"/>
    <cellStyle name="Accent2 28" xfId="1352"/>
    <cellStyle name="Accent2 29" xfId="1353"/>
    <cellStyle name="Accent2 3" xfId="1354"/>
    <cellStyle name="Accent2 3 2" xfId="1355"/>
    <cellStyle name="Accent2 3 3" xfId="1356"/>
    <cellStyle name="Accent2 3 4" xfId="1357"/>
    <cellStyle name="Accent2 30" xfId="1358"/>
    <cellStyle name="Accent2 31" xfId="1359"/>
    <cellStyle name="Accent2 32" xfId="1360"/>
    <cellStyle name="Accent2 33" xfId="1361"/>
    <cellStyle name="Accent2 34" xfId="1362"/>
    <cellStyle name="Accent2 35" xfId="1363"/>
    <cellStyle name="Accent2 36" xfId="1364"/>
    <cellStyle name="Accent2 37" xfId="1365"/>
    <cellStyle name="Accent2 38" xfId="1366"/>
    <cellStyle name="Accent2 39" xfId="1367"/>
    <cellStyle name="Accent2 4" xfId="1368"/>
    <cellStyle name="Accent2 40" xfId="1369"/>
    <cellStyle name="Accent2 41" xfId="1370"/>
    <cellStyle name="Accent2 42" xfId="1371"/>
    <cellStyle name="Accent2 43" xfId="1372"/>
    <cellStyle name="Accent2 5" xfId="1373"/>
    <cellStyle name="Accent2 6" xfId="1374"/>
    <cellStyle name="Accent2 7" xfId="1375"/>
    <cellStyle name="Accent2 8" xfId="1376"/>
    <cellStyle name="Accent2 9" xfId="1377"/>
    <cellStyle name="Accent3 10" xfId="1378"/>
    <cellStyle name="Accent3 11" xfId="1379"/>
    <cellStyle name="Accent3 12" xfId="1380"/>
    <cellStyle name="Accent3 13" xfId="1381"/>
    <cellStyle name="Accent3 14" xfId="1382"/>
    <cellStyle name="Accent3 15" xfId="1383"/>
    <cellStyle name="Accent3 16" xfId="1384"/>
    <cellStyle name="Accent3 17" xfId="1385"/>
    <cellStyle name="Accent3 18" xfId="1386"/>
    <cellStyle name="Accent3 19" xfId="1387"/>
    <cellStyle name="Accent3 2" xfId="1388"/>
    <cellStyle name="Accent3 2 10" xfId="1389"/>
    <cellStyle name="Accent3 2 2" xfId="1390"/>
    <cellStyle name="Accent3 2 3" xfId="1391"/>
    <cellStyle name="Accent3 2 4" xfId="1392"/>
    <cellStyle name="Accent3 2 5" xfId="1393"/>
    <cellStyle name="Accent3 2 6" xfId="1394"/>
    <cellStyle name="Accent3 2 7" xfId="1395"/>
    <cellStyle name="Accent3 2 8" xfId="1396"/>
    <cellStyle name="Accent3 2 9" xfId="1397"/>
    <cellStyle name="Accent3 20" xfId="1398"/>
    <cellStyle name="Accent3 21" xfId="1399"/>
    <cellStyle name="Accent3 22" xfId="1400"/>
    <cellStyle name="Accent3 23" xfId="1401"/>
    <cellStyle name="Accent3 24" xfId="1402"/>
    <cellStyle name="Accent3 25" xfId="1403"/>
    <cellStyle name="Accent3 26" xfId="1404"/>
    <cellStyle name="Accent3 27" xfId="1405"/>
    <cellStyle name="Accent3 28" xfId="1406"/>
    <cellStyle name="Accent3 29" xfId="1407"/>
    <cellStyle name="Accent3 3" xfId="1408"/>
    <cellStyle name="Accent3 3 2" xfId="1409"/>
    <cellStyle name="Accent3 3 3" xfId="1410"/>
    <cellStyle name="Accent3 3 4" xfId="1411"/>
    <cellStyle name="Accent3 30" xfId="1412"/>
    <cellStyle name="Accent3 31" xfId="1413"/>
    <cellStyle name="Accent3 32" xfId="1414"/>
    <cellStyle name="Accent3 33" xfId="1415"/>
    <cellStyle name="Accent3 34" xfId="1416"/>
    <cellStyle name="Accent3 35" xfId="1417"/>
    <cellStyle name="Accent3 36" xfId="1418"/>
    <cellStyle name="Accent3 37" xfId="1419"/>
    <cellStyle name="Accent3 38" xfId="1420"/>
    <cellStyle name="Accent3 39" xfId="1421"/>
    <cellStyle name="Accent3 4" xfId="1422"/>
    <cellStyle name="Accent3 40" xfId="1423"/>
    <cellStyle name="Accent3 41" xfId="1424"/>
    <cellStyle name="Accent3 42" xfId="1425"/>
    <cellStyle name="Accent3 43" xfId="1426"/>
    <cellStyle name="Accent3 5" xfId="1427"/>
    <cellStyle name="Accent3 6" xfId="1428"/>
    <cellStyle name="Accent3 7" xfId="1429"/>
    <cellStyle name="Accent3 8" xfId="1430"/>
    <cellStyle name="Accent3 9" xfId="1431"/>
    <cellStyle name="Accent4 10" xfId="1432"/>
    <cellStyle name="Accent4 11" xfId="1433"/>
    <cellStyle name="Accent4 12" xfId="1434"/>
    <cellStyle name="Accent4 13" xfId="1435"/>
    <cellStyle name="Accent4 14" xfId="1436"/>
    <cellStyle name="Accent4 15" xfId="1437"/>
    <cellStyle name="Accent4 16" xfId="1438"/>
    <cellStyle name="Accent4 17" xfId="1439"/>
    <cellStyle name="Accent4 18" xfId="1440"/>
    <cellStyle name="Accent4 19" xfId="1441"/>
    <cellStyle name="Accent4 2" xfId="1442"/>
    <cellStyle name="Accent4 2 10" xfId="1443"/>
    <cellStyle name="Accent4 2 2" xfId="1444"/>
    <cellStyle name="Accent4 2 3" xfId="1445"/>
    <cellStyle name="Accent4 2 4" xfId="1446"/>
    <cellStyle name="Accent4 2 5" xfId="1447"/>
    <cellStyle name="Accent4 2 6" xfId="1448"/>
    <cellStyle name="Accent4 2 7" xfId="1449"/>
    <cellStyle name="Accent4 2 8" xfId="1450"/>
    <cellStyle name="Accent4 2 9" xfId="1451"/>
    <cellStyle name="Accent4 20" xfId="1452"/>
    <cellStyle name="Accent4 21" xfId="1453"/>
    <cellStyle name="Accent4 22" xfId="1454"/>
    <cellStyle name="Accent4 23" xfId="1455"/>
    <cellStyle name="Accent4 24" xfId="1456"/>
    <cellStyle name="Accent4 25" xfId="1457"/>
    <cellStyle name="Accent4 26" xfId="1458"/>
    <cellStyle name="Accent4 27" xfId="1459"/>
    <cellStyle name="Accent4 28" xfId="1460"/>
    <cellStyle name="Accent4 29" xfId="1461"/>
    <cellStyle name="Accent4 3" xfId="1462"/>
    <cellStyle name="Accent4 3 2" xfId="1463"/>
    <cellStyle name="Accent4 3 3" xfId="1464"/>
    <cellStyle name="Accent4 3 4" xfId="1465"/>
    <cellStyle name="Accent4 30" xfId="1466"/>
    <cellStyle name="Accent4 31" xfId="1467"/>
    <cellStyle name="Accent4 32" xfId="1468"/>
    <cellStyle name="Accent4 33" xfId="1469"/>
    <cellStyle name="Accent4 34" xfId="1470"/>
    <cellStyle name="Accent4 35" xfId="1471"/>
    <cellStyle name="Accent4 36" xfId="1472"/>
    <cellStyle name="Accent4 37" xfId="1473"/>
    <cellStyle name="Accent4 38" xfId="1474"/>
    <cellStyle name="Accent4 39" xfId="1475"/>
    <cellStyle name="Accent4 4" xfId="1476"/>
    <cellStyle name="Accent4 40" xfId="1477"/>
    <cellStyle name="Accent4 41" xfId="1478"/>
    <cellStyle name="Accent4 42" xfId="1479"/>
    <cellStyle name="Accent4 43" xfId="1480"/>
    <cellStyle name="Accent4 5" xfId="1481"/>
    <cellStyle name="Accent4 6" xfId="1482"/>
    <cellStyle name="Accent4 7" xfId="1483"/>
    <cellStyle name="Accent4 8" xfId="1484"/>
    <cellStyle name="Accent4 9" xfId="1485"/>
    <cellStyle name="Accent5 10" xfId="1486"/>
    <cellStyle name="Accent5 11" xfId="1487"/>
    <cellStyle name="Accent5 12" xfId="1488"/>
    <cellStyle name="Accent5 13" xfId="1489"/>
    <cellStyle name="Accent5 14" xfId="1490"/>
    <cellStyle name="Accent5 15" xfId="1491"/>
    <cellStyle name="Accent5 16" xfId="1492"/>
    <cellStyle name="Accent5 17" xfId="1493"/>
    <cellStyle name="Accent5 18" xfId="1494"/>
    <cellStyle name="Accent5 19" xfId="1495"/>
    <cellStyle name="Accent5 2" xfId="1496"/>
    <cellStyle name="Accent5 2 10" xfId="1497"/>
    <cellStyle name="Accent5 2 2" xfId="1498"/>
    <cellStyle name="Accent5 2 3" xfId="1499"/>
    <cellStyle name="Accent5 2 4" xfId="1500"/>
    <cellStyle name="Accent5 2 5" xfId="1501"/>
    <cellStyle name="Accent5 2 6" xfId="1502"/>
    <cellStyle name="Accent5 2 7" xfId="1503"/>
    <cellStyle name="Accent5 2 8" xfId="1504"/>
    <cellStyle name="Accent5 2 9" xfId="1505"/>
    <cellStyle name="Accent5 20" xfId="1506"/>
    <cellStyle name="Accent5 21" xfId="1507"/>
    <cellStyle name="Accent5 22" xfId="1508"/>
    <cellStyle name="Accent5 23" xfId="1509"/>
    <cellStyle name="Accent5 24" xfId="1510"/>
    <cellStyle name="Accent5 25" xfId="1511"/>
    <cellStyle name="Accent5 26" xfId="1512"/>
    <cellStyle name="Accent5 27" xfId="1513"/>
    <cellStyle name="Accent5 28" xfId="1514"/>
    <cellStyle name="Accent5 29" xfId="1515"/>
    <cellStyle name="Accent5 3" xfId="1516"/>
    <cellStyle name="Accent5 3 2" xfId="1517"/>
    <cellStyle name="Accent5 30" xfId="1518"/>
    <cellStyle name="Accent5 31" xfId="1519"/>
    <cellStyle name="Accent5 32" xfId="1520"/>
    <cellStyle name="Accent5 33" xfId="1521"/>
    <cellStyle name="Accent5 34" xfId="1522"/>
    <cellStyle name="Accent5 35" xfId="1523"/>
    <cellStyle name="Accent5 36" xfId="1524"/>
    <cellStyle name="Accent5 37" xfId="1525"/>
    <cellStyle name="Accent5 38" xfId="1526"/>
    <cellStyle name="Accent5 39" xfId="1527"/>
    <cellStyle name="Accent5 4" xfId="1528"/>
    <cellStyle name="Accent5 40" xfId="1529"/>
    <cellStyle name="Accent5 41" xfId="1530"/>
    <cellStyle name="Accent5 42" xfId="1531"/>
    <cellStyle name="Accent5 43" xfId="1532"/>
    <cellStyle name="Accent5 5" xfId="1533"/>
    <cellStyle name="Accent5 6" xfId="1534"/>
    <cellStyle name="Accent5 7" xfId="1535"/>
    <cellStyle name="Accent5 8" xfId="1536"/>
    <cellStyle name="Accent5 9" xfId="1537"/>
    <cellStyle name="Accent6 10" xfId="1538"/>
    <cellStyle name="Accent6 11" xfId="1539"/>
    <cellStyle name="Accent6 12" xfId="1540"/>
    <cellStyle name="Accent6 13" xfId="1541"/>
    <cellStyle name="Accent6 14" xfId="1542"/>
    <cellStyle name="Accent6 15" xfId="1543"/>
    <cellStyle name="Accent6 16" xfId="1544"/>
    <cellStyle name="Accent6 17" xfId="1545"/>
    <cellStyle name="Accent6 18" xfId="1546"/>
    <cellStyle name="Accent6 19" xfId="1547"/>
    <cellStyle name="Accent6 2" xfId="1548"/>
    <cellStyle name="Accent6 2 10" xfId="1549"/>
    <cellStyle name="Accent6 2 2" xfId="1550"/>
    <cellStyle name="Accent6 2 3" xfId="1551"/>
    <cellStyle name="Accent6 2 4" xfId="1552"/>
    <cellStyle name="Accent6 2 5" xfId="1553"/>
    <cellStyle name="Accent6 2 6" xfId="1554"/>
    <cellStyle name="Accent6 2 7" xfId="1555"/>
    <cellStyle name="Accent6 2 8" xfId="1556"/>
    <cellStyle name="Accent6 2 9" xfId="1557"/>
    <cellStyle name="Accent6 20" xfId="1558"/>
    <cellStyle name="Accent6 21" xfId="1559"/>
    <cellStyle name="Accent6 22" xfId="1560"/>
    <cellStyle name="Accent6 23" xfId="1561"/>
    <cellStyle name="Accent6 24" xfId="1562"/>
    <cellStyle name="Accent6 25" xfId="1563"/>
    <cellStyle name="Accent6 26" xfId="1564"/>
    <cellStyle name="Accent6 27" xfId="1565"/>
    <cellStyle name="Accent6 28" xfId="1566"/>
    <cellStyle name="Accent6 29" xfId="1567"/>
    <cellStyle name="Accent6 3" xfId="1568"/>
    <cellStyle name="Accent6 3 2" xfId="1569"/>
    <cellStyle name="Accent6 3 3" xfId="1570"/>
    <cellStyle name="Accent6 3 4" xfId="1571"/>
    <cellStyle name="Accent6 30" xfId="1572"/>
    <cellStyle name="Accent6 31" xfId="1573"/>
    <cellStyle name="Accent6 32" xfId="1574"/>
    <cellStyle name="Accent6 33" xfId="1575"/>
    <cellStyle name="Accent6 34" xfId="1576"/>
    <cellStyle name="Accent6 35" xfId="1577"/>
    <cellStyle name="Accent6 36" xfId="1578"/>
    <cellStyle name="Accent6 37" xfId="1579"/>
    <cellStyle name="Accent6 38" xfId="1580"/>
    <cellStyle name="Accent6 39" xfId="1581"/>
    <cellStyle name="Accent6 4" xfId="1582"/>
    <cellStyle name="Accent6 40" xfId="1583"/>
    <cellStyle name="Accent6 41" xfId="1584"/>
    <cellStyle name="Accent6 42" xfId="1585"/>
    <cellStyle name="Accent6 43" xfId="1586"/>
    <cellStyle name="Accent6 5" xfId="1587"/>
    <cellStyle name="Accent6 6" xfId="1588"/>
    <cellStyle name="Accent6 7" xfId="1589"/>
    <cellStyle name="Accent6 8" xfId="1590"/>
    <cellStyle name="Accent6 9" xfId="1591"/>
    <cellStyle name="AggblueBoldCels" xfId="1592"/>
    <cellStyle name="AggblueCels" xfId="1593"/>
    <cellStyle name="AggBoldCells" xfId="1594"/>
    <cellStyle name="AggCels" xfId="1595"/>
    <cellStyle name="AggGreen" xfId="1596"/>
    <cellStyle name="AggGreen12" xfId="1597"/>
    <cellStyle name="AggOrange" xfId="1598"/>
    <cellStyle name="AggOrange9" xfId="1599"/>
    <cellStyle name="AggOrangeLB_2x" xfId="1600"/>
    <cellStyle name="AggOrangeLBorder" xfId="1601"/>
    <cellStyle name="AggOrangeRBorder" xfId="1602"/>
    <cellStyle name="Akzent1" xfId="1603"/>
    <cellStyle name="Akzent2" xfId="1604"/>
    <cellStyle name="Akzent3" xfId="1605"/>
    <cellStyle name="Akzent4" xfId="1606"/>
    <cellStyle name="Akzent5" xfId="1607"/>
    <cellStyle name="Akzent6" xfId="1608"/>
    <cellStyle name="Ausgabe" xfId="1609"/>
    <cellStyle name="Bad 10" xfId="1610"/>
    <cellStyle name="Bad 11" xfId="1611"/>
    <cellStyle name="Bad 12" xfId="1612"/>
    <cellStyle name="Bad 13" xfId="1613"/>
    <cellStyle name="Bad 14" xfId="1614"/>
    <cellStyle name="Bad 15" xfId="1615"/>
    <cellStyle name="Bad 16" xfId="1616"/>
    <cellStyle name="Bad 17" xfId="1617"/>
    <cellStyle name="Bad 18" xfId="1618"/>
    <cellStyle name="Bad 19" xfId="1619"/>
    <cellStyle name="Bad 2" xfId="1620"/>
    <cellStyle name="Bad 2 10" xfId="1621"/>
    <cellStyle name="Bad 2 2" xfId="1622"/>
    <cellStyle name="Bad 2 3" xfId="1623"/>
    <cellStyle name="Bad 2 4" xfId="1624"/>
    <cellStyle name="Bad 2 5" xfId="1625"/>
    <cellStyle name="Bad 2 6" xfId="1626"/>
    <cellStyle name="Bad 2 7" xfId="1627"/>
    <cellStyle name="Bad 2 8" xfId="1628"/>
    <cellStyle name="Bad 2 9" xfId="1629"/>
    <cellStyle name="Bad 20" xfId="1630"/>
    <cellStyle name="Bad 21" xfId="1631"/>
    <cellStyle name="Bad 22" xfId="1632"/>
    <cellStyle name="Bad 23" xfId="1633"/>
    <cellStyle name="Bad 24" xfId="1634"/>
    <cellStyle name="Bad 25" xfId="1635"/>
    <cellStyle name="Bad 26" xfId="1636"/>
    <cellStyle name="Bad 27" xfId="1637"/>
    <cellStyle name="Bad 28" xfId="1638"/>
    <cellStyle name="Bad 29" xfId="1639"/>
    <cellStyle name="Bad 3" xfId="1640"/>
    <cellStyle name="Bad 3 2" xfId="1641"/>
    <cellStyle name="Bad 3 3" xfId="1642"/>
    <cellStyle name="Bad 3 4" xfId="1643"/>
    <cellStyle name="Bad 30" xfId="1644"/>
    <cellStyle name="Bad 31" xfId="1645"/>
    <cellStyle name="Bad 32" xfId="1646"/>
    <cellStyle name="Bad 33" xfId="1647"/>
    <cellStyle name="Bad 34" xfId="1648"/>
    <cellStyle name="Bad 35" xfId="1649"/>
    <cellStyle name="Bad 36" xfId="1650"/>
    <cellStyle name="Bad 37" xfId="1651"/>
    <cellStyle name="Bad 38" xfId="1652"/>
    <cellStyle name="Bad 39" xfId="1653"/>
    <cellStyle name="Bad 4" xfId="1654"/>
    <cellStyle name="Bad 40" xfId="1655"/>
    <cellStyle name="Bad 41" xfId="1656"/>
    <cellStyle name="Bad 42" xfId="1657"/>
    <cellStyle name="Bad 43" xfId="1658"/>
    <cellStyle name="Bad 44" xfId="1659"/>
    <cellStyle name="Bad 5" xfId="1660"/>
    <cellStyle name="Bad 6" xfId="1661"/>
    <cellStyle name="Bad 7" xfId="1662"/>
    <cellStyle name="Bad 8" xfId="1663"/>
    <cellStyle name="Bad 9" xfId="1664"/>
    <cellStyle name="Berechnung" xfId="1665"/>
    <cellStyle name="Bold GHG Numbers (0.00)" xfId="1666"/>
    <cellStyle name="Calculation 10" xfId="1667"/>
    <cellStyle name="Calculation 11" xfId="1668"/>
    <cellStyle name="Calculation 12" xfId="1669"/>
    <cellStyle name="Calculation 13" xfId="1670"/>
    <cellStyle name="Calculation 14" xfId="1671"/>
    <cellStyle name="Calculation 15" xfId="1672"/>
    <cellStyle name="Calculation 16" xfId="1673"/>
    <cellStyle name="Calculation 17" xfId="1674"/>
    <cellStyle name="Calculation 18" xfId="1675"/>
    <cellStyle name="Calculation 19" xfId="1676"/>
    <cellStyle name="Calculation 2" xfId="1677"/>
    <cellStyle name="Calculation 2 10" xfId="1678"/>
    <cellStyle name="Calculation 2 2" xfId="1679"/>
    <cellStyle name="Calculation 2 3" xfId="1680"/>
    <cellStyle name="Calculation 2 4" xfId="1681"/>
    <cellStyle name="Calculation 2 5" xfId="1682"/>
    <cellStyle name="Calculation 2 6" xfId="1683"/>
    <cellStyle name="Calculation 2 7" xfId="1684"/>
    <cellStyle name="Calculation 2 8" xfId="1685"/>
    <cellStyle name="Calculation 2 9" xfId="1686"/>
    <cellStyle name="Calculation 20" xfId="1687"/>
    <cellStyle name="Calculation 21" xfId="1688"/>
    <cellStyle name="Calculation 22" xfId="1689"/>
    <cellStyle name="Calculation 23" xfId="1690"/>
    <cellStyle name="Calculation 24" xfId="1691"/>
    <cellStyle name="Calculation 25" xfId="1692"/>
    <cellStyle name="Calculation 26" xfId="1693"/>
    <cellStyle name="Calculation 27" xfId="1694"/>
    <cellStyle name="Calculation 28" xfId="1695"/>
    <cellStyle name="Calculation 29" xfId="1696"/>
    <cellStyle name="Calculation 3" xfId="1697"/>
    <cellStyle name="Calculation 3 2" xfId="1698"/>
    <cellStyle name="Calculation 3 3" xfId="1699"/>
    <cellStyle name="Calculation 3 4" xfId="1700"/>
    <cellStyle name="Calculation 30" xfId="1701"/>
    <cellStyle name="Calculation 31" xfId="1702"/>
    <cellStyle name="Calculation 32" xfId="1703"/>
    <cellStyle name="Calculation 33" xfId="1704"/>
    <cellStyle name="Calculation 34" xfId="1705"/>
    <cellStyle name="Calculation 35" xfId="1706"/>
    <cellStyle name="Calculation 36" xfId="1707"/>
    <cellStyle name="Calculation 37" xfId="1708"/>
    <cellStyle name="Calculation 38" xfId="1709"/>
    <cellStyle name="Calculation 39" xfId="1710"/>
    <cellStyle name="Calculation 4" xfId="1711"/>
    <cellStyle name="Calculation 40" xfId="1712"/>
    <cellStyle name="Calculation 41" xfId="1713"/>
    <cellStyle name="Calculation 42" xfId="1714"/>
    <cellStyle name="Calculation 43" xfId="1715"/>
    <cellStyle name="Calculation 5" xfId="1716"/>
    <cellStyle name="Calculation 6" xfId="1717"/>
    <cellStyle name="Calculation 7" xfId="1718"/>
    <cellStyle name="Calculation 8" xfId="1719"/>
    <cellStyle name="Calculation 9" xfId="1720"/>
    <cellStyle name="Check Cell 10" xfId="1721"/>
    <cellStyle name="Check Cell 11" xfId="1722"/>
    <cellStyle name="Check Cell 12" xfId="1723"/>
    <cellStyle name="Check Cell 13" xfId="1724"/>
    <cellStyle name="Check Cell 14" xfId="1725"/>
    <cellStyle name="Check Cell 15" xfId="1726"/>
    <cellStyle name="Check Cell 16" xfId="1727"/>
    <cellStyle name="Check Cell 17" xfId="1728"/>
    <cellStyle name="Check Cell 18" xfId="1729"/>
    <cellStyle name="Check Cell 19" xfId="1730"/>
    <cellStyle name="Check Cell 2" xfId="1731"/>
    <cellStyle name="Check Cell 2 10" xfId="1732"/>
    <cellStyle name="Check Cell 2 2" xfId="1733"/>
    <cellStyle name="Check Cell 2 3" xfId="1734"/>
    <cellStyle name="Check Cell 2 4" xfId="1735"/>
    <cellStyle name="Check Cell 2 5" xfId="1736"/>
    <cellStyle name="Check Cell 2 6" xfId="1737"/>
    <cellStyle name="Check Cell 2 7" xfId="1738"/>
    <cellStyle name="Check Cell 2 8" xfId="1739"/>
    <cellStyle name="Check Cell 2 9" xfId="1740"/>
    <cellStyle name="Check Cell 20" xfId="1741"/>
    <cellStyle name="Check Cell 21" xfId="1742"/>
    <cellStyle name="Check Cell 22" xfId="1743"/>
    <cellStyle name="Check Cell 23" xfId="1744"/>
    <cellStyle name="Check Cell 24" xfId="1745"/>
    <cellStyle name="Check Cell 25" xfId="1746"/>
    <cellStyle name="Check Cell 26" xfId="1747"/>
    <cellStyle name="Check Cell 27" xfId="1748"/>
    <cellStyle name="Check Cell 28" xfId="1749"/>
    <cellStyle name="Check Cell 29" xfId="1750"/>
    <cellStyle name="Check Cell 3" xfId="1751"/>
    <cellStyle name="Check Cell 3 2" xfId="1752"/>
    <cellStyle name="Check Cell 30" xfId="1753"/>
    <cellStyle name="Check Cell 31" xfId="1754"/>
    <cellStyle name="Check Cell 32" xfId="1755"/>
    <cellStyle name="Check Cell 33" xfId="1756"/>
    <cellStyle name="Check Cell 34" xfId="1757"/>
    <cellStyle name="Check Cell 35" xfId="1758"/>
    <cellStyle name="Check Cell 36" xfId="1759"/>
    <cellStyle name="Check Cell 37" xfId="1760"/>
    <cellStyle name="Check Cell 38" xfId="1761"/>
    <cellStyle name="Check Cell 39" xfId="1762"/>
    <cellStyle name="Check Cell 4" xfId="1763"/>
    <cellStyle name="Check Cell 40" xfId="1764"/>
    <cellStyle name="Check Cell 41" xfId="1765"/>
    <cellStyle name="Check Cell 42" xfId="1766"/>
    <cellStyle name="Check Cell 43" xfId="1767"/>
    <cellStyle name="Check Cell 5" xfId="1768"/>
    <cellStyle name="Check Cell 6" xfId="1769"/>
    <cellStyle name="Check Cell 7" xfId="1770"/>
    <cellStyle name="Check Cell 8" xfId="1771"/>
    <cellStyle name="Check Cell 9" xfId="1772"/>
    <cellStyle name="coin" xfId="1773"/>
    <cellStyle name="Comma [0] 2 10" xfId="1774"/>
    <cellStyle name="Comma [0] 2 10 2" xfId="1775"/>
    <cellStyle name="Comma [0] 2 10 3" xfId="1776"/>
    <cellStyle name="Comma [0] 2 10 4" xfId="1777"/>
    <cellStyle name="Comma [0] 2 2" xfId="1778"/>
    <cellStyle name="Comma [0] 2 2 2" xfId="1779"/>
    <cellStyle name="Comma [0] 2 2 3" xfId="1780"/>
    <cellStyle name="Comma [0] 2 2 4" xfId="1781"/>
    <cellStyle name="Comma [0] 2 3" xfId="1782"/>
    <cellStyle name="Comma [0] 2 3 2" xfId="1783"/>
    <cellStyle name="Comma [0] 2 3 3" xfId="1784"/>
    <cellStyle name="Comma [0] 2 3 4" xfId="1785"/>
    <cellStyle name="Comma [0] 2 4" xfId="1786"/>
    <cellStyle name="Comma [0] 2 4 2" xfId="1787"/>
    <cellStyle name="Comma [0] 2 4 3" xfId="1788"/>
    <cellStyle name="Comma [0] 2 4 4" xfId="1789"/>
    <cellStyle name="Comma [0] 2 5" xfId="1790"/>
    <cellStyle name="Comma [0] 2 5 2" xfId="1791"/>
    <cellStyle name="Comma [0] 2 5 3" xfId="1792"/>
    <cellStyle name="Comma [0] 2 5 4" xfId="1793"/>
    <cellStyle name="Comma [0] 2 6" xfId="1794"/>
    <cellStyle name="Comma [0] 2 6 2" xfId="1795"/>
    <cellStyle name="Comma [0] 2 6 3" xfId="1796"/>
    <cellStyle name="Comma [0] 2 6 4" xfId="1797"/>
    <cellStyle name="Comma [0] 2 7" xfId="1798"/>
    <cellStyle name="Comma [0] 2 7 2" xfId="1799"/>
    <cellStyle name="Comma [0] 2 7 3" xfId="1800"/>
    <cellStyle name="Comma [0] 2 7 4" xfId="1801"/>
    <cellStyle name="Comma [0] 2 8" xfId="1802"/>
    <cellStyle name="Comma [0] 2 8 2" xfId="1803"/>
    <cellStyle name="Comma [0] 2 8 3" xfId="1804"/>
    <cellStyle name="Comma [0] 2 8 4" xfId="1805"/>
    <cellStyle name="Comma [0] 2 9" xfId="1806"/>
    <cellStyle name="Comma [0] 2 9 2" xfId="1807"/>
    <cellStyle name="Comma [0] 2 9 3" xfId="1808"/>
    <cellStyle name="Comma [0] 2 9 4" xfId="1809"/>
    <cellStyle name="Comma 10" xfId="1810"/>
    <cellStyle name="Comma 10 2" xfId="1811"/>
    <cellStyle name="Comma 10 2 10" xfId="1812"/>
    <cellStyle name="Comma 10 2 10 2" xfId="1813"/>
    <cellStyle name="Comma 10 2 10 3" xfId="1814"/>
    <cellStyle name="Comma 10 2 10 4" xfId="1815"/>
    <cellStyle name="Comma 10 2 11" xfId="1816"/>
    <cellStyle name="Comma 10 2 11 2" xfId="1817"/>
    <cellStyle name="Comma 10 2 11 3" xfId="1818"/>
    <cellStyle name="Comma 10 2 11 4" xfId="1819"/>
    <cellStyle name="Comma 10 2 12" xfId="1820"/>
    <cellStyle name="Comma 10 2 12 2" xfId="1821"/>
    <cellStyle name="Comma 10 2 12 3" xfId="1822"/>
    <cellStyle name="Comma 10 2 12 4" xfId="1823"/>
    <cellStyle name="Comma 10 2 13" xfId="1824"/>
    <cellStyle name="Comma 10 2 13 2" xfId="1825"/>
    <cellStyle name="Comma 10 2 13 3" xfId="1826"/>
    <cellStyle name="Comma 10 2 13 4" xfId="1827"/>
    <cellStyle name="Comma 10 2 14" xfId="1828"/>
    <cellStyle name="Comma 10 2 14 2" xfId="1829"/>
    <cellStyle name="Comma 10 2 14 3" xfId="1830"/>
    <cellStyle name="Comma 10 2 14 4" xfId="1831"/>
    <cellStyle name="Comma 10 2 15" xfId="1832"/>
    <cellStyle name="Comma 10 2 15 2" xfId="1833"/>
    <cellStyle name="Comma 10 2 15 3" xfId="1834"/>
    <cellStyle name="Comma 10 2 15 4" xfId="1835"/>
    <cellStyle name="Comma 10 2 16" xfId="1836"/>
    <cellStyle name="Comma 10 2 16 2" xfId="1837"/>
    <cellStyle name="Comma 10 2 16 3" xfId="1838"/>
    <cellStyle name="Comma 10 2 16 4" xfId="1839"/>
    <cellStyle name="Comma 10 2 17" xfId="1840"/>
    <cellStyle name="Comma 10 2 17 2" xfId="1841"/>
    <cellStyle name="Comma 10 2 17 3" xfId="1842"/>
    <cellStyle name="Comma 10 2 17 4" xfId="1843"/>
    <cellStyle name="Comma 10 2 18" xfId="1844"/>
    <cellStyle name="Comma 10 2 19" xfId="1845"/>
    <cellStyle name="Comma 10 2 2" xfId="1846"/>
    <cellStyle name="Comma 10 2 2 2" xfId="1847"/>
    <cellStyle name="Comma 10 2 2 3" xfId="1848"/>
    <cellStyle name="Comma 10 2 2 4" xfId="1849"/>
    <cellStyle name="Comma 10 2 20" xfId="1850"/>
    <cellStyle name="Comma 10 2 3" xfId="1851"/>
    <cellStyle name="Comma 10 2 3 2" xfId="1852"/>
    <cellStyle name="Comma 10 2 3 3" xfId="1853"/>
    <cellStyle name="Comma 10 2 3 4" xfId="1854"/>
    <cellStyle name="Comma 10 2 4" xfId="1855"/>
    <cellStyle name="Comma 10 2 4 2" xfId="1856"/>
    <cellStyle name="Comma 10 2 4 3" xfId="1857"/>
    <cellStyle name="Comma 10 2 4 4" xfId="1858"/>
    <cellStyle name="Comma 10 2 5" xfId="1859"/>
    <cellStyle name="Comma 10 2 5 2" xfId="1860"/>
    <cellStyle name="Comma 10 2 5 3" xfId="1861"/>
    <cellStyle name="Comma 10 2 5 4" xfId="1862"/>
    <cellStyle name="Comma 10 2 6" xfId="1863"/>
    <cellStyle name="Comma 10 2 6 2" xfId="1864"/>
    <cellStyle name="Comma 10 2 6 3" xfId="1865"/>
    <cellStyle name="Comma 10 2 6 4" xfId="1866"/>
    <cellStyle name="Comma 10 2 7" xfId="1867"/>
    <cellStyle name="Comma 10 2 7 2" xfId="1868"/>
    <cellStyle name="Comma 10 2 7 3" xfId="1869"/>
    <cellStyle name="Comma 10 2 7 4" xfId="1870"/>
    <cellStyle name="Comma 10 2 8" xfId="1871"/>
    <cellStyle name="Comma 10 2 8 2" xfId="1872"/>
    <cellStyle name="Comma 10 2 8 3" xfId="1873"/>
    <cellStyle name="Comma 10 2 8 4" xfId="1874"/>
    <cellStyle name="Comma 10 2 9" xfId="1875"/>
    <cellStyle name="Comma 10 2 9 2" xfId="1876"/>
    <cellStyle name="Comma 10 2 9 3" xfId="1877"/>
    <cellStyle name="Comma 10 2 9 4" xfId="1878"/>
    <cellStyle name="Comma 10 3" xfId="1879"/>
    <cellStyle name="Comma 10 3 10" xfId="1880"/>
    <cellStyle name="Comma 10 3 10 2" xfId="1881"/>
    <cellStyle name="Comma 10 3 10 3" xfId="1882"/>
    <cellStyle name="Comma 10 3 10 4" xfId="1883"/>
    <cellStyle name="Comma 10 3 11" xfId="1884"/>
    <cellStyle name="Comma 10 3 11 2" xfId="1885"/>
    <cellStyle name="Comma 10 3 11 3" xfId="1886"/>
    <cellStyle name="Comma 10 3 11 4" xfId="1887"/>
    <cellStyle name="Comma 10 3 12" xfId="1888"/>
    <cellStyle name="Comma 10 3 12 2" xfId="1889"/>
    <cellStyle name="Comma 10 3 12 3" xfId="1890"/>
    <cellStyle name="Comma 10 3 12 4" xfId="1891"/>
    <cellStyle name="Comma 10 3 13" xfId="1892"/>
    <cellStyle name="Comma 10 3 13 2" xfId="1893"/>
    <cellStyle name="Comma 10 3 13 3" xfId="1894"/>
    <cellStyle name="Comma 10 3 13 4" xfId="1895"/>
    <cellStyle name="Comma 10 3 14" xfId="1896"/>
    <cellStyle name="Comma 10 3 14 2" xfId="1897"/>
    <cellStyle name="Comma 10 3 14 3" xfId="1898"/>
    <cellStyle name="Comma 10 3 14 4" xfId="1899"/>
    <cellStyle name="Comma 10 3 15" xfId="1900"/>
    <cellStyle name="Comma 10 3 15 2" xfId="1901"/>
    <cellStyle name="Comma 10 3 15 3" xfId="1902"/>
    <cellStyle name="Comma 10 3 15 4" xfId="1903"/>
    <cellStyle name="Comma 10 3 16" xfId="1904"/>
    <cellStyle name="Comma 10 3 16 2" xfId="1905"/>
    <cellStyle name="Comma 10 3 16 3" xfId="1906"/>
    <cellStyle name="Comma 10 3 16 4" xfId="1907"/>
    <cellStyle name="Comma 10 3 17" xfId="1908"/>
    <cellStyle name="Comma 10 3 17 2" xfId="1909"/>
    <cellStyle name="Comma 10 3 17 3" xfId="1910"/>
    <cellStyle name="Comma 10 3 17 4" xfId="1911"/>
    <cellStyle name="Comma 10 3 18" xfId="1912"/>
    <cellStyle name="Comma 10 3 19" xfId="1913"/>
    <cellStyle name="Comma 10 3 2" xfId="1914"/>
    <cellStyle name="Comma 10 3 2 2" xfId="1915"/>
    <cellStyle name="Comma 10 3 2 3" xfId="1916"/>
    <cellStyle name="Comma 10 3 2 4" xfId="1917"/>
    <cellStyle name="Comma 10 3 20" xfId="1918"/>
    <cellStyle name="Comma 10 3 3" xfId="1919"/>
    <cellStyle name="Comma 10 3 3 2" xfId="1920"/>
    <cellStyle name="Comma 10 3 3 3" xfId="1921"/>
    <cellStyle name="Comma 10 3 3 4" xfId="1922"/>
    <cellStyle name="Comma 10 3 4" xfId="1923"/>
    <cellStyle name="Comma 10 3 4 2" xfId="1924"/>
    <cellStyle name="Comma 10 3 4 3" xfId="1925"/>
    <cellStyle name="Comma 10 3 4 4" xfId="1926"/>
    <cellStyle name="Comma 10 3 5" xfId="1927"/>
    <cellStyle name="Comma 10 3 5 2" xfId="1928"/>
    <cellStyle name="Comma 10 3 5 3" xfId="1929"/>
    <cellStyle name="Comma 10 3 5 4" xfId="1930"/>
    <cellStyle name="Comma 10 3 6" xfId="1931"/>
    <cellStyle name="Comma 10 3 6 2" xfId="1932"/>
    <cellStyle name="Comma 10 3 6 3" xfId="1933"/>
    <cellStyle name="Comma 10 3 6 4" xfId="1934"/>
    <cellStyle name="Comma 10 3 7" xfId="1935"/>
    <cellStyle name="Comma 10 3 7 2" xfId="1936"/>
    <cellStyle name="Comma 10 3 7 3" xfId="1937"/>
    <cellStyle name="Comma 10 3 7 4" xfId="1938"/>
    <cellStyle name="Comma 10 3 8" xfId="1939"/>
    <cellStyle name="Comma 10 3 8 2" xfId="1940"/>
    <cellStyle name="Comma 10 3 8 3" xfId="1941"/>
    <cellStyle name="Comma 10 3 8 4" xfId="1942"/>
    <cellStyle name="Comma 10 3 9" xfId="1943"/>
    <cellStyle name="Comma 10 3 9 2" xfId="1944"/>
    <cellStyle name="Comma 10 3 9 3" xfId="1945"/>
    <cellStyle name="Comma 10 3 9 4" xfId="1946"/>
    <cellStyle name="Comma 10 4" xfId="1947"/>
    <cellStyle name="Comma 10 4 10" xfId="1948"/>
    <cellStyle name="Comma 10 4 10 2" xfId="1949"/>
    <cellStyle name="Comma 10 4 10 3" xfId="1950"/>
    <cellStyle name="Comma 10 4 10 4" xfId="1951"/>
    <cellStyle name="Comma 10 4 11" xfId="1952"/>
    <cellStyle name="Comma 10 4 11 2" xfId="1953"/>
    <cellStyle name="Comma 10 4 11 3" xfId="1954"/>
    <cellStyle name="Comma 10 4 11 4" xfId="1955"/>
    <cellStyle name="Comma 10 4 12" xfId="1956"/>
    <cellStyle name="Comma 10 4 12 2" xfId="1957"/>
    <cellStyle name="Comma 10 4 12 3" xfId="1958"/>
    <cellStyle name="Comma 10 4 12 4" xfId="1959"/>
    <cellStyle name="Comma 10 4 13" xfId="1960"/>
    <cellStyle name="Comma 10 4 13 2" xfId="1961"/>
    <cellStyle name="Comma 10 4 13 3" xfId="1962"/>
    <cellStyle name="Comma 10 4 13 4" xfId="1963"/>
    <cellStyle name="Comma 10 4 14" xfId="1964"/>
    <cellStyle name="Comma 10 4 14 2" xfId="1965"/>
    <cellStyle name="Comma 10 4 14 3" xfId="1966"/>
    <cellStyle name="Comma 10 4 14 4" xfId="1967"/>
    <cellStyle name="Comma 10 4 15" xfId="1968"/>
    <cellStyle name="Comma 10 4 15 2" xfId="1969"/>
    <cellStyle name="Comma 10 4 15 3" xfId="1970"/>
    <cellStyle name="Comma 10 4 15 4" xfId="1971"/>
    <cellStyle name="Comma 10 4 16" xfId="1972"/>
    <cellStyle name="Comma 10 4 16 2" xfId="1973"/>
    <cellStyle name="Comma 10 4 16 3" xfId="1974"/>
    <cellStyle name="Comma 10 4 16 4" xfId="1975"/>
    <cellStyle name="Comma 10 4 17" xfId="1976"/>
    <cellStyle name="Comma 10 4 17 2" xfId="1977"/>
    <cellStyle name="Comma 10 4 17 3" xfId="1978"/>
    <cellStyle name="Comma 10 4 17 4" xfId="1979"/>
    <cellStyle name="Comma 10 4 18" xfId="1980"/>
    <cellStyle name="Comma 10 4 19" xfId="1981"/>
    <cellStyle name="Comma 10 4 2" xfId="1982"/>
    <cellStyle name="Comma 10 4 2 2" xfId="1983"/>
    <cellStyle name="Comma 10 4 2 3" xfId="1984"/>
    <cellStyle name="Comma 10 4 2 4" xfId="1985"/>
    <cellStyle name="Comma 10 4 20" xfId="1986"/>
    <cellStyle name="Comma 10 4 3" xfId="1987"/>
    <cellStyle name="Comma 10 4 3 2" xfId="1988"/>
    <cellStyle name="Comma 10 4 3 3" xfId="1989"/>
    <cellStyle name="Comma 10 4 3 4" xfId="1990"/>
    <cellStyle name="Comma 10 4 4" xfId="1991"/>
    <cellStyle name="Comma 10 4 4 2" xfId="1992"/>
    <cellStyle name="Comma 10 4 4 3" xfId="1993"/>
    <cellStyle name="Comma 10 4 4 4" xfId="1994"/>
    <cellStyle name="Comma 10 4 5" xfId="1995"/>
    <cellStyle name="Comma 10 4 5 2" xfId="1996"/>
    <cellStyle name="Comma 10 4 5 3" xfId="1997"/>
    <cellStyle name="Comma 10 4 5 4" xfId="1998"/>
    <cellStyle name="Comma 10 4 6" xfId="1999"/>
    <cellStyle name="Comma 10 4 6 2" xfId="2000"/>
    <cellStyle name="Comma 10 4 6 3" xfId="2001"/>
    <cellStyle name="Comma 10 4 6 4" xfId="2002"/>
    <cellStyle name="Comma 10 4 7" xfId="2003"/>
    <cellStyle name="Comma 10 4 7 2" xfId="2004"/>
    <cellStyle name="Comma 10 4 7 3" xfId="2005"/>
    <cellStyle name="Comma 10 4 7 4" xfId="2006"/>
    <cellStyle name="Comma 10 4 8" xfId="2007"/>
    <cellStyle name="Comma 10 4 8 2" xfId="2008"/>
    <cellStyle name="Comma 10 4 8 3" xfId="2009"/>
    <cellStyle name="Comma 10 4 8 4" xfId="2010"/>
    <cellStyle name="Comma 10 4 9" xfId="2011"/>
    <cellStyle name="Comma 10 4 9 2" xfId="2012"/>
    <cellStyle name="Comma 10 4 9 3" xfId="2013"/>
    <cellStyle name="Comma 10 4 9 4" xfId="2014"/>
    <cellStyle name="Comma 10 5" xfId="2015"/>
    <cellStyle name="Comma 10 5 10" xfId="2016"/>
    <cellStyle name="Comma 10 5 10 2" xfId="2017"/>
    <cellStyle name="Comma 10 5 10 3" xfId="2018"/>
    <cellStyle name="Comma 10 5 10 4" xfId="2019"/>
    <cellStyle name="Comma 10 5 11" xfId="2020"/>
    <cellStyle name="Comma 10 5 11 2" xfId="2021"/>
    <cellStyle name="Comma 10 5 11 3" xfId="2022"/>
    <cellStyle name="Comma 10 5 11 4" xfId="2023"/>
    <cellStyle name="Comma 10 5 12" xfId="2024"/>
    <cellStyle name="Comma 10 5 12 2" xfId="2025"/>
    <cellStyle name="Comma 10 5 12 3" xfId="2026"/>
    <cellStyle name="Comma 10 5 12 4" xfId="2027"/>
    <cellStyle name="Comma 10 5 13" xfId="2028"/>
    <cellStyle name="Comma 10 5 13 2" xfId="2029"/>
    <cellStyle name="Comma 10 5 13 3" xfId="2030"/>
    <cellStyle name="Comma 10 5 13 4" xfId="2031"/>
    <cellStyle name="Comma 10 5 14" xfId="2032"/>
    <cellStyle name="Comma 10 5 14 2" xfId="2033"/>
    <cellStyle name="Comma 10 5 14 3" xfId="2034"/>
    <cellStyle name="Comma 10 5 14 4" xfId="2035"/>
    <cellStyle name="Comma 10 5 15" xfId="2036"/>
    <cellStyle name="Comma 10 5 15 2" xfId="2037"/>
    <cellStyle name="Comma 10 5 15 3" xfId="2038"/>
    <cellStyle name="Comma 10 5 15 4" xfId="2039"/>
    <cellStyle name="Comma 10 5 16" xfId="2040"/>
    <cellStyle name="Comma 10 5 16 2" xfId="2041"/>
    <cellStyle name="Comma 10 5 16 3" xfId="2042"/>
    <cellStyle name="Comma 10 5 16 4" xfId="2043"/>
    <cellStyle name="Comma 10 5 17" xfId="2044"/>
    <cellStyle name="Comma 10 5 17 2" xfId="2045"/>
    <cellStyle name="Comma 10 5 17 3" xfId="2046"/>
    <cellStyle name="Comma 10 5 17 4" xfId="2047"/>
    <cellStyle name="Comma 10 5 18" xfId="2048"/>
    <cellStyle name="Comma 10 5 19" xfId="2049"/>
    <cellStyle name="Comma 10 5 2" xfId="2050"/>
    <cellStyle name="Comma 10 5 2 2" xfId="2051"/>
    <cellStyle name="Comma 10 5 2 3" xfId="2052"/>
    <cellStyle name="Comma 10 5 2 4" xfId="2053"/>
    <cellStyle name="Comma 10 5 20" xfId="2054"/>
    <cellStyle name="Comma 10 5 3" xfId="2055"/>
    <cellStyle name="Comma 10 5 3 2" xfId="2056"/>
    <cellStyle name="Comma 10 5 3 3" xfId="2057"/>
    <cellStyle name="Comma 10 5 3 4" xfId="2058"/>
    <cellStyle name="Comma 10 5 4" xfId="2059"/>
    <cellStyle name="Comma 10 5 4 2" xfId="2060"/>
    <cellStyle name="Comma 10 5 4 3" xfId="2061"/>
    <cellStyle name="Comma 10 5 4 4" xfId="2062"/>
    <cellStyle name="Comma 10 5 5" xfId="2063"/>
    <cellStyle name="Comma 10 5 5 2" xfId="2064"/>
    <cellStyle name="Comma 10 5 5 3" xfId="2065"/>
    <cellStyle name="Comma 10 5 5 4" xfId="2066"/>
    <cellStyle name="Comma 10 5 6" xfId="2067"/>
    <cellStyle name="Comma 10 5 6 2" xfId="2068"/>
    <cellStyle name="Comma 10 5 6 3" xfId="2069"/>
    <cellStyle name="Comma 10 5 6 4" xfId="2070"/>
    <cellStyle name="Comma 10 5 7" xfId="2071"/>
    <cellStyle name="Comma 10 5 7 2" xfId="2072"/>
    <cellStyle name="Comma 10 5 7 3" xfId="2073"/>
    <cellStyle name="Comma 10 5 7 4" xfId="2074"/>
    <cellStyle name="Comma 10 5 8" xfId="2075"/>
    <cellStyle name="Comma 10 5 8 2" xfId="2076"/>
    <cellStyle name="Comma 10 5 8 3" xfId="2077"/>
    <cellStyle name="Comma 10 5 8 4" xfId="2078"/>
    <cellStyle name="Comma 10 5 9" xfId="2079"/>
    <cellStyle name="Comma 10 5 9 2" xfId="2080"/>
    <cellStyle name="Comma 10 5 9 3" xfId="2081"/>
    <cellStyle name="Comma 10 5 9 4" xfId="2082"/>
    <cellStyle name="Comma 10 6" xfId="2083"/>
    <cellStyle name="Comma 10 6 10" xfId="2084"/>
    <cellStyle name="Comma 10 6 10 2" xfId="2085"/>
    <cellStyle name="Comma 10 6 10 3" xfId="2086"/>
    <cellStyle name="Comma 10 6 10 4" xfId="2087"/>
    <cellStyle name="Comma 10 6 11" xfId="2088"/>
    <cellStyle name="Comma 10 6 11 2" xfId="2089"/>
    <cellStyle name="Comma 10 6 11 3" xfId="2090"/>
    <cellStyle name="Comma 10 6 11 4" xfId="2091"/>
    <cellStyle name="Comma 10 6 12" xfId="2092"/>
    <cellStyle name="Comma 10 6 12 2" xfId="2093"/>
    <cellStyle name="Comma 10 6 12 3" xfId="2094"/>
    <cellStyle name="Comma 10 6 12 4" xfId="2095"/>
    <cellStyle name="Comma 10 6 13" xfId="2096"/>
    <cellStyle name="Comma 10 6 13 2" xfId="2097"/>
    <cellStyle name="Comma 10 6 13 3" xfId="2098"/>
    <cellStyle name="Comma 10 6 13 4" xfId="2099"/>
    <cellStyle name="Comma 10 6 14" xfId="2100"/>
    <cellStyle name="Comma 10 6 14 2" xfId="2101"/>
    <cellStyle name="Comma 10 6 14 3" xfId="2102"/>
    <cellStyle name="Comma 10 6 14 4" xfId="2103"/>
    <cellStyle name="Comma 10 6 15" xfId="2104"/>
    <cellStyle name="Comma 10 6 15 2" xfId="2105"/>
    <cellStyle name="Comma 10 6 15 3" xfId="2106"/>
    <cellStyle name="Comma 10 6 15 4" xfId="2107"/>
    <cellStyle name="Comma 10 6 16" xfId="2108"/>
    <cellStyle name="Comma 10 6 16 2" xfId="2109"/>
    <cellStyle name="Comma 10 6 16 3" xfId="2110"/>
    <cellStyle name="Comma 10 6 16 4" xfId="2111"/>
    <cellStyle name="Comma 10 6 17" xfId="2112"/>
    <cellStyle name="Comma 10 6 17 2" xfId="2113"/>
    <cellStyle name="Comma 10 6 17 3" xfId="2114"/>
    <cellStyle name="Comma 10 6 17 4" xfId="2115"/>
    <cellStyle name="Comma 10 6 18" xfId="2116"/>
    <cellStyle name="Comma 10 6 19" xfId="2117"/>
    <cellStyle name="Comma 10 6 2" xfId="2118"/>
    <cellStyle name="Comma 10 6 2 2" xfId="2119"/>
    <cellStyle name="Comma 10 6 2 3" xfId="2120"/>
    <cellStyle name="Comma 10 6 2 4" xfId="2121"/>
    <cellStyle name="Comma 10 6 20" xfId="2122"/>
    <cellStyle name="Comma 10 6 3" xfId="2123"/>
    <cellStyle name="Comma 10 6 3 2" xfId="2124"/>
    <cellStyle name="Comma 10 6 3 3" xfId="2125"/>
    <cellStyle name="Comma 10 6 3 4" xfId="2126"/>
    <cellStyle name="Comma 10 6 4" xfId="2127"/>
    <cellStyle name="Comma 10 6 4 2" xfId="2128"/>
    <cellStyle name="Comma 10 6 4 3" xfId="2129"/>
    <cellStyle name="Comma 10 6 4 4" xfId="2130"/>
    <cellStyle name="Comma 10 6 5" xfId="2131"/>
    <cellStyle name="Comma 10 6 5 2" xfId="2132"/>
    <cellStyle name="Comma 10 6 5 3" xfId="2133"/>
    <cellStyle name="Comma 10 6 5 4" xfId="2134"/>
    <cellStyle name="Comma 10 6 6" xfId="2135"/>
    <cellStyle name="Comma 10 6 6 2" xfId="2136"/>
    <cellStyle name="Comma 10 6 6 3" xfId="2137"/>
    <cellStyle name="Comma 10 6 6 4" xfId="2138"/>
    <cellStyle name="Comma 10 6 7" xfId="2139"/>
    <cellStyle name="Comma 10 6 7 2" xfId="2140"/>
    <cellStyle name="Comma 10 6 7 3" xfId="2141"/>
    <cellStyle name="Comma 10 6 7 4" xfId="2142"/>
    <cellStyle name="Comma 10 6 8" xfId="2143"/>
    <cellStyle name="Comma 10 6 8 2" xfId="2144"/>
    <cellStyle name="Comma 10 6 8 3" xfId="2145"/>
    <cellStyle name="Comma 10 6 8 4" xfId="2146"/>
    <cellStyle name="Comma 10 6 9" xfId="2147"/>
    <cellStyle name="Comma 10 6 9 2" xfId="2148"/>
    <cellStyle name="Comma 10 6 9 3" xfId="2149"/>
    <cellStyle name="Comma 10 6 9 4" xfId="2150"/>
    <cellStyle name="Comma 10 7" xfId="2151"/>
    <cellStyle name="Comma 10 7 10" xfId="2152"/>
    <cellStyle name="Comma 10 7 10 2" xfId="2153"/>
    <cellStyle name="Comma 10 7 10 3" xfId="2154"/>
    <cellStyle name="Comma 10 7 10 4" xfId="2155"/>
    <cellStyle name="Comma 10 7 11" xfId="2156"/>
    <cellStyle name="Comma 10 7 11 2" xfId="2157"/>
    <cellStyle name="Comma 10 7 11 3" xfId="2158"/>
    <cellStyle name="Comma 10 7 11 4" xfId="2159"/>
    <cellStyle name="Comma 10 7 12" xfId="2160"/>
    <cellStyle name="Comma 10 7 12 2" xfId="2161"/>
    <cellStyle name="Comma 10 7 12 3" xfId="2162"/>
    <cellStyle name="Comma 10 7 12 4" xfId="2163"/>
    <cellStyle name="Comma 10 7 13" xfId="2164"/>
    <cellStyle name="Comma 10 7 13 2" xfId="2165"/>
    <cellStyle name="Comma 10 7 13 3" xfId="2166"/>
    <cellStyle name="Comma 10 7 13 4" xfId="2167"/>
    <cellStyle name="Comma 10 7 14" xfId="2168"/>
    <cellStyle name="Comma 10 7 14 2" xfId="2169"/>
    <cellStyle name="Comma 10 7 14 3" xfId="2170"/>
    <cellStyle name="Comma 10 7 14 4" xfId="2171"/>
    <cellStyle name="Comma 10 7 15" xfId="2172"/>
    <cellStyle name="Comma 10 7 15 2" xfId="2173"/>
    <cellStyle name="Comma 10 7 15 3" xfId="2174"/>
    <cellStyle name="Comma 10 7 15 4" xfId="2175"/>
    <cellStyle name="Comma 10 7 16" xfId="2176"/>
    <cellStyle name="Comma 10 7 16 2" xfId="2177"/>
    <cellStyle name="Comma 10 7 16 3" xfId="2178"/>
    <cellStyle name="Comma 10 7 16 4" xfId="2179"/>
    <cellStyle name="Comma 10 7 17" xfId="2180"/>
    <cellStyle name="Comma 10 7 17 2" xfId="2181"/>
    <cellStyle name="Comma 10 7 17 3" xfId="2182"/>
    <cellStyle name="Comma 10 7 17 4" xfId="2183"/>
    <cellStyle name="Comma 10 7 18" xfId="2184"/>
    <cellStyle name="Comma 10 7 19" xfId="2185"/>
    <cellStyle name="Comma 10 7 2" xfId="2186"/>
    <cellStyle name="Comma 10 7 2 2" xfId="2187"/>
    <cellStyle name="Comma 10 7 2 3" xfId="2188"/>
    <cellStyle name="Comma 10 7 2 4" xfId="2189"/>
    <cellStyle name="Comma 10 7 20" xfId="2190"/>
    <cellStyle name="Comma 10 7 3" xfId="2191"/>
    <cellStyle name="Comma 10 7 3 2" xfId="2192"/>
    <cellStyle name="Comma 10 7 3 3" xfId="2193"/>
    <cellStyle name="Comma 10 7 3 4" xfId="2194"/>
    <cellStyle name="Comma 10 7 4" xfId="2195"/>
    <cellStyle name="Comma 10 7 4 2" xfId="2196"/>
    <cellStyle name="Comma 10 7 4 3" xfId="2197"/>
    <cellStyle name="Comma 10 7 4 4" xfId="2198"/>
    <cellStyle name="Comma 10 7 5" xfId="2199"/>
    <cellStyle name="Comma 10 7 5 2" xfId="2200"/>
    <cellStyle name="Comma 10 7 5 3" xfId="2201"/>
    <cellStyle name="Comma 10 7 5 4" xfId="2202"/>
    <cellStyle name="Comma 10 7 6" xfId="2203"/>
    <cellStyle name="Comma 10 7 6 2" xfId="2204"/>
    <cellStyle name="Comma 10 7 6 3" xfId="2205"/>
    <cellStyle name="Comma 10 7 6 4" xfId="2206"/>
    <cellStyle name="Comma 10 7 7" xfId="2207"/>
    <cellStyle name="Comma 10 7 7 2" xfId="2208"/>
    <cellStyle name="Comma 10 7 7 3" xfId="2209"/>
    <cellStyle name="Comma 10 7 7 4" xfId="2210"/>
    <cellStyle name="Comma 10 7 8" xfId="2211"/>
    <cellStyle name="Comma 10 7 8 2" xfId="2212"/>
    <cellStyle name="Comma 10 7 8 3" xfId="2213"/>
    <cellStyle name="Comma 10 7 8 4" xfId="2214"/>
    <cellStyle name="Comma 10 7 9" xfId="2215"/>
    <cellStyle name="Comma 10 7 9 2" xfId="2216"/>
    <cellStyle name="Comma 10 7 9 3" xfId="2217"/>
    <cellStyle name="Comma 10 7 9 4" xfId="2218"/>
    <cellStyle name="Comma 10 8" xfId="2219"/>
    <cellStyle name="Comma 10 8 10" xfId="2220"/>
    <cellStyle name="Comma 10 8 10 2" xfId="2221"/>
    <cellStyle name="Comma 10 8 10 3" xfId="2222"/>
    <cellStyle name="Comma 10 8 10 4" xfId="2223"/>
    <cellStyle name="Comma 10 8 11" xfId="2224"/>
    <cellStyle name="Comma 10 8 11 2" xfId="2225"/>
    <cellStyle name="Comma 10 8 11 3" xfId="2226"/>
    <cellStyle name="Comma 10 8 11 4" xfId="2227"/>
    <cellStyle name="Comma 10 8 12" xfId="2228"/>
    <cellStyle name="Comma 10 8 12 2" xfId="2229"/>
    <cellStyle name="Comma 10 8 12 3" xfId="2230"/>
    <cellStyle name="Comma 10 8 12 4" xfId="2231"/>
    <cellStyle name="Comma 10 8 13" xfId="2232"/>
    <cellStyle name="Comma 10 8 13 2" xfId="2233"/>
    <cellStyle name="Comma 10 8 13 3" xfId="2234"/>
    <cellStyle name="Comma 10 8 13 4" xfId="2235"/>
    <cellStyle name="Comma 10 8 14" xfId="2236"/>
    <cellStyle name="Comma 10 8 14 2" xfId="2237"/>
    <cellStyle name="Comma 10 8 14 3" xfId="2238"/>
    <cellStyle name="Comma 10 8 14 4" xfId="2239"/>
    <cellStyle name="Comma 10 8 15" xfId="2240"/>
    <cellStyle name="Comma 10 8 15 2" xfId="2241"/>
    <cellStyle name="Comma 10 8 15 3" xfId="2242"/>
    <cellStyle name="Comma 10 8 15 4" xfId="2243"/>
    <cellStyle name="Comma 10 8 16" xfId="2244"/>
    <cellStyle name="Comma 10 8 16 2" xfId="2245"/>
    <cellStyle name="Comma 10 8 16 3" xfId="2246"/>
    <cellStyle name="Comma 10 8 16 4" xfId="2247"/>
    <cellStyle name="Comma 10 8 17" xfId="2248"/>
    <cellStyle name="Comma 10 8 17 2" xfId="2249"/>
    <cellStyle name="Comma 10 8 17 3" xfId="2250"/>
    <cellStyle name="Comma 10 8 17 4" xfId="2251"/>
    <cellStyle name="Comma 10 8 18" xfId="2252"/>
    <cellStyle name="Comma 10 8 19" xfId="2253"/>
    <cellStyle name="Comma 10 8 2" xfId="2254"/>
    <cellStyle name="Comma 10 8 2 2" xfId="2255"/>
    <cellStyle name="Comma 10 8 2 3" xfId="2256"/>
    <cellStyle name="Comma 10 8 2 4" xfId="2257"/>
    <cellStyle name="Comma 10 8 20" xfId="2258"/>
    <cellStyle name="Comma 10 8 3" xfId="2259"/>
    <cellStyle name="Comma 10 8 3 2" xfId="2260"/>
    <cellStyle name="Comma 10 8 3 3" xfId="2261"/>
    <cellStyle name="Comma 10 8 3 4" xfId="2262"/>
    <cellStyle name="Comma 10 8 4" xfId="2263"/>
    <cellStyle name="Comma 10 8 4 2" xfId="2264"/>
    <cellStyle name="Comma 10 8 4 3" xfId="2265"/>
    <cellStyle name="Comma 10 8 4 4" xfId="2266"/>
    <cellStyle name="Comma 10 8 5" xfId="2267"/>
    <cellStyle name="Comma 10 8 5 2" xfId="2268"/>
    <cellStyle name="Comma 10 8 5 3" xfId="2269"/>
    <cellStyle name="Comma 10 8 5 4" xfId="2270"/>
    <cellStyle name="Comma 10 8 6" xfId="2271"/>
    <cellStyle name="Comma 10 8 6 2" xfId="2272"/>
    <cellStyle name="Comma 10 8 6 3" xfId="2273"/>
    <cellStyle name="Comma 10 8 6 4" xfId="2274"/>
    <cellStyle name="Comma 10 8 7" xfId="2275"/>
    <cellStyle name="Comma 10 8 7 2" xfId="2276"/>
    <cellStyle name="Comma 10 8 7 3" xfId="2277"/>
    <cellStyle name="Comma 10 8 7 4" xfId="2278"/>
    <cellStyle name="Comma 10 8 8" xfId="2279"/>
    <cellStyle name="Comma 10 8 8 2" xfId="2280"/>
    <cellStyle name="Comma 10 8 8 3" xfId="2281"/>
    <cellStyle name="Comma 10 8 8 4" xfId="2282"/>
    <cellStyle name="Comma 10 8 9" xfId="2283"/>
    <cellStyle name="Comma 10 8 9 2" xfId="2284"/>
    <cellStyle name="Comma 10 8 9 3" xfId="2285"/>
    <cellStyle name="Comma 10 8 9 4" xfId="2286"/>
    <cellStyle name="Comma 10 9" xfId="2287"/>
    <cellStyle name="Comma 11" xfId="2288"/>
    <cellStyle name="Comma 11 2" xfId="2289"/>
    <cellStyle name="Comma 11 2 2" xfId="2290"/>
    <cellStyle name="Comma 11 3" xfId="2291"/>
    <cellStyle name="Comma 12" xfId="2292"/>
    <cellStyle name="Comma 12 2" xfId="2293"/>
    <cellStyle name="Comma 12 2 2" xfId="2294"/>
    <cellStyle name="Comma 12 3" xfId="2295"/>
    <cellStyle name="Comma 13" xfId="2296"/>
    <cellStyle name="Comma 13 2" xfId="2297"/>
    <cellStyle name="Comma 13 2 2" xfId="2298"/>
    <cellStyle name="Comma 13 3" xfId="2299"/>
    <cellStyle name="Comma 14" xfId="2300"/>
    <cellStyle name="Comma 14 2" xfId="2301"/>
    <cellStyle name="Comma 14 2 2" xfId="2302"/>
    <cellStyle name="Comma 14 3" xfId="2303"/>
    <cellStyle name="Comma 14 4" xfId="2304"/>
    <cellStyle name="Comma 15" xfId="2305"/>
    <cellStyle name="Comma 15 2" xfId="2306"/>
    <cellStyle name="Comma 15 2 2" xfId="2307"/>
    <cellStyle name="Comma 15 3" xfId="2308"/>
    <cellStyle name="Comma 16" xfId="2309"/>
    <cellStyle name="Comma 16 2" xfId="2310"/>
    <cellStyle name="Comma 16 2 2" xfId="2311"/>
    <cellStyle name="Comma 16 3" xfId="2312"/>
    <cellStyle name="Comma 17" xfId="2313"/>
    <cellStyle name="Comma 17 2" xfId="2314"/>
    <cellStyle name="Comma 17 2 2" xfId="2315"/>
    <cellStyle name="Comma 17 3" xfId="2316"/>
    <cellStyle name="Comma 18" xfId="2317"/>
    <cellStyle name="Comma 18 2" xfId="2318"/>
    <cellStyle name="Comma 18 2 2" xfId="2319"/>
    <cellStyle name="Comma 18 3" xfId="2320"/>
    <cellStyle name="Comma 19" xfId="2321"/>
    <cellStyle name="Comma 19 2" xfId="2322"/>
    <cellStyle name="Comma 19 2 2" xfId="2323"/>
    <cellStyle name="Comma 19 3" xfId="2324"/>
    <cellStyle name="Comma 2" xfId="2325"/>
    <cellStyle name="Comma 2 10" xfId="2326"/>
    <cellStyle name="Comma 2 10 2" xfId="2327"/>
    <cellStyle name="Comma 2 10 3" xfId="2328"/>
    <cellStyle name="Comma 2 10 3 2" xfId="2329"/>
    <cellStyle name="Comma 2 11" xfId="2330"/>
    <cellStyle name="Comma 2 11 2" xfId="2331"/>
    <cellStyle name="Comma 2 11 3" xfId="2332"/>
    <cellStyle name="Comma 2 11 3 2" xfId="2333"/>
    <cellStyle name="Comma 2 12" xfId="2334"/>
    <cellStyle name="Comma 2 12 2" xfId="2335"/>
    <cellStyle name="Comma 2 12 3" xfId="2336"/>
    <cellStyle name="Comma 2 12 3 2" xfId="2337"/>
    <cellStyle name="Comma 2 13" xfId="2338"/>
    <cellStyle name="Comma 2 13 2" xfId="2339"/>
    <cellStyle name="Comma 2 13 3" xfId="2340"/>
    <cellStyle name="Comma 2 13 3 2" xfId="2341"/>
    <cellStyle name="Comma 2 14" xfId="2342"/>
    <cellStyle name="Comma 2 15" xfId="2343"/>
    <cellStyle name="Comma 2 16" xfId="2344"/>
    <cellStyle name="Comma 2 17" xfId="2345"/>
    <cellStyle name="Comma 2 17 2" xfId="2346"/>
    <cellStyle name="Comma 2 17 2 2" xfId="2347"/>
    <cellStyle name="Comma 2 17 3" xfId="2348"/>
    <cellStyle name="Comma 2 18" xfId="2349"/>
    <cellStyle name="Comma 2 18 2" xfId="2350"/>
    <cellStyle name="Comma 2 18 2 2" xfId="2351"/>
    <cellStyle name="Comma 2 18 3" xfId="2352"/>
    <cellStyle name="Comma 2 19" xfId="2353"/>
    <cellStyle name="Comma 2 19 2" xfId="2354"/>
    <cellStyle name="Comma 2 19 2 2" xfId="2355"/>
    <cellStyle name="Comma 2 19 2 2 2" xfId="2356"/>
    <cellStyle name="Comma 2 19 2 3" xfId="2357"/>
    <cellStyle name="Comma 2 19 3" xfId="2358"/>
    <cellStyle name="Comma 2 19 3 2" xfId="2359"/>
    <cellStyle name="Comma 2 19 4" xfId="2360"/>
    <cellStyle name="Comma 2 2" xfId="2361"/>
    <cellStyle name="Comma 2 2 2" xfId="2362"/>
    <cellStyle name="Comma 2 2 2 2" xfId="2363"/>
    <cellStyle name="Comma 2 2 2 2 2" xfId="2364"/>
    <cellStyle name="Comma 2 2 2 3" xfId="2365"/>
    <cellStyle name="Comma 2 2 2 3 2" xfId="2366"/>
    <cellStyle name="Comma 2 2 2 4" xfId="2367"/>
    <cellStyle name="Comma 2 2 2 4 2" xfId="2368"/>
    <cellStyle name="Comma 2 2 2 4 2 2" xfId="2369"/>
    <cellStyle name="Comma 2 2 2 4 3" xfId="2370"/>
    <cellStyle name="Comma 2 2 2 4 3 2" xfId="2371"/>
    <cellStyle name="Comma 2 2 2 4 4" xfId="2372"/>
    <cellStyle name="Comma 2 2 2 5" xfId="2373"/>
    <cellStyle name="Comma 2 2 2 5 2" xfId="2374"/>
    <cellStyle name="Comma 2 2 2 6" xfId="2375"/>
    <cellStyle name="Comma 2 2 2 7" xfId="2376"/>
    <cellStyle name="Comma 2 2 2 7 2" xfId="2377"/>
    <cellStyle name="Comma 2 2 2 8" xfId="2378"/>
    <cellStyle name="Comma 2 2 3" xfId="2379"/>
    <cellStyle name="Comma 2 2 3 2" xfId="2380"/>
    <cellStyle name="Comma 2 2 3 2 2" xfId="2381"/>
    <cellStyle name="Comma 2 2 3 3" xfId="2382"/>
    <cellStyle name="Comma 2 2 3 3 2" xfId="2383"/>
    <cellStyle name="Comma 2 2 3 4" xfId="2384"/>
    <cellStyle name="Comma 2 2 3 4 2" xfId="2385"/>
    <cellStyle name="Comma 2 2 3 4 2 2" xfId="2386"/>
    <cellStyle name="Comma 2 2 3 4 3" xfId="2387"/>
    <cellStyle name="Comma 2 2 3 5" xfId="2388"/>
    <cellStyle name="Comma 2 2 3 5 2" xfId="2389"/>
    <cellStyle name="Comma 2 2 3 6" xfId="2390"/>
    <cellStyle name="Comma 2 2 3 6 2" xfId="2391"/>
    <cellStyle name="Comma 2 2 3 7" xfId="2392"/>
    <cellStyle name="Comma 2 2 3 8" xfId="2393"/>
    <cellStyle name="Comma 2 2 4" xfId="2394"/>
    <cellStyle name="Comma 2 2 4 2" xfId="2395"/>
    <cellStyle name="Comma 2 2 4 2 2" xfId="2396"/>
    <cellStyle name="Comma 2 2 4 3" xfId="2397"/>
    <cellStyle name="Comma 2 2 5" xfId="2398"/>
    <cellStyle name="Comma 2 2 5 2" xfId="2399"/>
    <cellStyle name="Comma 2 2 6" xfId="2400"/>
    <cellStyle name="Comma 2 2 6 2" xfId="2401"/>
    <cellStyle name="Comma 2 2 6 2 2" xfId="2402"/>
    <cellStyle name="Comma 2 2 6 3" xfId="2403"/>
    <cellStyle name="Comma 2 2 6 3 2" xfId="2404"/>
    <cellStyle name="Comma 2 2 6 4" xfId="2405"/>
    <cellStyle name="Comma 2 2 7" xfId="2406"/>
    <cellStyle name="Comma 2 2 7 2" xfId="2407"/>
    <cellStyle name="Comma 2 2 8" xfId="2408"/>
    <cellStyle name="Comma 2 20" xfId="2409"/>
    <cellStyle name="Comma 2 20 2" xfId="2410"/>
    <cellStyle name="Comma 2 20 2 2" xfId="2411"/>
    <cellStyle name="Comma 2 20 3" xfId="2412"/>
    <cellStyle name="Comma 2 21" xfId="2413"/>
    <cellStyle name="Comma 2 21 2" xfId="2414"/>
    <cellStyle name="Comma 2 21 2 2" xfId="2415"/>
    <cellStyle name="Comma 2 21 3" xfId="2416"/>
    <cellStyle name="Comma 2 22" xfId="2417"/>
    <cellStyle name="Comma 2 23" xfId="2418"/>
    <cellStyle name="Comma 2 3" xfId="2419"/>
    <cellStyle name="Comma 2 3 2" xfId="2420"/>
    <cellStyle name="Comma 2 3 2 2" xfId="2421"/>
    <cellStyle name="Comma 2 3 2 2 2" xfId="2422"/>
    <cellStyle name="Comma 2 3 2 2 3" xfId="2423"/>
    <cellStyle name="Comma 2 3 2 3" xfId="2424"/>
    <cellStyle name="Comma 2 3 2 3 2" xfId="2425"/>
    <cellStyle name="Comma 2 3 2 4" xfId="2426"/>
    <cellStyle name="Comma 2 3 2 4 2" xfId="2427"/>
    <cellStyle name="Comma 2 3 2 4 2 2" xfId="2428"/>
    <cellStyle name="Comma 2 3 2 4 3" xfId="2429"/>
    <cellStyle name="Comma 2 3 2 4 3 2" xfId="2430"/>
    <cellStyle name="Comma 2 3 2 4 4" xfId="2431"/>
    <cellStyle name="Comma 2 3 2 4 4 2" xfId="2432"/>
    <cellStyle name="Comma 2 3 2 4 5" xfId="2433"/>
    <cellStyle name="Comma 2 3 2 5" xfId="2434"/>
    <cellStyle name="Comma 2 3 2 5 2" xfId="2435"/>
    <cellStyle name="Comma 2 3 2 6" xfId="2436"/>
    <cellStyle name="Comma 2 3 2 7" xfId="2437"/>
    <cellStyle name="Comma 2 3 3" xfId="2438"/>
    <cellStyle name="Comma 2 3 3 2" xfId="2439"/>
    <cellStyle name="Comma 2 3 3 2 2" xfId="2440"/>
    <cellStyle name="Comma 2 3 3 3" xfId="2441"/>
    <cellStyle name="Comma 2 3 3 3 2" xfId="2442"/>
    <cellStyle name="Comma 2 3 3 4" xfId="2443"/>
    <cellStyle name="Comma 2 3 3 4 2" xfId="2444"/>
    <cellStyle name="Comma 2 3 3 4 2 2" xfId="2445"/>
    <cellStyle name="Comma 2 3 3 4 3" xfId="2446"/>
    <cellStyle name="Comma 2 3 3 5" xfId="2447"/>
    <cellStyle name="Comma 2 3 3 6" xfId="2448"/>
    <cellStyle name="Comma 2 3 4" xfId="2449"/>
    <cellStyle name="Comma 2 3 4 2" xfId="2450"/>
    <cellStyle name="Comma 2 3 4 2 2" xfId="2451"/>
    <cellStyle name="Comma 2 3 4 3" xfId="2452"/>
    <cellStyle name="Comma 2 3 4 4" xfId="2453"/>
    <cellStyle name="Comma 2 3 5" xfId="2454"/>
    <cellStyle name="Comma 2 3 5 2" xfId="2455"/>
    <cellStyle name="Comma 2 3 6" xfId="2456"/>
    <cellStyle name="Comma 2 3 6 2" xfId="2457"/>
    <cellStyle name="Comma 2 3 6 2 2" xfId="2458"/>
    <cellStyle name="Comma 2 3 6 3" xfId="2459"/>
    <cellStyle name="Comma 2 3 7" xfId="2460"/>
    <cellStyle name="Comma 2 4" xfId="2461"/>
    <cellStyle name="Comma 2 4 2" xfId="2462"/>
    <cellStyle name="Comma 2 4 2 2" xfId="2463"/>
    <cellStyle name="Comma 2 4 2 3" xfId="2464"/>
    <cellStyle name="Comma 2 4 2 4" xfId="2465"/>
    <cellStyle name="Comma 2 4 3" xfId="2466"/>
    <cellStyle name="Comma 2 4 3 2" xfId="2467"/>
    <cellStyle name="Comma 2 4 3 3" xfId="2468"/>
    <cellStyle name="Comma 2 4 3 4" xfId="2469"/>
    <cellStyle name="Comma 2 4 4" xfId="2470"/>
    <cellStyle name="Comma 2 4 4 2" xfId="2471"/>
    <cellStyle name="Comma 2 4 4 2 2" xfId="2472"/>
    <cellStyle name="Comma 2 4 4 3" xfId="2473"/>
    <cellStyle name="Comma 2 4 4 3 2" xfId="2474"/>
    <cellStyle name="Comma 2 4 4 4" xfId="2475"/>
    <cellStyle name="Comma 2 4 4 4 2" xfId="2476"/>
    <cellStyle name="Comma 2 4 4 5" xfId="2477"/>
    <cellStyle name="Comma 2 4 4 6" xfId="2478"/>
    <cellStyle name="Comma 2 4 5" xfId="2479"/>
    <cellStyle name="Comma 2 4 5 2" xfId="2480"/>
    <cellStyle name="Comma 2 4 5 3" xfId="2481"/>
    <cellStyle name="Comma 2 4 6" xfId="2482"/>
    <cellStyle name="Comma 2 4 7" xfId="2483"/>
    <cellStyle name="Comma 2 4 7 2" xfId="2484"/>
    <cellStyle name="Comma 2 5" xfId="2485"/>
    <cellStyle name="Comma 2 5 2" xfId="2486"/>
    <cellStyle name="Comma 2 5 2 2" xfId="2487"/>
    <cellStyle name="Comma 2 5 2 3" xfId="2488"/>
    <cellStyle name="Comma 2 5 3" xfId="2489"/>
    <cellStyle name="Comma 2 5 3 2" xfId="2490"/>
    <cellStyle name="Comma 2 5 4" xfId="2491"/>
    <cellStyle name="Comma 2 5 4 2" xfId="2492"/>
    <cellStyle name="Comma 2 5 4 2 2" xfId="2493"/>
    <cellStyle name="Comma 2 5 4 3" xfId="2494"/>
    <cellStyle name="Comma 2 5 5" xfId="2495"/>
    <cellStyle name="Comma 2 5 6" xfId="2496"/>
    <cellStyle name="Comma 2 5 6 2" xfId="2497"/>
    <cellStyle name="Comma 2 6" xfId="2498"/>
    <cellStyle name="Comma 2 6 2" xfId="2499"/>
    <cellStyle name="Comma 2 6 2 2" xfId="2500"/>
    <cellStyle name="Comma 2 6 2 2 2" xfId="2501"/>
    <cellStyle name="Comma 2 6 2 3" xfId="2502"/>
    <cellStyle name="Comma 2 6 2 4" xfId="2503"/>
    <cellStyle name="Comma 2 6 3" xfId="2504"/>
    <cellStyle name="Comma 2 6 4" xfId="2505"/>
    <cellStyle name="Comma 2 6 4 2" xfId="2506"/>
    <cellStyle name="Comma 2 7" xfId="2507"/>
    <cellStyle name="Comma 2 7 2" xfId="2508"/>
    <cellStyle name="Comma 2 7 2 2" xfId="2509"/>
    <cellStyle name="Comma 2 7 2 2 2" xfId="2510"/>
    <cellStyle name="Comma 2 7 2 3" xfId="2511"/>
    <cellStyle name="Comma 2 7 3" xfId="2512"/>
    <cellStyle name="Comma 2 7 4" xfId="2513"/>
    <cellStyle name="Comma 2 7 4 2" xfId="2514"/>
    <cellStyle name="Comma 2 8" xfId="2515"/>
    <cellStyle name="Comma 2 8 2" xfId="2516"/>
    <cellStyle name="Comma 2 8 2 2" xfId="2517"/>
    <cellStyle name="Comma 2 8 3" xfId="2518"/>
    <cellStyle name="Comma 2 8 3 2" xfId="2519"/>
    <cellStyle name="Comma 2 8 4" xfId="2520"/>
    <cellStyle name="Comma 2 8 4 2" xfId="2521"/>
    <cellStyle name="Comma 2 8 5" xfId="2522"/>
    <cellStyle name="Comma 2 8 6" xfId="2523"/>
    <cellStyle name="Comma 2 8 6 2" xfId="2524"/>
    <cellStyle name="Comma 2 9" xfId="2525"/>
    <cellStyle name="Comma 2 9 2" xfId="2526"/>
    <cellStyle name="Comma 2 9 3" xfId="2527"/>
    <cellStyle name="Comma 2 9 3 2" xfId="2528"/>
    <cellStyle name="Comma 3" xfId="2529"/>
    <cellStyle name="Comma 3 10" xfId="2530"/>
    <cellStyle name="Comma 3 10 2" xfId="2531"/>
    <cellStyle name="Comma 3 10 2 2" xfId="2532"/>
    <cellStyle name="Comma 3 10 3" xfId="2533"/>
    <cellStyle name="Comma 3 11" xfId="2534"/>
    <cellStyle name="Comma 3 11 2" xfId="2535"/>
    <cellStyle name="Comma 3 12" xfId="2536"/>
    <cellStyle name="Comma 3 13" xfId="2537"/>
    <cellStyle name="Comma 3 14" xfId="2538"/>
    <cellStyle name="Comma 3 2" xfId="2539"/>
    <cellStyle name="Comma 3 2 2" xfId="2540"/>
    <cellStyle name="Comma 3 2 2 2" xfId="2541"/>
    <cellStyle name="Comma 3 2 2 3" xfId="2542"/>
    <cellStyle name="Comma 3 2 3" xfId="2543"/>
    <cellStyle name="Comma 3 2 3 2" xfId="2544"/>
    <cellStyle name="Comma 3 2 4" xfId="2545"/>
    <cellStyle name="Comma 3 2 5" xfId="2546"/>
    <cellStyle name="Comma 3 2 6" xfId="2547"/>
    <cellStyle name="Comma 3 3" xfId="2548"/>
    <cellStyle name="Comma 3 3 2" xfId="2549"/>
    <cellStyle name="Comma 3 3 2 2" xfId="2550"/>
    <cellStyle name="Comma 3 3 2 3" xfId="2551"/>
    <cellStyle name="Comma 3 3 3" xfId="2552"/>
    <cellStyle name="Comma 3 3 3 2" xfId="2553"/>
    <cellStyle name="Comma 3 3 4" xfId="2554"/>
    <cellStyle name="Comma 3 3 4 2" xfId="2555"/>
    <cellStyle name="Comma 3 3 5" xfId="2556"/>
    <cellStyle name="Comma 3 3 6" xfId="2557"/>
    <cellStyle name="Comma 3 4" xfId="2558"/>
    <cellStyle name="Comma 3 4 2" xfId="2559"/>
    <cellStyle name="Comma 3 4 2 2" xfId="2560"/>
    <cellStyle name="Comma 3 4 2 3" xfId="2561"/>
    <cellStyle name="Comma 3 4 3" xfId="2562"/>
    <cellStyle name="Comma 3 4 4" xfId="2563"/>
    <cellStyle name="Comma 3 5" xfId="2564"/>
    <cellStyle name="Comma 3 5 2" xfId="2565"/>
    <cellStyle name="Comma 3 5 3" xfId="2566"/>
    <cellStyle name="Comma 3 5 4" xfId="2567"/>
    <cellStyle name="Comma 3 6" xfId="2568"/>
    <cellStyle name="Comma 3 6 2" xfId="2569"/>
    <cellStyle name="Comma 3 6 3" xfId="2570"/>
    <cellStyle name="Comma 3 6 4" xfId="2571"/>
    <cellStyle name="Comma 3 7" xfId="2572"/>
    <cellStyle name="Comma 3 7 2" xfId="2573"/>
    <cellStyle name="Comma 3 7 3" xfId="2574"/>
    <cellStyle name="Comma 3 7 4" xfId="2575"/>
    <cellStyle name="Comma 3 8" xfId="2576"/>
    <cellStyle name="Comma 3 8 2" xfId="2577"/>
    <cellStyle name="Comma 3 8 3" xfId="2578"/>
    <cellStyle name="Comma 3 8 4" xfId="2579"/>
    <cellStyle name="Comma 3 9" xfId="2580"/>
    <cellStyle name="Comma 3 9 2" xfId="2581"/>
    <cellStyle name="Comma 3 9 3" xfId="2582"/>
    <cellStyle name="Comma 4" xfId="2583"/>
    <cellStyle name="Comma 4 10" xfId="2584"/>
    <cellStyle name="Comma 4 10 2" xfId="2585"/>
    <cellStyle name="Comma 4 11" xfId="2586"/>
    <cellStyle name="Comma 4 12" xfId="2587"/>
    <cellStyle name="Comma 4 2" xfId="2588"/>
    <cellStyle name="Comma 4 2 2" xfId="2589"/>
    <cellStyle name="Comma 4 2 2 2" xfId="2590"/>
    <cellStyle name="Comma 4 2 2 3" xfId="2591"/>
    <cellStyle name="Comma 4 2 3" xfId="2592"/>
    <cellStyle name="Comma 4 2 4" xfId="2593"/>
    <cellStyle name="Comma 4 2 5" xfId="2594"/>
    <cellStyle name="Comma 4 3" xfId="2595"/>
    <cellStyle name="Comma 4 3 2" xfId="2596"/>
    <cellStyle name="Comma 4 3 3" xfId="2597"/>
    <cellStyle name="Comma 4 3 4" xfId="2598"/>
    <cellStyle name="Comma 4 4" xfId="2599"/>
    <cellStyle name="Comma 4 4 2" xfId="2600"/>
    <cellStyle name="Comma 4 4 3" xfId="2601"/>
    <cellStyle name="Comma 4 4 4" xfId="2602"/>
    <cellStyle name="Comma 4 5" xfId="2603"/>
    <cellStyle name="Comma 4 5 2" xfId="2604"/>
    <cellStyle name="Comma 4 5 3" xfId="2605"/>
    <cellStyle name="Comma 4 5 4" xfId="2606"/>
    <cellStyle name="Comma 4 6" xfId="2607"/>
    <cellStyle name="Comma 4 6 2" xfId="2608"/>
    <cellStyle name="Comma 4 6 3" xfId="2609"/>
    <cellStyle name="Comma 4 6 4" xfId="2610"/>
    <cellStyle name="Comma 4 7" xfId="2611"/>
    <cellStyle name="Comma 4 7 2" xfId="2612"/>
    <cellStyle name="Comma 4 7 3" xfId="2613"/>
    <cellStyle name="Comma 4 7 4" xfId="2614"/>
    <cellStyle name="Comma 4 8" xfId="2615"/>
    <cellStyle name="Comma 4 8 2" xfId="2616"/>
    <cellStyle name="Comma 4 8 3" xfId="2617"/>
    <cellStyle name="Comma 4 8 4" xfId="2618"/>
    <cellStyle name="Comma 4 9" xfId="2619"/>
    <cellStyle name="Comma 4 9 2" xfId="2620"/>
    <cellStyle name="Comma 4 9 3" xfId="2621"/>
    <cellStyle name="Comma 5" xfId="2622"/>
    <cellStyle name="Comma 5 10" xfId="2623"/>
    <cellStyle name="Comma 5 11" xfId="2624"/>
    <cellStyle name="Comma 5 2" xfId="2625"/>
    <cellStyle name="Comma 5 2 2" xfId="2626"/>
    <cellStyle name="Comma 5 2 3" xfId="2627"/>
    <cellStyle name="Comma 5 2 4" xfId="2628"/>
    <cellStyle name="Comma 5 3" xfId="2629"/>
    <cellStyle name="Comma 5 3 2" xfId="2630"/>
    <cellStyle name="Comma 5 3 2 2" xfId="2631"/>
    <cellStyle name="Comma 5 3 2 3" xfId="2632"/>
    <cellStyle name="Comma 5 3 3" xfId="2633"/>
    <cellStyle name="Comma 5 3 4" xfId="2634"/>
    <cellStyle name="Comma 5 4" xfId="2635"/>
    <cellStyle name="Comma 5 4 2" xfId="2636"/>
    <cellStyle name="Comma 5 4 3" xfId="2637"/>
    <cellStyle name="Comma 5 4 4" xfId="2638"/>
    <cellStyle name="Comma 5 5" xfId="2639"/>
    <cellStyle name="Comma 5 5 2" xfId="2640"/>
    <cellStyle name="Comma 5 5 3" xfId="2641"/>
    <cellStyle name="Comma 5 5 4" xfId="2642"/>
    <cellStyle name="Comma 5 6" xfId="2643"/>
    <cellStyle name="Comma 5 6 2" xfId="2644"/>
    <cellStyle name="Comma 5 6 3" xfId="2645"/>
    <cellStyle name="Comma 5 6 4" xfId="2646"/>
    <cellStyle name="Comma 5 7" xfId="2647"/>
    <cellStyle name="Comma 5 7 2" xfId="2648"/>
    <cellStyle name="Comma 5 7 3" xfId="2649"/>
    <cellStyle name="Comma 5 7 4" xfId="2650"/>
    <cellStyle name="Comma 5 8" xfId="2651"/>
    <cellStyle name="Comma 5 8 2" xfId="2652"/>
    <cellStyle name="Comma 5 8 3" xfId="2653"/>
    <cellStyle name="Comma 5 8 4" xfId="2654"/>
    <cellStyle name="Comma 5 9" xfId="2655"/>
    <cellStyle name="Comma 6" xfId="2656"/>
    <cellStyle name="Comma 6 10" xfId="2657"/>
    <cellStyle name="Comma 6 11" xfId="2658"/>
    <cellStyle name="Comma 6 2" xfId="2659"/>
    <cellStyle name="Comma 6 2 2" xfId="2660"/>
    <cellStyle name="Comma 6 2 3" xfId="2661"/>
    <cellStyle name="Comma 6 2 4" xfId="2662"/>
    <cellStyle name="Comma 6 3" xfId="2663"/>
    <cellStyle name="Comma 6 3 2" xfId="2664"/>
    <cellStyle name="Comma 6 3 3" xfId="2665"/>
    <cellStyle name="Comma 6 3 4" xfId="2666"/>
    <cellStyle name="Comma 6 4" xfId="2667"/>
    <cellStyle name="Comma 6 4 2" xfId="2668"/>
    <cellStyle name="Comma 6 4 3" xfId="2669"/>
    <cellStyle name="Comma 6 4 4" xfId="2670"/>
    <cellStyle name="Comma 6 5" xfId="2671"/>
    <cellStyle name="Comma 6 5 2" xfId="2672"/>
    <cellStyle name="Comma 6 5 3" xfId="2673"/>
    <cellStyle name="Comma 6 5 4" xfId="2674"/>
    <cellStyle name="Comma 6 6" xfId="2675"/>
    <cellStyle name="Comma 6 6 2" xfId="2676"/>
    <cellStyle name="Comma 6 6 3" xfId="2677"/>
    <cellStyle name="Comma 6 6 4" xfId="2678"/>
    <cellStyle name="Comma 6 7" xfId="2679"/>
    <cellStyle name="Comma 6 7 2" xfId="2680"/>
    <cellStyle name="Comma 6 7 3" xfId="2681"/>
    <cellStyle name="Comma 6 7 4" xfId="2682"/>
    <cellStyle name="Comma 6 8" xfId="2683"/>
    <cellStyle name="Comma 6 8 2" xfId="2684"/>
    <cellStyle name="Comma 6 8 3" xfId="2685"/>
    <cellStyle name="Comma 6 8 4" xfId="2686"/>
    <cellStyle name="Comma 6 9" xfId="2687"/>
    <cellStyle name="Comma 7" xfId="2688"/>
    <cellStyle name="Comma 7 10" xfId="2689"/>
    <cellStyle name="Comma 7 10 2" xfId="2690"/>
    <cellStyle name="Comma 7 10 3" xfId="2691"/>
    <cellStyle name="Comma 7 10 4" xfId="2692"/>
    <cellStyle name="Comma 7 11" xfId="2693"/>
    <cellStyle name="Comma 7 11 2" xfId="2694"/>
    <cellStyle name="Comma 7 11 2 2" xfId="2695"/>
    <cellStyle name="Comma 7 11 3" xfId="2696"/>
    <cellStyle name="Comma 7 11 4" xfId="2697"/>
    <cellStyle name="Comma 7 12" xfId="2698"/>
    <cellStyle name="Comma 7 12 2" xfId="2699"/>
    <cellStyle name="Comma 7 12 3" xfId="2700"/>
    <cellStyle name="Comma 7 12 4" xfId="2701"/>
    <cellStyle name="Comma 7 13" xfId="2702"/>
    <cellStyle name="Comma 7 13 2" xfId="2703"/>
    <cellStyle name="Comma 7 13 3" xfId="2704"/>
    <cellStyle name="Comma 7 13 4" xfId="2705"/>
    <cellStyle name="Comma 7 14" xfId="2706"/>
    <cellStyle name="Comma 7 14 2" xfId="2707"/>
    <cellStyle name="Comma 7 14 3" xfId="2708"/>
    <cellStyle name="Comma 7 14 4" xfId="2709"/>
    <cellStyle name="Comma 7 15" xfId="2710"/>
    <cellStyle name="Comma 7 15 2" xfId="2711"/>
    <cellStyle name="Comma 7 15 3" xfId="2712"/>
    <cellStyle name="Comma 7 15 4" xfId="2713"/>
    <cellStyle name="Comma 7 16" xfId="2714"/>
    <cellStyle name="Comma 7 16 2" xfId="2715"/>
    <cellStyle name="Comma 7 16 2 2" xfId="2716"/>
    <cellStyle name="Comma 7 16 3" xfId="2717"/>
    <cellStyle name="Comma 7 16 4" xfId="2718"/>
    <cellStyle name="Comma 7 17" xfId="2719"/>
    <cellStyle name="Comma 7 17 2" xfId="2720"/>
    <cellStyle name="Comma 7 17 2 2" xfId="2721"/>
    <cellStyle name="Comma 7 17 3" xfId="2722"/>
    <cellStyle name="Comma 7 17 4" xfId="2723"/>
    <cellStyle name="Comma 7 18" xfId="2724"/>
    <cellStyle name="Comma 7 18 2" xfId="2725"/>
    <cellStyle name="Comma 7 18 2 2" xfId="2726"/>
    <cellStyle name="Comma 7 18 3" xfId="2727"/>
    <cellStyle name="Comma 7 18 4" xfId="2728"/>
    <cellStyle name="Comma 7 19" xfId="2729"/>
    <cellStyle name="Comma 7 19 2" xfId="2730"/>
    <cellStyle name="Comma 7 19 2 2" xfId="2731"/>
    <cellStyle name="Comma 7 19 3" xfId="2732"/>
    <cellStyle name="Comma 7 19 4" xfId="2733"/>
    <cellStyle name="Comma 7 2" xfId="2734"/>
    <cellStyle name="Comma 7 2 2" xfId="2735"/>
    <cellStyle name="Comma 7 2 3" xfId="2736"/>
    <cellStyle name="Comma 7 2 4" xfId="2737"/>
    <cellStyle name="Comma 7 20" xfId="2738"/>
    <cellStyle name="Comma 7 20 2" xfId="2739"/>
    <cellStyle name="Comma 7 20 2 2" xfId="2740"/>
    <cellStyle name="Comma 7 20 3" xfId="2741"/>
    <cellStyle name="Comma 7 20 4" xfId="2742"/>
    <cellStyle name="Comma 7 21" xfId="2743"/>
    <cellStyle name="Comma 7 21 2" xfId="2744"/>
    <cellStyle name="Comma 7 21 2 2" xfId="2745"/>
    <cellStyle name="Comma 7 21 3" xfId="2746"/>
    <cellStyle name="Comma 7 21 4" xfId="2747"/>
    <cellStyle name="Comma 7 3" xfId="2748"/>
    <cellStyle name="Comma 7 3 10" xfId="2749"/>
    <cellStyle name="Comma 7 3 10 2" xfId="2750"/>
    <cellStyle name="Comma 7 3 10 3" xfId="2751"/>
    <cellStyle name="Comma 7 3 10 4" xfId="2752"/>
    <cellStyle name="Comma 7 3 11" xfId="2753"/>
    <cellStyle name="Comma 7 3 11 2" xfId="2754"/>
    <cellStyle name="Comma 7 3 11 3" xfId="2755"/>
    <cellStyle name="Comma 7 3 11 4" xfId="2756"/>
    <cellStyle name="Comma 7 3 12" xfId="2757"/>
    <cellStyle name="Comma 7 3 12 2" xfId="2758"/>
    <cellStyle name="Comma 7 3 12 3" xfId="2759"/>
    <cellStyle name="Comma 7 3 12 4" xfId="2760"/>
    <cellStyle name="Comma 7 3 13" xfId="2761"/>
    <cellStyle name="Comma 7 3 13 2" xfId="2762"/>
    <cellStyle name="Comma 7 3 13 3" xfId="2763"/>
    <cellStyle name="Comma 7 3 13 4" xfId="2764"/>
    <cellStyle name="Comma 7 3 14" xfId="2765"/>
    <cellStyle name="Comma 7 3 14 2" xfId="2766"/>
    <cellStyle name="Comma 7 3 14 3" xfId="2767"/>
    <cellStyle name="Comma 7 3 14 4" xfId="2768"/>
    <cellStyle name="Comma 7 3 15" xfId="2769"/>
    <cellStyle name="Comma 7 3 15 2" xfId="2770"/>
    <cellStyle name="Comma 7 3 15 3" xfId="2771"/>
    <cellStyle name="Comma 7 3 15 4" xfId="2772"/>
    <cellStyle name="Comma 7 3 16" xfId="2773"/>
    <cellStyle name="Comma 7 3 17" xfId="2774"/>
    <cellStyle name="Comma 7 3 2" xfId="2775"/>
    <cellStyle name="Comma 7 3 2 2" xfId="2776"/>
    <cellStyle name="Comma 7 3 2 3" xfId="2777"/>
    <cellStyle name="Comma 7 3 2 4" xfId="2778"/>
    <cellStyle name="Comma 7 3 3" xfId="2779"/>
    <cellStyle name="Comma 7 3 3 2" xfId="2780"/>
    <cellStyle name="Comma 7 3 3 3" xfId="2781"/>
    <cellStyle name="Comma 7 3 3 4" xfId="2782"/>
    <cellStyle name="Comma 7 3 4" xfId="2783"/>
    <cellStyle name="Comma 7 3 4 2" xfId="2784"/>
    <cellStyle name="Comma 7 3 4 3" xfId="2785"/>
    <cellStyle name="Comma 7 3 4 4" xfId="2786"/>
    <cellStyle name="Comma 7 3 5" xfId="2787"/>
    <cellStyle name="Comma 7 3 5 2" xfId="2788"/>
    <cellStyle name="Comma 7 3 5 3" xfId="2789"/>
    <cellStyle name="Comma 7 3 5 4" xfId="2790"/>
    <cellStyle name="Comma 7 3 6" xfId="2791"/>
    <cellStyle name="Comma 7 3 6 2" xfId="2792"/>
    <cellStyle name="Comma 7 3 6 3" xfId="2793"/>
    <cellStyle name="Comma 7 3 6 4" xfId="2794"/>
    <cellStyle name="Comma 7 3 7" xfId="2795"/>
    <cellStyle name="Comma 7 3 7 2" xfId="2796"/>
    <cellStyle name="Comma 7 3 7 3" xfId="2797"/>
    <cellStyle name="Comma 7 3 7 4" xfId="2798"/>
    <cellStyle name="Comma 7 3 8" xfId="2799"/>
    <cellStyle name="Comma 7 3 8 2" xfId="2800"/>
    <cellStyle name="Comma 7 3 8 3" xfId="2801"/>
    <cellStyle name="Comma 7 3 8 4" xfId="2802"/>
    <cellStyle name="Comma 7 3 9" xfId="2803"/>
    <cellStyle name="Comma 7 3 9 2" xfId="2804"/>
    <cellStyle name="Comma 7 3 9 3" xfId="2805"/>
    <cellStyle name="Comma 7 3 9 4" xfId="2806"/>
    <cellStyle name="Comma 7 4" xfId="2807"/>
    <cellStyle name="Comma 7 4 2" xfId="2808"/>
    <cellStyle name="Comma 7 4 3" xfId="2809"/>
    <cellStyle name="Comma 7 4 4" xfId="2810"/>
    <cellStyle name="Comma 7 5" xfId="2811"/>
    <cellStyle name="Comma 7 5 2" xfId="2812"/>
    <cellStyle name="Comma 7 5 3" xfId="2813"/>
    <cellStyle name="Comma 7 5 4" xfId="2814"/>
    <cellStyle name="Comma 7 6" xfId="2815"/>
    <cellStyle name="Comma 7 6 2" xfId="2816"/>
    <cellStyle name="Comma 7 6 3" xfId="2817"/>
    <cellStyle name="Comma 7 6 4" xfId="2818"/>
    <cellStyle name="Comma 7 7" xfId="2819"/>
    <cellStyle name="Comma 7 7 2" xfId="2820"/>
    <cellStyle name="Comma 7 7 3" xfId="2821"/>
    <cellStyle name="Comma 7 7 4" xfId="2822"/>
    <cellStyle name="Comma 7 8" xfId="2823"/>
    <cellStyle name="Comma 7 8 2" xfId="2824"/>
    <cellStyle name="Comma 7 8 3" xfId="2825"/>
    <cellStyle name="Comma 7 8 4" xfId="2826"/>
    <cellStyle name="Comma 7 9" xfId="2827"/>
    <cellStyle name="Comma 7 9 2" xfId="2828"/>
    <cellStyle name="Comma 7 9 3" xfId="2829"/>
    <cellStyle name="Comma 7 9 4" xfId="2830"/>
    <cellStyle name="Comma 8" xfId="2831"/>
    <cellStyle name="Comma 8 2" xfId="2832"/>
    <cellStyle name="Comma 8 2 2" xfId="2833"/>
    <cellStyle name="Comma 8 2 2 2" xfId="2834"/>
    <cellStyle name="Comma 8 2 3" xfId="2835"/>
    <cellStyle name="Comma 8 2 3 2" xfId="2836"/>
    <cellStyle name="Comma 8 2 4" xfId="2837"/>
    <cellStyle name="Comma 8 2 5" xfId="2838"/>
    <cellStyle name="Comma 8 3" xfId="2839"/>
    <cellStyle name="Comma 8 3 2" xfId="2840"/>
    <cellStyle name="Comma 8 3 2 2" xfId="2841"/>
    <cellStyle name="Comma 8 3 3" xfId="2842"/>
    <cellStyle name="Comma 8 3 4" xfId="2843"/>
    <cellStyle name="Comma 8 4" xfId="2844"/>
    <cellStyle name="Comma 8 4 2" xfId="2845"/>
    <cellStyle name="Comma 8 4 2 2" xfId="2846"/>
    <cellStyle name="Comma 8 4 3" xfId="2847"/>
    <cellStyle name="Comma 8 4 4" xfId="2848"/>
    <cellStyle name="Comma 8 5" xfId="2849"/>
    <cellStyle name="Comma 8 5 2" xfId="2850"/>
    <cellStyle name="Comma 8 5 2 2" xfId="2851"/>
    <cellStyle name="Comma 8 5 3" xfId="2852"/>
    <cellStyle name="Comma 8 5 4" xfId="2853"/>
    <cellStyle name="Comma 8 6" xfId="2854"/>
    <cellStyle name="Comma 8 6 2" xfId="2855"/>
    <cellStyle name="Comma 8 6 2 2" xfId="2856"/>
    <cellStyle name="Comma 8 6 3" xfId="2857"/>
    <cellStyle name="Comma 8 6 4" xfId="2858"/>
    <cellStyle name="Comma 8 7" xfId="2859"/>
    <cellStyle name="Comma 8 7 2" xfId="2860"/>
    <cellStyle name="Comma 8 7 2 2" xfId="2861"/>
    <cellStyle name="Comma 8 7 3" xfId="2862"/>
    <cellStyle name="Comma 8 7 4" xfId="2863"/>
    <cellStyle name="Comma 8 8" xfId="2864"/>
    <cellStyle name="Comma 8 8 2" xfId="2865"/>
    <cellStyle name="Comma 8 8 2 2" xfId="2866"/>
    <cellStyle name="Comma 8 8 3" xfId="2867"/>
    <cellStyle name="Comma 8 8 4" xfId="2868"/>
    <cellStyle name="Comma 9" xfId="2869"/>
    <cellStyle name="Comma 9 10" xfId="2870"/>
    <cellStyle name="Comma 9 2" xfId="2871"/>
    <cellStyle name="Comma 9 2 2" xfId="2872"/>
    <cellStyle name="Comma 9 2 3" xfId="2873"/>
    <cellStyle name="Comma 9 2 4" xfId="2874"/>
    <cellStyle name="Comma 9 3" xfId="2875"/>
    <cellStyle name="Comma 9 3 2" xfId="2876"/>
    <cellStyle name="Comma 9 3 3" xfId="2877"/>
    <cellStyle name="Comma 9 3 4" xfId="2878"/>
    <cellStyle name="Comma 9 4" xfId="2879"/>
    <cellStyle name="Comma 9 4 2" xfId="2880"/>
    <cellStyle name="Comma 9 4 3" xfId="2881"/>
    <cellStyle name="Comma 9 4 4" xfId="2882"/>
    <cellStyle name="Comma 9 5" xfId="2883"/>
    <cellStyle name="Comma 9 5 2" xfId="2884"/>
    <cellStyle name="Comma 9 5 3" xfId="2885"/>
    <cellStyle name="Comma 9 5 4" xfId="2886"/>
    <cellStyle name="Comma 9 6" xfId="2887"/>
    <cellStyle name="Comma 9 6 2" xfId="2888"/>
    <cellStyle name="Comma 9 6 3" xfId="2889"/>
    <cellStyle name="Comma 9 6 4" xfId="2890"/>
    <cellStyle name="Comma 9 7" xfId="2891"/>
    <cellStyle name="Comma 9 7 2" xfId="2892"/>
    <cellStyle name="Comma 9 7 3" xfId="2893"/>
    <cellStyle name="Comma 9 7 4" xfId="2894"/>
    <cellStyle name="Comma 9 8" xfId="2895"/>
    <cellStyle name="Comma 9 8 2" xfId="2896"/>
    <cellStyle name="Comma 9 8 3" xfId="2897"/>
    <cellStyle name="Comma 9 8 4" xfId="2898"/>
    <cellStyle name="Comma 9 9" xfId="2899"/>
    <cellStyle name="Comma 9 9 2" xfId="2900"/>
    <cellStyle name="Comma 9 9 3" xfId="2901"/>
    <cellStyle name="Comma 9 9 4" xfId="2902"/>
    <cellStyle name="Constants" xfId="2903"/>
    <cellStyle name="Currency 2" xfId="2904"/>
    <cellStyle name="Currency 2 2" xfId="2905"/>
    <cellStyle name="Currency 2 2 2" xfId="2906"/>
    <cellStyle name="Currency 2 2 3" xfId="2907"/>
    <cellStyle name="Currency 2 2 4" xfId="2908"/>
    <cellStyle name="Currency 2 3" xfId="2909"/>
    <cellStyle name="Currency 2 4" xfId="2910"/>
    <cellStyle name="CustomCellsOrange" xfId="2911"/>
    <cellStyle name="CustomizationCells" xfId="2912"/>
    <cellStyle name="CustomizationGreenCells" xfId="2913"/>
    <cellStyle name="DocBox_EmptyRow" xfId="2914"/>
    <cellStyle name="donn_normal" xfId="2915"/>
    <cellStyle name="Eingabe" xfId="2916"/>
    <cellStyle name="Empty_B_border" xfId="2917"/>
    <cellStyle name="ent_col_ser" xfId="2918"/>
    <cellStyle name="entete_source" xfId="2919"/>
    <cellStyle name="Ergebnis" xfId="2920"/>
    <cellStyle name="Erklärender Text" xfId="2921"/>
    <cellStyle name="Estilo 1" xfId="2922"/>
    <cellStyle name="Euro" xfId="2923"/>
    <cellStyle name="Euro 10" xfId="2924"/>
    <cellStyle name="Euro 10 2" xfId="2925"/>
    <cellStyle name="Euro 11" xfId="2926"/>
    <cellStyle name="Euro 11 2" xfId="2927"/>
    <cellStyle name="Euro 12" xfId="2928"/>
    <cellStyle name="Euro 13" xfId="2929"/>
    <cellStyle name="Euro 14" xfId="2930"/>
    <cellStyle name="Euro 15" xfId="2931"/>
    <cellStyle name="Euro 16" xfId="2932"/>
    <cellStyle name="Euro 17" xfId="2933"/>
    <cellStyle name="Euro 18" xfId="2934"/>
    <cellStyle name="Euro 19" xfId="2935"/>
    <cellStyle name="Euro 2" xfId="2936"/>
    <cellStyle name="Euro 2 2" xfId="2937"/>
    <cellStyle name="Euro 2 2 2" xfId="2938"/>
    <cellStyle name="Euro 2 2 3" xfId="2939"/>
    <cellStyle name="Euro 2 2 4" xfId="2940"/>
    <cellStyle name="Euro 2 2 4 2" xfId="2941"/>
    <cellStyle name="Euro 2 2 4 3" xfId="2942"/>
    <cellStyle name="Euro 2 2 5" xfId="2943"/>
    <cellStyle name="Euro 2 2 6" xfId="2944"/>
    <cellStyle name="Euro 2 3" xfId="2945"/>
    <cellStyle name="Euro 2 3 2" xfId="2946"/>
    <cellStyle name="Euro 2 4" xfId="2947"/>
    <cellStyle name="Euro 2 5" xfId="2948"/>
    <cellStyle name="Euro 2 6" xfId="2949"/>
    <cellStyle name="Euro 2 7" xfId="2950"/>
    <cellStyle name="Euro 2 8" xfId="2951"/>
    <cellStyle name="Euro 20" xfId="2952"/>
    <cellStyle name="Euro 21" xfId="2953"/>
    <cellStyle name="Euro 22" xfId="2954"/>
    <cellStyle name="Euro 23" xfId="2955"/>
    <cellStyle name="Euro 24" xfId="2956"/>
    <cellStyle name="Euro 25" xfId="2957"/>
    <cellStyle name="Euro 26" xfId="2958"/>
    <cellStyle name="Euro 27" xfId="2959"/>
    <cellStyle name="Euro 28" xfId="2960"/>
    <cellStyle name="Euro 29" xfId="2961"/>
    <cellStyle name="Euro 3" xfId="2962"/>
    <cellStyle name="Euro 3 10" xfId="2963"/>
    <cellStyle name="Euro 3 2" xfId="2964"/>
    <cellStyle name="Euro 3 2 2" xfId="2965"/>
    <cellStyle name="Euro 3 3" xfId="2966"/>
    <cellStyle name="Euro 3 3 2" xfId="2967"/>
    <cellStyle name="Euro 3 3 3" xfId="2968"/>
    <cellStyle name="Euro 3 3 4" xfId="2969"/>
    <cellStyle name="Euro 3 3 4 2" xfId="2970"/>
    <cellStyle name="Euro 3 4" xfId="2971"/>
    <cellStyle name="Euro 3 5" xfId="2972"/>
    <cellStyle name="Euro 3 6" xfId="2973"/>
    <cellStyle name="Euro 3 7" xfId="2974"/>
    <cellStyle name="Euro 3 8" xfId="2975"/>
    <cellStyle name="Euro 3 9" xfId="2976"/>
    <cellStyle name="Euro 3_PrimaryEnergyPrices_TIMES" xfId="2977"/>
    <cellStyle name="Euro 30" xfId="2978"/>
    <cellStyle name="Euro 31" xfId="2979"/>
    <cellStyle name="Euro 32" xfId="2980"/>
    <cellStyle name="Euro 33" xfId="2981"/>
    <cellStyle name="Euro 34" xfId="2982"/>
    <cellStyle name="Euro 35" xfId="2983"/>
    <cellStyle name="Euro 36" xfId="2984"/>
    <cellStyle name="Euro 37" xfId="2985"/>
    <cellStyle name="Euro 38" xfId="2986"/>
    <cellStyle name="Euro 39" xfId="2987"/>
    <cellStyle name="Euro 4" xfId="2988"/>
    <cellStyle name="Euro 4 2" xfId="2989"/>
    <cellStyle name="Euro 4 2 2" xfId="2990"/>
    <cellStyle name="Euro 4 3" xfId="2991"/>
    <cellStyle name="Euro 4 3 2" xfId="2992"/>
    <cellStyle name="Euro 4 3 3" xfId="2993"/>
    <cellStyle name="Euro 4 3 4" xfId="2994"/>
    <cellStyle name="Euro 4 3 4 2" xfId="2995"/>
    <cellStyle name="Euro 4 4" xfId="2996"/>
    <cellStyle name="Euro 4 4 2" xfId="2997"/>
    <cellStyle name="Euro 4 4 3" xfId="2998"/>
    <cellStyle name="Euro 4 5" xfId="2999"/>
    <cellStyle name="Euro 4 6" xfId="3000"/>
    <cellStyle name="Euro 40" xfId="3001"/>
    <cellStyle name="Euro 41" xfId="3002"/>
    <cellStyle name="Euro 42" xfId="3003"/>
    <cellStyle name="Euro 43" xfId="3004"/>
    <cellStyle name="Euro 44" xfId="3005"/>
    <cellStyle name="Euro 45" xfId="3006"/>
    <cellStyle name="Euro 46" xfId="3007"/>
    <cellStyle name="Euro 47" xfId="3008"/>
    <cellStyle name="Euro 48" xfId="3009"/>
    <cellStyle name="Euro 48 2" xfId="3010"/>
    <cellStyle name="Euro 49" xfId="3011"/>
    <cellStyle name="Euro 49 2" xfId="3012"/>
    <cellStyle name="Euro 5" xfId="3013"/>
    <cellStyle name="Euro 5 2" xfId="3014"/>
    <cellStyle name="Euro 5 3" xfId="3015"/>
    <cellStyle name="Euro 5 4" xfId="3016"/>
    <cellStyle name="Euro 5 4 2" xfId="3017"/>
    <cellStyle name="Euro 50" xfId="3018"/>
    <cellStyle name="Euro 50 2" xfId="3019"/>
    <cellStyle name="Euro 51" xfId="3020"/>
    <cellStyle name="Euro 51 2" xfId="3021"/>
    <cellStyle name="Euro 52" xfId="3022"/>
    <cellStyle name="Euro 52 2" xfId="3023"/>
    <cellStyle name="Euro 53" xfId="3024"/>
    <cellStyle name="Euro 53 2" xfId="3025"/>
    <cellStyle name="Euro 54" xfId="3026"/>
    <cellStyle name="Euro 54 2" xfId="3027"/>
    <cellStyle name="Euro 55" xfId="3028"/>
    <cellStyle name="Euro 55 2" xfId="3029"/>
    <cellStyle name="Euro 56" xfId="3030"/>
    <cellStyle name="Euro 56 2" xfId="3031"/>
    <cellStyle name="Euro 57" xfId="3032"/>
    <cellStyle name="Euro 58" xfId="3033"/>
    <cellStyle name="Euro 59" xfId="3034"/>
    <cellStyle name="Euro 6" xfId="3035"/>
    <cellStyle name="Euro 6 2" xfId="3036"/>
    <cellStyle name="Euro 6 3" xfId="3037"/>
    <cellStyle name="Euro 6 4" xfId="3038"/>
    <cellStyle name="Euro 6 5" xfId="3039"/>
    <cellStyle name="Euro 6 6" xfId="3040"/>
    <cellStyle name="Euro 60" xfId="3041"/>
    <cellStyle name="Euro 7" xfId="3042"/>
    <cellStyle name="Euro 7 2" xfId="3043"/>
    <cellStyle name="Euro 7 3" xfId="3044"/>
    <cellStyle name="Euro 7 4" xfId="3045"/>
    <cellStyle name="Euro 8" xfId="3046"/>
    <cellStyle name="Euro 8 2" xfId="3047"/>
    <cellStyle name="Euro 9" xfId="3048"/>
    <cellStyle name="Euro 9 2" xfId="3049"/>
    <cellStyle name="Euro_Potentials in TIMES" xfId="3050"/>
    <cellStyle name="Explanatory Text 10" xfId="3051"/>
    <cellStyle name="Explanatory Text 11" xfId="3052"/>
    <cellStyle name="Explanatory Text 12" xfId="3053"/>
    <cellStyle name="Explanatory Text 13" xfId="3054"/>
    <cellStyle name="Explanatory Text 14" xfId="3055"/>
    <cellStyle name="Explanatory Text 15" xfId="3056"/>
    <cellStyle name="Explanatory Text 16" xfId="3057"/>
    <cellStyle name="Explanatory Text 17" xfId="3058"/>
    <cellStyle name="Explanatory Text 18" xfId="3059"/>
    <cellStyle name="Explanatory Text 19" xfId="3060"/>
    <cellStyle name="Explanatory Text 2" xfId="3061"/>
    <cellStyle name="Explanatory Text 2 10" xfId="3062"/>
    <cellStyle name="Explanatory Text 2 2" xfId="3063"/>
    <cellStyle name="Explanatory Text 2 3" xfId="3064"/>
    <cellStyle name="Explanatory Text 2 4" xfId="3065"/>
    <cellStyle name="Explanatory Text 2 5" xfId="3066"/>
    <cellStyle name="Explanatory Text 2 6" xfId="3067"/>
    <cellStyle name="Explanatory Text 2 7" xfId="3068"/>
    <cellStyle name="Explanatory Text 2 8" xfId="3069"/>
    <cellStyle name="Explanatory Text 2 9" xfId="3070"/>
    <cellStyle name="Explanatory Text 20" xfId="3071"/>
    <cellStyle name="Explanatory Text 21" xfId="3072"/>
    <cellStyle name="Explanatory Text 22" xfId="3073"/>
    <cellStyle name="Explanatory Text 23" xfId="3074"/>
    <cellStyle name="Explanatory Text 24" xfId="3075"/>
    <cellStyle name="Explanatory Text 25" xfId="3076"/>
    <cellStyle name="Explanatory Text 26" xfId="3077"/>
    <cellStyle name="Explanatory Text 27" xfId="3078"/>
    <cellStyle name="Explanatory Text 28" xfId="3079"/>
    <cellStyle name="Explanatory Text 29" xfId="3080"/>
    <cellStyle name="Explanatory Text 3" xfId="3081"/>
    <cellStyle name="Explanatory Text 3 2" xfId="3082"/>
    <cellStyle name="Explanatory Text 30" xfId="3083"/>
    <cellStyle name="Explanatory Text 31" xfId="3084"/>
    <cellStyle name="Explanatory Text 32" xfId="3085"/>
    <cellStyle name="Explanatory Text 33" xfId="3086"/>
    <cellStyle name="Explanatory Text 34" xfId="3087"/>
    <cellStyle name="Explanatory Text 35" xfId="3088"/>
    <cellStyle name="Explanatory Text 36" xfId="3089"/>
    <cellStyle name="Explanatory Text 37" xfId="3090"/>
    <cellStyle name="Explanatory Text 38" xfId="3091"/>
    <cellStyle name="Explanatory Text 39" xfId="3092"/>
    <cellStyle name="Explanatory Text 4" xfId="3093"/>
    <cellStyle name="Explanatory Text 40" xfId="3094"/>
    <cellStyle name="Explanatory Text 41" xfId="3095"/>
    <cellStyle name="Explanatory Text 42" xfId="3096"/>
    <cellStyle name="Explanatory Text 43" xfId="3097"/>
    <cellStyle name="Explanatory Text 5" xfId="3098"/>
    <cellStyle name="Explanatory Text 6" xfId="3099"/>
    <cellStyle name="Explanatory Text 7" xfId="3100"/>
    <cellStyle name="Explanatory Text 8" xfId="3101"/>
    <cellStyle name="Explanatory Text 9" xfId="3102"/>
    <cellStyle name="Float" xfId="3103"/>
    <cellStyle name="Float 2" xfId="3104"/>
    <cellStyle name="Float 2 2" xfId="3105"/>
    <cellStyle name="Float 3" xfId="3106"/>
    <cellStyle name="Float 3 2" xfId="3107"/>
    <cellStyle name="Float 3 3" xfId="3108"/>
    <cellStyle name="Float 4" xfId="3109"/>
    <cellStyle name="Good 10" xfId="3110"/>
    <cellStyle name="Good 11" xfId="3111"/>
    <cellStyle name="Good 12" xfId="3112"/>
    <cellStyle name="Good 13" xfId="3113"/>
    <cellStyle name="Good 14" xfId="3114"/>
    <cellStyle name="Good 15" xfId="3115"/>
    <cellStyle name="Good 16" xfId="3116"/>
    <cellStyle name="Good 17" xfId="3117"/>
    <cellStyle name="Good 18" xfId="3118"/>
    <cellStyle name="Good 19" xfId="3119"/>
    <cellStyle name="Good 2" xfId="3120"/>
    <cellStyle name="Good 2 10" xfId="3121"/>
    <cellStyle name="Good 2 2" xfId="3122"/>
    <cellStyle name="Good 2 2 2" xfId="3123"/>
    <cellStyle name="Good 2 2 3" xfId="3124"/>
    <cellStyle name="Good 2 3" xfId="3125"/>
    <cellStyle name="Good 2 3 2" xfId="3126"/>
    <cellStyle name="Good 2 3 3" xfId="3127"/>
    <cellStyle name="Good 2 4" xfId="3128"/>
    <cellStyle name="Good 2 5" xfId="3129"/>
    <cellStyle name="Good 2 6" xfId="3130"/>
    <cellStyle name="Good 2 7" xfId="3131"/>
    <cellStyle name="Good 2 8" xfId="3132"/>
    <cellStyle name="Good 2 9" xfId="3133"/>
    <cellStyle name="Good 20" xfId="3134"/>
    <cellStyle name="Good 21" xfId="3135"/>
    <cellStyle name="Good 22" xfId="3136"/>
    <cellStyle name="Good 23" xfId="3137"/>
    <cellStyle name="Good 24" xfId="3138"/>
    <cellStyle name="Good 25" xfId="3139"/>
    <cellStyle name="Good 26" xfId="3140"/>
    <cellStyle name="Good 27" xfId="3141"/>
    <cellStyle name="Good 28" xfId="3142"/>
    <cellStyle name="Good 29" xfId="3143"/>
    <cellStyle name="Good 3" xfId="3144"/>
    <cellStyle name="Good 3 2" xfId="3145"/>
    <cellStyle name="Good 3 3" xfId="3146"/>
    <cellStyle name="Good 3 4" xfId="3147"/>
    <cellStyle name="Good 30" xfId="3148"/>
    <cellStyle name="Good 31" xfId="3149"/>
    <cellStyle name="Good 32" xfId="3150"/>
    <cellStyle name="Good 33" xfId="3151"/>
    <cellStyle name="Good 34" xfId="3152"/>
    <cellStyle name="Good 35" xfId="3153"/>
    <cellStyle name="Good 36" xfId="3154"/>
    <cellStyle name="Good 37" xfId="3155"/>
    <cellStyle name="Good 38" xfId="3156"/>
    <cellStyle name="Good 39" xfId="3157"/>
    <cellStyle name="Good 4" xfId="3158"/>
    <cellStyle name="Good 40" xfId="3159"/>
    <cellStyle name="Good 41" xfId="3160"/>
    <cellStyle name="Good 42" xfId="3161"/>
    <cellStyle name="Good 5" xfId="3162"/>
    <cellStyle name="Good 5 2" xfId="3163"/>
    <cellStyle name="Good 6" xfId="3164"/>
    <cellStyle name="Good 7" xfId="3165"/>
    <cellStyle name="Good 8" xfId="3166"/>
    <cellStyle name="Good 9" xfId="3167"/>
    <cellStyle name="Gut" xfId="3168"/>
    <cellStyle name="Heading 1 10" xfId="3169"/>
    <cellStyle name="Heading 1 11" xfId="3170"/>
    <cellStyle name="Heading 1 12" xfId="3171"/>
    <cellStyle name="Heading 1 13" xfId="3172"/>
    <cellStyle name="Heading 1 14" xfId="3173"/>
    <cellStyle name="Heading 1 15" xfId="3174"/>
    <cellStyle name="Heading 1 16" xfId="3175"/>
    <cellStyle name="Heading 1 17" xfId="3176"/>
    <cellStyle name="Heading 1 18" xfId="3177"/>
    <cellStyle name="Heading 1 19" xfId="3178"/>
    <cellStyle name="Heading 1 2" xfId="3179"/>
    <cellStyle name="Heading 1 2 10" xfId="3180"/>
    <cellStyle name="Heading 1 2 2" xfId="3181"/>
    <cellStyle name="Heading 1 2 3" xfId="3182"/>
    <cellStyle name="Heading 1 2 4" xfId="3183"/>
    <cellStyle name="Heading 1 2 5" xfId="3184"/>
    <cellStyle name="Heading 1 2 6" xfId="3185"/>
    <cellStyle name="Heading 1 2 7" xfId="3186"/>
    <cellStyle name="Heading 1 2 8" xfId="3187"/>
    <cellStyle name="Heading 1 2 9" xfId="3188"/>
    <cellStyle name="Heading 1 20" xfId="3189"/>
    <cellStyle name="Heading 1 21" xfId="3190"/>
    <cellStyle name="Heading 1 22" xfId="3191"/>
    <cellStyle name="Heading 1 23" xfId="3192"/>
    <cellStyle name="Heading 1 24" xfId="3193"/>
    <cellStyle name="Heading 1 25" xfId="3194"/>
    <cellStyle name="Heading 1 26" xfId="3195"/>
    <cellStyle name="Heading 1 27" xfId="3196"/>
    <cellStyle name="Heading 1 28" xfId="3197"/>
    <cellStyle name="Heading 1 29" xfId="3198"/>
    <cellStyle name="Heading 1 3" xfId="3199"/>
    <cellStyle name="Heading 1 3 2" xfId="3200"/>
    <cellStyle name="Heading 1 3 3" xfId="3201"/>
    <cellStyle name="Heading 1 3 4" xfId="3202"/>
    <cellStyle name="Heading 1 30" xfId="3203"/>
    <cellStyle name="Heading 1 31" xfId="3204"/>
    <cellStyle name="Heading 1 32" xfId="3205"/>
    <cellStyle name="Heading 1 33" xfId="3206"/>
    <cellStyle name="Heading 1 34" xfId="3207"/>
    <cellStyle name="Heading 1 35" xfId="3208"/>
    <cellStyle name="Heading 1 36" xfId="3209"/>
    <cellStyle name="Heading 1 37" xfId="3210"/>
    <cellStyle name="Heading 1 38" xfId="3211"/>
    <cellStyle name="Heading 1 39" xfId="3212"/>
    <cellStyle name="Heading 1 4" xfId="3213"/>
    <cellStyle name="Heading 1 40" xfId="3214"/>
    <cellStyle name="Heading 1 41" xfId="3215"/>
    <cellStyle name="Heading 1 5" xfId="3216"/>
    <cellStyle name="Heading 1 6" xfId="3217"/>
    <cellStyle name="Heading 1 7" xfId="3218"/>
    <cellStyle name="Heading 1 8" xfId="3219"/>
    <cellStyle name="Heading 1 9" xfId="3220"/>
    <cellStyle name="Heading 2 10" xfId="3221"/>
    <cellStyle name="Heading 2 11" xfId="3222"/>
    <cellStyle name="Heading 2 12" xfId="3223"/>
    <cellStyle name="Heading 2 13" xfId="3224"/>
    <cellStyle name="Heading 2 14" xfId="3225"/>
    <cellStyle name="Heading 2 15" xfId="3226"/>
    <cellStyle name="Heading 2 16" xfId="3227"/>
    <cellStyle name="Heading 2 17" xfId="3228"/>
    <cellStyle name="Heading 2 18" xfId="3229"/>
    <cellStyle name="Heading 2 19" xfId="3230"/>
    <cellStyle name="Heading 2 2" xfId="3231"/>
    <cellStyle name="Heading 2 2 10" xfId="3232"/>
    <cellStyle name="Heading 2 2 2" xfId="3233"/>
    <cellStyle name="Heading 2 2 3" xfId="3234"/>
    <cellStyle name="Heading 2 2 4" xfId="3235"/>
    <cellStyle name="Heading 2 2 5" xfId="3236"/>
    <cellStyle name="Heading 2 2 6" xfId="3237"/>
    <cellStyle name="Heading 2 2 7" xfId="3238"/>
    <cellStyle name="Heading 2 2 8" xfId="3239"/>
    <cellStyle name="Heading 2 2 9" xfId="3240"/>
    <cellStyle name="Heading 2 20" xfId="3241"/>
    <cellStyle name="Heading 2 21" xfId="3242"/>
    <cellStyle name="Heading 2 22" xfId="3243"/>
    <cellStyle name="Heading 2 23" xfId="3244"/>
    <cellStyle name="Heading 2 24" xfId="3245"/>
    <cellStyle name="Heading 2 25" xfId="3246"/>
    <cellStyle name="Heading 2 26" xfId="3247"/>
    <cellStyle name="Heading 2 27" xfId="3248"/>
    <cellStyle name="Heading 2 28" xfId="3249"/>
    <cellStyle name="Heading 2 29" xfId="3250"/>
    <cellStyle name="Heading 2 3" xfId="3251"/>
    <cellStyle name="Heading 2 3 2" xfId="3252"/>
    <cellStyle name="Heading 2 3 3" xfId="3253"/>
    <cellStyle name="Heading 2 3 4" xfId="3254"/>
    <cellStyle name="Heading 2 30" xfId="3255"/>
    <cellStyle name="Heading 2 31" xfId="3256"/>
    <cellStyle name="Heading 2 32" xfId="3257"/>
    <cellStyle name="Heading 2 33" xfId="3258"/>
    <cellStyle name="Heading 2 34" xfId="3259"/>
    <cellStyle name="Heading 2 35" xfId="3260"/>
    <cellStyle name="Heading 2 36" xfId="3261"/>
    <cellStyle name="Heading 2 37" xfId="3262"/>
    <cellStyle name="Heading 2 38" xfId="3263"/>
    <cellStyle name="Heading 2 39" xfId="3264"/>
    <cellStyle name="Heading 2 4" xfId="3265"/>
    <cellStyle name="Heading 2 40" xfId="3266"/>
    <cellStyle name="Heading 2 41" xfId="3267"/>
    <cellStyle name="Heading 2 5" xfId="3268"/>
    <cellStyle name="Heading 2 6" xfId="3269"/>
    <cellStyle name="Heading 2 7" xfId="3270"/>
    <cellStyle name="Heading 2 8" xfId="3271"/>
    <cellStyle name="Heading 2 9" xfId="3272"/>
    <cellStyle name="Heading 3 10" xfId="3273"/>
    <cellStyle name="Heading 3 11" xfId="3274"/>
    <cellStyle name="Heading 3 12" xfId="3275"/>
    <cellStyle name="Heading 3 13" xfId="3276"/>
    <cellStyle name="Heading 3 14" xfId="3277"/>
    <cellStyle name="Heading 3 15" xfId="3278"/>
    <cellStyle name="Heading 3 16" xfId="3279"/>
    <cellStyle name="Heading 3 17" xfId="3280"/>
    <cellStyle name="Heading 3 18" xfId="3281"/>
    <cellStyle name="Heading 3 19" xfId="3282"/>
    <cellStyle name="Heading 3 2" xfId="3283"/>
    <cellStyle name="Heading 3 2 10" xfId="3284"/>
    <cellStyle name="Heading 3 2 2" xfId="3285"/>
    <cellStyle name="Heading 3 2 3" xfId="3286"/>
    <cellStyle name="Heading 3 2 4" xfId="3287"/>
    <cellStyle name="Heading 3 2 5" xfId="3288"/>
    <cellStyle name="Heading 3 2 6" xfId="3289"/>
    <cellStyle name="Heading 3 2 7" xfId="3290"/>
    <cellStyle name="Heading 3 2 8" xfId="3291"/>
    <cellStyle name="Heading 3 2 9" xfId="3292"/>
    <cellStyle name="Heading 3 20" xfId="3293"/>
    <cellStyle name="Heading 3 21" xfId="3294"/>
    <cellStyle name="Heading 3 22" xfId="3295"/>
    <cellStyle name="Heading 3 23" xfId="3296"/>
    <cellStyle name="Heading 3 24" xfId="3297"/>
    <cellStyle name="Heading 3 25" xfId="3298"/>
    <cellStyle name="Heading 3 26" xfId="3299"/>
    <cellStyle name="Heading 3 27" xfId="3300"/>
    <cellStyle name="Heading 3 28" xfId="3301"/>
    <cellStyle name="Heading 3 29" xfId="3302"/>
    <cellStyle name="Heading 3 3" xfId="3303"/>
    <cellStyle name="Heading 3 3 2" xfId="3304"/>
    <cellStyle name="Heading 3 3 3" xfId="3305"/>
    <cellStyle name="Heading 3 3 4" xfId="3306"/>
    <cellStyle name="Heading 3 30" xfId="3307"/>
    <cellStyle name="Heading 3 31" xfId="3308"/>
    <cellStyle name="Heading 3 32" xfId="3309"/>
    <cellStyle name="Heading 3 33" xfId="3310"/>
    <cellStyle name="Heading 3 34" xfId="3311"/>
    <cellStyle name="Heading 3 35" xfId="3312"/>
    <cellStyle name="Heading 3 36" xfId="3313"/>
    <cellStyle name="Heading 3 37" xfId="3314"/>
    <cellStyle name="Heading 3 38" xfId="3315"/>
    <cellStyle name="Heading 3 39" xfId="3316"/>
    <cellStyle name="Heading 3 4" xfId="3317"/>
    <cellStyle name="Heading 3 40" xfId="3318"/>
    <cellStyle name="Heading 3 41" xfId="3319"/>
    <cellStyle name="Heading 3 5" xfId="3320"/>
    <cellStyle name="Heading 3 6" xfId="3321"/>
    <cellStyle name="Heading 3 7" xfId="3322"/>
    <cellStyle name="Heading 3 8" xfId="3323"/>
    <cellStyle name="Heading 3 9" xfId="3324"/>
    <cellStyle name="Heading 4 10" xfId="3325"/>
    <cellStyle name="Heading 4 11" xfId="3326"/>
    <cellStyle name="Heading 4 12" xfId="3327"/>
    <cellStyle name="Heading 4 13" xfId="3328"/>
    <cellStyle name="Heading 4 14" xfId="3329"/>
    <cellStyle name="Heading 4 15" xfId="3330"/>
    <cellStyle name="Heading 4 16" xfId="3331"/>
    <cellStyle name="Heading 4 17" xfId="3332"/>
    <cellStyle name="Heading 4 18" xfId="3333"/>
    <cellStyle name="Heading 4 19" xfId="3334"/>
    <cellStyle name="Heading 4 2" xfId="3335"/>
    <cellStyle name="Heading 4 2 10" xfId="3336"/>
    <cellStyle name="Heading 4 2 2" xfId="3337"/>
    <cellStyle name="Heading 4 2 3" xfId="3338"/>
    <cellStyle name="Heading 4 2 4" xfId="3339"/>
    <cellStyle name="Heading 4 2 5" xfId="3340"/>
    <cellStyle name="Heading 4 2 6" xfId="3341"/>
    <cellStyle name="Heading 4 2 7" xfId="3342"/>
    <cellStyle name="Heading 4 2 8" xfId="3343"/>
    <cellStyle name="Heading 4 2 9" xfId="3344"/>
    <cellStyle name="Heading 4 20" xfId="3345"/>
    <cellStyle name="Heading 4 21" xfId="3346"/>
    <cellStyle name="Heading 4 22" xfId="3347"/>
    <cellStyle name="Heading 4 23" xfId="3348"/>
    <cellStyle name="Heading 4 24" xfId="3349"/>
    <cellStyle name="Heading 4 25" xfId="3350"/>
    <cellStyle name="Heading 4 26" xfId="3351"/>
    <cellStyle name="Heading 4 27" xfId="3352"/>
    <cellStyle name="Heading 4 28" xfId="3353"/>
    <cellStyle name="Heading 4 29" xfId="3354"/>
    <cellStyle name="Heading 4 3" xfId="3355"/>
    <cellStyle name="Heading 4 3 2" xfId="3356"/>
    <cellStyle name="Heading 4 3 3" xfId="3357"/>
    <cellStyle name="Heading 4 3 4" xfId="3358"/>
    <cellStyle name="Heading 4 30" xfId="3359"/>
    <cellStyle name="Heading 4 31" xfId="3360"/>
    <cellStyle name="Heading 4 32" xfId="3361"/>
    <cellStyle name="Heading 4 33" xfId="3362"/>
    <cellStyle name="Heading 4 34" xfId="3363"/>
    <cellStyle name="Heading 4 35" xfId="3364"/>
    <cellStyle name="Heading 4 36" xfId="3365"/>
    <cellStyle name="Heading 4 37" xfId="3366"/>
    <cellStyle name="Heading 4 38" xfId="3367"/>
    <cellStyle name="Heading 4 39" xfId="3368"/>
    <cellStyle name="Heading 4 4" xfId="3369"/>
    <cellStyle name="Heading 4 40" xfId="3370"/>
    <cellStyle name="Heading 4 41" xfId="3371"/>
    <cellStyle name="Heading 4 5" xfId="3372"/>
    <cellStyle name="Heading 4 6" xfId="3373"/>
    <cellStyle name="Heading 4 7" xfId="3374"/>
    <cellStyle name="Heading 4 8" xfId="3375"/>
    <cellStyle name="Heading 4 9" xfId="3376"/>
    <cellStyle name="Headline" xfId="3377"/>
    <cellStyle name="Hyperlink 2" xfId="3378"/>
    <cellStyle name="Hyperlink 2 2" xfId="3379"/>
    <cellStyle name="Input 10 2" xfId="3380"/>
    <cellStyle name="Input 11 2" xfId="3381"/>
    <cellStyle name="Input 12 2" xfId="3382"/>
    <cellStyle name="Input 13 2" xfId="3383"/>
    <cellStyle name="Input 14 2" xfId="3384"/>
    <cellStyle name="Input 15 2" xfId="3385"/>
    <cellStyle name="Input 16 2" xfId="3386"/>
    <cellStyle name="Input 17 2" xfId="3387"/>
    <cellStyle name="Input 18 2" xfId="3388"/>
    <cellStyle name="Input 19 2" xfId="3389"/>
    <cellStyle name="Input 2" xfId="3390"/>
    <cellStyle name="Input 2 10" xfId="3391"/>
    <cellStyle name="Input 2 2" xfId="3392"/>
    <cellStyle name="Input 2 2 2" xfId="3393"/>
    <cellStyle name="Input 2 2 3" xfId="3394"/>
    <cellStyle name="Input 2 3" xfId="3395"/>
    <cellStyle name="Input 2 3 2" xfId="3396"/>
    <cellStyle name="Input 2 3 3" xfId="3397"/>
    <cellStyle name="Input 2 4" xfId="3398"/>
    <cellStyle name="Input 2 5" xfId="3399"/>
    <cellStyle name="Input 2 6" xfId="3400"/>
    <cellStyle name="Input 2 7" xfId="3401"/>
    <cellStyle name="Input 2 8" xfId="3402"/>
    <cellStyle name="Input 2 9" xfId="3403"/>
    <cellStyle name="Input 2_PrimaryEnergyPrices_TIMES" xfId="3404"/>
    <cellStyle name="Input 20 2" xfId="3405"/>
    <cellStyle name="Input 21 2" xfId="3406"/>
    <cellStyle name="Input 22 2" xfId="3407"/>
    <cellStyle name="Input 23 2" xfId="3408"/>
    <cellStyle name="Input 24 2" xfId="3409"/>
    <cellStyle name="Input 25 2" xfId="3410"/>
    <cellStyle name="Input 26 2" xfId="3411"/>
    <cellStyle name="Input 27 2" xfId="3412"/>
    <cellStyle name="Input 28 2" xfId="3413"/>
    <cellStyle name="Input 29 2" xfId="3414"/>
    <cellStyle name="Input 3" xfId="3415"/>
    <cellStyle name="Input 3 2" xfId="3416"/>
    <cellStyle name="Input 3 3" xfId="3417"/>
    <cellStyle name="Input 3 3 2" xfId="3418"/>
    <cellStyle name="Input 3 4" xfId="3419"/>
    <cellStyle name="Input 3 5" xfId="3420"/>
    <cellStyle name="Input 30 2" xfId="3421"/>
    <cellStyle name="Input 31 2" xfId="3422"/>
    <cellStyle name="Input 32 2" xfId="3423"/>
    <cellStyle name="Input 33 2" xfId="3424"/>
    <cellStyle name="Input 34" xfId="3425"/>
    <cellStyle name="Input 34 2" xfId="3426"/>
    <cellStyle name="Input 34_ELC_final" xfId="3427"/>
    <cellStyle name="Input 35" xfId="3428"/>
    <cellStyle name="Input 36" xfId="3429"/>
    <cellStyle name="Input 37" xfId="3430"/>
    <cellStyle name="Input 38" xfId="3431"/>
    <cellStyle name="Input 39" xfId="3432"/>
    <cellStyle name="Input 4" xfId="3433"/>
    <cellStyle name="Input 4 2" xfId="3434"/>
    <cellStyle name="Input 40" xfId="3435"/>
    <cellStyle name="Input 5" xfId="3436"/>
    <cellStyle name="Input 5 2" xfId="3437"/>
    <cellStyle name="Input 6 2" xfId="3438"/>
    <cellStyle name="Input 7 2" xfId="3439"/>
    <cellStyle name="Input 8 2" xfId="3440"/>
    <cellStyle name="Input 9 2" xfId="3441"/>
    <cellStyle name="InputCells" xfId="3442"/>
    <cellStyle name="InputCells12" xfId="3443"/>
    <cellStyle name="IntCells" xfId="3444"/>
    <cellStyle name="ligne_titre_0" xfId="3445"/>
    <cellStyle name="Linked Cell 10" xfId="3446"/>
    <cellStyle name="Linked Cell 11" xfId="3447"/>
    <cellStyle name="Linked Cell 12" xfId="3448"/>
    <cellStyle name="Linked Cell 13" xfId="3449"/>
    <cellStyle name="Linked Cell 14" xfId="3450"/>
    <cellStyle name="Linked Cell 15" xfId="3451"/>
    <cellStyle name="Linked Cell 16" xfId="3452"/>
    <cellStyle name="Linked Cell 17" xfId="3453"/>
    <cellStyle name="Linked Cell 18" xfId="3454"/>
    <cellStyle name="Linked Cell 19" xfId="3455"/>
    <cellStyle name="Linked Cell 2" xfId="3456"/>
    <cellStyle name="Linked Cell 2 10" xfId="3457"/>
    <cellStyle name="Linked Cell 2 2" xfId="3458"/>
    <cellStyle name="Linked Cell 2 3" xfId="3459"/>
    <cellStyle name="Linked Cell 2 4" xfId="3460"/>
    <cellStyle name="Linked Cell 2 5" xfId="3461"/>
    <cellStyle name="Linked Cell 2 6" xfId="3462"/>
    <cellStyle name="Linked Cell 2 7" xfId="3463"/>
    <cellStyle name="Linked Cell 2 8" xfId="3464"/>
    <cellStyle name="Linked Cell 2 9" xfId="3465"/>
    <cellStyle name="Linked Cell 20" xfId="3466"/>
    <cellStyle name="Linked Cell 21" xfId="3467"/>
    <cellStyle name="Linked Cell 22" xfId="3468"/>
    <cellStyle name="Linked Cell 23" xfId="3469"/>
    <cellStyle name="Linked Cell 24" xfId="3470"/>
    <cellStyle name="Linked Cell 25" xfId="3471"/>
    <cellStyle name="Linked Cell 26" xfId="3472"/>
    <cellStyle name="Linked Cell 27" xfId="3473"/>
    <cellStyle name="Linked Cell 28" xfId="3474"/>
    <cellStyle name="Linked Cell 29" xfId="3475"/>
    <cellStyle name="Linked Cell 3" xfId="3476"/>
    <cellStyle name="Linked Cell 3 2" xfId="3477"/>
    <cellStyle name="Linked Cell 3 3" xfId="3478"/>
    <cellStyle name="Linked Cell 3 4" xfId="3479"/>
    <cellStyle name="Linked Cell 30" xfId="3480"/>
    <cellStyle name="Linked Cell 31" xfId="3481"/>
    <cellStyle name="Linked Cell 32" xfId="3482"/>
    <cellStyle name="Linked Cell 33" xfId="3483"/>
    <cellStyle name="Linked Cell 34" xfId="3484"/>
    <cellStyle name="Linked Cell 35" xfId="3485"/>
    <cellStyle name="Linked Cell 36" xfId="3486"/>
    <cellStyle name="Linked Cell 37" xfId="3487"/>
    <cellStyle name="Linked Cell 38" xfId="3488"/>
    <cellStyle name="Linked Cell 39" xfId="3489"/>
    <cellStyle name="Linked Cell 4" xfId="3490"/>
    <cellStyle name="Linked Cell 40" xfId="3491"/>
    <cellStyle name="Linked Cell 41" xfId="3492"/>
    <cellStyle name="Linked Cell 5" xfId="3493"/>
    <cellStyle name="Linked Cell 6" xfId="3494"/>
    <cellStyle name="Linked Cell 7" xfId="3495"/>
    <cellStyle name="Linked Cell 8" xfId="3496"/>
    <cellStyle name="Linked Cell 9" xfId="3497"/>
    <cellStyle name="Migliaia_Oil&amp;Gas IFE ARC POLITO" xfId="3498"/>
    <cellStyle name="Neutral 10" xfId="3499"/>
    <cellStyle name="Neutral 11" xfId="3500"/>
    <cellStyle name="Neutral 12" xfId="3501"/>
    <cellStyle name="Neutral 13" xfId="3502"/>
    <cellStyle name="Neutral 14" xfId="3503"/>
    <cellStyle name="Neutral 15" xfId="3504"/>
    <cellStyle name="Neutral 16" xfId="3505"/>
    <cellStyle name="Neutral 17" xfId="3506"/>
    <cellStyle name="Neutral 18" xfId="3507"/>
    <cellStyle name="Neutral 19" xfId="3508"/>
    <cellStyle name="Neutral 2" xfId="3509"/>
    <cellStyle name="Neutral 2 10" xfId="3510"/>
    <cellStyle name="Neutral 2 11" xfId="3511"/>
    <cellStyle name="Neutral 2 2" xfId="3512"/>
    <cellStyle name="Neutral 2 2 2" xfId="3513"/>
    <cellStyle name="Neutral 2 3" xfId="3514"/>
    <cellStyle name="Neutral 2 4" xfId="3515"/>
    <cellStyle name="Neutral 2 5" xfId="3516"/>
    <cellStyle name="Neutral 2 6" xfId="3517"/>
    <cellStyle name="Neutral 2 7" xfId="3518"/>
    <cellStyle name="Neutral 2 8" xfId="3519"/>
    <cellStyle name="Neutral 2 9" xfId="3520"/>
    <cellStyle name="Neutral 20" xfId="3521"/>
    <cellStyle name="Neutral 21" xfId="3522"/>
    <cellStyle name="Neutral 22" xfId="3523"/>
    <cellStyle name="Neutral 23" xfId="3524"/>
    <cellStyle name="Neutral 24" xfId="3525"/>
    <cellStyle name="Neutral 25" xfId="3526"/>
    <cellStyle name="Neutral 26" xfId="3527"/>
    <cellStyle name="Neutral 27" xfId="3528"/>
    <cellStyle name="Neutral 28" xfId="3529"/>
    <cellStyle name="Neutral 29" xfId="3530"/>
    <cellStyle name="Neutral 3" xfId="3531"/>
    <cellStyle name="Neutral 3 2" xfId="3532"/>
    <cellStyle name="Neutral 3 2 2" xfId="3533"/>
    <cellStyle name="Neutral 3 3" xfId="3534"/>
    <cellStyle name="Neutral 3 4" xfId="3535"/>
    <cellStyle name="Neutral 3 5" xfId="3536"/>
    <cellStyle name="Neutral 3 6" xfId="3537"/>
    <cellStyle name="Neutral 3 7" xfId="3538"/>
    <cellStyle name="Neutral 30" xfId="3539"/>
    <cellStyle name="Neutral 31" xfId="3540"/>
    <cellStyle name="Neutral 32" xfId="3541"/>
    <cellStyle name="Neutral 33" xfId="3542"/>
    <cellStyle name="Neutral 34" xfId="3543"/>
    <cellStyle name="Neutral 35" xfId="3544"/>
    <cellStyle name="Neutral 36" xfId="3545"/>
    <cellStyle name="Neutral 37" xfId="3546"/>
    <cellStyle name="Neutral 38" xfId="3547"/>
    <cellStyle name="Neutral 39" xfId="3548"/>
    <cellStyle name="Neutral 4" xfId="3549"/>
    <cellStyle name="Neutral 4 2" xfId="3550"/>
    <cellStyle name="Neutral 4 3" xfId="3551"/>
    <cellStyle name="Neutral 40" xfId="3552"/>
    <cellStyle name="Neutral 41" xfId="3553"/>
    <cellStyle name="Neutral 42" xfId="3554"/>
    <cellStyle name="Neutral 43" xfId="3555"/>
    <cellStyle name="Neutral 5" xfId="3556"/>
    <cellStyle name="Neutral 6" xfId="3557"/>
    <cellStyle name="Neutral 6 2" xfId="3558"/>
    <cellStyle name="Neutral 7" xfId="3559"/>
    <cellStyle name="Neutral 8" xfId="3560"/>
    <cellStyle name="Neutral 9" xfId="3561"/>
    <cellStyle name="Normal 10" xfId="3562"/>
    <cellStyle name="Normal 10 2" xfId="3563"/>
    <cellStyle name="Normal 10 2 2" xfId="3564"/>
    <cellStyle name="Normal 10 2 2 2" xfId="3565"/>
    <cellStyle name="Normal 10 2 2 3" xfId="3566"/>
    <cellStyle name="Normal 10 2 2 3 2" xfId="3567"/>
    <cellStyle name="Normal 10 2 2 4" xfId="3568"/>
    <cellStyle name="Normal 10 2 3" xfId="3569"/>
    <cellStyle name="Normal 10 2 3 2" xfId="3570"/>
    <cellStyle name="Normal 10 2 3 2 2" xfId="3571"/>
    <cellStyle name="Normal 10 2 3 3" xfId="3572"/>
    <cellStyle name="Normal 10 2 4" xfId="3573"/>
    <cellStyle name="Normal 10 2 5" xfId="3574"/>
    <cellStyle name="Normal 10 2 5 2" xfId="3575"/>
    <cellStyle name="Normal 10 2 5 2 2" xfId="3576"/>
    <cellStyle name="Normal 10 2 5 3" xfId="3577"/>
    <cellStyle name="Normal 10 2 6" xfId="3578"/>
    <cellStyle name="Normal 10 2 6 2" xfId="3579"/>
    <cellStyle name="Normal 10 2 7" xfId="3580"/>
    <cellStyle name="Normal 10 2 7 2" xfId="3581"/>
    <cellStyle name="Normal 10 3" xfId="3582"/>
    <cellStyle name="Normal 10 4" xfId="3583"/>
    <cellStyle name="Normal 10 5" xfId="3584"/>
    <cellStyle name="Normal 10 6" xfId="3585"/>
    <cellStyle name="Normal 10 7" xfId="3586"/>
    <cellStyle name="Normal 10 8" xfId="3587"/>
    <cellStyle name="Normal 10 9" xfId="3588"/>
    <cellStyle name="Normal 11" xfId="3589"/>
    <cellStyle name="Normal 11 2" xfId="3590"/>
    <cellStyle name="Normal 11 2 2" xfId="3591"/>
    <cellStyle name="Normal 11 2 2 2" xfId="3592"/>
    <cellStyle name="Normal 11 3" xfId="3593"/>
    <cellStyle name="Normal 11 4" xfId="3594"/>
    <cellStyle name="Normal 11 4 2" xfId="3595"/>
    <cellStyle name="Normal 11 5" xfId="3596"/>
    <cellStyle name="Normal 11 5 2" xfId="3597"/>
    <cellStyle name="Normal 11 5 3" xfId="3598"/>
    <cellStyle name="Normal 11 5 3 2" xfId="3599"/>
    <cellStyle name="Normal 11 5 4" xfId="3600"/>
    <cellStyle name="Normal 11 5 4 2" xfId="3601"/>
    <cellStyle name="Normal 11 6" xfId="3602"/>
    <cellStyle name="Normal 11 7" xfId="3603"/>
    <cellStyle name="Normal 11 8" xfId="3604"/>
    <cellStyle name="Normal 12" xfId="3605"/>
    <cellStyle name="Normal 12 2" xfId="3606"/>
    <cellStyle name="Normal 12 3" xfId="3607"/>
    <cellStyle name="Normal 12 4" xfId="3608"/>
    <cellStyle name="Normal 12 5" xfId="3609"/>
    <cellStyle name="Normal 12 6" xfId="3610"/>
    <cellStyle name="Normal 12 7" xfId="3611"/>
    <cellStyle name="Normal 12 8" xfId="3612"/>
    <cellStyle name="Normal 13" xfId="3613"/>
    <cellStyle name="Normal 13 10" xfId="3614"/>
    <cellStyle name="Normal 13 10 2" xfId="3615"/>
    <cellStyle name="Normal 13 10 2 2" xfId="3616"/>
    <cellStyle name="Normal 13 10 2 3" xfId="3617"/>
    <cellStyle name="Normal 13 10 3" xfId="3618"/>
    <cellStyle name="Normal 13 10 4" xfId="3619"/>
    <cellStyle name="Normal 13 11" xfId="3620"/>
    <cellStyle name="Normal 13 11 2" xfId="3621"/>
    <cellStyle name="Normal 13 11 2 2" xfId="3622"/>
    <cellStyle name="Normal 13 11 2 3" xfId="3623"/>
    <cellStyle name="Normal 13 11 3" xfId="3624"/>
    <cellStyle name="Normal 13 11 4" xfId="3625"/>
    <cellStyle name="Normal 13 12" xfId="3626"/>
    <cellStyle name="Normal 13 12 2" xfId="3627"/>
    <cellStyle name="Normal 13 12 3" xfId="3628"/>
    <cellStyle name="Normal 13 13" xfId="3629"/>
    <cellStyle name="Normal 13 13 2" xfId="3630"/>
    <cellStyle name="Normal 13 13 2 2" xfId="3631"/>
    <cellStyle name="Normal 13 13 2 3" xfId="3632"/>
    <cellStyle name="Normal 13 13 3" xfId="3633"/>
    <cellStyle name="Normal 13 13 4" xfId="3634"/>
    <cellStyle name="Normal 13 14" xfId="3635"/>
    <cellStyle name="Normal 13 14 2" xfId="3636"/>
    <cellStyle name="Normal 13 14 2 2" xfId="3637"/>
    <cellStyle name="Normal 13 14 2 3" xfId="3638"/>
    <cellStyle name="Normal 13 14 3" xfId="3639"/>
    <cellStyle name="Normal 13 14 4" xfId="3640"/>
    <cellStyle name="Normal 13 15" xfId="3641"/>
    <cellStyle name="Normal 13 15 2" xfId="3642"/>
    <cellStyle name="Normal 13 15 2 2" xfId="3643"/>
    <cellStyle name="Normal 13 15 2 3" xfId="3644"/>
    <cellStyle name="Normal 13 15 3" xfId="3645"/>
    <cellStyle name="Normal 13 15 4" xfId="3646"/>
    <cellStyle name="Normal 13 16" xfId="3647"/>
    <cellStyle name="Normal 13 16 2" xfId="3648"/>
    <cellStyle name="Normal 13 16 2 2" xfId="3649"/>
    <cellStyle name="Normal 13 16 2 3" xfId="3650"/>
    <cellStyle name="Normal 13 16 3" xfId="3651"/>
    <cellStyle name="Normal 13 16 4" xfId="3652"/>
    <cellStyle name="Normal 13 17" xfId="3653"/>
    <cellStyle name="Normal 13 17 2" xfId="3654"/>
    <cellStyle name="Normal 13 17 3" xfId="3655"/>
    <cellStyle name="Normal 13 18" xfId="3656"/>
    <cellStyle name="Normal 13 18 2" xfId="3657"/>
    <cellStyle name="Normal 13 18 3" xfId="3658"/>
    <cellStyle name="Normal 13 19" xfId="3659"/>
    <cellStyle name="Normal 13 19 2" xfId="3660"/>
    <cellStyle name="Normal 13 19 3" xfId="3661"/>
    <cellStyle name="Normal 13 2" xfId="3662"/>
    <cellStyle name="Normal 13 2 10" xfId="3663"/>
    <cellStyle name="Normal 13 2 11" xfId="3664"/>
    <cellStyle name="Normal 13 2 12" xfId="3665"/>
    <cellStyle name="Normal 13 2 2" xfId="3666"/>
    <cellStyle name="Normal 13 2 2 2" xfId="3667"/>
    <cellStyle name="Normal 13 2 2 2 2" xfId="3668"/>
    <cellStyle name="Normal 13 2 2 2 3" xfId="3669"/>
    <cellStyle name="Normal 13 2 2 3" xfId="3670"/>
    <cellStyle name="Normal 13 2 2 4" xfId="3671"/>
    <cellStyle name="Normal 13 2 3" xfId="3672"/>
    <cellStyle name="Normal 13 2 3 2" xfId="3673"/>
    <cellStyle name="Normal 13 2 3 2 2" xfId="3674"/>
    <cellStyle name="Normal 13 2 3 2 3" xfId="3675"/>
    <cellStyle name="Normal 13 2 3 3" xfId="3676"/>
    <cellStyle name="Normal 13 2 3 4" xfId="3677"/>
    <cellStyle name="Normal 13 2 4" xfId="3678"/>
    <cellStyle name="Normal 13 2 4 2" xfId="3679"/>
    <cellStyle name="Normal 13 2 4 2 2" xfId="3680"/>
    <cellStyle name="Normal 13 2 4 2 3" xfId="3681"/>
    <cellStyle name="Normal 13 2 4 3" xfId="3682"/>
    <cellStyle name="Normal 13 2 4 4" xfId="3683"/>
    <cellStyle name="Normal 13 2 5" xfId="3684"/>
    <cellStyle name="Normal 13 2 5 2" xfId="3685"/>
    <cellStyle name="Normal 13 2 5 2 2" xfId="3686"/>
    <cellStyle name="Normal 13 2 5 2 3" xfId="3687"/>
    <cellStyle name="Normal 13 2 5 3" xfId="3688"/>
    <cellStyle name="Normal 13 2 5 4" xfId="3689"/>
    <cellStyle name="Normal 13 2 6" xfId="3690"/>
    <cellStyle name="Normal 13 2 6 2" xfId="3691"/>
    <cellStyle name="Normal 13 2 6 2 2" xfId="3692"/>
    <cellStyle name="Normal 13 2 6 2 3" xfId="3693"/>
    <cellStyle name="Normal 13 2 6 3" xfId="3694"/>
    <cellStyle name="Normal 13 2 6 4" xfId="3695"/>
    <cellStyle name="Normal 13 2 7" xfId="3696"/>
    <cellStyle name="Normal 13 2 7 2" xfId="3697"/>
    <cellStyle name="Normal 13 2 7 2 2" xfId="3698"/>
    <cellStyle name="Normal 13 2 7 2 3" xfId="3699"/>
    <cellStyle name="Normal 13 2 7 3" xfId="3700"/>
    <cellStyle name="Normal 13 2 7 4" xfId="3701"/>
    <cellStyle name="Normal 13 2 8" xfId="3702"/>
    <cellStyle name="Normal 13 2 8 2" xfId="3703"/>
    <cellStyle name="Normal 13 2 8 2 2" xfId="3704"/>
    <cellStyle name="Normal 13 2 8 2 3" xfId="3705"/>
    <cellStyle name="Normal 13 2 8 3" xfId="3706"/>
    <cellStyle name="Normal 13 2 8 4" xfId="3707"/>
    <cellStyle name="Normal 13 2 9" xfId="3708"/>
    <cellStyle name="Normal 13 2 9 2" xfId="3709"/>
    <cellStyle name="Normal 13 20" xfId="3710"/>
    <cellStyle name="Normal 13 20 2" xfId="3711"/>
    <cellStyle name="Normal 13 20 3" xfId="3712"/>
    <cellStyle name="Normal 13 21" xfId="3713"/>
    <cellStyle name="Normal 13 21 2" xfId="3714"/>
    <cellStyle name="Normal 13 21 3" xfId="3715"/>
    <cellStyle name="Normal 13 22" xfId="3716"/>
    <cellStyle name="Normal 13 22 2" xfId="3717"/>
    <cellStyle name="Normal 13 22 3" xfId="3718"/>
    <cellStyle name="Normal 13 23" xfId="3719"/>
    <cellStyle name="Normal 13 24" xfId="3720"/>
    <cellStyle name="Normal 13 25" xfId="3721"/>
    <cellStyle name="Normal 13 26" xfId="3722"/>
    <cellStyle name="Normal 13 27" xfId="3723"/>
    <cellStyle name="Normal 13 28" xfId="3724"/>
    <cellStyle name="Normal 13 29" xfId="3725"/>
    <cellStyle name="Normal 13 3" xfId="3726"/>
    <cellStyle name="Normal 13 3 2" xfId="3727"/>
    <cellStyle name="Normal 13 3 2 2" xfId="3728"/>
    <cellStyle name="Normal 13 3 2 2 2" xfId="3729"/>
    <cellStyle name="Normal 13 3 2 3" xfId="3730"/>
    <cellStyle name="Normal 13 3 2 4" xfId="3731"/>
    <cellStyle name="Normal 13 3 3" xfId="3732"/>
    <cellStyle name="Normal 13 3 4" xfId="3733"/>
    <cellStyle name="Normal 13 3 5" xfId="3734"/>
    <cellStyle name="Normal 13 30" xfId="3735"/>
    <cellStyle name="Normal 13 31" xfId="3736"/>
    <cellStyle name="Normal 13 32" xfId="3737"/>
    <cellStyle name="Normal 13 33" xfId="3738"/>
    <cellStyle name="Normal 13 34" xfId="3739"/>
    <cellStyle name="Normal 13 35" xfId="3740"/>
    <cellStyle name="Normal 13 36" xfId="3741"/>
    <cellStyle name="Normal 13 37" xfId="3742"/>
    <cellStyle name="Normal 13 38" xfId="3743"/>
    <cellStyle name="Normal 13 39" xfId="3744"/>
    <cellStyle name="Normal 13 39 2" xfId="3745"/>
    <cellStyle name="Normal 13 4" xfId="3746"/>
    <cellStyle name="Normal 13 4 2" xfId="3747"/>
    <cellStyle name="Normal 13 4 2 2" xfId="3748"/>
    <cellStyle name="Normal 13 4 2 2 2" xfId="3749"/>
    <cellStyle name="Normal 13 4 2 3" xfId="3750"/>
    <cellStyle name="Normal 13 4 2 4" xfId="3751"/>
    <cellStyle name="Normal 13 4 3" xfId="3752"/>
    <cellStyle name="Normal 13 4 3 2" xfId="3753"/>
    <cellStyle name="Normal 13 4 4" xfId="3754"/>
    <cellStyle name="Normal 13 4 5" xfId="3755"/>
    <cellStyle name="Normal 13 5" xfId="3756"/>
    <cellStyle name="Normal 13 5 2" xfId="3757"/>
    <cellStyle name="Normal 13 5 3" xfId="3758"/>
    <cellStyle name="Normal 13 6" xfId="3759"/>
    <cellStyle name="Normal 13 6 2" xfId="3760"/>
    <cellStyle name="Normal 13 6 3" xfId="3761"/>
    <cellStyle name="Normal 13 7" xfId="3762"/>
    <cellStyle name="Normal 13 7 2" xfId="3763"/>
    <cellStyle name="Normal 13 7 3" xfId="3764"/>
    <cellStyle name="Normal 13 8" xfId="3765"/>
    <cellStyle name="Normal 13 8 2" xfId="3766"/>
    <cellStyle name="Normal 13 8 3" xfId="3767"/>
    <cellStyle name="Normal 13 9" xfId="3768"/>
    <cellStyle name="Normal 13 9 2" xfId="3769"/>
    <cellStyle name="Normal 13 9 2 2" xfId="3770"/>
    <cellStyle name="Normal 13 9 2 3" xfId="3771"/>
    <cellStyle name="Normal 13 9 3" xfId="3772"/>
    <cellStyle name="Normal 13 9 4" xfId="3773"/>
    <cellStyle name="Normal 14" xfId="3774"/>
    <cellStyle name="Normal 14 10" xfId="3775"/>
    <cellStyle name="Normal 14 10 2" xfId="3776"/>
    <cellStyle name="Normal 14 10 2 2" xfId="3777"/>
    <cellStyle name="Normal 14 10 2 3" xfId="3778"/>
    <cellStyle name="Normal 14 10 3" xfId="3779"/>
    <cellStyle name="Normal 14 10 4" xfId="3780"/>
    <cellStyle name="Normal 14 11" xfId="3781"/>
    <cellStyle name="Normal 14 11 2" xfId="3782"/>
    <cellStyle name="Normal 14 11 2 2" xfId="3783"/>
    <cellStyle name="Normal 14 11 2 3" xfId="3784"/>
    <cellStyle name="Normal 14 11 3" xfId="3785"/>
    <cellStyle name="Normal 14 11 4" xfId="3786"/>
    <cellStyle name="Normal 14 12" xfId="3787"/>
    <cellStyle name="Normal 14 12 2" xfId="3788"/>
    <cellStyle name="Normal 14 12 2 2" xfId="3789"/>
    <cellStyle name="Normal 14 12 2 3" xfId="3790"/>
    <cellStyle name="Normal 14 12 3" xfId="3791"/>
    <cellStyle name="Normal 14 12 4" xfId="3792"/>
    <cellStyle name="Normal 14 13" xfId="3793"/>
    <cellStyle name="Normal 14 13 2" xfId="3794"/>
    <cellStyle name="Normal 14 13 2 2" xfId="3795"/>
    <cellStyle name="Normal 14 13 2 3" xfId="3796"/>
    <cellStyle name="Normal 14 13 3" xfId="3797"/>
    <cellStyle name="Normal 14 13 4" xfId="3798"/>
    <cellStyle name="Normal 14 14" xfId="3799"/>
    <cellStyle name="Normal 14 14 2" xfId="3800"/>
    <cellStyle name="Normal 14 14 2 2" xfId="3801"/>
    <cellStyle name="Normal 14 14 2 3" xfId="3802"/>
    <cellStyle name="Normal 14 14 3" xfId="3803"/>
    <cellStyle name="Normal 14 14 4" xfId="3804"/>
    <cellStyle name="Normal 14 15" xfId="3805"/>
    <cellStyle name="Normal 14 15 2" xfId="3806"/>
    <cellStyle name="Normal 14 15 2 2" xfId="3807"/>
    <cellStyle name="Normal 14 15 2 3" xfId="3808"/>
    <cellStyle name="Normal 14 15 3" xfId="3809"/>
    <cellStyle name="Normal 14 15 4" xfId="3810"/>
    <cellStyle name="Normal 14 16" xfId="3811"/>
    <cellStyle name="Normal 14 16 2" xfId="3812"/>
    <cellStyle name="Normal 14 17" xfId="3813"/>
    <cellStyle name="Normal 14 17 2" xfId="3814"/>
    <cellStyle name="Normal 14 2" xfId="3815"/>
    <cellStyle name="Normal 14 2 10" xfId="3816"/>
    <cellStyle name="Normal 14 2 11" xfId="3817"/>
    <cellStyle name="Normal 14 2 2" xfId="3818"/>
    <cellStyle name="Normal 14 2 3" xfId="3819"/>
    <cellStyle name="Normal 14 2 4" xfId="3820"/>
    <cellStyle name="Normal 14 2 5" xfId="3821"/>
    <cellStyle name="Normal 14 2 6" xfId="3822"/>
    <cellStyle name="Normal 14 2 7" xfId="3823"/>
    <cellStyle name="Normal 14 2 8" xfId="3824"/>
    <cellStyle name="Normal 14 2 8 2" xfId="3825"/>
    <cellStyle name="Normal 14 2 8 2 2" xfId="3826"/>
    <cellStyle name="Normal 14 2 8 3" xfId="3827"/>
    <cellStyle name="Normal 14 2 8 4" xfId="3828"/>
    <cellStyle name="Normal 14 2 9" xfId="3829"/>
    <cellStyle name="Normal 14 3" xfId="3830"/>
    <cellStyle name="Normal 14 4" xfId="3831"/>
    <cellStyle name="Normal 14 4 2" xfId="3832"/>
    <cellStyle name="Normal 14 4 2 2" xfId="3833"/>
    <cellStyle name="Normal 14 4 2 3" xfId="3834"/>
    <cellStyle name="Normal 14 4 3" xfId="3835"/>
    <cellStyle name="Normal 14 4 4" xfId="3836"/>
    <cellStyle name="Normal 14 5" xfId="3837"/>
    <cellStyle name="Normal 14 5 2" xfId="3838"/>
    <cellStyle name="Normal 14 5 2 2" xfId="3839"/>
    <cellStyle name="Normal 14 5 2 3" xfId="3840"/>
    <cellStyle name="Normal 14 5 3" xfId="3841"/>
    <cellStyle name="Normal 14 5 4" xfId="3842"/>
    <cellStyle name="Normal 14 6" xfId="3843"/>
    <cellStyle name="Normal 14 7" xfId="3844"/>
    <cellStyle name="Normal 14 8" xfId="3845"/>
    <cellStyle name="Normal 14 9" xfId="3846"/>
    <cellStyle name="Normal 15" xfId="3847"/>
    <cellStyle name="Normal 15 2" xfId="3848"/>
    <cellStyle name="Normal 15 2 2" xfId="3849"/>
    <cellStyle name="Normal 15 2 3" xfId="3850"/>
    <cellStyle name="Normal 15 3" xfId="3851"/>
    <cellStyle name="Normal 15 4" xfId="3852"/>
    <cellStyle name="Normal 15 5" xfId="3853"/>
    <cellStyle name="Normal 15 6" xfId="3854"/>
    <cellStyle name="Normal 15 7" xfId="3855"/>
    <cellStyle name="Normal 15 7 2" xfId="3856"/>
    <cellStyle name="Normal 16" xfId="3857"/>
    <cellStyle name="Normal 16 2" xfId="3858"/>
    <cellStyle name="Normal 16 2 2" xfId="3859"/>
    <cellStyle name="Normal 16 2 3" xfId="3860"/>
    <cellStyle name="Normal 16 3" xfId="3861"/>
    <cellStyle name="Normal 16 4" xfId="3862"/>
    <cellStyle name="Normal 16 5" xfId="3863"/>
    <cellStyle name="Normal 16 6" xfId="3864"/>
    <cellStyle name="Normal 16 7" xfId="3865"/>
    <cellStyle name="Normal 16 7 2" xfId="3866"/>
    <cellStyle name="Normal 16 7 2 2" xfId="3867"/>
    <cellStyle name="Normal 16 7 3" xfId="3868"/>
    <cellStyle name="Normal 16 7 4" xfId="3869"/>
    <cellStyle name="Normal 16 8" xfId="3870"/>
    <cellStyle name="Normal 16 9" xfId="3871"/>
    <cellStyle name="Normal 17" xfId="3872"/>
    <cellStyle name="Normal 17 10" xfId="3873"/>
    <cellStyle name="Normal 17 11" xfId="3874"/>
    <cellStyle name="Normal 17 12" xfId="3875"/>
    <cellStyle name="Normal 17 13" xfId="3876"/>
    <cellStyle name="Normal 17 14" xfId="3877"/>
    <cellStyle name="Normal 17 14 2" xfId="3878"/>
    <cellStyle name="Normal 17 14 2 2" xfId="3879"/>
    <cellStyle name="Normal 17 14 3" xfId="3880"/>
    <cellStyle name="Normal 17 14 4" xfId="3881"/>
    <cellStyle name="Normal 17 15" xfId="3882"/>
    <cellStyle name="Normal 17 16" xfId="3883"/>
    <cellStyle name="Normal 17 2" xfId="3884"/>
    <cellStyle name="Normal 17 2 2" xfId="3885"/>
    <cellStyle name="Normal 17 2 3" xfId="3886"/>
    <cellStyle name="Normal 17 3" xfId="3887"/>
    <cellStyle name="Normal 17 4" xfId="3888"/>
    <cellStyle name="Normal 17 5" xfId="3889"/>
    <cellStyle name="Normal 17 6" xfId="3890"/>
    <cellStyle name="Normal 17 7" xfId="3891"/>
    <cellStyle name="Normal 17 8" xfId="3892"/>
    <cellStyle name="Normal 17 9" xfId="3893"/>
    <cellStyle name="Normal 18" xfId="3894"/>
    <cellStyle name="Normal 18 2" xfId="3895"/>
    <cellStyle name="Normal 18 2 2" xfId="3896"/>
    <cellStyle name="Normal 18 3" xfId="3897"/>
    <cellStyle name="Normal 18 3 2" xfId="3898"/>
    <cellStyle name="Normal 18 3 2 2" xfId="3899"/>
    <cellStyle name="Normal 18 3 3" xfId="3900"/>
    <cellStyle name="Normal 18 4" xfId="3901"/>
    <cellStyle name="Normal 18 5" xfId="3902"/>
    <cellStyle name="Normal 18 6" xfId="3903"/>
    <cellStyle name="Normal 19" xfId="3904"/>
    <cellStyle name="Normal 2" xfId="3905"/>
    <cellStyle name="Normal 2 10" xfId="3906"/>
    <cellStyle name="Normal 2 10 2" xfId="3907"/>
    <cellStyle name="Normal 2 10 3" xfId="3908"/>
    <cellStyle name="Normal 2 10 3 2" xfId="3909"/>
    <cellStyle name="Normal 2 10 4" xfId="3910"/>
    <cellStyle name="Normal 2 10 4 2" xfId="3911"/>
    <cellStyle name="Normal 2 11" xfId="3912"/>
    <cellStyle name="Normal 2 12" xfId="3913"/>
    <cellStyle name="Normal 2 13" xfId="3914"/>
    <cellStyle name="Normal 2 14" xfId="3915"/>
    <cellStyle name="Normal 2 15" xfId="3916"/>
    <cellStyle name="Normal 2 16" xfId="3917"/>
    <cellStyle name="Normal 2 17" xfId="3918"/>
    <cellStyle name="Normal 2 18" xfId="3919"/>
    <cellStyle name="Normal 2 18 2" xfId="3920"/>
    <cellStyle name="Normal 2 18 2 2" xfId="3921"/>
    <cellStyle name="Normal 2 18 2 2 2" xfId="3922"/>
    <cellStyle name="Normal 2 18 2 3" xfId="3923"/>
    <cellStyle name="Normal 2 18 3" xfId="3924"/>
    <cellStyle name="Normal 2 18 4" xfId="3925"/>
    <cellStyle name="Normal 2 18 5" xfId="3926"/>
    <cellStyle name="Normal 2 19" xfId="3927"/>
    <cellStyle name="Normal 2 2" xfId="3928"/>
    <cellStyle name="Normal 2 2 10" xfId="3929"/>
    <cellStyle name="Normal 2 2 10 2" xfId="3930"/>
    <cellStyle name="Normal 2 2 10 2 2" xfId="3931"/>
    <cellStyle name="Normal 2 2 10 2 3" xfId="3932"/>
    <cellStyle name="Normal 2 2 10 3" xfId="3933"/>
    <cellStyle name="Normal 2 2 10 4" xfId="3934"/>
    <cellStyle name="Normal 2 2 11" xfId="3935"/>
    <cellStyle name="Normal 2 2 11 2" xfId="3936"/>
    <cellStyle name="Normal 2 2 11 2 2" xfId="3937"/>
    <cellStyle name="Normal 2 2 11 2 3" xfId="3938"/>
    <cellStyle name="Normal 2 2 11 3" xfId="3939"/>
    <cellStyle name="Normal 2 2 11 4" xfId="3940"/>
    <cellStyle name="Normal 2 2 12" xfId="3941"/>
    <cellStyle name="Normal 2 2 12 2" xfId="3942"/>
    <cellStyle name="Normal 2 2 12 2 2" xfId="3943"/>
    <cellStyle name="Normal 2 2 12 2 3" xfId="3944"/>
    <cellStyle name="Normal 2 2 12 3" xfId="3945"/>
    <cellStyle name="Normal 2 2 12 4" xfId="3946"/>
    <cellStyle name="Normal 2 2 13" xfId="3947"/>
    <cellStyle name="Normal 2 2 13 2" xfId="3948"/>
    <cellStyle name="Normal 2 2 13 2 2" xfId="3949"/>
    <cellStyle name="Normal 2 2 13 2 3" xfId="3950"/>
    <cellStyle name="Normal 2 2 13 3" xfId="3951"/>
    <cellStyle name="Normal 2 2 13 4" xfId="3952"/>
    <cellStyle name="Normal 2 2 14" xfId="3953"/>
    <cellStyle name="Normal 2 2 14 2" xfId="3954"/>
    <cellStyle name="Normal 2 2 15" xfId="3955"/>
    <cellStyle name="Normal 2 2 15 2" xfId="3956"/>
    <cellStyle name="Normal 2 2 15 2 2" xfId="3957"/>
    <cellStyle name="Normal 2 2 15 3" xfId="3958"/>
    <cellStyle name="Normal 2 2 16" xfId="3959"/>
    <cellStyle name="Normal 2 2 17" xfId="3960"/>
    <cellStyle name="Normal 2 2 2" xfId="3961"/>
    <cellStyle name="Normal 2 2 2 2" xfId="3962"/>
    <cellStyle name="Normal 2 2 2 2 2" xfId="3963"/>
    <cellStyle name="Normal 2 2 2 2 3" xfId="3964"/>
    <cellStyle name="Normal 2 2 2 3" xfId="3965"/>
    <cellStyle name="Normal 2 2 2 3 2" xfId="3966"/>
    <cellStyle name="Normal 2 2 2 4" xfId="3967"/>
    <cellStyle name="Normal 2 2 2 5" xfId="3968"/>
    <cellStyle name="Normal 2 2 2 5 2" xfId="3969"/>
    <cellStyle name="Normal 2 2 2 5 2 2" xfId="3970"/>
    <cellStyle name="Normal 2 2 2 5 3" xfId="3971"/>
    <cellStyle name="Normal 2 2 2 6" xfId="3972"/>
    <cellStyle name="Normal 2 2 2 6 2" xfId="3973"/>
    <cellStyle name="Normal 2 2 2 6 2 2" xfId="3974"/>
    <cellStyle name="Normal 2 2 2 6 3" xfId="3975"/>
    <cellStyle name="Normal 2 2 2 7" xfId="3976"/>
    <cellStyle name="Normal 2 2 2 8" xfId="3977"/>
    <cellStyle name="Normal 2 2 2 9" xfId="3978"/>
    <cellStyle name="Normal 2 2 3" xfId="3979"/>
    <cellStyle name="Normal 2 2 3 2" xfId="3980"/>
    <cellStyle name="Normal 2 2 3 2 2" xfId="3981"/>
    <cellStyle name="Normal 2 2 3 2 2 2" xfId="3982"/>
    <cellStyle name="Normal 2 2 3 2 3" xfId="3983"/>
    <cellStyle name="Normal 2 2 3 2 4" xfId="3984"/>
    <cellStyle name="Normal 2 2 3 3" xfId="3985"/>
    <cellStyle name="Normal 2 2 3 3 2" xfId="3986"/>
    <cellStyle name="Normal 2 2 3 4" xfId="3987"/>
    <cellStyle name="Normal 2 2 3 5" xfId="3988"/>
    <cellStyle name="Normal 2 2 4" xfId="3989"/>
    <cellStyle name="Normal 2 2 4 2" xfId="3990"/>
    <cellStyle name="Normal 2 2 4 2 2" xfId="3991"/>
    <cellStyle name="Normal 2 2 4 3" xfId="3992"/>
    <cellStyle name="Normal 2 2 4 3 2" xfId="3993"/>
    <cellStyle name="Normal 2 2 4 3 2 2" xfId="3994"/>
    <cellStyle name="Normal 2 2 4 3 3" xfId="3995"/>
    <cellStyle name="Normal 2 2 4 4" xfId="3996"/>
    <cellStyle name="Normal 2 2 4 5" xfId="3997"/>
    <cellStyle name="Normal 2 2 4 6" xfId="3998"/>
    <cellStyle name="Normal 2 2 5" xfId="3999"/>
    <cellStyle name="Normal 2 2 5 2" xfId="4000"/>
    <cellStyle name="Normal 2 2 5 2 2" xfId="4001"/>
    <cellStyle name="Normal 2 2 5 2 2 2" xfId="4002"/>
    <cellStyle name="Normal 2 2 5 2 3" xfId="4003"/>
    <cellStyle name="Normal 2 2 5 2 4" xfId="4004"/>
    <cellStyle name="Normal 2 2 5 3" xfId="4005"/>
    <cellStyle name="Normal 2 2 5 3 2" xfId="4006"/>
    <cellStyle name="Normal 2 2 5 3 2 2" xfId="4007"/>
    <cellStyle name="Normal 2 2 5 3 3" xfId="4008"/>
    <cellStyle name="Normal 2 2 5 4" xfId="4009"/>
    <cellStyle name="Normal 2 2 5 5" xfId="4010"/>
    <cellStyle name="Normal 2 2 5 6" xfId="4011"/>
    <cellStyle name="Normal 2 2 6" xfId="4012"/>
    <cellStyle name="Normal 2 2 6 2" xfId="4013"/>
    <cellStyle name="Normal 2 2 6 2 2" xfId="4014"/>
    <cellStyle name="Normal 2 2 6 2 2 2" xfId="4015"/>
    <cellStyle name="Normal 2 2 6 2 3" xfId="4016"/>
    <cellStyle name="Normal 2 2 6 2 4" xfId="4017"/>
    <cellStyle name="Normal 2 2 6 3" xfId="4018"/>
    <cellStyle name="Normal 2 2 6 4" xfId="4019"/>
    <cellStyle name="Normal 2 2 6 5" xfId="4020"/>
    <cellStyle name="Normal 2 2 7" xfId="4021"/>
    <cellStyle name="Normal 2 2 7 2" xfId="4022"/>
    <cellStyle name="Normal 2 2 7 2 2" xfId="4023"/>
    <cellStyle name="Normal 2 2 7 2 2 2" xfId="4024"/>
    <cellStyle name="Normal 2 2 7 2 3" xfId="4025"/>
    <cellStyle name="Normal 2 2 7 2 4" xfId="4026"/>
    <cellStyle name="Normal 2 2 7 3" xfId="4027"/>
    <cellStyle name="Normal 2 2 7 3 2" xfId="4028"/>
    <cellStyle name="Normal 2 2 7 4" xfId="4029"/>
    <cellStyle name="Normal 2 2 7 5" xfId="4030"/>
    <cellStyle name="Normal 2 2 8" xfId="4031"/>
    <cellStyle name="Normal 2 2 8 2" xfId="4032"/>
    <cellStyle name="Normal 2 2 8 2 2" xfId="4033"/>
    <cellStyle name="Normal 2 2 8 2 2 2" xfId="4034"/>
    <cellStyle name="Normal 2 2 8 2 3" xfId="4035"/>
    <cellStyle name="Normal 2 2 8 2 4" xfId="4036"/>
    <cellStyle name="Normal 2 2 8 3" xfId="4037"/>
    <cellStyle name="Normal 2 2 8 4" xfId="4038"/>
    <cellStyle name="Normal 2 2 8 5" xfId="4039"/>
    <cellStyle name="Normal 2 2 9" xfId="4040"/>
    <cellStyle name="Normal 2 2 9 2" xfId="4041"/>
    <cellStyle name="Normal 2 2 9 2 2" xfId="4042"/>
    <cellStyle name="Normal 2 2 9 2 3" xfId="4043"/>
    <cellStyle name="Normal 2 2 9 3" xfId="4044"/>
    <cellStyle name="Normal 2 2 9 4" xfId="4045"/>
    <cellStyle name="Normal 2 2_ELC" xfId="4046"/>
    <cellStyle name="Normal 2 20" xfId="4047"/>
    <cellStyle name="Normal 2 21" xfId="4048"/>
    <cellStyle name="Normal 2 22" xfId="4049"/>
    <cellStyle name="Normal 2 23" xfId="4050"/>
    <cellStyle name="Normal 2 24" xfId="4051"/>
    <cellStyle name="Normal 2 25" xfId="4052"/>
    <cellStyle name="Normal 2 26" xfId="4053"/>
    <cellStyle name="Normal 2 27" xfId="4054"/>
    <cellStyle name="Normal 2 28" xfId="4055"/>
    <cellStyle name="Normal 2 29" xfId="4056"/>
    <cellStyle name="Normal 2 3" xfId="4057"/>
    <cellStyle name="Normal 2 3 10" xfId="4058"/>
    <cellStyle name="Normal 2 3 10 2" xfId="4059"/>
    <cellStyle name="Normal 2 3 10 2 2" xfId="4060"/>
    <cellStyle name="Normal 2 3 10 2 3" xfId="4061"/>
    <cellStyle name="Normal 2 3 10 3" xfId="4062"/>
    <cellStyle name="Normal 2 3 10 4" xfId="4063"/>
    <cellStyle name="Normal 2 3 11" xfId="4064"/>
    <cellStyle name="Normal 2 3 11 2" xfId="4065"/>
    <cellStyle name="Normal 2 3 11 2 2" xfId="4066"/>
    <cellStyle name="Normal 2 3 11 2 3" xfId="4067"/>
    <cellStyle name="Normal 2 3 11 3" xfId="4068"/>
    <cellStyle name="Normal 2 3 11 4" xfId="4069"/>
    <cellStyle name="Normal 2 3 12" xfId="4070"/>
    <cellStyle name="Normal 2 3 12 2" xfId="4071"/>
    <cellStyle name="Normal 2 3 12 2 2" xfId="4072"/>
    <cellStyle name="Normal 2 3 12 2 3" xfId="4073"/>
    <cellStyle name="Normal 2 3 12 3" xfId="4074"/>
    <cellStyle name="Normal 2 3 12 4" xfId="4075"/>
    <cellStyle name="Normal 2 3 13" xfId="4076"/>
    <cellStyle name="Normal 2 3 13 2" xfId="4077"/>
    <cellStyle name="Normal 2 3 13 2 2" xfId="4078"/>
    <cellStyle name="Normal 2 3 13 2 3" xfId="4079"/>
    <cellStyle name="Normal 2 3 13 3" xfId="4080"/>
    <cellStyle name="Normal 2 3 13 4" xfId="4081"/>
    <cellStyle name="Normal 2 3 14" xfId="4082"/>
    <cellStyle name="Normal 2 3 2" xfId="4083"/>
    <cellStyle name="Normal 2 3 2 2" xfId="4084"/>
    <cellStyle name="Normal 2 3 2 2 2" xfId="4085"/>
    <cellStyle name="Normal 2 3 2 2 2 2" xfId="4086"/>
    <cellStyle name="Normal 2 3 2 2 2 2 2" xfId="4087"/>
    <cellStyle name="Normal 2 3 2 2 2 3" xfId="4088"/>
    <cellStyle name="Normal 2 3 2 2 3" xfId="4089"/>
    <cellStyle name="Normal 2 3 2 2 3 2" xfId="4090"/>
    <cellStyle name="Normal 2 3 2 2 3 2 2" xfId="4091"/>
    <cellStyle name="Normal 2 3 2 2 3 3" xfId="4092"/>
    <cellStyle name="Normal 2 3 2 2 4" xfId="4093"/>
    <cellStyle name="Normal 2 3 2 2 4 2" xfId="4094"/>
    <cellStyle name="Normal 2 3 2 2 5" xfId="4095"/>
    <cellStyle name="Normal 2 3 2 2 6" xfId="4096"/>
    <cellStyle name="Normal 2 3 2 3" xfId="4097"/>
    <cellStyle name="Normal 2 3 2 3 2" xfId="4098"/>
    <cellStyle name="Normal 2 3 2 3 2 2" xfId="4099"/>
    <cellStyle name="Normal 2 3 2 3 3" xfId="4100"/>
    <cellStyle name="Normal 2 3 2 4" xfId="4101"/>
    <cellStyle name="Normal 2 3 2 4 2" xfId="4102"/>
    <cellStyle name="Normal 2 3 2 4 2 2" xfId="4103"/>
    <cellStyle name="Normal 2 3 2 4 3" xfId="4104"/>
    <cellStyle name="Normal 2 3 2 5" xfId="4105"/>
    <cellStyle name="Normal 2 3 2 5 2" xfId="4106"/>
    <cellStyle name="Normal 2 3 2 5 2 2" xfId="4107"/>
    <cellStyle name="Normal 2 3 2 5 3" xfId="4108"/>
    <cellStyle name="Normal 2 3 2 6" xfId="4109"/>
    <cellStyle name="Normal 2 3 2 6 2" xfId="4110"/>
    <cellStyle name="Normal 2 3 2 6 2 2" xfId="4111"/>
    <cellStyle name="Normal 2 3 2 6 3" xfId="4112"/>
    <cellStyle name="Normal 2 3 2 7" xfId="4113"/>
    <cellStyle name="Normal 2 3 2 7 2" xfId="4114"/>
    <cellStyle name="Normal 2 3 2 8" xfId="4115"/>
    <cellStyle name="Normal 2 3 2 9" xfId="4116"/>
    <cellStyle name="Normal 2 3 3" xfId="4117"/>
    <cellStyle name="Normal 2 3 3 2" xfId="4118"/>
    <cellStyle name="Normal 2 3 3 2 2" xfId="4119"/>
    <cellStyle name="Normal 2 3 3 2 2 2" xfId="4120"/>
    <cellStyle name="Normal 2 3 3 2 3" xfId="4121"/>
    <cellStyle name="Normal 2 3 3 2 4" xfId="4122"/>
    <cellStyle name="Normal 2 3 3 3" xfId="4123"/>
    <cellStyle name="Normal 2 3 3 3 2" xfId="4124"/>
    <cellStyle name="Normal 2 3 3 4" xfId="4125"/>
    <cellStyle name="Normal 2 3 3 5" xfId="4126"/>
    <cellStyle name="Normal 2 3 4" xfId="4127"/>
    <cellStyle name="Normal 2 3 4 2" xfId="4128"/>
    <cellStyle name="Normal 2 3 4 2 2" xfId="4129"/>
    <cellStyle name="Normal 2 3 4 2 2 2" xfId="4130"/>
    <cellStyle name="Normal 2 3 4 2 2 2 2" xfId="4131"/>
    <cellStyle name="Normal 2 3 4 2 2 3" xfId="4132"/>
    <cellStyle name="Normal 2 3 4 2 3" xfId="4133"/>
    <cellStyle name="Normal 2 3 4 2 3 2" xfId="4134"/>
    <cellStyle name="Normal 2 3 4 2 4" xfId="4135"/>
    <cellStyle name="Normal 2 3 4 2 5" xfId="4136"/>
    <cellStyle name="Normal 2 3 4 3" xfId="4137"/>
    <cellStyle name="Normal 2 3 4 3 2" xfId="4138"/>
    <cellStyle name="Normal 2 3 4 3 2 2" xfId="4139"/>
    <cellStyle name="Normal 2 3 4 3 3" xfId="4140"/>
    <cellStyle name="Normal 2 3 4 4" xfId="4141"/>
    <cellStyle name="Normal 2 3 4 4 2" xfId="4142"/>
    <cellStyle name="Normal 2 3 4 4 2 2" xfId="4143"/>
    <cellStyle name="Normal 2 3 4 4 3" xfId="4144"/>
    <cellStyle name="Normal 2 3 4 5" xfId="4145"/>
    <cellStyle name="Normal 2 3 4 5 2" xfId="4146"/>
    <cellStyle name="Normal 2 3 4 5 2 2" xfId="4147"/>
    <cellStyle name="Normal 2 3 4 5 3" xfId="4148"/>
    <cellStyle name="Normal 2 3 4 6" xfId="4149"/>
    <cellStyle name="Normal 2 3 4 6 2" xfId="4150"/>
    <cellStyle name="Normal 2 3 4 7" xfId="4151"/>
    <cellStyle name="Normal 2 3 4 8" xfId="4152"/>
    <cellStyle name="Normal 2 3 5" xfId="4153"/>
    <cellStyle name="Normal 2 3 5 2" xfId="4154"/>
    <cellStyle name="Normal 2 3 5 2 2" xfId="4155"/>
    <cellStyle name="Normal 2 3 5 2 2 2" xfId="4156"/>
    <cellStyle name="Normal 2 3 5 2 3" xfId="4157"/>
    <cellStyle name="Normal 2 3 5 2 4" xfId="4158"/>
    <cellStyle name="Normal 2 3 5 3" xfId="4159"/>
    <cellStyle name="Normal 2 3 5 3 2" xfId="4160"/>
    <cellStyle name="Normal 2 3 5 3 2 2" xfId="4161"/>
    <cellStyle name="Normal 2 3 5 3 3" xfId="4162"/>
    <cellStyle name="Normal 2 3 5 4" xfId="4163"/>
    <cellStyle name="Normal 2 3 5 4 2" xfId="4164"/>
    <cellStyle name="Normal 2 3 5 5" xfId="4165"/>
    <cellStyle name="Normal 2 3 5 6" xfId="4166"/>
    <cellStyle name="Normal 2 3 6" xfId="4167"/>
    <cellStyle name="Normal 2 3 6 2" xfId="4168"/>
    <cellStyle name="Normal 2 3 6 2 2" xfId="4169"/>
    <cellStyle name="Normal 2 3 6 3" xfId="4170"/>
    <cellStyle name="Normal 2 3 6 3 2" xfId="4171"/>
    <cellStyle name="Normal 2 3 6 3 2 2" xfId="4172"/>
    <cellStyle name="Normal 2 3 6 3 3" xfId="4173"/>
    <cellStyle name="Normal 2 3 6 4" xfId="4174"/>
    <cellStyle name="Normal 2 3 6 4 2" xfId="4175"/>
    <cellStyle name="Normal 2 3 6 5" xfId="4176"/>
    <cellStyle name="Normal 2 3 6 6" xfId="4177"/>
    <cellStyle name="Normal 2 3 7" xfId="4178"/>
    <cellStyle name="Normal 2 3 7 2" xfId="4179"/>
    <cellStyle name="Normal 2 3 7 2 2" xfId="4180"/>
    <cellStyle name="Normal 2 3 7 2 3" xfId="4181"/>
    <cellStyle name="Normal 2 3 7 3" xfId="4182"/>
    <cellStyle name="Normal 2 3 7 4" xfId="4183"/>
    <cellStyle name="Normal 2 3 8" xfId="4184"/>
    <cellStyle name="Normal 2 3 8 2" xfId="4185"/>
    <cellStyle name="Normal 2 3 8 2 2" xfId="4186"/>
    <cellStyle name="Normal 2 3 8 2 3" xfId="4187"/>
    <cellStyle name="Normal 2 3 8 3" xfId="4188"/>
    <cellStyle name="Normal 2 3 8 4" xfId="4189"/>
    <cellStyle name="Normal 2 3 9" xfId="4190"/>
    <cellStyle name="Normal 2 3 9 2" xfId="4191"/>
    <cellStyle name="Normal 2 3 9 2 2" xfId="4192"/>
    <cellStyle name="Normal 2 3 9 2 3" xfId="4193"/>
    <cellStyle name="Normal 2 3 9 3" xfId="4194"/>
    <cellStyle name="Normal 2 3 9 4" xfId="4195"/>
    <cellStyle name="Normal 2 30" xfId="4196"/>
    <cellStyle name="Normal 2 31" xfId="4197"/>
    <cellStyle name="Normal 2 32" xfId="4198"/>
    <cellStyle name="Normal 2 33" xfId="4199"/>
    <cellStyle name="Normal 2 34" xfId="4200"/>
    <cellStyle name="Normal 2 35" xfId="4201"/>
    <cellStyle name="Normal 2 36" xfId="4202"/>
    <cellStyle name="Normal 2 37" xfId="4203"/>
    <cellStyle name="Normal 2 38" xfId="4204"/>
    <cellStyle name="Normal 2 39" xfId="4205"/>
    <cellStyle name="Normal 2 4" xfId="4206"/>
    <cellStyle name="Normal 2 4 10" xfId="4207"/>
    <cellStyle name="Normal 2 4 10 2" xfId="4208"/>
    <cellStyle name="Normal 2 4 10 2 2" xfId="4209"/>
    <cellStyle name="Normal 2 4 10 2 3" xfId="4210"/>
    <cellStyle name="Normal 2 4 10 3" xfId="4211"/>
    <cellStyle name="Normal 2 4 10 4" xfId="4212"/>
    <cellStyle name="Normal 2 4 11" xfId="4213"/>
    <cellStyle name="Normal 2 4 11 2" xfId="4214"/>
    <cellStyle name="Normal 2 4 11 2 2" xfId="4215"/>
    <cellStyle name="Normal 2 4 11 2 3" xfId="4216"/>
    <cellStyle name="Normal 2 4 11 3" xfId="4217"/>
    <cellStyle name="Normal 2 4 11 4" xfId="4218"/>
    <cellStyle name="Normal 2 4 12" xfId="4219"/>
    <cellStyle name="Normal 2 4 12 2" xfId="4220"/>
    <cellStyle name="Normal 2 4 12 2 2" xfId="4221"/>
    <cellStyle name="Normal 2 4 12 2 3" xfId="4222"/>
    <cellStyle name="Normal 2 4 12 3" xfId="4223"/>
    <cellStyle name="Normal 2 4 12 4" xfId="4224"/>
    <cellStyle name="Normal 2 4 13" xfId="4225"/>
    <cellStyle name="Normal 2 4 13 2" xfId="4226"/>
    <cellStyle name="Normal 2 4 13 2 2" xfId="4227"/>
    <cellStyle name="Normal 2 4 13 2 3" xfId="4228"/>
    <cellStyle name="Normal 2 4 13 3" xfId="4229"/>
    <cellStyle name="Normal 2 4 13 4" xfId="4230"/>
    <cellStyle name="Normal 2 4 14" xfId="4231"/>
    <cellStyle name="Normal 2 4 2" xfId="4232"/>
    <cellStyle name="Normal 2 4 2 2" xfId="4233"/>
    <cellStyle name="Normal 2 4 2 2 2" xfId="4234"/>
    <cellStyle name="Normal 2 4 2 2 2 2" xfId="4235"/>
    <cellStyle name="Normal 2 4 2 2 3" xfId="4236"/>
    <cellStyle name="Normal 2 4 2 2 4" xfId="4237"/>
    <cellStyle name="Normal 2 4 2 3" xfId="4238"/>
    <cellStyle name="Normal 2 4 2 4" xfId="4239"/>
    <cellStyle name="Normal 2 4 2 5" xfId="4240"/>
    <cellStyle name="Normal 2 4 3" xfId="4241"/>
    <cellStyle name="Normal 2 4 3 2" xfId="4242"/>
    <cellStyle name="Normal 2 4 3 2 2" xfId="4243"/>
    <cellStyle name="Normal 2 4 3 2 2 2" xfId="4244"/>
    <cellStyle name="Normal 2 4 3 2 3" xfId="4245"/>
    <cellStyle name="Normal 2 4 3 2 4" xfId="4246"/>
    <cellStyle name="Normal 2 4 3 3" xfId="4247"/>
    <cellStyle name="Normal 2 4 3 4" xfId="4248"/>
    <cellStyle name="Normal 2 4 3 5" xfId="4249"/>
    <cellStyle name="Normal 2 4 4" xfId="4250"/>
    <cellStyle name="Normal 2 4 4 2" xfId="4251"/>
    <cellStyle name="Normal 2 4 4 2 2" xfId="4252"/>
    <cellStyle name="Normal 2 4 4 2 2 2" xfId="4253"/>
    <cellStyle name="Normal 2 4 4 2 3" xfId="4254"/>
    <cellStyle name="Normal 2 4 4 2 4" xfId="4255"/>
    <cellStyle name="Normal 2 4 4 3" xfId="4256"/>
    <cellStyle name="Normal 2 4 4 4" xfId="4257"/>
    <cellStyle name="Normal 2 4 4 5" xfId="4258"/>
    <cellStyle name="Normal 2 4 5" xfId="4259"/>
    <cellStyle name="Normal 2 4 5 2" xfId="4260"/>
    <cellStyle name="Normal 2 4 5 2 2" xfId="4261"/>
    <cellStyle name="Normal 2 4 5 2 2 2" xfId="4262"/>
    <cellStyle name="Normal 2 4 5 2 3" xfId="4263"/>
    <cellStyle name="Normal 2 4 5 2 4" xfId="4264"/>
    <cellStyle name="Normal 2 4 5 3" xfId="4265"/>
    <cellStyle name="Normal 2 4 5 3 2" xfId="4266"/>
    <cellStyle name="Normal 2 4 5 4" xfId="4267"/>
    <cellStyle name="Normal 2 4 5 5" xfId="4268"/>
    <cellStyle name="Normal 2 4 6" xfId="4269"/>
    <cellStyle name="Normal 2 4 6 2" xfId="4270"/>
    <cellStyle name="Normal 2 4 6 2 2" xfId="4271"/>
    <cellStyle name="Normal 2 4 6 2 3" xfId="4272"/>
    <cellStyle name="Normal 2 4 6 3" xfId="4273"/>
    <cellStyle name="Normal 2 4 6 4" xfId="4274"/>
    <cellStyle name="Normal 2 4 7" xfId="4275"/>
    <cellStyle name="Normal 2 4 7 2" xfId="4276"/>
    <cellStyle name="Normal 2 4 7 2 2" xfId="4277"/>
    <cellStyle name="Normal 2 4 7 2 3" xfId="4278"/>
    <cellStyle name="Normal 2 4 7 3" xfId="4279"/>
    <cellStyle name="Normal 2 4 7 4" xfId="4280"/>
    <cellStyle name="Normal 2 4 8" xfId="4281"/>
    <cellStyle name="Normal 2 4 8 2" xfId="4282"/>
    <cellStyle name="Normal 2 4 8 2 2" xfId="4283"/>
    <cellStyle name="Normal 2 4 8 2 3" xfId="4284"/>
    <cellStyle name="Normal 2 4 8 3" xfId="4285"/>
    <cellStyle name="Normal 2 4 8 4" xfId="4286"/>
    <cellStyle name="Normal 2 4 9" xfId="4287"/>
    <cellStyle name="Normal 2 4 9 2" xfId="4288"/>
    <cellStyle name="Normal 2 4 9 2 2" xfId="4289"/>
    <cellStyle name="Normal 2 4 9 2 3" xfId="4290"/>
    <cellStyle name="Normal 2 4 9 3" xfId="4291"/>
    <cellStyle name="Normal 2 4 9 4" xfId="4292"/>
    <cellStyle name="Normal 2 40" xfId="4293"/>
    <cellStyle name="Normal 2 41" xfId="4294"/>
    <cellStyle name="Normal 2 42" xfId="4295"/>
    <cellStyle name="Normal 2 43" xfId="4296"/>
    <cellStyle name="Normal 2 44" xfId="4297"/>
    <cellStyle name="Normal 2 45" xfId="4298"/>
    <cellStyle name="Normal 2 45 2" xfId="4299"/>
    <cellStyle name="Normal 2 45 2 2" xfId="4300"/>
    <cellStyle name="Normal 2 45 3" xfId="4301"/>
    <cellStyle name="Normal 2 46" xfId="4302"/>
    <cellStyle name="Normal 2 46 2" xfId="4303"/>
    <cellStyle name="Normal 2 46 2 2" xfId="4304"/>
    <cellStyle name="Normal 2 46 3" xfId="4305"/>
    <cellStyle name="Normal 2 47" xfId="4306"/>
    <cellStyle name="Normal 2 47 2" xfId="4307"/>
    <cellStyle name="Normal 2 47 2 2" xfId="4308"/>
    <cellStyle name="Normal 2 47 3" xfId="4309"/>
    <cellStyle name="Normal 2 48" xfId="4310"/>
    <cellStyle name="Normal 2 48 2" xfId="4311"/>
    <cellStyle name="Normal 2 48 2 2" xfId="4312"/>
    <cellStyle name="Normal 2 48 3" xfId="4313"/>
    <cellStyle name="Normal 2 49" xfId="4314"/>
    <cellStyle name="Normal 2 49 2" xfId="4315"/>
    <cellStyle name="Normal 2 5" xfId="4316"/>
    <cellStyle name="Normal 2 5 10" xfId="4317"/>
    <cellStyle name="Normal 2 5 11" xfId="4318"/>
    <cellStyle name="Normal 2 5 12" xfId="4319"/>
    <cellStyle name="Normal 2 5 13" xfId="4320"/>
    <cellStyle name="Normal 2 5 14" xfId="4321"/>
    <cellStyle name="Normal 2 5 15" xfId="4322"/>
    <cellStyle name="Normal 2 5 16" xfId="4323"/>
    <cellStyle name="Normal 2 5 17" xfId="4324"/>
    <cellStyle name="Normal 2 5 2" xfId="4325"/>
    <cellStyle name="Normal 2 5 2 2" xfId="4326"/>
    <cellStyle name="Normal 2 5 2 2 2" xfId="4327"/>
    <cellStyle name="Normal 2 5 2 2 3" xfId="4328"/>
    <cellStyle name="Normal 2 5 2 2 3 2" xfId="4329"/>
    <cellStyle name="Normal 2 5 2 2 4" xfId="4330"/>
    <cellStyle name="Normal 2 5 2 3" xfId="4331"/>
    <cellStyle name="Normal 2 5 2 3 2" xfId="4332"/>
    <cellStyle name="Normal 2 5 2 3 2 2" xfId="4333"/>
    <cellStyle name="Normal 2 5 2 3 3" xfId="4334"/>
    <cellStyle name="Normal 2 5 2 4" xfId="4335"/>
    <cellStyle name="Normal 2 5 2 4 2" xfId="4336"/>
    <cellStyle name="Normal 2 5 2 4 2 2" xfId="4337"/>
    <cellStyle name="Normal 2 5 2 4 3" xfId="4338"/>
    <cellStyle name="Normal 2 5 2 5" xfId="4339"/>
    <cellStyle name="Normal 2 5 2 5 2" xfId="4340"/>
    <cellStyle name="Normal 2 5 2 5 2 2" xfId="4341"/>
    <cellStyle name="Normal 2 5 2 5 3" xfId="4342"/>
    <cellStyle name="Normal 2 5 2 6" xfId="4343"/>
    <cellStyle name="Normal 2 5 2 6 2" xfId="4344"/>
    <cellStyle name="Normal 2 5 2 7" xfId="4345"/>
    <cellStyle name="Normal 2 5 2 8" xfId="4346"/>
    <cellStyle name="Normal 2 5 3" xfId="4347"/>
    <cellStyle name="Normal 2 5 4" xfId="4348"/>
    <cellStyle name="Normal 2 5 5" xfId="4349"/>
    <cellStyle name="Normal 2 5 6" xfId="4350"/>
    <cellStyle name="Normal 2 5 7" xfId="4351"/>
    <cellStyle name="Normal 2 5 8" xfId="4352"/>
    <cellStyle name="Normal 2 5 9" xfId="4353"/>
    <cellStyle name="Normal 2 6" xfId="4354"/>
    <cellStyle name="Normal 2 6 10" xfId="4355"/>
    <cellStyle name="Normal 2 6 11" xfId="4356"/>
    <cellStyle name="Normal 2 6 12" xfId="4357"/>
    <cellStyle name="Normal 2 6 13" xfId="4358"/>
    <cellStyle name="Normal 2 6 14" xfId="4359"/>
    <cellStyle name="Normal 2 6 15" xfId="4360"/>
    <cellStyle name="Normal 2 6 16" xfId="4361"/>
    <cellStyle name="Normal 2 6 17" xfId="4362"/>
    <cellStyle name="Normal 2 6 17 2" xfId="4363"/>
    <cellStyle name="Normal 2 6 17 2 2" xfId="4364"/>
    <cellStyle name="Normal 2 6 17 3" xfId="4365"/>
    <cellStyle name="Normal 2 6 18" xfId="4366"/>
    <cellStyle name="Normal 2 6 18 2" xfId="4367"/>
    <cellStyle name="Normal 2 6 18 2 2" xfId="4368"/>
    <cellStyle name="Normal 2 6 18 3" xfId="4369"/>
    <cellStyle name="Normal 2 6 19" xfId="4370"/>
    <cellStyle name="Normal 2 6 19 2" xfId="4371"/>
    <cellStyle name="Normal 2 6 2" xfId="4372"/>
    <cellStyle name="Normal 2 6 2 2" xfId="4373"/>
    <cellStyle name="Normal 2 6 2 3" xfId="4374"/>
    <cellStyle name="Normal 2 6 2 3 2" xfId="4375"/>
    <cellStyle name="Normal 2 6 2 3 2 2" xfId="4376"/>
    <cellStyle name="Normal 2 6 2 3 3" xfId="4377"/>
    <cellStyle name="Normal 2 6 2 4" xfId="4378"/>
    <cellStyle name="Normal 2 6 2 4 2" xfId="4379"/>
    <cellStyle name="Normal 2 6 2 4 2 2" xfId="4380"/>
    <cellStyle name="Normal 2 6 2 4 3" xfId="4381"/>
    <cellStyle name="Normal 2 6 2 5" xfId="4382"/>
    <cellStyle name="Normal 2 6 2 5 2" xfId="4383"/>
    <cellStyle name="Normal 2 6 2 6" xfId="4384"/>
    <cellStyle name="Normal 2 6 2 7" xfId="4385"/>
    <cellStyle name="Normal 2 6 3" xfId="4386"/>
    <cellStyle name="Normal 2 6 3 2" xfId="4387"/>
    <cellStyle name="Normal 2 6 3 3" xfId="4388"/>
    <cellStyle name="Normal 2 6 3 3 2" xfId="4389"/>
    <cellStyle name="Normal 2 6 3 4" xfId="4390"/>
    <cellStyle name="Normal 2 6 4" xfId="4391"/>
    <cellStyle name="Normal 2 6 5" xfId="4392"/>
    <cellStyle name="Normal 2 6 6" xfId="4393"/>
    <cellStyle name="Normal 2 6 7" xfId="4394"/>
    <cellStyle name="Normal 2 6 8" xfId="4395"/>
    <cellStyle name="Normal 2 6 9" xfId="4396"/>
    <cellStyle name="Normal 2 7" xfId="4397"/>
    <cellStyle name="Normal 2 7 2" xfId="4398"/>
    <cellStyle name="Normal 2 7 2 2" xfId="4399"/>
    <cellStyle name="Normal 2 8" xfId="4400"/>
    <cellStyle name="Normal 2 8 2" xfId="4401"/>
    <cellStyle name="Normal 2 8 3" xfId="4402"/>
    <cellStyle name="Normal 2 8 4" xfId="4403"/>
    <cellStyle name="Normal 2 8 4 2" xfId="4404"/>
    <cellStyle name="Normal 2 9" xfId="4405"/>
    <cellStyle name="Normal 2 9 2" xfId="4406"/>
    <cellStyle name="Normal 2 9 2 2" xfId="4407"/>
    <cellStyle name="Normal 2 9 2 3" xfId="4408"/>
    <cellStyle name="Normal 2 9 2 3 2" xfId="4409"/>
    <cellStyle name="Normal 2 9 2 4" xfId="4410"/>
    <cellStyle name="Normal 2 9 3" xfId="4411"/>
    <cellStyle name="Normal 2 9 3 2" xfId="4412"/>
    <cellStyle name="Normal 2 9 3 2 2" xfId="4413"/>
    <cellStyle name="Normal 2 9 3 3" xfId="4414"/>
    <cellStyle name="Normal 2 9 4" xfId="4415"/>
    <cellStyle name="Normal 2 9 4 2" xfId="4416"/>
    <cellStyle name="Normal 2 9 5" xfId="4417"/>
    <cellStyle name="Normal 2 9 5 2" xfId="4418"/>
    <cellStyle name="Normal 2_FILL-ICM" xfId="4419"/>
    <cellStyle name="Normal 20" xfId="4420"/>
    <cellStyle name="Normal 20 2" xfId="4421"/>
    <cellStyle name="Normal 20 3" xfId="4422"/>
    <cellStyle name="Normal 20 4" xfId="4423"/>
    <cellStyle name="Normal 21" xfId="4424"/>
    <cellStyle name="Normal 21 2" xfId="4425"/>
    <cellStyle name="Normal 21 3" xfId="4426"/>
    <cellStyle name="Normal 21 4" xfId="4427"/>
    <cellStyle name="Normal 21 5" xfId="4428"/>
    <cellStyle name="Normal 21_Scen_XBase" xfId="4429"/>
    <cellStyle name="Normal 22" xfId="4430"/>
    <cellStyle name="Normal 22 2" xfId="4431"/>
    <cellStyle name="Normal 23" xfId="4432"/>
    <cellStyle name="Normal 23 2" xfId="4433"/>
    <cellStyle name="Normal 23 3" xfId="4434"/>
    <cellStyle name="Normal 23 4" xfId="4435"/>
    <cellStyle name="Normal 24" xfId="4436"/>
    <cellStyle name="Normal 24 10" xfId="4437"/>
    <cellStyle name="Normal 24 11" xfId="4438"/>
    <cellStyle name="Normal 24 12" xfId="4439"/>
    <cellStyle name="Normal 24 13" xfId="4440"/>
    <cellStyle name="Normal 24 14" xfId="4441"/>
    <cellStyle name="Normal 24 15" xfId="4442"/>
    <cellStyle name="Normal 24 16" xfId="4443"/>
    <cellStyle name="Normal 24 17" xfId="4444"/>
    <cellStyle name="Normal 24 18" xfId="4445"/>
    <cellStyle name="Normal 24 19" xfId="4446"/>
    <cellStyle name="Normal 24 2" xfId="4447"/>
    <cellStyle name="Normal 24 20" xfId="4448"/>
    <cellStyle name="Normal 24 3" xfId="4449"/>
    <cellStyle name="Normal 24 4" xfId="4450"/>
    <cellStyle name="Normal 24 5" xfId="4451"/>
    <cellStyle name="Normal 24 6" xfId="4452"/>
    <cellStyle name="Normal 24 7" xfId="4453"/>
    <cellStyle name="Normal 24 8" xfId="4454"/>
    <cellStyle name="Normal 24 9" xfId="4455"/>
    <cellStyle name="Normal 25" xfId="4456"/>
    <cellStyle name="Normal 26" xfId="4457"/>
    <cellStyle name="Normal 26 2" xfId="4458"/>
    <cellStyle name="Normal 26 3" xfId="4459"/>
    <cellStyle name="Normal 27" xfId="4460"/>
    <cellStyle name="Normal 27 2" xfId="4461"/>
    <cellStyle name="Normal 28" xfId="4462"/>
    <cellStyle name="Normal 29" xfId="4463"/>
    <cellStyle name="Normal 29 2" xfId="4464"/>
    <cellStyle name="Normal 29 3" xfId="4465"/>
    <cellStyle name="Normal 3" xfId="4466"/>
    <cellStyle name="Normal 3 10" xfId="4467"/>
    <cellStyle name="Normal 3 11" xfId="4468"/>
    <cellStyle name="Normal 3 12" xfId="4469"/>
    <cellStyle name="Normal 3 13" xfId="4470"/>
    <cellStyle name="Normal 3 14" xfId="4471"/>
    <cellStyle name="Normal 3 15" xfId="4472"/>
    <cellStyle name="Normal 3 16" xfId="4473"/>
    <cellStyle name="Normal 3 17" xfId="4474"/>
    <cellStyle name="Normal 3 18" xfId="4475"/>
    <cellStyle name="Normal 3 19" xfId="4476"/>
    <cellStyle name="Normal 3 2" xfId="4477"/>
    <cellStyle name="Normal 3 2 10" xfId="4478"/>
    <cellStyle name="Normal 3 2 11" xfId="4479"/>
    <cellStyle name="Normal 3 2 11 2" xfId="4480"/>
    <cellStyle name="Normal 3 2 11 2 2" xfId="4481"/>
    <cellStyle name="Normal 3 2 11 3" xfId="4482"/>
    <cellStyle name="Normal 3 2 12" xfId="4483"/>
    <cellStyle name="Normal 3 2 13" xfId="4484"/>
    <cellStyle name="Normal 3 2 13 2" xfId="4485"/>
    <cellStyle name="Normal 3 2 14" xfId="4486"/>
    <cellStyle name="Normal 3 2 2" xfId="4487"/>
    <cellStyle name="Normal 3 2 2 2" xfId="4488"/>
    <cellStyle name="Normal 3 2 2 3" xfId="4489"/>
    <cellStyle name="Normal 3 2 2 4" xfId="4490"/>
    <cellStyle name="Normal 3 2 2 4 2" xfId="4491"/>
    <cellStyle name="Normal 3 2 2 4 2 2" xfId="4492"/>
    <cellStyle name="Normal 3 2 2 4 3" xfId="4493"/>
    <cellStyle name="Normal 3 2 3" xfId="4494"/>
    <cellStyle name="Normal 3 2 3 2" xfId="4495"/>
    <cellStyle name="Normal 3 2 3 3" xfId="4496"/>
    <cellStyle name="Normal 3 2 3 3 2" xfId="4497"/>
    <cellStyle name="Normal 3 2 3 4" xfId="4498"/>
    <cellStyle name="Normal 3 2 3 4 2" xfId="4499"/>
    <cellStyle name="Normal 3 2 4" xfId="4500"/>
    <cellStyle name="Normal 3 2 4 2" xfId="4501"/>
    <cellStyle name="Normal 3 2 4 3" xfId="4502"/>
    <cellStyle name="Normal 3 2 5" xfId="4503"/>
    <cellStyle name="Normal 3 2 6" xfId="4504"/>
    <cellStyle name="Normal 3 2 7" xfId="4505"/>
    <cellStyle name="Normal 3 2 8" xfId="4506"/>
    <cellStyle name="Normal 3 2 9" xfId="4507"/>
    <cellStyle name="Normal 3 2 9 2" xfId="4508"/>
    <cellStyle name="Normal 3 2 9 2 2" xfId="4509"/>
    <cellStyle name="Normal 3 2 9 2 2 2" xfId="4510"/>
    <cellStyle name="Normal 3 2 9 2 3" xfId="4511"/>
    <cellStyle name="Normal 3 2 9 3" xfId="4512"/>
    <cellStyle name="Normal 3 2_ELC" xfId="4513"/>
    <cellStyle name="Normal 3 20" xfId="4514"/>
    <cellStyle name="Normal 3 21" xfId="4515"/>
    <cellStyle name="Normal 3 22" xfId="4516"/>
    <cellStyle name="Normal 3 23" xfId="4517"/>
    <cellStyle name="Normal 3 24" xfId="4518"/>
    <cellStyle name="Normal 3 25" xfId="4519"/>
    <cellStyle name="Normal 3 26" xfId="4520"/>
    <cellStyle name="Normal 3 27" xfId="4521"/>
    <cellStyle name="Normal 3 27 2" xfId="4522"/>
    <cellStyle name="Normal 3 28" xfId="4523"/>
    <cellStyle name="Normal 3 28 2" xfId="4524"/>
    <cellStyle name="Normal 3 29" xfId="4525"/>
    <cellStyle name="Normal 3 3" xfId="4526"/>
    <cellStyle name="Normal 3 3 10" xfId="4527"/>
    <cellStyle name="Normal 3 3 11" xfId="4528"/>
    <cellStyle name="Normal 3 3 2" xfId="4529"/>
    <cellStyle name="Normal 3 3 2 2" xfId="4530"/>
    <cellStyle name="Normal 3 3 2 3" xfId="4531"/>
    <cellStyle name="Normal 3 3 3" xfId="4532"/>
    <cellStyle name="Normal 3 3 4" xfId="4533"/>
    <cellStyle name="Normal 3 3 5" xfId="4534"/>
    <cellStyle name="Normal 3 3 6" xfId="4535"/>
    <cellStyle name="Normal 3 3 7" xfId="4536"/>
    <cellStyle name="Normal 3 3 8" xfId="4537"/>
    <cellStyle name="Normal 3 3 9" xfId="4538"/>
    <cellStyle name="Normal 3 30" xfId="4539"/>
    <cellStyle name="Normal 3 30 2" xfId="4540"/>
    <cellStyle name="Normal 3 4" xfId="4541"/>
    <cellStyle name="Normal 3 4 2" xfId="4542"/>
    <cellStyle name="Normal 3 4 3" xfId="4543"/>
    <cellStyle name="Normal 3 4 4" xfId="4544"/>
    <cellStyle name="Normal 3 4 4 2" xfId="4545"/>
    <cellStyle name="Normal 3 4 4 3" xfId="4546"/>
    <cellStyle name="Normal 3 4 5" xfId="4547"/>
    <cellStyle name="Normal 3 4 6" xfId="4548"/>
    <cellStyle name="Normal 3 4 7" xfId="4549"/>
    <cellStyle name="Normal 3 4 8" xfId="4550"/>
    <cellStyle name="Normal 3 5" xfId="4551"/>
    <cellStyle name="Normal 3 5 2" xfId="4552"/>
    <cellStyle name="Normal 3 5 3" xfId="4553"/>
    <cellStyle name="Normal 3 5 3 2" xfId="4554"/>
    <cellStyle name="Normal 3 5 3 3" xfId="4555"/>
    <cellStyle name="Normal 3 5 4" xfId="4556"/>
    <cellStyle name="Normal 3 5 4 2" xfId="4557"/>
    <cellStyle name="Normal 3 5 4 3" xfId="4558"/>
    <cellStyle name="Normal 3 5 4 3 2" xfId="4559"/>
    <cellStyle name="Normal 3 5 4 4" xfId="4560"/>
    <cellStyle name="Normal 3 5 4 4 2" xfId="4561"/>
    <cellStyle name="Normal 3 5 5" xfId="4562"/>
    <cellStyle name="Normal 3 5 6" xfId="4563"/>
    <cellStyle name="Normal 3 5 7" xfId="4564"/>
    <cellStyle name="Normal 3 5 8" xfId="4565"/>
    <cellStyle name="Normal 3 5 9" xfId="4566"/>
    <cellStyle name="Normal 3 6" xfId="4567"/>
    <cellStyle name="Normal 3 6 2" xfId="4568"/>
    <cellStyle name="Normal 3 6 2 2" xfId="4569"/>
    <cellStyle name="Normal 3 6 3" xfId="4570"/>
    <cellStyle name="Normal 3 7" xfId="4571"/>
    <cellStyle name="Normal 3 7 2" xfId="4572"/>
    <cellStyle name="Normal 3 7 3" xfId="4573"/>
    <cellStyle name="Normal 3 8" xfId="4574"/>
    <cellStyle name="Normal 3 9" xfId="4575"/>
    <cellStyle name="Normal 3_UC_ICM" xfId="4576"/>
    <cellStyle name="Normal 30" xfId="4577"/>
    <cellStyle name="Normal 30 2" xfId="4578"/>
    <cellStyle name="Normal 30 3" xfId="4579"/>
    <cellStyle name="Normal 31" xfId="4580"/>
    <cellStyle name="Normal 31 2" xfId="4581"/>
    <cellStyle name="Normal 32" xfId="4582"/>
    <cellStyle name="Normal 32 2" xfId="4583"/>
    <cellStyle name="Normal 33" xfId="4584"/>
    <cellStyle name="Normal 33 10" xfId="4585"/>
    <cellStyle name="Normal 33 11" xfId="4586"/>
    <cellStyle name="Normal 33 12" xfId="4587"/>
    <cellStyle name="Normal 33 13" xfId="4588"/>
    <cellStyle name="Normal 33 2" xfId="4589"/>
    <cellStyle name="Normal 33 3" xfId="4590"/>
    <cellStyle name="Normal 33 4" xfId="4591"/>
    <cellStyle name="Normal 33 5" xfId="4592"/>
    <cellStyle name="Normal 33 6" xfId="4593"/>
    <cellStyle name="Normal 33 7" xfId="4594"/>
    <cellStyle name="Normal 33 8" xfId="4595"/>
    <cellStyle name="Normal 33 9" xfId="4596"/>
    <cellStyle name="Normal 33_Scen_XBase" xfId="4597"/>
    <cellStyle name="Normal 34" xfId="4598"/>
    <cellStyle name="Normal 35" xfId="4599"/>
    <cellStyle name="Normal 35 2" xfId="4600"/>
    <cellStyle name="Normal 35 2 2" xfId="4601"/>
    <cellStyle name="Normal 35 3" xfId="4602"/>
    <cellStyle name="Normal 36" xfId="4603"/>
    <cellStyle name="Normal 36 2" xfId="4604"/>
    <cellStyle name="Normal 36 2 2" xfId="4605"/>
    <cellStyle name="Normal 36 3" xfId="4606"/>
    <cellStyle name="Normal 37" xfId="4607"/>
    <cellStyle name="Normal 37 2" xfId="4608"/>
    <cellStyle name="Normal 37 2 2" xfId="4609"/>
    <cellStyle name="Normal 37 3" xfId="4610"/>
    <cellStyle name="Normal 38" xfId="4611"/>
    <cellStyle name="Normal 38 2" xfId="4612"/>
    <cellStyle name="Normal 4" xfId="4613"/>
    <cellStyle name="Normal 4 10" xfId="4614"/>
    <cellStyle name="Normal 4 10 2" xfId="4615"/>
    <cellStyle name="Normal 4 10 3" xfId="4616"/>
    <cellStyle name="Normal 4 11" xfId="4617"/>
    <cellStyle name="Normal 4 11 2" xfId="4618"/>
    <cellStyle name="Normal 4 11 3" xfId="4619"/>
    <cellStyle name="Normal 4 12" xfId="4620"/>
    <cellStyle name="Normal 4 13" xfId="4621"/>
    <cellStyle name="Normal 4 13 2" xfId="4622"/>
    <cellStyle name="Normal 4 2" xfId="4623"/>
    <cellStyle name="Normal 4 2 10" xfId="4624"/>
    <cellStyle name="Normal 4 2 10 2" xfId="4625"/>
    <cellStyle name="Normal 4 2 10 2 2" xfId="4626"/>
    <cellStyle name="Normal 4 2 10 3" xfId="4627"/>
    <cellStyle name="Normal 4 2 11" xfId="4628"/>
    <cellStyle name="Normal 4 2 12" xfId="4629"/>
    <cellStyle name="Normal 4 2 13" xfId="4630"/>
    <cellStyle name="Normal 4 2 2" xfId="4631"/>
    <cellStyle name="Normal 4 2 2 10" xfId="4632"/>
    <cellStyle name="Normal 4 2 2 10 2" xfId="4633"/>
    <cellStyle name="Normal 4 2 2 10 2 2" xfId="4634"/>
    <cellStyle name="Normal 4 2 2 10 2 3" xfId="4635"/>
    <cellStyle name="Normal 4 2 2 10 3" xfId="4636"/>
    <cellStyle name="Normal 4 2 2 10 4" xfId="4637"/>
    <cellStyle name="Normal 4 2 2 11" xfId="4638"/>
    <cellStyle name="Normal 4 2 2 11 2" xfId="4639"/>
    <cellStyle name="Normal 4 2 2 11 2 2" xfId="4640"/>
    <cellStyle name="Normal 4 2 2 11 2 3" xfId="4641"/>
    <cellStyle name="Normal 4 2 2 11 3" xfId="4642"/>
    <cellStyle name="Normal 4 2 2 11 4" xfId="4643"/>
    <cellStyle name="Normal 4 2 2 12" xfId="4644"/>
    <cellStyle name="Normal 4 2 2 12 2" xfId="4645"/>
    <cellStyle name="Normal 4 2 2 12 2 2" xfId="4646"/>
    <cellStyle name="Normal 4 2 2 12 2 3" xfId="4647"/>
    <cellStyle name="Normal 4 2 2 12 3" xfId="4648"/>
    <cellStyle name="Normal 4 2 2 12 4" xfId="4649"/>
    <cellStyle name="Normal 4 2 2 13" xfId="4650"/>
    <cellStyle name="Normal 4 2 2 13 2" xfId="4651"/>
    <cellStyle name="Normal 4 2 2 13 2 2" xfId="4652"/>
    <cellStyle name="Normal 4 2 2 13 2 3" xfId="4653"/>
    <cellStyle name="Normal 4 2 2 13 3" xfId="4654"/>
    <cellStyle name="Normal 4 2 2 13 4" xfId="4655"/>
    <cellStyle name="Normal 4 2 2 14" xfId="4656"/>
    <cellStyle name="Normal 4 2 2 14 2" xfId="4657"/>
    <cellStyle name="Normal 4 2 2 14 3" xfId="4658"/>
    <cellStyle name="Normal 4 2 2 2" xfId="4659"/>
    <cellStyle name="Normal 4 2 2 2 10" xfId="4660"/>
    <cellStyle name="Normal 4 2 2 2 11" xfId="4661"/>
    <cellStyle name="Normal 4 2 2 2 12" xfId="4662"/>
    <cellStyle name="Normal 4 2 2 2 13" xfId="4663"/>
    <cellStyle name="Normal 4 2 2 2 14" xfId="4664"/>
    <cellStyle name="Normal 4 2 2 2 14 2" xfId="4665"/>
    <cellStyle name="Normal 4 2 2 2 14 2 2" xfId="4666"/>
    <cellStyle name="Normal 4 2 2 2 14 3" xfId="4667"/>
    <cellStyle name="Normal 4 2 2 2 14 4" xfId="4668"/>
    <cellStyle name="Normal 4 2 2 2 15" xfId="4669"/>
    <cellStyle name="Normal 4 2 2 2 16" xfId="4670"/>
    <cellStyle name="Normal 4 2 2 2 2" xfId="4671"/>
    <cellStyle name="Normal 4 2 2 2 3" xfId="4672"/>
    <cellStyle name="Normal 4 2 2 2 4" xfId="4673"/>
    <cellStyle name="Normal 4 2 2 2 5" xfId="4674"/>
    <cellStyle name="Normal 4 2 2 2 6" xfId="4675"/>
    <cellStyle name="Normal 4 2 2 2 7" xfId="4676"/>
    <cellStyle name="Normal 4 2 2 2 8" xfId="4677"/>
    <cellStyle name="Normal 4 2 2 2 9" xfId="4678"/>
    <cellStyle name="Normal 4 2 2 3" xfId="4679"/>
    <cellStyle name="Normal 4 2 2 3 2" xfId="4680"/>
    <cellStyle name="Normal 4 2 2 3 2 2" xfId="4681"/>
    <cellStyle name="Normal 4 2 2 3 2 3" xfId="4682"/>
    <cellStyle name="Normal 4 2 2 3 3" xfId="4683"/>
    <cellStyle name="Normal 4 2 2 3 4" xfId="4684"/>
    <cellStyle name="Normal 4 2 2 4" xfId="4685"/>
    <cellStyle name="Normal 4 2 2 4 2" xfId="4686"/>
    <cellStyle name="Normal 4 2 2 4 2 2" xfId="4687"/>
    <cellStyle name="Normal 4 2 2 4 2 3" xfId="4688"/>
    <cellStyle name="Normal 4 2 2 4 3" xfId="4689"/>
    <cellStyle name="Normal 4 2 2 4 4" xfId="4690"/>
    <cellStyle name="Normal 4 2 2 5" xfId="4691"/>
    <cellStyle name="Normal 4 2 2 5 2" xfId="4692"/>
    <cellStyle name="Normal 4 2 2 5 2 2" xfId="4693"/>
    <cellStyle name="Normal 4 2 2 5 2 3" xfId="4694"/>
    <cellStyle name="Normal 4 2 2 5 3" xfId="4695"/>
    <cellStyle name="Normal 4 2 2 5 4" xfId="4696"/>
    <cellStyle name="Normal 4 2 2 6" xfId="4697"/>
    <cellStyle name="Normal 4 2 2 6 2" xfId="4698"/>
    <cellStyle name="Normal 4 2 2 6 2 2" xfId="4699"/>
    <cellStyle name="Normal 4 2 2 6 2 3" xfId="4700"/>
    <cellStyle name="Normal 4 2 2 6 3" xfId="4701"/>
    <cellStyle name="Normal 4 2 2 6 4" xfId="4702"/>
    <cellStyle name="Normal 4 2 2 7" xfId="4703"/>
    <cellStyle name="Normal 4 2 2 7 2" xfId="4704"/>
    <cellStyle name="Normal 4 2 2 7 2 2" xfId="4705"/>
    <cellStyle name="Normal 4 2 2 7 2 3" xfId="4706"/>
    <cellStyle name="Normal 4 2 2 7 3" xfId="4707"/>
    <cellStyle name="Normal 4 2 2 7 4" xfId="4708"/>
    <cellStyle name="Normal 4 2 2 8" xfId="4709"/>
    <cellStyle name="Normal 4 2 2 8 2" xfId="4710"/>
    <cellStyle name="Normal 4 2 2 8 2 2" xfId="4711"/>
    <cellStyle name="Normal 4 2 2 8 2 3" xfId="4712"/>
    <cellStyle name="Normal 4 2 2 8 3" xfId="4713"/>
    <cellStyle name="Normal 4 2 2 8 4" xfId="4714"/>
    <cellStyle name="Normal 4 2 2 9" xfId="4715"/>
    <cellStyle name="Normal 4 2 2 9 2" xfId="4716"/>
    <cellStyle name="Normal 4 2 2 9 2 2" xfId="4717"/>
    <cellStyle name="Normal 4 2 2 9 2 3" xfId="4718"/>
    <cellStyle name="Normal 4 2 2 9 3" xfId="4719"/>
    <cellStyle name="Normal 4 2 2 9 4" xfId="4720"/>
    <cellStyle name="Normal 4 2 3" xfId="4721"/>
    <cellStyle name="Normal 4 2 3 2" xfId="4722"/>
    <cellStyle name="Normal 4 2 3 2 2" xfId="4723"/>
    <cellStyle name="Normal 4 2 3 2 2 2" xfId="4724"/>
    <cellStyle name="Normal 4 2 3 2 3" xfId="4725"/>
    <cellStyle name="Normal 4 2 3 3" xfId="4726"/>
    <cellStyle name="Normal 4 2 3 4" xfId="4727"/>
    <cellStyle name="Normal 4 2 4" xfId="4728"/>
    <cellStyle name="Normal 4 2 5" xfId="4729"/>
    <cellStyle name="Normal 4 2 6" xfId="4730"/>
    <cellStyle name="Normal 4 2 7" xfId="4731"/>
    <cellStyle name="Normal 4 2 8" xfId="4732"/>
    <cellStyle name="Normal 4 2 9" xfId="4733"/>
    <cellStyle name="Normal 4 2_Scen_XBase" xfId="4734"/>
    <cellStyle name="Normal 4 3" xfId="4735"/>
    <cellStyle name="Normal 4 3 10" xfId="4736"/>
    <cellStyle name="Normal 4 3 10 2" xfId="4737"/>
    <cellStyle name="Normal 4 3 11" xfId="4738"/>
    <cellStyle name="Normal 4 3 11 2" xfId="4739"/>
    <cellStyle name="Normal 4 3 2" xfId="4740"/>
    <cellStyle name="Normal 4 3 2 2" xfId="4741"/>
    <cellStyle name="Normal 4 3 2 3" xfId="4742"/>
    <cellStyle name="Normal 4 3 3" xfId="4743"/>
    <cellStyle name="Normal 4 3 3 2" xfId="4744"/>
    <cellStyle name="Normal 4 3 3 2 2" xfId="4745"/>
    <cellStyle name="Normal 4 3 3 2 2 2" xfId="4746"/>
    <cellStyle name="Normal 4 3 3 2 3" xfId="4747"/>
    <cellStyle name="Normal 4 3 3 3" xfId="4748"/>
    <cellStyle name="Normal 4 3 3 4" xfId="4749"/>
    <cellStyle name="Normal 4 3 3 4 2" xfId="4750"/>
    <cellStyle name="Normal 4 3 3 5" xfId="4751"/>
    <cellStyle name="Normal 4 3 3 5 2" xfId="4752"/>
    <cellStyle name="Normal 4 3 4" xfId="4753"/>
    <cellStyle name="Normal 4 3 4 2" xfId="4754"/>
    <cellStyle name="Normal 4 3 4 3" xfId="4755"/>
    <cellStyle name="Normal 4 3 4 4" xfId="4756"/>
    <cellStyle name="Normal 4 3 4 4 2" xfId="4757"/>
    <cellStyle name="Normal 4 3 4 5" xfId="4758"/>
    <cellStyle name="Normal 4 3 4 5 2" xfId="4759"/>
    <cellStyle name="Normal 4 3 5" xfId="4760"/>
    <cellStyle name="Normal 4 3 5 2" xfId="4761"/>
    <cellStyle name="Normal 4 3 5 3" xfId="4762"/>
    <cellStyle name="Normal 4 3 5 3 2" xfId="4763"/>
    <cellStyle name="Normal 4 3 5 4" xfId="4764"/>
    <cellStyle name="Normal 4 3 5 4 2" xfId="4765"/>
    <cellStyle name="Normal 4 3 6" xfId="4766"/>
    <cellStyle name="Normal 4 3 7" xfId="4767"/>
    <cellStyle name="Normal 4 3 8" xfId="4768"/>
    <cellStyle name="Normal 4 3 9" xfId="4769"/>
    <cellStyle name="Normal 4 3 9 2" xfId="4770"/>
    <cellStyle name="Normal 4 3 9 2 2" xfId="4771"/>
    <cellStyle name="Normal 4 3 9 3" xfId="4772"/>
    <cellStyle name="Normal 4 3 9 4" xfId="4773"/>
    <cellStyle name="Normal 4 3_Scen_XBase" xfId="4774"/>
    <cellStyle name="Normal 4 4" xfId="4775"/>
    <cellStyle name="Normal 4 4 2" xfId="4776"/>
    <cellStyle name="Normal 4 4 3" xfId="4777"/>
    <cellStyle name="Normal 4 4 3 2" xfId="4778"/>
    <cellStyle name="Normal 4 4 3 3" xfId="4779"/>
    <cellStyle name="Normal 4 4 4" xfId="4780"/>
    <cellStyle name="Normal 4 4 5" xfId="4781"/>
    <cellStyle name="Normal 4 4 6" xfId="4782"/>
    <cellStyle name="Normal 4 4 7" xfId="4783"/>
    <cellStyle name="Normal 4 4 8" xfId="4784"/>
    <cellStyle name="Normal 4 4 9" xfId="4785"/>
    <cellStyle name="Normal 4 5" xfId="4786"/>
    <cellStyle name="Normal 4 5 10" xfId="4787"/>
    <cellStyle name="Normal 4 5 10 2" xfId="4788"/>
    <cellStyle name="Normal 4 5 11" xfId="4789"/>
    <cellStyle name="Normal 4 5 11 2" xfId="4790"/>
    <cellStyle name="Normal 4 5 2" xfId="4791"/>
    <cellStyle name="Normal 4 5 2 2" xfId="4792"/>
    <cellStyle name="Normal 4 5 2 3" xfId="4793"/>
    <cellStyle name="Normal 4 5 2 3 2" xfId="4794"/>
    <cellStyle name="Normal 4 5 2 4" xfId="4795"/>
    <cellStyle name="Normal 4 5 2 4 2" xfId="4796"/>
    <cellStyle name="Normal 4 5 3" xfId="4797"/>
    <cellStyle name="Normal 4 5 3 2" xfId="4798"/>
    <cellStyle name="Normal 4 5 3 3" xfId="4799"/>
    <cellStyle name="Normal 4 5 3 3 2" xfId="4800"/>
    <cellStyle name="Normal 4 5 3 4" xfId="4801"/>
    <cellStyle name="Normal 4 5 3 4 2" xfId="4802"/>
    <cellStyle name="Normal 4 5 4" xfId="4803"/>
    <cellStyle name="Normal 4 5 5" xfId="4804"/>
    <cellStyle name="Normal 4 5 6" xfId="4805"/>
    <cellStyle name="Normal 4 5 7" xfId="4806"/>
    <cellStyle name="Normal 4 5 8" xfId="4807"/>
    <cellStyle name="Normal 4 5 9" xfId="4808"/>
    <cellStyle name="Normal 4 5 9 2" xfId="4809"/>
    <cellStyle name="Normal 4 5 9 2 2" xfId="4810"/>
    <cellStyle name="Normal 4 5 9 3" xfId="4811"/>
    <cellStyle name="Normal 4 5 9 4" xfId="4812"/>
    <cellStyle name="Normal 4 6" xfId="4813"/>
    <cellStyle name="Normal 4 6 2" xfId="4814"/>
    <cellStyle name="Normal 4 6 2 2" xfId="4815"/>
    <cellStyle name="Normal 4 6 2 3" xfId="4816"/>
    <cellStyle name="Normal 4 6 2 3 2" xfId="4817"/>
    <cellStyle name="Normal 4 6 2 4" xfId="4818"/>
    <cellStyle name="Normal 4 6 3" xfId="4819"/>
    <cellStyle name="Normal 4 6 4" xfId="4820"/>
    <cellStyle name="Normal 4 6 4 2" xfId="4821"/>
    <cellStyle name="Normal 4 6 4 2 2" xfId="4822"/>
    <cellStyle name="Normal 4 6 4 3" xfId="4823"/>
    <cellStyle name="Normal 4 6 5" xfId="4824"/>
    <cellStyle name="Normal 4 6 5 2" xfId="4825"/>
    <cellStyle name="Normal 4 6 5 2 2" xfId="4826"/>
    <cellStyle name="Normal 4 6 5 3" xfId="4827"/>
    <cellStyle name="Normal 4 6 6" xfId="4828"/>
    <cellStyle name="Normal 4 6 6 2" xfId="4829"/>
    <cellStyle name="Normal 4 6 7" xfId="4830"/>
    <cellStyle name="Normal 4 6 7 2" xfId="4831"/>
    <cellStyle name="Normal 4 7" xfId="4832"/>
    <cellStyle name="Normal 4 7 2" xfId="4833"/>
    <cellStyle name="Normal 4 7 2 2" xfId="4834"/>
    <cellStyle name="Normal 4 7 2 2 2" xfId="4835"/>
    <cellStyle name="Normal 4 7 2 3" xfId="4836"/>
    <cellStyle name="Normal 4 7 3" xfId="4837"/>
    <cellStyle name="Normal 4 7 4" xfId="4838"/>
    <cellStyle name="Normal 4 7 4 2" xfId="4839"/>
    <cellStyle name="Normal 4 7 5" xfId="4840"/>
    <cellStyle name="Normal 4 7 5 2" xfId="4841"/>
    <cellStyle name="Normal 4 8" xfId="4842"/>
    <cellStyle name="Normal 4 8 2" xfId="4843"/>
    <cellStyle name="Normal 4 8 3" xfId="4844"/>
    <cellStyle name="Normal 4 8 4" xfId="4845"/>
    <cellStyle name="Normal 4 8 4 2" xfId="4846"/>
    <cellStyle name="Normal 4 8 5" xfId="4847"/>
    <cellStyle name="Normal 4 8 5 2" xfId="4848"/>
    <cellStyle name="Normal 4 9" xfId="4849"/>
    <cellStyle name="Normal 4 9 2" xfId="4850"/>
    <cellStyle name="Normal 4 9 3" xfId="4851"/>
    <cellStyle name="Normal 4_SUP" xfId="4852"/>
    <cellStyle name="Normal 40" xfId="4853"/>
    <cellStyle name="Normal 5" xfId="4854"/>
    <cellStyle name="Normal 5 10" xfId="4855"/>
    <cellStyle name="Normal 5 10 2" xfId="4856"/>
    <cellStyle name="Normal 5 10 3" xfId="4857"/>
    <cellStyle name="Normal 5 11" xfId="4858"/>
    <cellStyle name="Normal 5 11 2" xfId="4859"/>
    <cellStyle name="Normal 5 11 3" xfId="4860"/>
    <cellStyle name="Normal 5 12" xfId="4861"/>
    <cellStyle name="Normal 5 12 2" xfId="4862"/>
    <cellStyle name="Normal 5 12 3" xfId="4863"/>
    <cellStyle name="Normal 5 12 3 2" xfId="4864"/>
    <cellStyle name="Normal 5 12 4" xfId="4865"/>
    <cellStyle name="Normal 5 12 4 2" xfId="4866"/>
    <cellStyle name="Normal 5 13" xfId="4867"/>
    <cellStyle name="Normal 5 13 2" xfId="4868"/>
    <cellStyle name="Normal 5 13 2 2" xfId="4869"/>
    <cellStyle name="Normal 5 13 3" xfId="4870"/>
    <cellStyle name="Normal 5 13 4" xfId="4871"/>
    <cellStyle name="Normal 5 14" xfId="4872"/>
    <cellStyle name="Normal 5 15" xfId="4873"/>
    <cellStyle name="Normal 5 16" xfId="4874"/>
    <cellStyle name="Normal 5 16 2" xfId="4875"/>
    <cellStyle name="Normal 5 17" xfId="4876"/>
    <cellStyle name="Normal 5 2" xfId="4877"/>
    <cellStyle name="Normal 5 2 2" xfId="4878"/>
    <cellStyle name="Normal 5 2 2 10" xfId="4879"/>
    <cellStyle name="Normal 5 2 2 10 2" xfId="4880"/>
    <cellStyle name="Normal 5 2 2 10 2 2" xfId="4881"/>
    <cellStyle name="Normal 5 2 2 10 2 3" xfId="4882"/>
    <cellStyle name="Normal 5 2 2 10 3" xfId="4883"/>
    <cellStyle name="Normal 5 2 2 10 4" xfId="4884"/>
    <cellStyle name="Normal 5 2 2 11" xfId="4885"/>
    <cellStyle name="Normal 5 2 2 11 2" xfId="4886"/>
    <cellStyle name="Normal 5 2 2 11 2 2" xfId="4887"/>
    <cellStyle name="Normal 5 2 2 11 2 3" xfId="4888"/>
    <cellStyle name="Normal 5 2 2 11 3" xfId="4889"/>
    <cellStyle name="Normal 5 2 2 11 4" xfId="4890"/>
    <cellStyle name="Normal 5 2 2 12" xfId="4891"/>
    <cellStyle name="Normal 5 2 2 12 2" xfId="4892"/>
    <cellStyle name="Normal 5 2 2 12 2 2" xfId="4893"/>
    <cellStyle name="Normal 5 2 2 12 2 3" xfId="4894"/>
    <cellStyle name="Normal 5 2 2 12 3" xfId="4895"/>
    <cellStyle name="Normal 5 2 2 12 4" xfId="4896"/>
    <cellStyle name="Normal 5 2 2 13" xfId="4897"/>
    <cellStyle name="Normal 5 2 2 13 2" xfId="4898"/>
    <cellStyle name="Normal 5 2 2 13 2 2" xfId="4899"/>
    <cellStyle name="Normal 5 2 2 13 2 3" xfId="4900"/>
    <cellStyle name="Normal 5 2 2 13 3" xfId="4901"/>
    <cellStyle name="Normal 5 2 2 13 4" xfId="4902"/>
    <cellStyle name="Normal 5 2 2 14" xfId="4903"/>
    <cellStyle name="Normal 5 2 2 15" xfId="4904"/>
    <cellStyle name="Normal 5 2 2 2" xfId="4905"/>
    <cellStyle name="Normal 5 2 2 2 10" xfId="4906"/>
    <cellStyle name="Normal 5 2 2 2 11" xfId="4907"/>
    <cellStyle name="Normal 5 2 2 2 12" xfId="4908"/>
    <cellStyle name="Normal 5 2 2 2 13" xfId="4909"/>
    <cellStyle name="Normal 5 2 2 2 14" xfId="4910"/>
    <cellStyle name="Normal 5 2 2 2 14 2" xfId="4911"/>
    <cellStyle name="Normal 5 2 2 2 14 2 2" xfId="4912"/>
    <cellStyle name="Normal 5 2 2 2 14 3" xfId="4913"/>
    <cellStyle name="Normal 5 2 2 2 14 4" xfId="4914"/>
    <cellStyle name="Normal 5 2 2 2 15" xfId="4915"/>
    <cellStyle name="Normal 5 2 2 2 16" xfId="4916"/>
    <cellStyle name="Normal 5 2 2 2 17" xfId="4917"/>
    <cellStyle name="Normal 5 2 2 2 2" xfId="4918"/>
    <cellStyle name="Normal 5 2 2 2 3" xfId="4919"/>
    <cellStyle name="Normal 5 2 2 2 4" xfId="4920"/>
    <cellStyle name="Normal 5 2 2 2 5" xfId="4921"/>
    <cellStyle name="Normal 5 2 2 2 6" xfId="4922"/>
    <cellStyle name="Normal 5 2 2 2 7" xfId="4923"/>
    <cellStyle name="Normal 5 2 2 2 8" xfId="4924"/>
    <cellStyle name="Normal 5 2 2 2 9" xfId="4925"/>
    <cellStyle name="Normal 5 2 2 3" xfId="4926"/>
    <cellStyle name="Normal 5 2 2 3 2" xfId="4927"/>
    <cellStyle name="Normal 5 2 2 3 2 2" xfId="4928"/>
    <cellStyle name="Normal 5 2 2 3 2 2 2" xfId="4929"/>
    <cellStyle name="Normal 5 2 2 3 2 3" xfId="4930"/>
    <cellStyle name="Normal 5 2 2 3 2 4" xfId="4931"/>
    <cellStyle name="Normal 5 2 2 3 3" xfId="4932"/>
    <cellStyle name="Normal 5 2 2 3 3 2" xfId="4933"/>
    <cellStyle name="Normal 5 2 2 3 4" xfId="4934"/>
    <cellStyle name="Normal 5 2 2 3 5" xfId="4935"/>
    <cellStyle name="Normal 5 2 2 4" xfId="4936"/>
    <cellStyle name="Normal 5 2 2 4 2" xfId="4937"/>
    <cellStyle name="Normal 5 2 2 4 2 2" xfId="4938"/>
    <cellStyle name="Normal 5 2 2 4 2 3" xfId="4939"/>
    <cellStyle name="Normal 5 2 2 4 3" xfId="4940"/>
    <cellStyle name="Normal 5 2 2 4 4" xfId="4941"/>
    <cellStyle name="Normal 5 2 2 5" xfId="4942"/>
    <cellStyle name="Normal 5 2 2 5 2" xfId="4943"/>
    <cellStyle name="Normal 5 2 2 5 2 2" xfId="4944"/>
    <cellStyle name="Normal 5 2 2 5 2 3" xfId="4945"/>
    <cellStyle name="Normal 5 2 2 5 3" xfId="4946"/>
    <cellStyle name="Normal 5 2 2 5 4" xfId="4947"/>
    <cellStyle name="Normal 5 2 2 6" xfId="4948"/>
    <cellStyle name="Normal 5 2 2 6 2" xfId="4949"/>
    <cellStyle name="Normal 5 2 2 6 2 2" xfId="4950"/>
    <cellStyle name="Normal 5 2 2 6 2 3" xfId="4951"/>
    <cellStyle name="Normal 5 2 2 6 3" xfId="4952"/>
    <cellStyle name="Normal 5 2 2 6 4" xfId="4953"/>
    <cellStyle name="Normal 5 2 2 7" xfId="4954"/>
    <cellStyle name="Normal 5 2 2 7 2" xfId="4955"/>
    <cellStyle name="Normal 5 2 2 7 2 2" xfId="4956"/>
    <cellStyle name="Normal 5 2 2 7 2 3" xfId="4957"/>
    <cellStyle name="Normal 5 2 2 7 3" xfId="4958"/>
    <cellStyle name="Normal 5 2 2 7 4" xfId="4959"/>
    <cellStyle name="Normal 5 2 2 8" xfId="4960"/>
    <cellStyle name="Normal 5 2 2 8 2" xfId="4961"/>
    <cellStyle name="Normal 5 2 2 8 2 2" xfId="4962"/>
    <cellStyle name="Normal 5 2 2 8 2 3" xfId="4963"/>
    <cellStyle name="Normal 5 2 2 8 3" xfId="4964"/>
    <cellStyle name="Normal 5 2 2 8 4" xfId="4965"/>
    <cellStyle name="Normal 5 2 2 9" xfId="4966"/>
    <cellStyle name="Normal 5 2 2 9 2" xfId="4967"/>
    <cellStyle name="Normal 5 2 2 9 2 2" xfId="4968"/>
    <cellStyle name="Normal 5 2 2 9 2 3" xfId="4969"/>
    <cellStyle name="Normal 5 2 2 9 3" xfId="4970"/>
    <cellStyle name="Normal 5 2 2 9 4" xfId="4971"/>
    <cellStyle name="Normal 5 2 3" xfId="4972"/>
    <cellStyle name="Normal 5 2 3 2" xfId="4973"/>
    <cellStyle name="Normal 5 2 3 3" xfId="4974"/>
    <cellStyle name="Normal 5 2 3 3 2" xfId="4975"/>
    <cellStyle name="Normal 5 2 3 4" xfId="4976"/>
    <cellStyle name="Normal 5 2 3 4 2" xfId="4977"/>
    <cellStyle name="Normal 5 2 4" xfId="4978"/>
    <cellStyle name="Normal 5 2 5" xfId="4979"/>
    <cellStyle name="Normal 5 2 6" xfId="4980"/>
    <cellStyle name="Normal 5 2 7" xfId="4981"/>
    <cellStyle name="Normal 5 2 8" xfId="4982"/>
    <cellStyle name="Normal 5 3" xfId="4983"/>
    <cellStyle name="Normal 5 3 10" xfId="4984"/>
    <cellStyle name="Normal 5 3 2" xfId="4985"/>
    <cellStyle name="Normal 5 3 2 2" xfId="4986"/>
    <cellStyle name="Normal 5 3 2 3" xfId="4987"/>
    <cellStyle name="Normal 5 3 3" xfId="4988"/>
    <cellStyle name="Normal 5 3 3 2" xfId="4989"/>
    <cellStyle name="Normal 5 3 3 3" xfId="4990"/>
    <cellStyle name="Normal 5 3 3 3 2" xfId="4991"/>
    <cellStyle name="Normal 5 3 3 4" xfId="4992"/>
    <cellStyle name="Normal 5 3 3 4 2" xfId="4993"/>
    <cellStyle name="Normal 5 3 4" xfId="4994"/>
    <cellStyle name="Normal 5 3 5" xfId="4995"/>
    <cellStyle name="Normal 5 3 6" xfId="4996"/>
    <cellStyle name="Normal 5 3 7" xfId="4997"/>
    <cellStyle name="Normal 5 3 8" xfId="4998"/>
    <cellStyle name="Normal 5 3 9" xfId="4999"/>
    <cellStyle name="Normal 5 3 9 2" xfId="5000"/>
    <cellStyle name="Normal 5 4" xfId="5001"/>
    <cellStyle name="Normal 5 4 2" xfId="5002"/>
    <cellStyle name="Normal 5 4 3" xfId="5003"/>
    <cellStyle name="Normal 5 4 4" xfId="5004"/>
    <cellStyle name="Normal 5 4 5" xfId="5005"/>
    <cellStyle name="Normal 5 4 6" xfId="5006"/>
    <cellStyle name="Normal 5 4 7" xfId="5007"/>
    <cellStyle name="Normal 5 4 8" xfId="5008"/>
    <cellStyle name="Normal 5 5" xfId="5009"/>
    <cellStyle name="Normal 5 5 10" xfId="5010"/>
    <cellStyle name="Normal 5 5 10 2" xfId="5011"/>
    <cellStyle name="Normal 5 5 11" xfId="5012"/>
    <cellStyle name="Normal 5 5 11 2" xfId="5013"/>
    <cellStyle name="Normal 5 5 2" xfId="5014"/>
    <cellStyle name="Normal 5 5 2 2" xfId="5015"/>
    <cellStyle name="Normal 5 5 2 2 2" xfId="5016"/>
    <cellStyle name="Normal 5 5 2 2 2 2" xfId="5017"/>
    <cellStyle name="Normal 5 5 2 2 3" xfId="5018"/>
    <cellStyle name="Normal 5 5 2 3" xfId="5019"/>
    <cellStyle name="Normal 5 5 2 4" xfId="5020"/>
    <cellStyle name="Normal 5 5 2 4 2" xfId="5021"/>
    <cellStyle name="Normal 5 5 2 5" xfId="5022"/>
    <cellStyle name="Normal 5 5 2 5 2" xfId="5023"/>
    <cellStyle name="Normal 5 5 3" xfId="5024"/>
    <cellStyle name="Normal 5 5 3 2" xfId="5025"/>
    <cellStyle name="Normal 5 5 3 3" xfId="5026"/>
    <cellStyle name="Normal 5 5 3 3 2" xfId="5027"/>
    <cellStyle name="Normal 5 5 3 4" xfId="5028"/>
    <cellStyle name="Normal 5 5 3 4 2" xfId="5029"/>
    <cellStyle name="Normal 5 5 4" xfId="5030"/>
    <cellStyle name="Normal 5 5 4 2" xfId="5031"/>
    <cellStyle name="Normal 5 5 4 3" xfId="5032"/>
    <cellStyle name="Normal 5 5 4 3 2" xfId="5033"/>
    <cellStyle name="Normal 5 5 4 4" xfId="5034"/>
    <cellStyle name="Normal 5 5 4 4 2" xfId="5035"/>
    <cellStyle name="Normal 5 5 5" xfId="5036"/>
    <cellStyle name="Normal 5 5 6" xfId="5037"/>
    <cellStyle name="Normal 5 5 7" xfId="5038"/>
    <cellStyle name="Normal 5 5 8" xfId="5039"/>
    <cellStyle name="Normal 5 5 9" xfId="5040"/>
    <cellStyle name="Normal 5 5 9 2" xfId="5041"/>
    <cellStyle name="Normal 5 5 9 2 2" xfId="5042"/>
    <cellStyle name="Normal 5 5 9 3" xfId="5043"/>
    <cellStyle name="Normal 5 5 9 4" xfId="5044"/>
    <cellStyle name="Normal 5 6" xfId="5045"/>
    <cellStyle name="Normal 5 6 2" xfId="5046"/>
    <cellStyle name="Normal 5 6 3" xfId="5047"/>
    <cellStyle name="Normal 5 7" xfId="5048"/>
    <cellStyle name="Normal 5 8" xfId="5049"/>
    <cellStyle name="Normal 5 9" xfId="5050"/>
    <cellStyle name="Normal 50" xfId="5051"/>
    <cellStyle name="Normal 51" xfId="5052"/>
    <cellStyle name="Normal 52" xfId="5053"/>
    <cellStyle name="Normal 53" xfId="5054"/>
    <cellStyle name="Normal 54" xfId="5055"/>
    <cellStyle name="Normal 55" xfId="5056"/>
    <cellStyle name="Normal 6" xfId="5057"/>
    <cellStyle name="Normal 6 10" xfId="5058"/>
    <cellStyle name="Normal 6 10 2" xfId="5059"/>
    <cellStyle name="Normal 6 10 3" xfId="5060"/>
    <cellStyle name="Normal 6 11" xfId="5061"/>
    <cellStyle name="Normal 6 12" xfId="5062"/>
    <cellStyle name="Normal 6 12 2" xfId="5063"/>
    <cellStyle name="Normal 6 12 3" xfId="5064"/>
    <cellStyle name="Normal 6 13" xfId="5065"/>
    <cellStyle name="Normal 6 2" xfId="5066"/>
    <cellStyle name="Normal 6 2 10" xfId="5067"/>
    <cellStyle name="Normal 6 2 11" xfId="5068"/>
    <cellStyle name="Normal 6 2 12" xfId="5069"/>
    <cellStyle name="Normal 6 2 13" xfId="5070"/>
    <cellStyle name="Normal 6 2 14" xfId="5071"/>
    <cellStyle name="Normal 6 2 2" xfId="5072"/>
    <cellStyle name="Normal 6 2 2 10" xfId="5073"/>
    <cellStyle name="Normal 6 2 2 10 2" xfId="5074"/>
    <cellStyle name="Normal 6 2 2 10 2 2" xfId="5075"/>
    <cellStyle name="Normal 6 2 2 10 2 3" xfId="5076"/>
    <cellStyle name="Normal 6 2 2 10 3" xfId="5077"/>
    <cellStyle name="Normal 6 2 2 10 4" xfId="5078"/>
    <cellStyle name="Normal 6 2 2 11" xfId="5079"/>
    <cellStyle name="Normal 6 2 2 11 2" xfId="5080"/>
    <cellStyle name="Normal 6 2 2 11 2 2" xfId="5081"/>
    <cellStyle name="Normal 6 2 2 11 2 3" xfId="5082"/>
    <cellStyle name="Normal 6 2 2 11 3" xfId="5083"/>
    <cellStyle name="Normal 6 2 2 11 4" xfId="5084"/>
    <cellStyle name="Normal 6 2 2 12" xfId="5085"/>
    <cellStyle name="Normal 6 2 2 12 2" xfId="5086"/>
    <cellStyle name="Normal 6 2 2 12 2 2" xfId="5087"/>
    <cellStyle name="Normal 6 2 2 12 2 3" xfId="5088"/>
    <cellStyle name="Normal 6 2 2 12 3" xfId="5089"/>
    <cellStyle name="Normal 6 2 2 12 4" xfId="5090"/>
    <cellStyle name="Normal 6 2 2 13" xfId="5091"/>
    <cellStyle name="Normal 6 2 2 13 2" xfId="5092"/>
    <cellStyle name="Normal 6 2 2 13 2 2" xfId="5093"/>
    <cellStyle name="Normal 6 2 2 13 2 3" xfId="5094"/>
    <cellStyle name="Normal 6 2 2 13 3" xfId="5095"/>
    <cellStyle name="Normal 6 2 2 13 4" xfId="5096"/>
    <cellStyle name="Normal 6 2 2 2" xfId="5097"/>
    <cellStyle name="Normal 6 2 2 2 2" xfId="5098"/>
    <cellStyle name="Normal 6 2 2 2 2 2" xfId="5099"/>
    <cellStyle name="Normal 6 2 2 2 2 3" xfId="5100"/>
    <cellStyle name="Normal 6 2 2 2 3" xfId="5101"/>
    <cellStyle name="Normal 6 2 2 2 4" xfId="5102"/>
    <cellStyle name="Normal 6 2 2 3" xfId="5103"/>
    <cellStyle name="Normal 6 2 2 3 2" xfId="5104"/>
    <cellStyle name="Normal 6 2 2 3 2 2" xfId="5105"/>
    <cellStyle name="Normal 6 2 2 3 2 3" xfId="5106"/>
    <cellStyle name="Normal 6 2 2 3 3" xfId="5107"/>
    <cellStyle name="Normal 6 2 2 3 4" xfId="5108"/>
    <cellStyle name="Normal 6 2 2 4" xfId="5109"/>
    <cellStyle name="Normal 6 2 2 4 2" xfId="5110"/>
    <cellStyle name="Normal 6 2 2 4 2 2" xfId="5111"/>
    <cellStyle name="Normal 6 2 2 4 2 3" xfId="5112"/>
    <cellStyle name="Normal 6 2 2 4 3" xfId="5113"/>
    <cellStyle name="Normal 6 2 2 4 4" xfId="5114"/>
    <cellStyle name="Normal 6 2 2 5" xfId="5115"/>
    <cellStyle name="Normal 6 2 2 5 2" xfId="5116"/>
    <cellStyle name="Normal 6 2 2 5 2 2" xfId="5117"/>
    <cellStyle name="Normal 6 2 2 5 2 3" xfId="5118"/>
    <cellStyle name="Normal 6 2 2 5 3" xfId="5119"/>
    <cellStyle name="Normal 6 2 2 5 4" xfId="5120"/>
    <cellStyle name="Normal 6 2 2 6" xfId="5121"/>
    <cellStyle name="Normal 6 2 2 6 2" xfId="5122"/>
    <cellStyle name="Normal 6 2 2 6 2 2" xfId="5123"/>
    <cellStyle name="Normal 6 2 2 6 2 3" xfId="5124"/>
    <cellStyle name="Normal 6 2 2 6 3" xfId="5125"/>
    <cellStyle name="Normal 6 2 2 6 4" xfId="5126"/>
    <cellStyle name="Normal 6 2 2 7" xfId="5127"/>
    <cellStyle name="Normal 6 2 2 7 2" xfId="5128"/>
    <cellStyle name="Normal 6 2 2 7 2 2" xfId="5129"/>
    <cellStyle name="Normal 6 2 2 7 2 3" xfId="5130"/>
    <cellStyle name="Normal 6 2 2 7 3" xfId="5131"/>
    <cellStyle name="Normal 6 2 2 7 4" xfId="5132"/>
    <cellStyle name="Normal 6 2 2 8" xfId="5133"/>
    <cellStyle name="Normal 6 2 2 8 2" xfId="5134"/>
    <cellStyle name="Normal 6 2 2 8 2 2" xfId="5135"/>
    <cellStyle name="Normal 6 2 2 8 2 3" xfId="5136"/>
    <cellStyle name="Normal 6 2 2 8 3" xfId="5137"/>
    <cellStyle name="Normal 6 2 2 8 4" xfId="5138"/>
    <cellStyle name="Normal 6 2 2 9" xfId="5139"/>
    <cellStyle name="Normal 6 2 2 9 2" xfId="5140"/>
    <cellStyle name="Normal 6 2 2 9 2 2" xfId="5141"/>
    <cellStyle name="Normal 6 2 2 9 2 3" xfId="5142"/>
    <cellStyle name="Normal 6 2 2 9 3" xfId="5143"/>
    <cellStyle name="Normal 6 2 2 9 4" xfId="5144"/>
    <cellStyle name="Normal 6 2 3" xfId="5145"/>
    <cellStyle name="Normal 6 2 4" xfId="5146"/>
    <cellStyle name="Normal 6 2 4 2" xfId="5147"/>
    <cellStyle name="Normal 6 2 5" xfId="5148"/>
    <cellStyle name="Normal 6 2 6" xfId="5149"/>
    <cellStyle name="Normal 6 2 7" xfId="5150"/>
    <cellStyle name="Normal 6 2 8" xfId="5151"/>
    <cellStyle name="Normal 6 2 9" xfId="5152"/>
    <cellStyle name="Normal 6 3" xfId="5153"/>
    <cellStyle name="Normal 6 3 10" xfId="5154"/>
    <cellStyle name="Normal 6 3 11" xfId="5155"/>
    <cellStyle name="Normal 6 3 12" xfId="5156"/>
    <cellStyle name="Normal 6 3 13" xfId="5157"/>
    <cellStyle name="Normal 6 3 14" xfId="5158"/>
    <cellStyle name="Normal 6 3 15" xfId="5159"/>
    <cellStyle name="Normal 6 3 16" xfId="5160"/>
    <cellStyle name="Normal 6 3 17" xfId="5161"/>
    <cellStyle name="Normal 6 3 17 2" xfId="5162"/>
    <cellStyle name="Normal 6 3 17 2 2" xfId="5163"/>
    <cellStyle name="Normal 6 3 17 3" xfId="5164"/>
    <cellStyle name="Normal 6 3 18" xfId="5165"/>
    <cellStyle name="Normal 6 3 2" xfId="5166"/>
    <cellStyle name="Normal 6 3 3" xfId="5167"/>
    <cellStyle name="Normal 6 3 4" xfId="5168"/>
    <cellStyle name="Normal 6 3 5" xfId="5169"/>
    <cellStyle name="Normal 6 3 6" xfId="5170"/>
    <cellStyle name="Normal 6 3 7" xfId="5171"/>
    <cellStyle name="Normal 6 3 8" xfId="5172"/>
    <cellStyle name="Normal 6 3 9" xfId="5173"/>
    <cellStyle name="Normal 6 3 9 2" xfId="5174"/>
    <cellStyle name="Normal 6 4" xfId="5175"/>
    <cellStyle name="Normal 6 4 2" xfId="5176"/>
    <cellStyle name="Normal 6 4 3" xfId="5177"/>
    <cellStyle name="Normal 6 4 4" xfId="5178"/>
    <cellStyle name="Normal 6 4 5" xfId="5179"/>
    <cellStyle name="Normal 6 4 6" xfId="5180"/>
    <cellStyle name="Normal 6 4 7" xfId="5181"/>
    <cellStyle name="Normal 6 4 8" xfId="5182"/>
    <cellStyle name="Normal 6 5" xfId="5183"/>
    <cellStyle name="Normal 6 5 2" xfId="5184"/>
    <cellStyle name="Normal 6 5 3" xfId="5185"/>
    <cellStyle name="Normal 6 5 4" xfId="5186"/>
    <cellStyle name="Normal 6 5 5" xfId="5187"/>
    <cellStyle name="Normal 6 5 6" xfId="5188"/>
    <cellStyle name="Normal 6 5 7" xfId="5189"/>
    <cellStyle name="Normal 6 5 8" xfId="5190"/>
    <cellStyle name="Normal 6 6" xfId="5191"/>
    <cellStyle name="Normal 6 7" xfId="5192"/>
    <cellStyle name="Normal 6 8" xfId="5193"/>
    <cellStyle name="Normal 6 9" xfId="5194"/>
    <cellStyle name="Normal 6_ELC" xfId="5195"/>
    <cellStyle name="Normal 7" xfId="5196"/>
    <cellStyle name="Normal 7 10" xfId="5197"/>
    <cellStyle name="Normal 7 11" xfId="5198"/>
    <cellStyle name="Normal 7 12" xfId="5199"/>
    <cellStyle name="Normal 7 13" xfId="5200"/>
    <cellStyle name="Normal 7 14" xfId="5201"/>
    <cellStyle name="Normal 7 15" xfId="5202"/>
    <cellStyle name="Normal 7 2" xfId="5203"/>
    <cellStyle name="Normal 7 2 2" xfId="5204"/>
    <cellStyle name="Normal 7 2 3" xfId="5205"/>
    <cellStyle name="Normal 7 2 3 2" xfId="5206"/>
    <cellStyle name="Normal 7 2 3 3" xfId="5207"/>
    <cellStyle name="Normal 7 2 4" xfId="5208"/>
    <cellStyle name="Normal 7 2 5" xfId="5209"/>
    <cellStyle name="Normal 7 2 6" xfId="5210"/>
    <cellStyle name="Normal 7 2 7" xfId="5211"/>
    <cellStyle name="Normal 7 2 8" xfId="5212"/>
    <cellStyle name="Normal 7 2 9" xfId="5213"/>
    <cellStyle name="Normal 7 2_Scen_XBase" xfId="5214"/>
    <cellStyle name="Normal 7 3" xfId="5215"/>
    <cellStyle name="Normal 7 3 10" xfId="5216"/>
    <cellStyle name="Normal 7 3 10 2" xfId="5217"/>
    <cellStyle name="Normal 7 3 11" xfId="5218"/>
    <cellStyle name="Normal 7 3 11 2" xfId="5219"/>
    <cellStyle name="Normal 7 3 2" xfId="5220"/>
    <cellStyle name="Normal 7 3 3" xfId="5221"/>
    <cellStyle name="Normal 7 3 4" xfId="5222"/>
    <cellStyle name="Normal 7 3 5" xfId="5223"/>
    <cellStyle name="Normal 7 3 6" xfId="5224"/>
    <cellStyle name="Normal 7 3 7" xfId="5225"/>
    <cellStyle name="Normal 7 3 8" xfId="5226"/>
    <cellStyle name="Normal 7 3 9" xfId="5227"/>
    <cellStyle name="Normal 7 4" xfId="5228"/>
    <cellStyle name="Normal 7 4 2" xfId="5229"/>
    <cellStyle name="Normal 7 4 3" xfId="5230"/>
    <cellStyle name="Normal 7 4 4" xfId="5231"/>
    <cellStyle name="Normal 7 4 5" xfId="5232"/>
    <cellStyle name="Normal 7 4 6" xfId="5233"/>
    <cellStyle name="Normal 7 4 7" xfId="5234"/>
    <cellStyle name="Normal 7 4 8" xfId="5235"/>
    <cellStyle name="Normal 7 5" xfId="5236"/>
    <cellStyle name="Normal 7 5 2" xfId="5237"/>
    <cellStyle name="Normal 7 5 3" xfId="5238"/>
    <cellStyle name="Normal 7 5 4" xfId="5239"/>
    <cellStyle name="Normal 7 5 5" xfId="5240"/>
    <cellStyle name="Normal 7 5 6" xfId="5241"/>
    <cellStyle name="Normal 7 5 7" xfId="5242"/>
    <cellStyle name="Normal 7 5 8" xfId="5243"/>
    <cellStyle name="Normal 7 6" xfId="5244"/>
    <cellStyle name="Normal 7 7" xfId="5245"/>
    <cellStyle name="Normal 7 8" xfId="5246"/>
    <cellStyle name="Normal 7 9" xfId="5247"/>
    <cellStyle name="Normal 8" xfId="5248"/>
    <cellStyle name="Normal 8 10" xfId="5249"/>
    <cellStyle name="Normal 8 10 2" xfId="5250"/>
    <cellStyle name="Normal 8 10 3" xfId="5251"/>
    <cellStyle name="Normal 8 11" xfId="5252"/>
    <cellStyle name="Normal 8 11 2" xfId="5253"/>
    <cellStyle name="Normal 8 11 3" xfId="5254"/>
    <cellStyle name="Normal 8 11 3 2" xfId="5255"/>
    <cellStyle name="Normal 8 11 4" xfId="5256"/>
    <cellStyle name="Normal 8 11 4 2" xfId="5257"/>
    <cellStyle name="Normal 8 12" xfId="5258"/>
    <cellStyle name="Normal 8 13" xfId="5259"/>
    <cellStyle name="Normal 8 14" xfId="5260"/>
    <cellStyle name="Normal 8 15" xfId="5261"/>
    <cellStyle name="Normal 8 2" xfId="5262"/>
    <cellStyle name="Normal 8 2 2" xfId="5263"/>
    <cellStyle name="Normal 8 2 3" xfId="5264"/>
    <cellStyle name="Normal 8 2 4" xfId="5265"/>
    <cellStyle name="Normal 8 2 5" xfId="5266"/>
    <cellStyle name="Normal 8 2 6" xfId="5267"/>
    <cellStyle name="Normal 8 2 7" xfId="5268"/>
    <cellStyle name="Normal 8 2 8" xfId="5269"/>
    <cellStyle name="Normal 8 2 9" xfId="5270"/>
    <cellStyle name="Normal 8 3" xfId="5271"/>
    <cellStyle name="Normal 8 3 2" xfId="5272"/>
    <cellStyle name="Normal 8 3 3" xfId="5273"/>
    <cellStyle name="Normal 8 3 4" xfId="5274"/>
    <cellStyle name="Normal 8 3 5" xfId="5275"/>
    <cellStyle name="Normal 8 3 6" xfId="5276"/>
    <cellStyle name="Normal 8 3 7" xfId="5277"/>
    <cellStyle name="Normal 8 3 8" xfId="5278"/>
    <cellStyle name="Normal 8 3 9" xfId="5279"/>
    <cellStyle name="Normal 8 4" xfId="5280"/>
    <cellStyle name="Normal 8 4 2" xfId="5281"/>
    <cellStyle name="Normal 8 4 3" xfId="5282"/>
    <cellStyle name="Normal 8 4 4" xfId="5283"/>
    <cellStyle name="Normal 8 4 5" xfId="5284"/>
    <cellStyle name="Normal 8 4 6" xfId="5285"/>
    <cellStyle name="Normal 8 4 7" xfId="5286"/>
    <cellStyle name="Normal 8 4 8" xfId="5287"/>
    <cellStyle name="Normal 8 5" xfId="5288"/>
    <cellStyle name="Normal 8 5 2" xfId="5289"/>
    <cellStyle name="Normal 8 5 3" xfId="5290"/>
    <cellStyle name="Normal 8 5 4" xfId="5291"/>
    <cellStyle name="Normal 8 5 5" xfId="5292"/>
    <cellStyle name="Normal 8 5 6" xfId="5293"/>
    <cellStyle name="Normal 8 5 7" xfId="5294"/>
    <cellStyle name="Normal 8 5 8" xfId="5295"/>
    <cellStyle name="Normal 8 6" xfId="5296"/>
    <cellStyle name="Normal 8 7" xfId="5297"/>
    <cellStyle name="Normal 8 8" xfId="5298"/>
    <cellStyle name="Normal 8 9" xfId="5299"/>
    <cellStyle name="Normal 9" xfId="5300"/>
    <cellStyle name="Normal 9 10" xfId="5301"/>
    <cellStyle name="Normal 9 10 2" xfId="5302"/>
    <cellStyle name="Normal 9 10 2 2" xfId="5303"/>
    <cellStyle name="Normal 9 10 3" xfId="5304"/>
    <cellStyle name="Normal 9 11" xfId="5305"/>
    <cellStyle name="Normal 9 11 2" xfId="5306"/>
    <cellStyle name="Normal 9 11 2 2" xfId="5307"/>
    <cellStyle name="Normal 9 11 3" xfId="5308"/>
    <cellStyle name="Normal 9 12" xfId="5309"/>
    <cellStyle name="Normal 9 12 2" xfId="5310"/>
    <cellStyle name="Normal 9 13" xfId="5311"/>
    <cellStyle name="Normal 9 13 2" xfId="5312"/>
    <cellStyle name="Normal 9 2" xfId="5313"/>
    <cellStyle name="Normal 9 2 2" xfId="5314"/>
    <cellStyle name="Normal 9 2 2 2" xfId="5315"/>
    <cellStyle name="Normal 9 2 2 3" xfId="5316"/>
    <cellStyle name="Normal 9 2 2 3 2" xfId="5317"/>
    <cellStyle name="Normal 9 2 2 4" xfId="5318"/>
    <cellStyle name="Normal 9 2 3" xfId="5319"/>
    <cellStyle name="Normal 9 2 3 2" xfId="5320"/>
    <cellStyle name="Normal 9 2 3 2 2" xfId="5321"/>
    <cellStyle name="Normal 9 2 3 3" xfId="5322"/>
    <cellStyle name="Normal 9 2 4" xfId="5323"/>
    <cellStyle name="Normal 9 2 4 2" xfId="5324"/>
    <cellStyle name="Normal 9 2 4 2 2" xfId="5325"/>
    <cellStyle name="Normal 9 2 4 3" xfId="5326"/>
    <cellStyle name="Normal 9 2 5" xfId="5327"/>
    <cellStyle name="Normal 9 2 5 2" xfId="5328"/>
    <cellStyle name="Normal 9 2 6" xfId="5329"/>
    <cellStyle name="Normal 9 2 6 2" xfId="5330"/>
    <cellStyle name="Normal 9 3" xfId="5331"/>
    <cellStyle name="Normal 9 3 2" xfId="5332"/>
    <cellStyle name="Normal 9 3 3" xfId="5333"/>
    <cellStyle name="Normal 9 3 3 2" xfId="5334"/>
    <cellStyle name="Normal 9 3 4" xfId="5335"/>
    <cellStyle name="Normal 9 3 4 2" xfId="5336"/>
    <cellStyle name="Normal 9 4" xfId="5337"/>
    <cellStyle name="Normal 9 5" xfId="5338"/>
    <cellStyle name="Normal 9 6" xfId="5339"/>
    <cellStyle name="Normal 9 7" xfId="5340"/>
    <cellStyle name="Normal 9 8" xfId="5341"/>
    <cellStyle name="Normal 9 9" xfId="5342"/>
    <cellStyle name="Normal 9 9 2" xfId="5343"/>
    <cellStyle name="Normal GHG Numbers (0.00)" xfId="5344"/>
    <cellStyle name="Normal GHG Textfiels Bold" xfId="5345"/>
    <cellStyle name="Normal GHG whole table" xfId="5346"/>
    <cellStyle name="Normal GHG-Shade" xfId="5347"/>
    <cellStyle name="Normale 2" xfId="5348"/>
    <cellStyle name="Normale_B2020" xfId="5349"/>
    <cellStyle name="Note 10" xfId="5350"/>
    <cellStyle name="Note 10 2" xfId="5351"/>
    <cellStyle name="Note 10 3" xfId="5352"/>
    <cellStyle name="Note 10 3 2" xfId="5353"/>
    <cellStyle name="Note 10 3_ELC_final" xfId="5354"/>
    <cellStyle name="Note 10_ELC_final" xfId="5355"/>
    <cellStyle name="Note 11" xfId="5356"/>
    <cellStyle name="Note 11 2" xfId="5357"/>
    <cellStyle name="Note 11_ELC_final" xfId="5358"/>
    <cellStyle name="Note 12" xfId="5359"/>
    <cellStyle name="Note 12 2" xfId="5360"/>
    <cellStyle name="Note 12_ELC_final" xfId="5361"/>
    <cellStyle name="Note 13" xfId="5362"/>
    <cellStyle name="Note 13 2" xfId="5363"/>
    <cellStyle name="Note 13_ELC_final" xfId="5364"/>
    <cellStyle name="Note 14" xfId="5365"/>
    <cellStyle name="Note 14 2" xfId="5366"/>
    <cellStyle name="Note 14_ELC_final" xfId="5367"/>
    <cellStyle name="Note 15" xfId="5368"/>
    <cellStyle name="Note 15 2" xfId="5369"/>
    <cellStyle name="Note 15_ELC_final" xfId="5370"/>
    <cellStyle name="Note 16" xfId="5371"/>
    <cellStyle name="Note 16 2" xfId="5372"/>
    <cellStyle name="Note 16_ELC_final" xfId="5373"/>
    <cellStyle name="Note 17" xfId="5374"/>
    <cellStyle name="Note 17 2" xfId="5375"/>
    <cellStyle name="Note 17_ELC_final" xfId="5376"/>
    <cellStyle name="Note 18" xfId="5377"/>
    <cellStyle name="Note 18 2" xfId="5378"/>
    <cellStyle name="Note 18_ELC_final" xfId="5379"/>
    <cellStyle name="Note 19" xfId="5380"/>
    <cellStyle name="Note 2" xfId="5381"/>
    <cellStyle name="Note 2 10" xfId="5382"/>
    <cellStyle name="Note 2 11" xfId="5383"/>
    <cellStyle name="Note 2 12" xfId="5384"/>
    <cellStyle name="Note 2 13" xfId="5385"/>
    <cellStyle name="Note 2 14" xfId="5386"/>
    <cellStyle name="Note 2 15" xfId="5387"/>
    <cellStyle name="Note 2 16" xfId="5388"/>
    <cellStyle name="Note 2 17" xfId="5389"/>
    <cellStyle name="Note 2 18" xfId="5390"/>
    <cellStyle name="Note 2 2" xfId="5391"/>
    <cellStyle name="Note 2 2 2" xfId="5392"/>
    <cellStyle name="Note 2 3" xfId="5393"/>
    <cellStyle name="Note 2 3 2" xfId="5394"/>
    <cellStyle name="Note 2 4" xfId="5395"/>
    <cellStyle name="Note 2 5" xfId="5396"/>
    <cellStyle name="Note 2 6" xfId="5397"/>
    <cellStyle name="Note 2 7" xfId="5398"/>
    <cellStyle name="Note 2 8" xfId="5399"/>
    <cellStyle name="Note 2 9" xfId="5400"/>
    <cellStyle name="Note 2_PrimaryEnergyPrices_TIMES" xfId="5401"/>
    <cellStyle name="Note 20" xfId="5402"/>
    <cellStyle name="Note 21" xfId="5403"/>
    <cellStyle name="Note 22" xfId="5404"/>
    <cellStyle name="Note 23" xfId="5405"/>
    <cellStyle name="Note 24" xfId="5406"/>
    <cellStyle name="Note 25" xfId="5407"/>
    <cellStyle name="Note 26" xfId="5408"/>
    <cellStyle name="Note 27" xfId="5409"/>
    <cellStyle name="Note 28" xfId="5410"/>
    <cellStyle name="Note 29" xfId="5411"/>
    <cellStyle name="Note 3" xfId="5412"/>
    <cellStyle name="Note 3 2" xfId="5413"/>
    <cellStyle name="Note 3 2 2" xfId="5414"/>
    <cellStyle name="Note 3 3" xfId="5415"/>
    <cellStyle name="Note 3 4" xfId="5416"/>
    <cellStyle name="Note 3 4 2" xfId="5417"/>
    <cellStyle name="Note 3 4 3" xfId="5418"/>
    <cellStyle name="Note 3 5" xfId="5419"/>
    <cellStyle name="Note 3 6" xfId="5420"/>
    <cellStyle name="Note 3 7" xfId="5421"/>
    <cellStyle name="Note 30" xfId="5422"/>
    <cellStyle name="Note 31" xfId="5423"/>
    <cellStyle name="Note 32" xfId="5424"/>
    <cellStyle name="Note 33" xfId="5425"/>
    <cellStyle name="Note 34" xfId="5426"/>
    <cellStyle name="Note 35" xfId="5427"/>
    <cellStyle name="Note 36" xfId="5428"/>
    <cellStyle name="Note 37" xfId="5429"/>
    <cellStyle name="Note 38" xfId="5430"/>
    <cellStyle name="Note 39" xfId="5431"/>
    <cellStyle name="Note 4" xfId="5432"/>
    <cellStyle name="Note 4 2" xfId="5433"/>
    <cellStyle name="Note 4 3" xfId="5434"/>
    <cellStyle name="Note 4 3 2" xfId="5435"/>
    <cellStyle name="Note 4 3_ELC_final" xfId="5436"/>
    <cellStyle name="Note 4 4" xfId="5437"/>
    <cellStyle name="Note 4_ELC_final" xfId="5438"/>
    <cellStyle name="Note 40" xfId="5439"/>
    <cellStyle name="Note 41" xfId="5440"/>
    <cellStyle name="Note 5" xfId="5441"/>
    <cellStyle name="Note 5 2" xfId="5442"/>
    <cellStyle name="Note 5 3" xfId="5443"/>
    <cellStyle name="Note 5 3 2" xfId="5444"/>
    <cellStyle name="Note 5 3_ELC_final" xfId="5445"/>
    <cellStyle name="Note 5 4" xfId="5446"/>
    <cellStyle name="Note 5_ELC_final" xfId="5447"/>
    <cellStyle name="Note 6" xfId="5448"/>
    <cellStyle name="Note 6 2" xfId="5449"/>
    <cellStyle name="Note 6 3" xfId="5450"/>
    <cellStyle name="Note 6 3 2" xfId="5451"/>
    <cellStyle name="Note 6 3_ELC_final" xfId="5452"/>
    <cellStyle name="Note 6 4" xfId="5453"/>
    <cellStyle name="Note 6_ELC_final" xfId="5454"/>
    <cellStyle name="Note 7" xfId="5455"/>
    <cellStyle name="Note 7 2" xfId="5456"/>
    <cellStyle name="Note 7 2 2" xfId="5457"/>
    <cellStyle name="Note 7 3" xfId="5458"/>
    <cellStyle name="Note 7 3 2" xfId="5459"/>
    <cellStyle name="Note 7 3_ELC_final" xfId="5460"/>
    <cellStyle name="Note 7 4" xfId="5461"/>
    <cellStyle name="Note 7_ELC_final" xfId="5462"/>
    <cellStyle name="Note 8" xfId="5463"/>
    <cellStyle name="Note 8 2" xfId="5464"/>
    <cellStyle name="Note 8 2 2" xfId="5465"/>
    <cellStyle name="Note 8 3" xfId="5466"/>
    <cellStyle name="Note 8 3 2" xfId="5467"/>
    <cellStyle name="Note 8 3_ELC_final" xfId="5468"/>
    <cellStyle name="Note 8 4" xfId="5469"/>
    <cellStyle name="Note 8_ELC_final" xfId="5470"/>
    <cellStyle name="Note 9" xfId="5471"/>
    <cellStyle name="Note 9 2" xfId="5472"/>
    <cellStyle name="Note 9 3" xfId="5473"/>
    <cellStyle name="Note 9 3 2" xfId="5474"/>
    <cellStyle name="Note 9 3_ELC_final" xfId="5475"/>
    <cellStyle name="Note 9 4" xfId="5476"/>
    <cellStyle name="Note 9_ELC_final" xfId="5477"/>
    <cellStyle name="Notiz" xfId="5478"/>
    <cellStyle name="Notiz 2" xfId="5479"/>
    <cellStyle name="Notiz 3" xfId="5480"/>
    <cellStyle name="num_note" xfId="5481"/>
    <cellStyle name="Nuovo" xfId="5482"/>
    <cellStyle name="Nuovo 10" xfId="5483"/>
    <cellStyle name="Nuovo 11" xfId="5484"/>
    <cellStyle name="Nuovo 12" xfId="5485"/>
    <cellStyle name="Nuovo 13" xfId="5486"/>
    <cellStyle name="Nuovo 14" xfId="5487"/>
    <cellStyle name="Nuovo 15" xfId="5488"/>
    <cellStyle name="Nuovo 16" xfId="5489"/>
    <cellStyle name="Nuovo 17" xfId="5490"/>
    <cellStyle name="Nuovo 18" xfId="5491"/>
    <cellStyle name="Nuovo 19" xfId="5492"/>
    <cellStyle name="Nuovo 2" xfId="5493"/>
    <cellStyle name="Nuovo 2 2" xfId="5494"/>
    <cellStyle name="Nuovo 2 3" xfId="5495"/>
    <cellStyle name="Nuovo 20" xfId="5496"/>
    <cellStyle name="Nuovo 21" xfId="5497"/>
    <cellStyle name="Nuovo 22" xfId="5498"/>
    <cellStyle name="Nuovo 23" xfId="5499"/>
    <cellStyle name="Nuovo 24" xfId="5500"/>
    <cellStyle name="Nuovo 25" xfId="5501"/>
    <cellStyle name="Nuovo 26" xfId="5502"/>
    <cellStyle name="Nuovo 27" xfId="5503"/>
    <cellStyle name="Nuovo 28" xfId="5504"/>
    <cellStyle name="Nuovo 29" xfId="5505"/>
    <cellStyle name="Nuovo 3" xfId="5506"/>
    <cellStyle name="Nuovo 30" xfId="5507"/>
    <cellStyle name="Nuovo 31" xfId="5508"/>
    <cellStyle name="Nuovo 32" xfId="5509"/>
    <cellStyle name="Nuovo 33" xfId="5510"/>
    <cellStyle name="Nuovo 34" xfId="5511"/>
    <cellStyle name="Nuovo 35" xfId="5512"/>
    <cellStyle name="Nuovo 36" xfId="5513"/>
    <cellStyle name="Nuovo 37" xfId="5514"/>
    <cellStyle name="Nuovo 38" xfId="5515"/>
    <cellStyle name="Nuovo 4" xfId="5516"/>
    <cellStyle name="Nuovo 4 2" xfId="5517"/>
    <cellStyle name="Nuovo 5" xfId="5518"/>
    <cellStyle name="Nuovo 6" xfId="5519"/>
    <cellStyle name="Nuovo 7" xfId="5520"/>
    <cellStyle name="Nuovo 8" xfId="5521"/>
    <cellStyle name="Nuovo 9" xfId="5522"/>
    <cellStyle name="Output 10" xfId="5523"/>
    <cellStyle name="Output 11" xfId="5524"/>
    <cellStyle name="Output 12" xfId="5525"/>
    <cellStyle name="Output 13" xfId="5526"/>
    <cellStyle name="Output 14" xfId="5527"/>
    <cellStyle name="Output 15" xfId="5528"/>
    <cellStyle name="Output 16" xfId="5529"/>
    <cellStyle name="Output 17" xfId="5530"/>
    <cellStyle name="Output 18" xfId="5531"/>
    <cellStyle name="Output 19" xfId="5532"/>
    <cellStyle name="Output 2" xfId="5533"/>
    <cellStyle name="Output 2 10" xfId="5534"/>
    <cellStyle name="Output 2 2" xfId="5535"/>
    <cellStyle name="Output 2 3" xfId="5536"/>
    <cellStyle name="Output 2 4" xfId="5537"/>
    <cellStyle name="Output 2 5" xfId="5538"/>
    <cellStyle name="Output 2 6" xfId="5539"/>
    <cellStyle name="Output 2 7" xfId="5540"/>
    <cellStyle name="Output 2 8" xfId="5541"/>
    <cellStyle name="Output 2 9" xfId="5542"/>
    <cellStyle name="Output 20" xfId="5543"/>
    <cellStyle name="Output 21" xfId="5544"/>
    <cellStyle name="Output 22" xfId="5545"/>
    <cellStyle name="Output 23" xfId="5546"/>
    <cellStyle name="Output 24" xfId="5547"/>
    <cellStyle name="Output 25" xfId="5548"/>
    <cellStyle name="Output 26" xfId="5549"/>
    <cellStyle name="Output 27" xfId="5550"/>
    <cellStyle name="Output 28" xfId="5551"/>
    <cellStyle name="Output 29" xfId="5552"/>
    <cellStyle name="Output 3" xfId="5553"/>
    <cellStyle name="Output 3 2" xfId="5554"/>
    <cellStyle name="Output 3 3" xfId="5555"/>
    <cellStyle name="Output 3 4" xfId="5556"/>
    <cellStyle name="Output 30" xfId="5557"/>
    <cellStyle name="Output 31" xfId="5558"/>
    <cellStyle name="Output 32" xfId="5559"/>
    <cellStyle name="Output 33" xfId="5560"/>
    <cellStyle name="Output 34" xfId="5561"/>
    <cellStyle name="Output 35" xfId="5562"/>
    <cellStyle name="Output 36" xfId="5563"/>
    <cellStyle name="Output 37" xfId="5564"/>
    <cellStyle name="Output 38" xfId="5565"/>
    <cellStyle name="Output 39" xfId="5566"/>
    <cellStyle name="Output 4" xfId="5567"/>
    <cellStyle name="Output 40" xfId="5568"/>
    <cellStyle name="Output 41" xfId="5569"/>
    <cellStyle name="Output 42" xfId="5570"/>
    <cellStyle name="Output 43" xfId="5571"/>
    <cellStyle name="Output 5" xfId="5572"/>
    <cellStyle name="Output 6" xfId="5573"/>
    <cellStyle name="Output 7" xfId="5574"/>
    <cellStyle name="Output 8" xfId="5575"/>
    <cellStyle name="Output 9" xfId="5576"/>
    <cellStyle name="Pattern" xfId="5577"/>
    <cellStyle name="Percent 10" xfId="5578"/>
    <cellStyle name="Percent 10 10" xfId="5579"/>
    <cellStyle name="Percent 10 11" xfId="5580"/>
    <cellStyle name="Percent 10 12" xfId="5581"/>
    <cellStyle name="Percent 10 12 2" xfId="5582"/>
    <cellStyle name="Percent 10 13" xfId="5583"/>
    <cellStyle name="Percent 10 13 2" xfId="5584"/>
    <cellStyle name="Percent 10 14" xfId="5585"/>
    <cellStyle name="Percent 10 14 2" xfId="5586"/>
    <cellStyle name="Percent 10 15" xfId="5587"/>
    <cellStyle name="Percent 10 15 2" xfId="5588"/>
    <cellStyle name="Percent 10 16" xfId="5589"/>
    <cellStyle name="Percent 10 16 2" xfId="5590"/>
    <cellStyle name="Percent 10 17" xfId="5591"/>
    <cellStyle name="Percent 10 17 2" xfId="5592"/>
    <cellStyle name="Percent 10 18" xfId="5593"/>
    <cellStyle name="Percent 10 18 2" xfId="5594"/>
    <cellStyle name="Percent 10 19" xfId="5595"/>
    <cellStyle name="Percent 10 19 2" xfId="5596"/>
    <cellStyle name="Percent 10 2" xfId="5597"/>
    <cellStyle name="Percent 10 2 2" xfId="5598"/>
    <cellStyle name="Percent 10 2 2 2" xfId="5599"/>
    <cellStyle name="Percent 10 2 3" xfId="5600"/>
    <cellStyle name="Percent 10 2 3 2" xfId="5601"/>
    <cellStyle name="Percent 10 2 4" xfId="5602"/>
    <cellStyle name="Percent 10 2 5" xfId="5603"/>
    <cellStyle name="Percent 10 20" xfId="5604"/>
    <cellStyle name="Percent 10 20 2" xfId="5605"/>
    <cellStyle name="Percent 10 3" xfId="5606"/>
    <cellStyle name="Percent 10 3 2" xfId="5607"/>
    <cellStyle name="Percent 10 3 2 2" xfId="5608"/>
    <cellStyle name="Percent 10 3 3" xfId="5609"/>
    <cellStyle name="Percent 10 3 3 2" xfId="5610"/>
    <cellStyle name="Percent 10 3 4" xfId="5611"/>
    <cellStyle name="Percent 10 3 5" xfId="5612"/>
    <cellStyle name="Percent 10 4" xfId="5613"/>
    <cellStyle name="Percent 10 4 2" xfId="5614"/>
    <cellStyle name="Percent 10 4 2 2" xfId="5615"/>
    <cellStyle name="Percent 10 4 3" xfId="5616"/>
    <cellStyle name="Percent 10 4 3 2" xfId="5617"/>
    <cellStyle name="Percent 10 4 4" xfId="5618"/>
    <cellStyle name="Percent 10 4 5" xfId="5619"/>
    <cellStyle name="Percent 10 5" xfId="5620"/>
    <cellStyle name="Percent 10 5 2" xfId="5621"/>
    <cellStyle name="Percent 10 5 2 2" xfId="5622"/>
    <cellStyle name="Percent 10 5 3" xfId="5623"/>
    <cellStyle name="Percent 10 5 3 2" xfId="5624"/>
    <cellStyle name="Percent 10 5 4" xfId="5625"/>
    <cellStyle name="Percent 10 5 5" xfId="5626"/>
    <cellStyle name="Percent 10 6" xfId="5627"/>
    <cellStyle name="Percent 10 6 2" xfId="5628"/>
    <cellStyle name="Percent 10 6 2 2" xfId="5629"/>
    <cellStyle name="Percent 10 6 3" xfId="5630"/>
    <cellStyle name="Percent 10 6 3 2" xfId="5631"/>
    <cellStyle name="Percent 10 6 4" xfId="5632"/>
    <cellStyle name="Percent 10 6 5" xfId="5633"/>
    <cellStyle name="Percent 10 7" xfId="5634"/>
    <cellStyle name="Percent 10 7 2" xfId="5635"/>
    <cellStyle name="Percent 10 7 2 2" xfId="5636"/>
    <cellStyle name="Percent 10 7 3" xfId="5637"/>
    <cellStyle name="Percent 10 7 3 2" xfId="5638"/>
    <cellStyle name="Percent 10 7 4" xfId="5639"/>
    <cellStyle name="Percent 10 7 4 2" xfId="5640"/>
    <cellStyle name="Percent 10 7 5" xfId="5641"/>
    <cellStyle name="Percent 10 7 5 2" xfId="5642"/>
    <cellStyle name="Percent 10 7 6" xfId="5643"/>
    <cellStyle name="Percent 10 7 7" xfId="5644"/>
    <cellStyle name="Percent 10 8" xfId="5645"/>
    <cellStyle name="Percent 10 8 2" xfId="5646"/>
    <cellStyle name="Percent 10 8 2 2" xfId="5647"/>
    <cellStyle name="Percent 10 8 3" xfId="5648"/>
    <cellStyle name="Percent 10 8 3 2" xfId="5649"/>
    <cellStyle name="Percent 10 8 4" xfId="5650"/>
    <cellStyle name="Percent 10 8 5" xfId="5651"/>
    <cellStyle name="Percent 10 9" xfId="5652"/>
    <cellStyle name="Percent 10 9 2" xfId="5653"/>
    <cellStyle name="Percent 11" xfId="5654"/>
    <cellStyle name="Percent 11 10" xfId="5655"/>
    <cellStyle name="Percent 11 10 2" xfId="5656"/>
    <cellStyle name="Percent 11 11" xfId="5657"/>
    <cellStyle name="Percent 11 12" xfId="5658"/>
    <cellStyle name="Percent 11 2" xfId="5659"/>
    <cellStyle name="Percent 11 2 2" xfId="5660"/>
    <cellStyle name="Percent 11 2 2 2" xfId="5661"/>
    <cellStyle name="Percent 11 2 3" xfId="5662"/>
    <cellStyle name="Percent 11 2 3 2" xfId="5663"/>
    <cellStyle name="Percent 11 2 4" xfId="5664"/>
    <cellStyle name="Percent 11 2 5" xfId="5665"/>
    <cellStyle name="Percent 11 3" xfId="5666"/>
    <cellStyle name="Percent 11 3 2" xfId="5667"/>
    <cellStyle name="Percent 11 3 2 2" xfId="5668"/>
    <cellStyle name="Percent 11 3 3" xfId="5669"/>
    <cellStyle name="Percent 11 3 3 2" xfId="5670"/>
    <cellStyle name="Percent 11 3 4" xfId="5671"/>
    <cellStyle name="Percent 11 3 5" xfId="5672"/>
    <cellStyle name="Percent 11 4" xfId="5673"/>
    <cellStyle name="Percent 11 4 2" xfId="5674"/>
    <cellStyle name="Percent 11 4 2 2" xfId="5675"/>
    <cellStyle name="Percent 11 4 3" xfId="5676"/>
    <cellStyle name="Percent 11 4 3 2" xfId="5677"/>
    <cellStyle name="Percent 11 4 4" xfId="5678"/>
    <cellStyle name="Percent 11 4 5" xfId="5679"/>
    <cellStyle name="Percent 11 5" xfId="5680"/>
    <cellStyle name="Percent 11 5 2" xfId="5681"/>
    <cellStyle name="Percent 11 5 2 2" xfId="5682"/>
    <cellStyle name="Percent 11 5 3" xfId="5683"/>
    <cellStyle name="Percent 11 5 3 2" xfId="5684"/>
    <cellStyle name="Percent 11 5 4" xfId="5685"/>
    <cellStyle name="Percent 11 5 5" xfId="5686"/>
    <cellStyle name="Percent 11 6" xfId="5687"/>
    <cellStyle name="Percent 11 6 2" xfId="5688"/>
    <cellStyle name="Percent 11 6 2 2" xfId="5689"/>
    <cellStyle name="Percent 11 6 3" xfId="5690"/>
    <cellStyle name="Percent 11 6 3 2" xfId="5691"/>
    <cellStyle name="Percent 11 6 4" xfId="5692"/>
    <cellStyle name="Percent 11 6 5" xfId="5693"/>
    <cellStyle name="Percent 11 7" xfId="5694"/>
    <cellStyle name="Percent 11 7 2" xfId="5695"/>
    <cellStyle name="Percent 11 7 2 2" xfId="5696"/>
    <cellStyle name="Percent 11 7 3" xfId="5697"/>
    <cellStyle name="Percent 11 7 3 2" xfId="5698"/>
    <cellStyle name="Percent 11 7 4" xfId="5699"/>
    <cellStyle name="Percent 11 7 4 2" xfId="5700"/>
    <cellStyle name="Percent 11 7 5" xfId="5701"/>
    <cellStyle name="Percent 11 7 5 2" xfId="5702"/>
    <cellStyle name="Percent 11 7 6" xfId="5703"/>
    <cellStyle name="Percent 11 7 7" xfId="5704"/>
    <cellStyle name="Percent 11 8" xfId="5705"/>
    <cellStyle name="Percent 11 8 2" xfId="5706"/>
    <cellStyle name="Percent 11 8 2 2" xfId="5707"/>
    <cellStyle name="Percent 11 8 3" xfId="5708"/>
    <cellStyle name="Percent 11 8 3 2" xfId="5709"/>
    <cellStyle name="Percent 11 8 4" xfId="5710"/>
    <cellStyle name="Percent 11 8 5" xfId="5711"/>
    <cellStyle name="Percent 11 9" xfId="5712"/>
    <cellStyle name="Percent 11 9 2" xfId="5713"/>
    <cellStyle name="Percent 12" xfId="5714"/>
    <cellStyle name="Percent 12 10" xfId="5715"/>
    <cellStyle name="Percent 12 10 2" xfId="5716"/>
    <cellStyle name="Percent 12 11" xfId="5717"/>
    <cellStyle name="Percent 12 12" xfId="5718"/>
    <cellStyle name="Percent 12 2" xfId="5719"/>
    <cellStyle name="Percent 12 2 2" xfId="5720"/>
    <cellStyle name="Percent 12 2 2 2" xfId="5721"/>
    <cellStyle name="Percent 12 2 3" xfId="5722"/>
    <cellStyle name="Percent 12 2 3 2" xfId="5723"/>
    <cellStyle name="Percent 12 2 4" xfId="5724"/>
    <cellStyle name="Percent 12 2 5" xfId="5725"/>
    <cellStyle name="Percent 12 3" xfId="5726"/>
    <cellStyle name="Percent 12 3 2" xfId="5727"/>
    <cellStyle name="Percent 12 3 2 2" xfId="5728"/>
    <cellStyle name="Percent 12 3 3" xfId="5729"/>
    <cellStyle name="Percent 12 3 3 2" xfId="5730"/>
    <cellStyle name="Percent 12 3 4" xfId="5731"/>
    <cellStyle name="Percent 12 3 5" xfId="5732"/>
    <cellStyle name="Percent 12 4" xfId="5733"/>
    <cellStyle name="Percent 12 4 2" xfId="5734"/>
    <cellStyle name="Percent 12 4 2 2" xfId="5735"/>
    <cellStyle name="Percent 12 4 3" xfId="5736"/>
    <cellStyle name="Percent 12 4 3 2" xfId="5737"/>
    <cellStyle name="Percent 12 4 4" xfId="5738"/>
    <cellStyle name="Percent 12 4 5" xfId="5739"/>
    <cellStyle name="Percent 12 5" xfId="5740"/>
    <cellStyle name="Percent 12 5 2" xfId="5741"/>
    <cellStyle name="Percent 12 5 2 2" xfId="5742"/>
    <cellStyle name="Percent 12 5 3" xfId="5743"/>
    <cellStyle name="Percent 12 5 3 2" xfId="5744"/>
    <cellStyle name="Percent 12 5 4" xfId="5745"/>
    <cellStyle name="Percent 12 5 5" xfId="5746"/>
    <cellStyle name="Percent 12 6" xfId="5747"/>
    <cellStyle name="Percent 12 6 2" xfId="5748"/>
    <cellStyle name="Percent 12 6 2 2" xfId="5749"/>
    <cellStyle name="Percent 12 6 3" xfId="5750"/>
    <cellStyle name="Percent 12 6 3 2" xfId="5751"/>
    <cellStyle name="Percent 12 6 4" xfId="5752"/>
    <cellStyle name="Percent 12 6 5" xfId="5753"/>
    <cellStyle name="Percent 12 7" xfId="5754"/>
    <cellStyle name="Percent 12 7 2" xfId="5755"/>
    <cellStyle name="Percent 12 7 2 2" xfId="5756"/>
    <cellStyle name="Percent 12 7 3" xfId="5757"/>
    <cellStyle name="Percent 12 7 3 2" xfId="5758"/>
    <cellStyle name="Percent 12 7 4" xfId="5759"/>
    <cellStyle name="Percent 12 7 4 2" xfId="5760"/>
    <cellStyle name="Percent 12 7 5" xfId="5761"/>
    <cellStyle name="Percent 12 7 5 2" xfId="5762"/>
    <cellStyle name="Percent 12 7 6" xfId="5763"/>
    <cellStyle name="Percent 12 7 7" xfId="5764"/>
    <cellStyle name="Percent 12 8" xfId="5765"/>
    <cellStyle name="Percent 12 8 2" xfId="5766"/>
    <cellStyle name="Percent 12 8 2 2" xfId="5767"/>
    <cellStyle name="Percent 12 8 3" xfId="5768"/>
    <cellStyle name="Percent 12 8 3 2" xfId="5769"/>
    <cellStyle name="Percent 12 8 4" xfId="5770"/>
    <cellStyle name="Percent 12 8 5" xfId="5771"/>
    <cellStyle name="Percent 12 9" xfId="5772"/>
    <cellStyle name="Percent 12 9 2" xfId="5773"/>
    <cellStyle name="Percent 13" xfId="5774"/>
    <cellStyle name="Percent 13 10" xfId="5775"/>
    <cellStyle name="Percent 13 10 2" xfId="5776"/>
    <cellStyle name="Percent 13 11" xfId="5777"/>
    <cellStyle name="Percent 13 12" xfId="5778"/>
    <cellStyle name="Percent 13 2" xfId="5779"/>
    <cellStyle name="Percent 13 2 2" xfId="5780"/>
    <cellStyle name="Percent 13 2 2 2" xfId="5781"/>
    <cellStyle name="Percent 13 2 3" xfId="5782"/>
    <cellStyle name="Percent 13 2 3 2" xfId="5783"/>
    <cellStyle name="Percent 13 2 4" xfId="5784"/>
    <cellStyle name="Percent 13 2 5" xfId="5785"/>
    <cellStyle name="Percent 13 3" xfId="5786"/>
    <cellStyle name="Percent 13 3 2" xfId="5787"/>
    <cellStyle name="Percent 13 3 2 2" xfId="5788"/>
    <cellStyle name="Percent 13 3 3" xfId="5789"/>
    <cellStyle name="Percent 13 3 3 2" xfId="5790"/>
    <cellStyle name="Percent 13 3 4" xfId="5791"/>
    <cellStyle name="Percent 13 3 5" xfId="5792"/>
    <cellStyle name="Percent 13 4" xfId="5793"/>
    <cellStyle name="Percent 13 4 2" xfId="5794"/>
    <cellStyle name="Percent 13 4 2 2" xfId="5795"/>
    <cellStyle name="Percent 13 4 3" xfId="5796"/>
    <cellStyle name="Percent 13 4 3 2" xfId="5797"/>
    <cellStyle name="Percent 13 4 4" xfId="5798"/>
    <cellStyle name="Percent 13 4 5" xfId="5799"/>
    <cellStyle name="Percent 13 5" xfId="5800"/>
    <cellStyle name="Percent 13 5 2" xfId="5801"/>
    <cellStyle name="Percent 13 5 2 2" xfId="5802"/>
    <cellStyle name="Percent 13 5 3" xfId="5803"/>
    <cellStyle name="Percent 13 5 3 2" xfId="5804"/>
    <cellStyle name="Percent 13 5 4" xfId="5805"/>
    <cellStyle name="Percent 13 5 5" xfId="5806"/>
    <cellStyle name="Percent 13 6" xfId="5807"/>
    <cellStyle name="Percent 13 6 2" xfId="5808"/>
    <cellStyle name="Percent 13 6 2 2" xfId="5809"/>
    <cellStyle name="Percent 13 6 3" xfId="5810"/>
    <cellStyle name="Percent 13 6 3 2" xfId="5811"/>
    <cellStyle name="Percent 13 6 4" xfId="5812"/>
    <cellStyle name="Percent 13 6 5" xfId="5813"/>
    <cellStyle name="Percent 13 7" xfId="5814"/>
    <cellStyle name="Percent 13 7 2" xfId="5815"/>
    <cellStyle name="Percent 13 7 2 2" xfId="5816"/>
    <cellStyle name="Percent 13 7 3" xfId="5817"/>
    <cellStyle name="Percent 13 7 3 2" xfId="5818"/>
    <cellStyle name="Percent 13 7 4" xfId="5819"/>
    <cellStyle name="Percent 13 7 4 2" xfId="5820"/>
    <cellStyle name="Percent 13 7 5" xfId="5821"/>
    <cellStyle name="Percent 13 7 5 2" xfId="5822"/>
    <cellStyle name="Percent 13 7 6" xfId="5823"/>
    <cellStyle name="Percent 13 7 7" xfId="5824"/>
    <cellStyle name="Percent 13 8" xfId="5825"/>
    <cellStyle name="Percent 13 8 2" xfId="5826"/>
    <cellStyle name="Percent 13 8 2 2" xfId="5827"/>
    <cellStyle name="Percent 13 8 3" xfId="5828"/>
    <cellStyle name="Percent 13 8 3 2" xfId="5829"/>
    <cellStyle name="Percent 13 8 4" xfId="5830"/>
    <cellStyle name="Percent 13 8 5" xfId="5831"/>
    <cellStyle name="Percent 13 9" xfId="5832"/>
    <cellStyle name="Percent 13 9 2" xfId="5833"/>
    <cellStyle name="Percent 14" xfId="5834"/>
    <cellStyle name="Percent 14 10" xfId="5835"/>
    <cellStyle name="Percent 14 10 2" xfId="5836"/>
    <cellStyle name="Percent 14 11" xfId="5837"/>
    <cellStyle name="Percent 14 12" xfId="5838"/>
    <cellStyle name="Percent 14 2" xfId="5839"/>
    <cellStyle name="Percent 14 2 2" xfId="5840"/>
    <cellStyle name="Percent 14 2 2 2" xfId="5841"/>
    <cellStyle name="Percent 14 2 3" xfId="5842"/>
    <cellStyle name="Percent 14 2 3 2" xfId="5843"/>
    <cellStyle name="Percent 14 2 4" xfId="5844"/>
    <cellStyle name="Percent 14 2 5" xfId="5845"/>
    <cellStyle name="Percent 14 3" xfId="5846"/>
    <cellStyle name="Percent 14 3 2" xfId="5847"/>
    <cellStyle name="Percent 14 3 2 2" xfId="5848"/>
    <cellStyle name="Percent 14 3 3" xfId="5849"/>
    <cellStyle name="Percent 14 3 3 2" xfId="5850"/>
    <cellStyle name="Percent 14 3 4" xfId="5851"/>
    <cellStyle name="Percent 14 3 5" xfId="5852"/>
    <cellStyle name="Percent 14 4" xfId="5853"/>
    <cellStyle name="Percent 14 4 2" xfId="5854"/>
    <cellStyle name="Percent 14 4 2 2" xfId="5855"/>
    <cellStyle name="Percent 14 4 3" xfId="5856"/>
    <cellStyle name="Percent 14 4 3 2" xfId="5857"/>
    <cellStyle name="Percent 14 4 4" xfId="5858"/>
    <cellStyle name="Percent 14 4 5" xfId="5859"/>
    <cellStyle name="Percent 14 5" xfId="5860"/>
    <cellStyle name="Percent 14 5 2" xfId="5861"/>
    <cellStyle name="Percent 14 5 2 2" xfId="5862"/>
    <cellStyle name="Percent 14 5 3" xfId="5863"/>
    <cellStyle name="Percent 14 5 3 2" xfId="5864"/>
    <cellStyle name="Percent 14 5 4" xfId="5865"/>
    <cellStyle name="Percent 14 5 5" xfId="5866"/>
    <cellStyle name="Percent 14 6" xfId="5867"/>
    <cellStyle name="Percent 14 6 2" xfId="5868"/>
    <cellStyle name="Percent 14 6 2 2" xfId="5869"/>
    <cellStyle name="Percent 14 6 3" xfId="5870"/>
    <cellStyle name="Percent 14 6 3 2" xfId="5871"/>
    <cellStyle name="Percent 14 6 4" xfId="5872"/>
    <cellStyle name="Percent 14 6 5" xfId="5873"/>
    <cellStyle name="Percent 14 7" xfId="5874"/>
    <cellStyle name="Percent 14 7 2" xfId="5875"/>
    <cellStyle name="Percent 14 7 2 2" xfId="5876"/>
    <cellStyle name="Percent 14 7 3" xfId="5877"/>
    <cellStyle name="Percent 14 7 3 2" xfId="5878"/>
    <cellStyle name="Percent 14 7 4" xfId="5879"/>
    <cellStyle name="Percent 14 7 4 2" xfId="5880"/>
    <cellStyle name="Percent 14 7 5" xfId="5881"/>
    <cellStyle name="Percent 14 7 5 2" xfId="5882"/>
    <cellStyle name="Percent 14 7 6" xfId="5883"/>
    <cellStyle name="Percent 14 7 7" xfId="5884"/>
    <cellStyle name="Percent 14 8" xfId="5885"/>
    <cellStyle name="Percent 14 8 2" xfId="5886"/>
    <cellStyle name="Percent 14 8 2 2" xfId="5887"/>
    <cellStyle name="Percent 14 8 3" xfId="5888"/>
    <cellStyle name="Percent 14 8 3 2" xfId="5889"/>
    <cellStyle name="Percent 14 8 4" xfId="5890"/>
    <cellStyle name="Percent 14 8 5" xfId="5891"/>
    <cellStyle name="Percent 14 9" xfId="5892"/>
    <cellStyle name="Percent 14 9 2" xfId="5893"/>
    <cellStyle name="Percent 15" xfId="5894"/>
    <cellStyle name="Percent 15 10" xfId="5895"/>
    <cellStyle name="Percent 15 10 2" xfId="5896"/>
    <cellStyle name="Percent 15 10 3" xfId="5897"/>
    <cellStyle name="Percent 15 11" xfId="5898"/>
    <cellStyle name="Percent 15 11 2" xfId="5899"/>
    <cellStyle name="Percent 15 11 3" xfId="5900"/>
    <cellStyle name="Percent 15 12" xfId="5901"/>
    <cellStyle name="Percent 15 12 2" xfId="5902"/>
    <cellStyle name="Percent 15 12 3" xfId="5903"/>
    <cellStyle name="Percent 15 13" xfId="5904"/>
    <cellStyle name="Percent 15 13 2" xfId="5905"/>
    <cellStyle name="Percent 15 13 3" xfId="5906"/>
    <cellStyle name="Percent 15 14" xfId="5907"/>
    <cellStyle name="Percent 15 14 2" xfId="5908"/>
    <cellStyle name="Percent 15 14 3" xfId="5909"/>
    <cellStyle name="Percent 15 15" xfId="5910"/>
    <cellStyle name="Percent 15 15 2" xfId="5911"/>
    <cellStyle name="Percent 15 16" xfId="5912"/>
    <cellStyle name="Percent 15 17" xfId="5913"/>
    <cellStyle name="Percent 15 2" xfId="5914"/>
    <cellStyle name="Percent 15 2 10" xfId="5915"/>
    <cellStyle name="Percent 15 2 2" xfId="5916"/>
    <cellStyle name="Percent 15 2 2 2" xfId="5917"/>
    <cellStyle name="Percent 15 2 2 3" xfId="5918"/>
    <cellStyle name="Percent 15 2 2 4" xfId="5919"/>
    <cellStyle name="Percent 15 2 3" xfId="5920"/>
    <cellStyle name="Percent 15 2 3 2" xfId="5921"/>
    <cellStyle name="Percent 15 2 3 3" xfId="5922"/>
    <cellStyle name="Percent 15 2 3 4" xfId="5923"/>
    <cellStyle name="Percent 15 2 4" xfId="5924"/>
    <cellStyle name="Percent 15 2 4 2" xfId="5925"/>
    <cellStyle name="Percent 15 2 4 3" xfId="5926"/>
    <cellStyle name="Percent 15 2 4 4" xfId="5927"/>
    <cellStyle name="Percent 15 2 5" xfId="5928"/>
    <cellStyle name="Percent 15 2 5 2" xfId="5929"/>
    <cellStyle name="Percent 15 2 5 3" xfId="5930"/>
    <cellStyle name="Percent 15 2 5 4" xfId="5931"/>
    <cellStyle name="Percent 15 2 6" xfId="5932"/>
    <cellStyle name="Percent 15 2 6 2" xfId="5933"/>
    <cellStyle name="Percent 15 2 6 3" xfId="5934"/>
    <cellStyle name="Percent 15 2 6 4" xfId="5935"/>
    <cellStyle name="Percent 15 2 7" xfId="5936"/>
    <cellStyle name="Percent 15 2 7 2" xfId="5937"/>
    <cellStyle name="Percent 15 2 7 3" xfId="5938"/>
    <cellStyle name="Percent 15 2 7 4" xfId="5939"/>
    <cellStyle name="Percent 15 2 8" xfId="5940"/>
    <cellStyle name="Percent 15 2 8 2" xfId="5941"/>
    <cellStyle name="Percent 15 2 9" xfId="5942"/>
    <cellStyle name="Percent 15 3" xfId="5943"/>
    <cellStyle name="Percent 15 3 2" xfId="5944"/>
    <cellStyle name="Percent 15 3 3" xfId="5945"/>
    <cellStyle name="Percent 15 3 4" xfId="5946"/>
    <cellStyle name="Percent 15 4" xfId="5947"/>
    <cellStyle name="Percent 15 4 2" xfId="5948"/>
    <cellStyle name="Percent 15 4 2 2" xfId="5949"/>
    <cellStyle name="Percent 15 4 3" xfId="5950"/>
    <cellStyle name="Percent 15 4 3 2" xfId="5951"/>
    <cellStyle name="Percent 15 4 4" xfId="5952"/>
    <cellStyle name="Percent 15 4 5" xfId="5953"/>
    <cellStyle name="Percent 15 5" xfId="5954"/>
    <cellStyle name="Percent 15 5 2" xfId="5955"/>
    <cellStyle name="Percent 15 5 3" xfId="5956"/>
    <cellStyle name="Percent 15 5 4" xfId="5957"/>
    <cellStyle name="Percent 15 6" xfId="5958"/>
    <cellStyle name="Percent 15 6 2" xfId="5959"/>
    <cellStyle name="Percent 15 6 3" xfId="5960"/>
    <cellStyle name="Percent 15 6 4" xfId="5961"/>
    <cellStyle name="Percent 15 7" xfId="5962"/>
    <cellStyle name="Percent 15 7 2" xfId="5963"/>
    <cellStyle name="Percent 15 7 2 2" xfId="5964"/>
    <cellStyle name="Percent 15 7 2 3" xfId="5965"/>
    <cellStyle name="Percent 15 7 3" xfId="5966"/>
    <cellStyle name="Percent 15 7 3 2" xfId="5967"/>
    <cellStyle name="Percent 15 7 4" xfId="5968"/>
    <cellStyle name="Percent 15 7 5" xfId="5969"/>
    <cellStyle name="Percent 15 8" xfId="5970"/>
    <cellStyle name="Percent 15 8 2" xfId="5971"/>
    <cellStyle name="Percent 15 8 3" xfId="5972"/>
    <cellStyle name="Percent 15 8 4" xfId="5973"/>
    <cellStyle name="Percent 15 9" xfId="5974"/>
    <cellStyle name="Percent 15 9 2" xfId="5975"/>
    <cellStyle name="Percent 15 9 3" xfId="5976"/>
    <cellStyle name="Percent 16" xfId="5977"/>
    <cellStyle name="Percent 16 10" xfId="5978"/>
    <cellStyle name="Percent 16 11" xfId="5979"/>
    <cellStyle name="Percent 16 2" xfId="5980"/>
    <cellStyle name="Percent 16 2 2" xfId="5981"/>
    <cellStyle name="Percent 16 2 2 2" xfId="5982"/>
    <cellStyle name="Percent 16 2 3" xfId="5983"/>
    <cellStyle name="Percent 16 2 3 2" xfId="5984"/>
    <cellStyle name="Percent 16 2 4" xfId="5985"/>
    <cellStyle name="Percent 16 2 5" xfId="5986"/>
    <cellStyle name="Percent 16 3" xfId="5987"/>
    <cellStyle name="Percent 16 3 10" xfId="5988"/>
    <cellStyle name="Percent 16 3 10 2" xfId="5989"/>
    <cellStyle name="Percent 16 3 10 3" xfId="5990"/>
    <cellStyle name="Percent 16 3 11" xfId="5991"/>
    <cellStyle name="Percent 16 3 11 2" xfId="5992"/>
    <cellStyle name="Percent 16 3 11 3" xfId="5993"/>
    <cellStyle name="Percent 16 3 12" xfId="5994"/>
    <cellStyle name="Percent 16 3 12 2" xfId="5995"/>
    <cellStyle name="Percent 16 3 12 3" xfId="5996"/>
    <cellStyle name="Percent 16 3 13" xfId="5997"/>
    <cellStyle name="Percent 16 3 13 2" xfId="5998"/>
    <cellStyle name="Percent 16 3 13 3" xfId="5999"/>
    <cellStyle name="Percent 16 3 14" xfId="6000"/>
    <cellStyle name="Percent 16 3 14 2" xfId="6001"/>
    <cellStyle name="Percent 16 3 14 3" xfId="6002"/>
    <cellStyle name="Percent 16 3 15" xfId="6003"/>
    <cellStyle name="Percent 16 3 15 2" xfId="6004"/>
    <cellStyle name="Percent 16 3 15 3" xfId="6005"/>
    <cellStyle name="Percent 16 3 16" xfId="6006"/>
    <cellStyle name="Percent 16 3 16 2" xfId="6007"/>
    <cellStyle name="Percent 16 3 16 3" xfId="6008"/>
    <cellStyle name="Percent 16 3 17" xfId="6009"/>
    <cellStyle name="Percent 16 3 17 2" xfId="6010"/>
    <cellStyle name="Percent 16 3 17 3" xfId="6011"/>
    <cellStyle name="Percent 16 3 18" xfId="6012"/>
    <cellStyle name="Percent 16 3 18 2" xfId="6013"/>
    <cellStyle name="Percent 16 3 19" xfId="6014"/>
    <cellStyle name="Percent 16 3 19 2" xfId="6015"/>
    <cellStyle name="Percent 16 3 2" xfId="6016"/>
    <cellStyle name="Percent 16 3 2 2" xfId="6017"/>
    <cellStyle name="Percent 16 3 2 3" xfId="6018"/>
    <cellStyle name="Percent 16 3 20" xfId="6019"/>
    <cellStyle name="Percent 16 3 21" xfId="6020"/>
    <cellStyle name="Percent 16 3 3" xfId="6021"/>
    <cellStyle name="Percent 16 3 3 2" xfId="6022"/>
    <cellStyle name="Percent 16 3 3 3" xfId="6023"/>
    <cellStyle name="Percent 16 3 4" xfId="6024"/>
    <cellStyle name="Percent 16 3 4 2" xfId="6025"/>
    <cellStyle name="Percent 16 3 4 3" xfId="6026"/>
    <cellStyle name="Percent 16 3 5" xfId="6027"/>
    <cellStyle name="Percent 16 3 5 2" xfId="6028"/>
    <cellStyle name="Percent 16 3 5 3" xfId="6029"/>
    <cellStyle name="Percent 16 3 6" xfId="6030"/>
    <cellStyle name="Percent 16 3 6 2" xfId="6031"/>
    <cellStyle name="Percent 16 3 6 3" xfId="6032"/>
    <cellStyle name="Percent 16 3 7" xfId="6033"/>
    <cellStyle name="Percent 16 3 7 2" xfId="6034"/>
    <cellStyle name="Percent 16 3 7 3" xfId="6035"/>
    <cellStyle name="Percent 16 3 8" xfId="6036"/>
    <cellStyle name="Percent 16 3 8 2" xfId="6037"/>
    <cellStyle name="Percent 16 3 8 3" xfId="6038"/>
    <cellStyle name="Percent 16 3 9" xfId="6039"/>
    <cellStyle name="Percent 16 3 9 2" xfId="6040"/>
    <cellStyle name="Percent 16 3 9 3" xfId="6041"/>
    <cellStyle name="Percent 16 4" xfId="6042"/>
    <cellStyle name="Percent 16 4 10" xfId="6043"/>
    <cellStyle name="Percent 16 4 10 2" xfId="6044"/>
    <cellStyle name="Percent 16 4 10 3" xfId="6045"/>
    <cellStyle name="Percent 16 4 11" xfId="6046"/>
    <cellStyle name="Percent 16 4 11 2" xfId="6047"/>
    <cellStyle name="Percent 16 4 11 3" xfId="6048"/>
    <cellStyle name="Percent 16 4 12" xfId="6049"/>
    <cellStyle name="Percent 16 4 12 2" xfId="6050"/>
    <cellStyle name="Percent 16 4 12 3" xfId="6051"/>
    <cellStyle name="Percent 16 4 13" xfId="6052"/>
    <cellStyle name="Percent 16 4 13 2" xfId="6053"/>
    <cellStyle name="Percent 16 4 13 3" xfId="6054"/>
    <cellStyle name="Percent 16 4 14" xfId="6055"/>
    <cellStyle name="Percent 16 4 14 2" xfId="6056"/>
    <cellStyle name="Percent 16 4 14 3" xfId="6057"/>
    <cellStyle name="Percent 16 4 15" xfId="6058"/>
    <cellStyle name="Percent 16 4 15 2" xfId="6059"/>
    <cellStyle name="Percent 16 4 15 3" xfId="6060"/>
    <cellStyle name="Percent 16 4 16" xfId="6061"/>
    <cellStyle name="Percent 16 4 16 2" xfId="6062"/>
    <cellStyle name="Percent 16 4 16 3" xfId="6063"/>
    <cellStyle name="Percent 16 4 17" xfId="6064"/>
    <cellStyle name="Percent 16 4 17 2" xfId="6065"/>
    <cellStyle name="Percent 16 4 17 3" xfId="6066"/>
    <cellStyle name="Percent 16 4 18" xfId="6067"/>
    <cellStyle name="Percent 16 4 18 2" xfId="6068"/>
    <cellStyle name="Percent 16 4 19" xfId="6069"/>
    <cellStyle name="Percent 16 4 19 2" xfId="6070"/>
    <cellStyle name="Percent 16 4 2" xfId="6071"/>
    <cellStyle name="Percent 16 4 2 2" xfId="6072"/>
    <cellStyle name="Percent 16 4 2 3" xfId="6073"/>
    <cellStyle name="Percent 16 4 20" xfId="6074"/>
    <cellStyle name="Percent 16 4 21" xfId="6075"/>
    <cellStyle name="Percent 16 4 3" xfId="6076"/>
    <cellStyle name="Percent 16 4 3 2" xfId="6077"/>
    <cellStyle name="Percent 16 4 3 3" xfId="6078"/>
    <cellStyle name="Percent 16 4 4" xfId="6079"/>
    <cellStyle name="Percent 16 4 4 2" xfId="6080"/>
    <cellStyle name="Percent 16 4 4 3" xfId="6081"/>
    <cellStyle name="Percent 16 4 5" xfId="6082"/>
    <cellStyle name="Percent 16 4 5 2" xfId="6083"/>
    <cellStyle name="Percent 16 4 5 3" xfId="6084"/>
    <cellStyle name="Percent 16 4 6" xfId="6085"/>
    <cellStyle name="Percent 16 4 6 2" xfId="6086"/>
    <cellStyle name="Percent 16 4 6 3" xfId="6087"/>
    <cellStyle name="Percent 16 4 7" xfId="6088"/>
    <cellStyle name="Percent 16 4 7 2" xfId="6089"/>
    <cellStyle name="Percent 16 4 7 3" xfId="6090"/>
    <cellStyle name="Percent 16 4 8" xfId="6091"/>
    <cellStyle name="Percent 16 4 8 2" xfId="6092"/>
    <cellStyle name="Percent 16 4 8 3" xfId="6093"/>
    <cellStyle name="Percent 16 4 9" xfId="6094"/>
    <cellStyle name="Percent 16 4 9 2" xfId="6095"/>
    <cellStyle name="Percent 16 4 9 3" xfId="6096"/>
    <cellStyle name="Percent 16 5" xfId="6097"/>
    <cellStyle name="Percent 16 5 10" xfId="6098"/>
    <cellStyle name="Percent 16 5 10 2" xfId="6099"/>
    <cellStyle name="Percent 16 5 10 3" xfId="6100"/>
    <cellStyle name="Percent 16 5 11" xfId="6101"/>
    <cellStyle name="Percent 16 5 11 2" xfId="6102"/>
    <cellStyle name="Percent 16 5 11 3" xfId="6103"/>
    <cellStyle name="Percent 16 5 12" xfId="6104"/>
    <cellStyle name="Percent 16 5 12 2" xfId="6105"/>
    <cellStyle name="Percent 16 5 12 3" xfId="6106"/>
    <cellStyle name="Percent 16 5 13" xfId="6107"/>
    <cellStyle name="Percent 16 5 13 2" xfId="6108"/>
    <cellStyle name="Percent 16 5 13 3" xfId="6109"/>
    <cellStyle name="Percent 16 5 14" xfId="6110"/>
    <cellStyle name="Percent 16 5 14 2" xfId="6111"/>
    <cellStyle name="Percent 16 5 14 3" xfId="6112"/>
    <cellStyle name="Percent 16 5 15" xfId="6113"/>
    <cellStyle name="Percent 16 5 15 2" xfId="6114"/>
    <cellStyle name="Percent 16 5 15 3" xfId="6115"/>
    <cellStyle name="Percent 16 5 16" xfId="6116"/>
    <cellStyle name="Percent 16 5 16 2" xfId="6117"/>
    <cellStyle name="Percent 16 5 16 3" xfId="6118"/>
    <cellStyle name="Percent 16 5 17" xfId="6119"/>
    <cellStyle name="Percent 16 5 17 2" xfId="6120"/>
    <cellStyle name="Percent 16 5 17 3" xfId="6121"/>
    <cellStyle name="Percent 16 5 18" xfId="6122"/>
    <cellStyle name="Percent 16 5 18 2" xfId="6123"/>
    <cellStyle name="Percent 16 5 19" xfId="6124"/>
    <cellStyle name="Percent 16 5 19 2" xfId="6125"/>
    <cellStyle name="Percent 16 5 2" xfId="6126"/>
    <cellStyle name="Percent 16 5 2 2" xfId="6127"/>
    <cellStyle name="Percent 16 5 2 3" xfId="6128"/>
    <cellStyle name="Percent 16 5 20" xfId="6129"/>
    <cellStyle name="Percent 16 5 21" xfId="6130"/>
    <cellStyle name="Percent 16 5 3" xfId="6131"/>
    <cellStyle name="Percent 16 5 3 2" xfId="6132"/>
    <cellStyle name="Percent 16 5 3 3" xfId="6133"/>
    <cellStyle name="Percent 16 5 4" xfId="6134"/>
    <cellStyle name="Percent 16 5 4 2" xfId="6135"/>
    <cellStyle name="Percent 16 5 4 3" xfId="6136"/>
    <cellStyle name="Percent 16 5 5" xfId="6137"/>
    <cellStyle name="Percent 16 5 5 2" xfId="6138"/>
    <cellStyle name="Percent 16 5 5 3" xfId="6139"/>
    <cellStyle name="Percent 16 5 6" xfId="6140"/>
    <cellStyle name="Percent 16 5 6 2" xfId="6141"/>
    <cellStyle name="Percent 16 5 6 3" xfId="6142"/>
    <cellStyle name="Percent 16 5 7" xfId="6143"/>
    <cellStyle name="Percent 16 5 7 2" xfId="6144"/>
    <cellStyle name="Percent 16 5 7 3" xfId="6145"/>
    <cellStyle name="Percent 16 5 8" xfId="6146"/>
    <cellStyle name="Percent 16 5 8 2" xfId="6147"/>
    <cellStyle name="Percent 16 5 8 3" xfId="6148"/>
    <cellStyle name="Percent 16 5 9" xfId="6149"/>
    <cellStyle name="Percent 16 5 9 2" xfId="6150"/>
    <cellStyle name="Percent 16 5 9 3" xfId="6151"/>
    <cellStyle name="Percent 16 6" xfId="6152"/>
    <cellStyle name="Percent 16 6 10" xfId="6153"/>
    <cellStyle name="Percent 16 6 10 2" xfId="6154"/>
    <cellStyle name="Percent 16 6 10 3" xfId="6155"/>
    <cellStyle name="Percent 16 6 11" xfId="6156"/>
    <cellStyle name="Percent 16 6 11 2" xfId="6157"/>
    <cellStyle name="Percent 16 6 11 3" xfId="6158"/>
    <cellStyle name="Percent 16 6 12" xfId="6159"/>
    <cellStyle name="Percent 16 6 12 2" xfId="6160"/>
    <cellStyle name="Percent 16 6 12 3" xfId="6161"/>
    <cellStyle name="Percent 16 6 13" xfId="6162"/>
    <cellStyle name="Percent 16 6 13 2" xfId="6163"/>
    <cellStyle name="Percent 16 6 13 3" xfId="6164"/>
    <cellStyle name="Percent 16 6 14" xfId="6165"/>
    <cellStyle name="Percent 16 6 14 2" xfId="6166"/>
    <cellStyle name="Percent 16 6 14 3" xfId="6167"/>
    <cellStyle name="Percent 16 6 15" xfId="6168"/>
    <cellStyle name="Percent 16 6 15 2" xfId="6169"/>
    <cellStyle name="Percent 16 6 15 3" xfId="6170"/>
    <cellStyle name="Percent 16 6 16" xfId="6171"/>
    <cellStyle name="Percent 16 6 16 2" xfId="6172"/>
    <cellStyle name="Percent 16 6 16 3" xfId="6173"/>
    <cellStyle name="Percent 16 6 17" xfId="6174"/>
    <cellStyle name="Percent 16 6 17 2" xfId="6175"/>
    <cellStyle name="Percent 16 6 17 3" xfId="6176"/>
    <cellStyle name="Percent 16 6 18" xfId="6177"/>
    <cellStyle name="Percent 16 6 18 2" xfId="6178"/>
    <cellStyle name="Percent 16 6 19" xfId="6179"/>
    <cellStyle name="Percent 16 6 19 2" xfId="6180"/>
    <cellStyle name="Percent 16 6 2" xfId="6181"/>
    <cellStyle name="Percent 16 6 2 2" xfId="6182"/>
    <cellStyle name="Percent 16 6 2 3" xfId="6183"/>
    <cellStyle name="Percent 16 6 20" xfId="6184"/>
    <cellStyle name="Percent 16 6 21" xfId="6185"/>
    <cellStyle name="Percent 16 6 3" xfId="6186"/>
    <cellStyle name="Percent 16 6 3 2" xfId="6187"/>
    <cellStyle name="Percent 16 6 3 3" xfId="6188"/>
    <cellStyle name="Percent 16 6 4" xfId="6189"/>
    <cellStyle name="Percent 16 6 4 2" xfId="6190"/>
    <cellStyle name="Percent 16 6 4 3" xfId="6191"/>
    <cellStyle name="Percent 16 6 5" xfId="6192"/>
    <cellStyle name="Percent 16 6 5 2" xfId="6193"/>
    <cellStyle name="Percent 16 6 5 3" xfId="6194"/>
    <cellStyle name="Percent 16 6 6" xfId="6195"/>
    <cellStyle name="Percent 16 6 6 2" xfId="6196"/>
    <cellStyle name="Percent 16 6 6 3" xfId="6197"/>
    <cellStyle name="Percent 16 6 7" xfId="6198"/>
    <cellStyle name="Percent 16 6 7 2" xfId="6199"/>
    <cellStyle name="Percent 16 6 7 3" xfId="6200"/>
    <cellStyle name="Percent 16 6 8" xfId="6201"/>
    <cellStyle name="Percent 16 6 8 2" xfId="6202"/>
    <cellStyle name="Percent 16 6 8 3" xfId="6203"/>
    <cellStyle name="Percent 16 6 9" xfId="6204"/>
    <cellStyle name="Percent 16 6 9 2" xfId="6205"/>
    <cellStyle name="Percent 16 6 9 3" xfId="6206"/>
    <cellStyle name="Percent 16 7" xfId="6207"/>
    <cellStyle name="Percent 16 7 10" xfId="6208"/>
    <cellStyle name="Percent 16 7 10 2" xfId="6209"/>
    <cellStyle name="Percent 16 7 10 3" xfId="6210"/>
    <cellStyle name="Percent 16 7 11" xfId="6211"/>
    <cellStyle name="Percent 16 7 11 2" xfId="6212"/>
    <cellStyle name="Percent 16 7 11 3" xfId="6213"/>
    <cellStyle name="Percent 16 7 12" xfId="6214"/>
    <cellStyle name="Percent 16 7 12 2" xfId="6215"/>
    <cellStyle name="Percent 16 7 12 3" xfId="6216"/>
    <cellStyle name="Percent 16 7 13" xfId="6217"/>
    <cellStyle name="Percent 16 7 13 2" xfId="6218"/>
    <cellStyle name="Percent 16 7 13 3" xfId="6219"/>
    <cellStyle name="Percent 16 7 14" xfId="6220"/>
    <cellStyle name="Percent 16 7 14 2" xfId="6221"/>
    <cellStyle name="Percent 16 7 14 3" xfId="6222"/>
    <cellStyle name="Percent 16 7 15" xfId="6223"/>
    <cellStyle name="Percent 16 7 15 2" xfId="6224"/>
    <cellStyle name="Percent 16 7 15 3" xfId="6225"/>
    <cellStyle name="Percent 16 7 16" xfId="6226"/>
    <cellStyle name="Percent 16 7 16 2" xfId="6227"/>
    <cellStyle name="Percent 16 7 16 3" xfId="6228"/>
    <cellStyle name="Percent 16 7 17" xfId="6229"/>
    <cellStyle name="Percent 16 7 17 2" xfId="6230"/>
    <cellStyle name="Percent 16 7 17 3" xfId="6231"/>
    <cellStyle name="Percent 16 7 18" xfId="6232"/>
    <cellStyle name="Percent 16 7 18 2" xfId="6233"/>
    <cellStyle name="Percent 16 7 19" xfId="6234"/>
    <cellStyle name="Percent 16 7 19 2" xfId="6235"/>
    <cellStyle name="Percent 16 7 2" xfId="6236"/>
    <cellStyle name="Percent 16 7 2 2" xfId="6237"/>
    <cellStyle name="Percent 16 7 2 2 2" xfId="6238"/>
    <cellStyle name="Percent 16 7 2 3" xfId="6239"/>
    <cellStyle name="Percent 16 7 2 3 2" xfId="6240"/>
    <cellStyle name="Percent 16 7 2 4" xfId="6241"/>
    <cellStyle name="Percent 16 7 2 5" xfId="6242"/>
    <cellStyle name="Percent 16 7 20" xfId="6243"/>
    <cellStyle name="Percent 16 7 21" xfId="6244"/>
    <cellStyle name="Percent 16 7 3" xfId="6245"/>
    <cellStyle name="Percent 16 7 3 2" xfId="6246"/>
    <cellStyle name="Percent 16 7 3 2 2" xfId="6247"/>
    <cellStyle name="Percent 16 7 3 3" xfId="6248"/>
    <cellStyle name="Percent 16 7 3 3 2" xfId="6249"/>
    <cellStyle name="Percent 16 7 3 4" xfId="6250"/>
    <cellStyle name="Percent 16 7 3 5" xfId="6251"/>
    <cellStyle name="Percent 16 7 4" xfId="6252"/>
    <cellStyle name="Percent 16 7 4 2" xfId="6253"/>
    <cellStyle name="Percent 16 7 4 3" xfId="6254"/>
    <cellStyle name="Percent 16 7 5" xfId="6255"/>
    <cellStyle name="Percent 16 7 5 2" xfId="6256"/>
    <cellStyle name="Percent 16 7 5 3" xfId="6257"/>
    <cellStyle name="Percent 16 7 6" xfId="6258"/>
    <cellStyle name="Percent 16 7 6 2" xfId="6259"/>
    <cellStyle name="Percent 16 7 6 3" xfId="6260"/>
    <cellStyle name="Percent 16 7 7" xfId="6261"/>
    <cellStyle name="Percent 16 7 7 2" xfId="6262"/>
    <cellStyle name="Percent 16 7 7 3" xfId="6263"/>
    <cellStyle name="Percent 16 7 8" xfId="6264"/>
    <cellStyle name="Percent 16 7 8 2" xfId="6265"/>
    <cellStyle name="Percent 16 7 8 3" xfId="6266"/>
    <cellStyle name="Percent 16 7 9" xfId="6267"/>
    <cellStyle name="Percent 16 7 9 2" xfId="6268"/>
    <cellStyle name="Percent 16 7 9 3" xfId="6269"/>
    <cellStyle name="Percent 16 8" xfId="6270"/>
    <cellStyle name="Percent 16 8 10" xfId="6271"/>
    <cellStyle name="Percent 16 8 10 2" xfId="6272"/>
    <cellStyle name="Percent 16 8 10 3" xfId="6273"/>
    <cellStyle name="Percent 16 8 11" xfId="6274"/>
    <cellStyle name="Percent 16 8 11 2" xfId="6275"/>
    <cellStyle name="Percent 16 8 11 3" xfId="6276"/>
    <cellStyle name="Percent 16 8 12" xfId="6277"/>
    <cellStyle name="Percent 16 8 12 2" xfId="6278"/>
    <cellStyle name="Percent 16 8 12 3" xfId="6279"/>
    <cellStyle name="Percent 16 8 13" xfId="6280"/>
    <cellStyle name="Percent 16 8 13 2" xfId="6281"/>
    <cellStyle name="Percent 16 8 13 3" xfId="6282"/>
    <cellStyle name="Percent 16 8 14" xfId="6283"/>
    <cellStyle name="Percent 16 8 14 2" xfId="6284"/>
    <cellStyle name="Percent 16 8 14 3" xfId="6285"/>
    <cellStyle name="Percent 16 8 15" xfId="6286"/>
    <cellStyle name="Percent 16 8 15 2" xfId="6287"/>
    <cellStyle name="Percent 16 8 15 3" xfId="6288"/>
    <cellStyle name="Percent 16 8 16" xfId="6289"/>
    <cellStyle name="Percent 16 8 16 2" xfId="6290"/>
    <cellStyle name="Percent 16 8 16 3" xfId="6291"/>
    <cellStyle name="Percent 16 8 17" xfId="6292"/>
    <cellStyle name="Percent 16 8 17 2" xfId="6293"/>
    <cellStyle name="Percent 16 8 17 3" xfId="6294"/>
    <cellStyle name="Percent 16 8 18" xfId="6295"/>
    <cellStyle name="Percent 16 8 19" xfId="6296"/>
    <cellStyle name="Percent 16 8 2" xfId="6297"/>
    <cellStyle name="Percent 16 8 2 2" xfId="6298"/>
    <cellStyle name="Percent 16 8 2 3" xfId="6299"/>
    <cellStyle name="Percent 16 8 3" xfId="6300"/>
    <cellStyle name="Percent 16 8 3 2" xfId="6301"/>
    <cellStyle name="Percent 16 8 3 3" xfId="6302"/>
    <cellStyle name="Percent 16 8 4" xfId="6303"/>
    <cellStyle name="Percent 16 8 4 2" xfId="6304"/>
    <cellStyle name="Percent 16 8 4 3" xfId="6305"/>
    <cellStyle name="Percent 16 8 5" xfId="6306"/>
    <cellStyle name="Percent 16 8 5 2" xfId="6307"/>
    <cellStyle name="Percent 16 8 5 3" xfId="6308"/>
    <cellStyle name="Percent 16 8 6" xfId="6309"/>
    <cellStyle name="Percent 16 8 6 2" xfId="6310"/>
    <cellStyle name="Percent 16 8 6 3" xfId="6311"/>
    <cellStyle name="Percent 16 8 7" xfId="6312"/>
    <cellStyle name="Percent 16 8 7 2" xfId="6313"/>
    <cellStyle name="Percent 16 8 7 3" xfId="6314"/>
    <cellStyle name="Percent 16 8 8" xfId="6315"/>
    <cellStyle name="Percent 16 8 8 2" xfId="6316"/>
    <cellStyle name="Percent 16 8 8 3" xfId="6317"/>
    <cellStyle name="Percent 16 8 9" xfId="6318"/>
    <cellStyle name="Percent 16 8 9 2" xfId="6319"/>
    <cellStyle name="Percent 16 8 9 3" xfId="6320"/>
    <cellStyle name="Percent 16 9" xfId="6321"/>
    <cellStyle name="Percent 16 9 10" xfId="6322"/>
    <cellStyle name="Percent 16 9 10 2" xfId="6323"/>
    <cellStyle name="Percent 16 9 10 3" xfId="6324"/>
    <cellStyle name="Percent 16 9 11" xfId="6325"/>
    <cellStyle name="Percent 16 9 11 2" xfId="6326"/>
    <cellStyle name="Percent 16 9 11 3" xfId="6327"/>
    <cellStyle name="Percent 16 9 12" xfId="6328"/>
    <cellStyle name="Percent 16 9 12 2" xfId="6329"/>
    <cellStyle name="Percent 16 9 12 3" xfId="6330"/>
    <cellStyle name="Percent 16 9 13" xfId="6331"/>
    <cellStyle name="Percent 16 9 13 2" xfId="6332"/>
    <cellStyle name="Percent 16 9 13 3" xfId="6333"/>
    <cellStyle name="Percent 16 9 14" xfId="6334"/>
    <cellStyle name="Percent 16 9 14 2" xfId="6335"/>
    <cellStyle name="Percent 16 9 14 3" xfId="6336"/>
    <cellStyle name="Percent 16 9 15" xfId="6337"/>
    <cellStyle name="Percent 16 9 15 2" xfId="6338"/>
    <cellStyle name="Percent 16 9 15 3" xfId="6339"/>
    <cellStyle name="Percent 16 9 16" xfId="6340"/>
    <cellStyle name="Percent 16 9 16 2" xfId="6341"/>
    <cellStyle name="Percent 16 9 16 3" xfId="6342"/>
    <cellStyle name="Percent 16 9 17" xfId="6343"/>
    <cellStyle name="Percent 16 9 17 2" xfId="6344"/>
    <cellStyle name="Percent 16 9 17 3" xfId="6345"/>
    <cellStyle name="Percent 16 9 18" xfId="6346"/>
    <cellStyle name="Percent 16 9 19" xfId="6347"/>
    <cellStyle name="Percent 16 9 2" xfId="6348"/>
    <cellStyle name="Percent 16 9 2 2" xfId="6349"/>
    <cellStyle name="Percent 16 9 2 3" xfId="6350"/>
    <cellStyle name="Percent 16 9 3" xfId="6351"/>
    <cellStyle name="Percent 16 9 3 2" xfId="6352"/>
    <cellStyle name="Percent 16 9 3 3" xfId="6353"/>
    <cellStyle name="Percent 16 9 4" xfId="6354"/>
    <cellStyle name="Percent 16 9 4 2" xfId="6355"/>
    <cellStyle name="Percent 16 9 4 3" xfId="6356"/>
    <cellStyle name="Percent 16 9 5" xfId="6357"/>
    <cellStyle name="Percent 16 9 5 2" xfId="6358"/>
    <cellStyle name="Percent 16 9 5 3" xfId="6359"/>
    <cellStyle name="Percent 16 9 6" xfId="6360"/>
    <cellStyle name="Percent 16 9 6 2" xfId="6361"/>
    <cellStyle name="Percent 16 9 6 3" xfId="6362"/>
    <cellStyle name="Percent 16 9 7" xfId="6363"/>
    <cellStyle name="Percent 16 9 7 2" xfId="6364"/>
    <cellStyle name="Percent 16 9 7 3" xfId="6365"/>
    <cellStyle name="Percent 16 9 8" xfId="6366"/>
    <cellStyle name="Percent 16 9 8 2" xfId="6367"/>
    <cellStyle name="Percent 16 9 8 3" xfId="6368"/>
    <cellStyle name="Percent 16 9 9" xfId="6369"/>
    <cellStyle name="Percent 16 9 9 2" xfId="6370"/>
    <cellStyle name="Percent 16 9 9 3" xfId="6371"/>
    <cellStyle name="Percent 17" xfId="6372"/>
    <cellStyle name="Percent 17 10" xfId="6373"/>
    <cellStyle name="Percent 17 11" xfId="6374"/>
    <cellStyle name="Percent 17 2" xfId="6375"/>
    <cellStyle name="Percent 17 2 2" xfId="6376"/>
    <cellStyle name="Percent 17 3" xfId="6377"/>
    <cellStyle name="Percent 17 3 2" xfId="6378"/>
    <cellStyle name="Percent 17 4" xfId="6379"/>
    <cellStyle name="Percent 17 4 2" xfId="6380"/>
    <cellStyle name="Percent 17 5" xfId="6381"/>
    <cellStyle name="Percent 17 5 2" xfId="6382"/>
    <cellStyle name="Percent 17 6" xfId="6383"/>
    <cellStyle name="Percent 17 6 2" xfId="6384"/>
    <cellStyle name="Percent 17 7" xfId="6385"/>
    <cellStyle name="Percent 17 7 2" xfId="6386"/>
    <cellStyle name="Percent 17 7 2 2" xfId="6387"/>
    <cellStyle name="Percent 17 7 3" xfId="6388"/>
    <cellStyle name="Percent 17 7 3 2" xfId="6389"/>
    <cellStyle name="Percent 17 7 4" xfId="6390"/>
    <cellStyle name="Percent 17 8" xfId="6391"/>
    <cellStyle name="Percent 17 8 2" xfId="6392"/>
    <cellStyle name="Percent 17 8 2 2" xfId="6393"/>
    <cellStyle name="Percent 17 8 3" xfId="6394"/>
    <cellStyle name="Percent 17 9" xfId="6395"/>
    <cellStyle name="Percent 17 9 2" xfId="6396"/>
    <cellStyle name="Percent 18" xfId="6397"/>
    <cellStyle name="Percent 18 2" xfId="6398"/>
    <cellStyle name="Percent 18 2 2" xfId="6399"/>
    <cellStyle name="Percent 18 3" xfId="6400"/>
    <cellStyle name="Percent 19" xfId="6401"/>
    <cellStyle name="Percent 19 2" xfId="6402"/>
    <cellStyle name="Percent 19 2 2" xfId="6403"/>
    <cellStyle name="Percent 19 3" xfId="6404"/>
    <cellStyle name="Percent 2" xfId="6405"/>
    <cellStyle name="Percent 2 10" xfId="6406"/>
    <cellStyle name="Percent 2 10 10" xfId="6407"/>
    <cellStyle name="Percent 2 10 2" xfId="6408"/>
    <cellStyle name="Percent 2 10 2 2" xfId="6409"/>
    <cellStyle name="Percent 2 10 2 3" xfId="6410"/>
    <cellStyle name="Percent 2 10 3" xfId="6411"/>
    <cellStyle name="Percent 2 10 3 2" xfId="6412"/>
    <cellStyle name="Percent 2 10 3 3" xfId="6413"/>
    <cellStyle name="Percent 2 10 4" xfId="6414"/>
    <cellStyle name="Percent 2 10 4 2" xfId="6415"/>
    <cellStyle name="Percent 2 10 4 3" xfId="6416"/>
    <cellStyle name="Percent 2 10 5" xfId="6417"/>
    <cellStyle name="Percent 2 10 5 2" xfId="6418"/>
    <cellStyle name="Percent 2 10 5 3" xfId="6419"/>
    <cellStyle name="Percent 2 10 6" xfId="6420"/>
    <cellStyle name="Percent 2 10 6 2" xfId="6421"/>
    <cellStyle name="Percent 2 10 6 3" xfId="6422"/>
    <cellStyle name="Percent 2 10 7" xfId="6423"/>
    <cellStyle name="Percent 2 10 7 2" xfId="6424"/>
    <cellStyle name="Percent 2 10 7 3" xfId="6425"/>
    <cellStyle name="Percent 2 10 8" xfId="6426"/>
    <cellStyle name="Percent 2 10 8 2" xfId="6427"/>
    <cellStyle name="Percent 2 10 8 3" xfId="6428"/>
    <cellStyle name="Percent 2 10 9" xfId="6429"/>
    <cellStyle name="Percent 2 11" xfId="6430"/>
    <cellStyle name="Percent 2 11 10" xfId="6431"/>
    <cellStyle name="Percent 2 11 2" xfId="6432"/>
    <cellStyle name="Percent 2 11 2 2" xfId="6433"/>
    <cellStyle name="Percent 2 11 2 3" xfId="6434"/>
    <cellStyle name="Percent 2 11 3" xfId="6435"/>
    <cellStyle name="Percent 2 11 3 2" xfId="6436"/>
    <cellStyle name="Percent 2 11 3 3" xfId="6437"/>
    <cellStyle name="Percent 2 11 4" xfId="6438"/>
    <cellStyle name="Percent 2 11 4 2" xfId="6439"/>
    <cellStyle name="Percent 2 11 4 3" xfId="6440"/>
    <cellStyle name="Percent 2 11 5" xfId="6441"/>
    <cellStyle name="Percent 2 11 5 2" xfId="6442"/>
    <cellStyle name="Percent 2 11 5 3" xfId="6443"/>
    <cellStyle name="Percent 2 11 6" xfId="6444"/>
    <cellStyle name="Percent 2 11 6 2" xfId="6445"/>
    <cellStyle name="Percent 2 11 6 3" xfId="6446"/>
    <cellStyle name="Percent 2 11 7" xfId="6447"/>
    <cellStyle name="Percent 2 11 7 2" xfId="6448"/>
    <cellStyle name="Percent 2 11 7 3" xfId="6449"/>
    <cellStyle name="Percent 2 11 8" xfId="6450"/>
    <cellStyle name="Percent 2 11 8 2" xfId="6451"/>
    <cellStyle name="Percent 2 11 8 3" xfId="6452"/>
    <cellStyle name="Percent 2 11 9" xfId="6453"/>
    <cellStyle name="Percent 2 12" xfId="6454"/>
    <cellStyle name="Percent 2 12 2" xfId="6455"/>
    <cellStyle name="Percent 2 12 3" xfId="6456"/>
    <cellStyle name="Percent 2 13" xfId="6457"/>
    <cellStyle name="Percent 2 13 2" xfId="6458"/>
    <cellStyle name="Percent 2 13 3" xfId="6459"/>
    <cellStyle name="Percent 2 14" xfId="6460"/>
    <cellStyle name="Percent 2 14 2" xfId="6461"/>
    <cellStyle name="Percent 2 14 3" xfId="6462"/>
    <cellStyle name="Percent 2 15" xfId="6463"/>
    <cellStyle name="Percent 2 15 2" xfId="6464"/>
    <cellStyle name="Percent 2 15 3" xfId="6465"/>
    <cellStyle name="Percent 2 16" xfId="6466"/>
    <cellStyle name="Percent 2 16 2" xfId="6467"/>
    <cellStyle name="Percent 2 16 3" xfId="6468"/>
    <cellStyle name="Percent 2 17" xfId="6469"/>
    <cellStyle name="Percent 2 17 2" xfId="6470"/>
    <cellStyle name="Percent 2 17 3" xfId="6471"/>
    <cellStyle name="Percent 2 18" xfId="6472"/>
    <cellStyle name="Percent 2 18 2" xfId="6473"/>
    <cellStyle name="Percent 2 18 3" xfId="6474"/>
    <cellStyle name="Percent 2 19" xfId="6475"/>
    <cellStyle name="Percent 2 19 2" xfId="6476"/>
    <cellStyle name="Percent 2 2" xfId="6477"/>
    <cellStyle name="Percent 2 2 10" xfId="6478"/>
    <cellStyle name="Percent 2 2 11" xfId="6479"/>
    <cellStyle name="Percent 2 2 2" xfId="6480"/>
    <cellStyle name="Percent 2 2 2 2" xfId="6481"/>
    <cellStyle name="Percent 2 2 2 3" xfId="6482"/>
    <cellStyle name="Percent 2 2 3" xfId="6483"/>
    <cellStyle name="Percent 2 2 3 2" xfId="6484"/>
    <cellStyle name="Percent 2 2 3 2 2" xfId="6485"/>
    <cellStyle name="Percent 2 2 3 2 3" xfId="6486"/>
    <cellStyle name="Percent 2 2 3 3" xfId="6487"/>
    <cellStyle name="Percent 2 2 3 3 2" xfId="6488"/>
    <cellStyle name="Percent 2 2 3 4" xfId="6489"/>
    <cellStyle name="Percent 2 2 3 4 2" xfId="6490"/>
    <cellStyle name="Percent 2 2 3 4 2 2" xfId="6491"/>
    <cellStyle name="Percent 2 2 3 4 3" xfId="6492"/>
    <cellStyle name="Percent 2 2 3 5" xfId="6493"/>
    <cellStyle name="Percent 2 2 3 6" xfId="6494"/>
    <cellStyle name="Percent 2 2 4" xfId="6495"/>
    <cellStyle name="Percent 2 2 4 2" xfId="6496"/>
    <cellStyle name="Percent 2 2 4 2 2" xfId="6497"/>
    <cellStyle name="Percent 2 2 4 3" xfId="6498"/>
    <cellStyle name="Percent 2 2 4 3 2" xfId="6499"/>
    <cellStyle name="Percent 2 2 4 4" xfId="6500"/>
    <cellStyle name="Percent 2 2 4 5" xfId="6501"/>
    <cellStyle name="Percent 2 2 5" xfId="6502"/>
    <cellStyle name="Percent 2 2 5 2" xfId="6503"/>
    <cellStyle name="Percent 2 2 5 3" xfId="6504"/>
    <cellStyle name="Percent 2 2 6" xfId="6505"/>
    <cellStyle name="Percent 2 2 6 2" xfId="6506"/>
    <cellStyle name="Percent 2 2 6 2 2" xfId="6507"/>
    <cellStyle name="Percent 2 2 6 3" xfId="6508"/>
    <cellStyle name="Percent 2 2 6 3 2" xfId="6509"/>
    <cellStyle name="Percent 2 2 6 4" xfId="6510"/>
    <cellStyle name="Percent 2 2 6 5" xfId="6511"/>
    <cellStyle name="Percent 2 2 7" xfId="6512"/>
    <cellStyle name="Percent 2 2 7 2" xfId="6513"/>
    <cellStyle name="Percent 2 2 7 2 2" xfId="6514"/>
    <cellStyle name="Percent 2 2 7 3" xfId="6515"/>
    <cellStyle name="Percent 2 2 7 3 2" xfId="6516"/>
    <cellStyle name="Percent 2 2 7 4" xfId="6517"/>
    <cellStyle name="Percent 2 2 7 5" xfId="6518"/>
    <cellStyle name="Percent 2 2 8" xfId="6519"/>
    <cellStyle name="Percent 2 2 8 2" xfId="6520"/>
    <cellStyle name="Percent 2 2 8 3" xfId="6521"/>
    <cellStyle name="Percent 2 2 9" xfId="6522"/>
    <cellStyle name="Percent 2 2 9 2" xfId="6523"/>
    <cellStyle name="Percent 2 20" xfId="6524"/>
    <cellStyle name="Percent 2 20 2" xfId="6525"/>
    <cellStyle name="Percent 2 21" xfId="6526"/>
    <cellStyle name="Percent 2 21 2" xfId="6527"/>
    <cellStyle name="Percent 2 22" xfId="6528"/>
    <cellStyle name="Percent 2 22 2" xfId="6529"/>
    <cellStyle name="Percent 2 23" xfId="6530"/>
    <cellStyle name="Percent 2 23 2" xfId="6531"/>
    <cellStyle name="Percent 2 24" xfId="6532"/>
    <cellStyle name="Percent 2 24 2" xfId="6533"/>
    <cellStyle name="Percent 2 25" xfId="6534"/>
    <cellStyle name="Percent 2 25 2" xfId="6535"/>
    <cellStyle name="Percent 2 26" xfId="6536"/>
    <cellStyle name="Percent 2 26 2" xfId="6537"/>
    <cellStyle name="Percent 2 27" xfId="6538"/>
    <cellStyle name="Percent 2 27 2" xfId="6539"/>
    <cellStyle name="Percent 2 28" xfId="6540"/>
    <cellStyle name="Percent 2 28 2" xfId="6541"/>
    <cellStyle name="Percent 2 29" xfId="6542"/>
    <cellStyle name="Percent 2 29 2" xfId="6543"/>
    <cellStyle name="Percent 2 3" xfId="6544"/>
    <cellStyle name="Percent 2 3 10" xfId="6545"/>
    <cellStyle name="Percent 2 3 10 2" xfId="6546"/>
    <cellStyle name="Percent 2 3 11" xfId="6547"/>
    <cellStyle name="Percent 2 3 11 2" xfId="6548"/>
    <cellStyle name="Percent 2 3 12" xfId="6549"/>
    <cellStyle name="Percent 2 3 12 2" xfId="6550"/>
    <cellStyle name="Percent 2 3 13" xfId="6551"/>
    <cellStyle name="Percent 2 3 13 2" xfId="6552"/>
    <cellStyle name="Percent 2 3 14" xfId="6553"/>
    <cellStyle name="Percent 2 3 14 2" xfId="6554"/>
    <cellStyle name="Percent 2 3 15" xfId="6555"/>
    <cellStyle name="Percent 2 3 15 2" xfId="6556"/>
    <cellStyle name="Percent 2 3 16" xfId="6557"/>
    <cellStyle name="Percent 2 3 16 2" xfId="6558"/>
    <cellStyle name="Percent 2 3 17" xfId="6559"/>
    <cellStyle name="Percent 2 3 18" xfId="6560"/>
    <cellStyle name="Percent 2 3 2" xfId="6561"/>
    <cellStyle name="Percent 2 3 2 2" xfId="6562"/>
    <cellStyle name="Percent 2 3 2 3" xfId="6563"/>
    <cellStyle name="Percent 2 3 3" xfId="6564"/>
    <cellStyle name="Percent 2 3 3 2" xfId="6565"/>
    <cellStyle name="Percent 2 3 3 2 2" xfId="6566"/>
    <cellStyle name="Percent 2 3 3 2 3" xfId="6567"/>
    <cellStyle name="Percent 2 3 3 3" xfId="6568"/>
    <cellStyle name="Percent 2 3 3 3 2" xfId="6569"/>
    <cellStyle name="Percent 2 3 3 3 2 2" xfId="6570"/>
    <cellStyle name="Percent 2 3 3 3 3" xfId="6571"/>
    <cellStyle name="Percent 2 3 3 3 3 2" xfId="6572"/>
    <cellStyle name="Percent 2 3 3 3 4" xfId="6573"/>
    <cellStyle name="Percent 2 3 3 3 4 2" xfId="6574"/>
    <cellStyle name="Percent 2 3 3 3 4 2 2" xfId="6575"/>
    <cellStyle name="Percent 2 3 3 3 4 3" xfId="6576"/>
    <cellStyle name="Percent 2 3 3 3 5" xfId="6577"/>
    <cellStyle name="Percent 2 3 3 4" xfId="6578"/>
    <cellStyle name="Percent 2 3 3 5" xfId="6579"/>
    <cellStyle name="Percent 2 3 4" xfId="6580"/>
    <cellStyle name="Percent 2 3 4 2" xfId="6581"/>
    <cellStyle name="Percent 2 3 4 3" xfId="6582"/>
    <cellStyle name="Percent 2 3 5" xfId="6583"/>
    <cellStyle name="Percent 2 3 5 2" xfId="6584"/>
    <cellStyle name="Percent 2 3 5 2 2" xfId="6585"/>
    <cellStyle name="Percent 2 3 5 3" xfId="6586"/>
    <cellStyle name="Percent 2 3 5 4" xfId="6587"/>
    <cellStyle name="Percent 2 3 6" xfId="6588"/>
    <cellStyle name="Percent 2 3 6 2" xfId="6589"/>
    <cellStyle name="Percent 2 3 6 3" xfId="6590"/>
    <cellStyle name="Percent 2 3 7" xfId="6591"/>
    <cellStyle name="Percent 2 3 7 2" xfId="6592"/>
    <cellStyle name="Percent 2 3 7 3" xfId="6593"/>
    <cellStyle name="Percent 2 3 8" xfId="6594"/>
    <cellStyle name="Percent 2 3 8 2" xfId="6595"/>
    <cellStyle name="Percent 2 3 8 3" xfId="6596"/>
    <cellStyle name="Percent 2 3 9" xfId="6597"/>
    <cellStyle name="Percent 2 3 9 2" xfId="6598"/>
    <cellStyle name="Percent 2 30" xfId="6599"/>
    <cellStyle name="Percent 2 30 2" xfId="6600"/>
    <cellStyle name="Percent 2 31" xfId="6601"/>
    <cellStyle name="Percent 2 31 2" xfId="6602"/>
    <cellStyle name="Percent 2 32" xfId="6603"/>
    <cellStyle name="Percent 2 32 2" xfId="6604"/>
    <cellStyle name="Percent 2 33" xfId="6605"/>
    <cellStyle name="Percent 2 33 2" xfId="6606"/>
    <cellStyle name="Percent 2 34" xfId="6607"/>
    <cellStyle name="Percent 2 34 2" xfId="6608"/>
    <cellStyle name="Percent 2 35" xfId="6609"/>
    <cellStyle name="Percent 2 35 2" xfId="6610"/>
    <cellStyle name="Percent 2 36" xfId="6611"/>
    <cellStyle name="Percent 2 36 2" xfId="6612"/>
    <cellStyle name="Percent 2 37" xfId="6613"/>
    <cellStyle name="Percent 2 37 2" xfId="6614"/>
    <cellStyle name="Percent 2 38" xfId="6615"/>
    <cellStyle name="Percent 2 38 2" xfId="6616"/>
    <cellStyle name="Percent 2 39" xfId="6617"/>
    <cellStyle name="Percent 2 39 2" xfId="6618"/>
    <cellStyle name="Percent 2 4" xfId="6619"/>
    <cellStyle name="Percent 2 4 10" xfId="6620"/>
    <cellStyle name="Percent 2 4 10 2" xfId="6621"/>
    <cellStyle name="Percent 2 4 11" xfId="6622"/>
    <cellStyle name="Percent 2 4 11 2" xfId="6623"/>
    <cellStyle name="Percent 2 4 12" xfId="6624"/>
    <cellStyle name="Percent 2 4 12 2" xfId="6625"/>
    <cellStyle name="Percent 2 4 13" xfId="6626"/>
    <cellStyle name="Percent 2 4 13 2" xfId="6627"/>
    <cellStyle name="Percent 2 4 14" xfId="6628"/>
    <cellStyle name="Percent 2 4 14 2" xfId="6629"/>
    <cellStyle name="Percent 2 4 15" xfId="6630"/>
    <cellStyle name="Percent 2 4 15 2" xfId="6631"/>
    <cellStyle name="Percent 2 4 16" xfId="6632"/>
    <cellStyle name="Percent 2 4 16 2" xfId="6633"/>
    <cellStyle name="Percent 2 4 17" xfId="6634"/>
    <cellStyle name="Percent 2 4 17 2" xfId="6635"/>
    <cellStyle name="Percent 2 4 18" xfId="6636"/>
    <cellStyle name="Percent 2 4 19" xfId="6637"/>
    <cellStyle name="Percent 2 4 2" xfId="6638"/>
    <cellStyle name="Percent 2 4 2 2" xfId="6639"/>
    <cellStyle name="Percent 2 4 2 3" xfId="6640"/>
    <cellStyle name="Percent 2 4 3" xfId="6641"/>
    <cellStyle name="Percent 2 4 3 2" xfId="6642"/>
    <cellStyle name="Percent 2 4 3 3" xfId="6643"/>
    <cellStyle name="Percent 2 4 4" xfId="6644"/>
    <cellStyle name="Percent 2 4 4 2" xfId="6645"/>
    <cellStyle name="Percent 2 4 4 3" xfId="6646"/>
    <cellStyle name="Percent 2 4 5" xfId="6647"/>
    <cellStyle name="Percent 2 4 5 2" xfId="6648"/>
    <cellStyle name="Percent 2 4 5 3" xfId="6649"/>
    <cellStyle name="Percent 2 4 6" xfId="6650"/>
    <cellStyle name="Percent 2 4 6 2" xfId="6651"/>
    <cellStyle name="Percent 2 4 6 3" xfId="6652"/>
    <cellStyle name="Percent 2 4 7" xfId="6653"/>
    <cellStyle name="Percent 2 4 7 2" xfId="6654"/>
    <cellStyle name="Percent 2 4 7 3" xfId="6655"/>
    <cellStyle name="Percent 2 4 8" xfId="6656"/>
    <cellStyle name="Percent 2 4 8 2" xfId="6657"/>
    <cellStyle name="Percent 2 4 8 3" xfId="6658"/>
    <cellStyle name="Percent 2 4 9" xfId="6659"/>
    <cellStyle name="Percent 2 4 9 2" xfId="6660"/>
    <cellStyle name="Percent 2 4 9 3" xfId="6661"/>
    <cellStyle name="Percent 2 40" xfId="6662"/>
    <cellStyle name="Percent 2 40 2" xfId="6663"/>
    <cellStyle name="Percent 2 41" xfId="6664"/>
    <cellStyle name="Percent 2 41 2" xfId="6665"/>
    <cellStyle name="Percent 2 42" xfId="6666"/>
    <cellStyle name="Percent 2 42 2" xfId="6667"/>
    <cellStyle name="Percent 2 43" xfId="6668"/>
    <cellStyle name="Percent 2 43 2" xfId="6669"/>
    <cellStyle name="Percent 2 44" xfId="6670"/>
    <cellStyle name="Percent 2 44 2" xfId="6671"/>
    <cellStyle name="Percent 2 45" xfId="6672"/>
    <cellStyle name="Percent 2 45 2" xfId="6673"/>
    <cellStyle name="Percent 2 46" xfId="6674"/>
    <cellStyle name="Percent 2 46 2" xfId="6675"/>
    <cellStyle name="Percent 2 47" xfId="6676"/>
    <cellStyle name="Percent 2 47 2" xfId="6677"/>
    <cellStyle name="Percent 2 48" xfId="6678"/>
    <cellStyle name="Percent 2 48 2" xfId="6679"/>
    <cellStyle name="Percent 2 48 2 2" xfId="6680"/>
    <cellStyle name="Percent 2 48 3" xfId="6681"/>
    <cellStyle name="Percent 2 49" xfId="6682"/>
    <cellStyle name="Percent 2 49 2" xfId="6683"/>
    <cellStyle name="Percent 2 5" xfId="6684"/>
    <cellStyle name="Percent 2 5 10" xfId="6685"/>
    <cellStyle name="Percent 2 5 10 2" xfId="6686"/>
    <cellStyle name="Percent 2 5 11" xfId="6687"/>
    <cellStyle name="Percent 2 5 11 2" xfId="6688"/>
    <cellStyle name="Percent 2 5 12" xfId="6689"/>
    <cellStyle name="Percent 2 5 12 2" xfId="6690"/>
    <cellStyle name="Percent 2 5 13" xfId="6691"/>
    <cellStyle name="Percent 2 5 13 2" xfId="6692"/>
    <cellStyle name="Percent 2 5 14" xfId="6693"/>
    <cellStyle name="Percent 2 5 14 2" xfId="6694"/>
    <cellStyle name="Percent 2 5 15" xfId="6695"/>
    <cellStyle name="Percent 2 5 15 2" xfId="6696"/>
    <cellStyle name="Percent 2 5 16" xfId="6697"/>
    <cellStyle name="Percent 2 5 17" xfId="6698"/>
    <cellStyle name="Percent 2 5 2" xfId="6699"/>
    <cellStyle name="Percent 2 5 2 2" xfId="6700"/>
    <cellStyle name="Percent 2 5 2 3" xfId="6701"/>
    <cellStyle name="Percent 2 5 3" xfId="6702"/>
    <cellStyle name="Percent 2 5 3 2" xfId="6703"/>
    <cellStyle name="Percent 2 5 3 3" xfId="6704"/>
    <cellStyle name="Percent 2 5 4" xfId="6705"/>
    <cellStyle name="Percent 2 5 4 2" xfId="6706"/>
    <cellStyle name="Percent 2 5 4 3" xfId="6707"/>
    <cellStyle name="Percent 2 5 5" xfId="6708"/>
    <cellStyle name="Percent 2 5 5 2" xfId="6709"/>
    <cellStyle name="Percent 2 5 5 3" xfId="6710"/>
    <cellStyle name="Percent 2 5 6" xfId="6711"/>
    <cellStyle name="Percent 2 5 6 2" xfId="6712"/>
    <cellStyle name="Percent 2 5 6 3" xfId="6713"/>
    <cellStyle name="Percent 2 5 7" xfId="6714"/>
    <cellStyle name="Percent 2 5 7 2" xfId="6715"/>
    <cellStyle name="Percent 2 5 7 3" xfId="6716"/>
    <cellStyle name="Percent 2 5 8" xfId="6717"/>
    <cellStyle name="Percent 2 5 8 2" xfId="6718"/>
    <cellStyle name="Percent 2 5 8 3" xfId="6719"/>
    <cellStyle name="Percent 2 5 9" xfId="6720"/>
    <cellStyle name="Percent 2 5 9 2" xfId="6721"/>
    <cellStyle name="Percent 2 50" xfId="6722"/>
    <cellStyle name="Percent 2 6" xfId="6723"/>
    <cellStyle name="Percent 2 6 10" xfId="6724"/>
    <cellStyle name="Percent 2 6 10 2" xfId="6725"/>
    <cellStyle name="Percent 2 6 11" xfId="6726"/>
    <cellStyle name="Percent 2 6 11 2" xfId="6727"/>
    <cellStyle name="Percent 2 6 12" xfId="6728"/>
    <cellStyle name="Percent 2 6 12 2" xfId="6729"/>
    <cellStyle name="Percent 2 6 13" xfId="6730"/>
    <cellStyle name="Percent 2 6 13 2" xfId="6731"/>
    <cellStyle name="Percent 2 6 14" xfId="6732"/>
    <cellStyle name="Percent 2 6 14 2" xfId="6733"/>
    <cellStyle name="Percent 2 6 15" xfId="6734"/>
    <cellStyle name="Percent 2 6 15 2" xfId="6735"/>
    <cellStyle name="Percent 2 6 16" xfId="6736"/>
    <cellStyle name="Percent 2 6 17" xfId="6737"/>
    <cellStyle name="Percent 2 6 2" xfId="6738"/>
    <cellStyle name="Percent 2 6 2 2" xfId="6739"/>
    <cellStyle name="Percent 2 6 2 3" xfId="6740"/>
    <cellStyle name="Percent 2 6 3" xfId="6741"/>
    <cellStyle name="Percent 2 6 3 2" xfId="6742"/>
    <cellStyle name="Percent 2 6 3 3" xfId="6743"/>
    <cellStyle name="Percent 2 6 4" xfId="6744"/>
    <cellStyle name="Percent 2 6 4 2" xfId="6745"/>
    <cellStyle name="Percent 2 6 4 3" xfId="6746"/>
    <cellStyle name="Percent 2 6 5" xfId="6747"/>
    <cellStyle name="Percent 2 6 5 2" xfId="6748"/>
    <cellStyle name="Percent 2 6 5 3" xfId="6749"/>
    <cellStyle name="Percent 2 6 6" xfId="6750"/>
    <cellStyle name="Percent 2 6 6 2" xfId="6751"/>
    <cellStyle name="Percent 2 6 6 3" xfId="6752"/>
    <cellStyle name="Percent 2 6 7" xfId="6753"/>
    <cellStyle name="Percent 2 6 7 2" xfId="6754"/>
    <cellStyle name="Percent 2 6 7 3" xfId="6755"/>
    <cellStyle name="Percent 2 6 8" xfId="6756"/>
    <cellStyle name="Percent 2 6 8 2" xfId="6757"/>
    <cellStyle name="Percent 2 6 8 3" xfId="6758"/>
    <cellStyle name="Percent 2 6 9" xfId="6759"/>
    <cellStyle name="Percent 2 6 9 2" xfId="6760"/>
    <cellStyle name="Percent 2 7" xfId="6761"/>
    <cellStyle name="Percent 2 7 10" xfId="6762"/>
    <cellStyle name="Percent 2 7 2" xfId="6763"/>
    <cellStyle name="Percent 2 7 2 2" xfId="6764"/>
    <cellStyle name="Percent 2 7 2 3" xfId="6765"/>
    <cellStyle name="Percent 2 7 3" xfId="6766"/>
    <cellStyle name="Percent 2 7 3 2" xfId="6767"/>
    <cellStyle name="Percent 2 7 3 3" xfId="6768"/>
    <cellStyle name="Percent 2 7 4" xfId="6769"/>
    <cellStyle name="Percent 2 7 4 2" xfId="6770"/>
    <cellStyle name="Percent 2 7 4 3" xfId="6771"/>
    <cellStyle name="Percent 2 7 5" xfId="6772"/>
    <cellStyle name="Percent 2 7 5 2" xfId="6773"/>
    <cellStyle name="Percent 2 7 5 3" xfId="6774"/>
    <cellStyle name="Percent 2 7 6" xfId="6775"/>
    <cellStyle name="Percent 2 7 6 2" xfId="6776"/>
    <cellStyle name="Percent 2 7 6 3" xfId="6777"/>
    <cellStyle name="Percent 2 7 7" xfId="6778"/>
    <cellStyle name="Percent 2 7 7 2" xfId="6779"/>
    <cellStyle name="Percent 2 7 7 3" xfId="6780"/>
    <cellStyle name="Percent 2 7 8" xfId="6781"/>
    <cellStyle name="Percent 2 7 8 2" xfId="6782"/>
    <cellStyle name="Percent 2 7 8 3" xfId="6783"/>
    <cellStyle name="Percent 2 7 9" xfId="6784"/>
    <cellStyle name="Percent 2 8" xfId="6785"/>
    <cellStyle name="Percent 2 8 10" xfId="6786"/>
    <cellStyle name="Percent 2 8 2" xfId="6787"/>
    <cellStyle name="Percent 2 8 2 2" xfId="6788"/>
    <cellStyle name="Percent 2 8 2 3" xfId="6789"/>
    <cellStyle name="Percent 2 8 3" xfId="6790"/>
    <cellStyle name="Percent 2 8 3 2" xfId="6791"/>
    <cellStyle name="Percent 2 8 3 3" xfId="6792"/>
    <cellStyle name="Percent 2 8 4" xfId="6793"/>
    <cellStyle name="Percent 2 8 4 2" xfId="6794"/>
    <cellStyle name="Percent 2 8 4 3" xfId="6795"/>
    <cellStyle name="Percent 2 8 5" xfId="6796"/>
    <cellStyle name="Percent 2 8 5 2" xfId="6797"/>
    <cellStyle name="Percent 2 8 5 3" xfId="6798"/>
    <cellStyle name="Percent 2 8 6" xfId="6799"/>
    <cellStyle name="Percent 2 8 6 2" xfId="6800"/>
    <cellStyle name="Percent 2 8 6 3" xfId="6801"/>
    <cellStyle name="Percent 2 8 7" xfId="6802"/>
    <cellStyle name="Percent 2 8 7 2" xfId="6803"/>
    <cellStyle name="Percent 2 8 7 3" xfId="6804"/>
    <cellStyle name="Percent 2 8 8" xfId="6805"/>
    <cellStyle name="Percent 2 8 8 2" xfId="6806"/>
    <cellStyle name="Percent 2 8 8 3" xfId="6807"/>
    <cellStyle name="Percent 2 8 9" xfId="6808"/>
    <cellStyle name="Percent 2 9" xfId="6809"/>
    <cellStyle name="Percent 2 9 10" xfId="6810"/>
    <cellStyle name="Percent 2 9 2" xfId="6811"/>
    <cellStyle name="Percent 2 9 2 2" xfId="6812"/>
    <cellStyle name="Percent 2 9 2 3" xfId="6813"/>
    <cellStyle name="Percent 2 9 3" xfId="6814"/>
    <cellStyle name="Percent 2 9 3 2" xfId="6815"/>
    <cellStyle name="Percent 2 9 3 3" xfId="6816"/>
    <cellStyle name="Percent 2 9 4" xfId="6817"/>
    <cellStyle name="Percent 2 9 4 2" xfId="6818"/>
    <cellStyle name="Percent 2 9 4 3" xfId="6819"/>
    <cellStyle name="Percent 2 9 5" xfId="6820"/>
    <cellStyle name="Percent 2 9 5 2" xfId="6821"/>
    <cellStyle name="Percent 2 9 5 3" xfId="6822"/>
    <cellStyle name="Percent 2 9 6" xfId="6823"/>
    <cellStyle name="Percent 2 9 6 2" xfId="6824"/>
    <cellStyle name="Percent 2 9 6 3" xfId="6825"/>
    <cellStyle name="Percent 2 9 7" xfId="6826"/>
    <cellStyle name="Percent 2 9 7 2" xfId="6827"/>
    <cellStyle name="Percent 2 9 7 3" xfId="6828"/>
    <cellStyle name="Percent 2 9 8" xfId="6829"/>
    <cellStyle name="Percent 2 9 8 2" xfId="6830"/>
    <cellStyle name="Percent 2 9 8 3" xfId="6831"/>
    <cellStyle name="Percent 2 9 9" xfId="6832"/>
    <cellStyle name="Percent 20" xfId="6833"/>
    <cellStyle name="Percent 20 2" xfId="6834"/>
    <cellStyle name="Percent 20 2 2" xfId="6835"/>
    <cellStyle name="Percent 20 3" xfId="6836"/>
    <cellStyle name="Percent 20 3 2" xfId="6837"/>
    <cellStyle name="Percent 20 4" xfId="6838"/>
    <cellStyle name="Percent 20 4 2" xfId="6839"/>
    <cellStyle name="Percent 20 5" xfId="6840"/>
    <cellStyle name="Percent 20 5 2" xfId="6841"/>
    <cellStyle name="Percent 20 6" xfId="6842"/>
    <cellStyle name="Percent 20 6 2" xfId="6843"/>
    <cellStyle name="Percent 20 7" xfId="6844"/>
    <cellStyle name="Percent 20 7 2" xfId="6845"/>
    <cellStyle name="Percent 20 7 2 2" xfId="6846"/>
    <cellStyle name="Percent 20 7 3" xfId="6847"/>
    <cellStyle name="Percent 20 7 3 2" xfId="6848"/>
    <cellStyle name="Percent 20 7 4" xfId="6849"/>
    <cellStyle name="Percent 20 8" xfId="6850"/>
    <cellStyle name="Percent 21" xfId="6851"/>
    <cellStyle name="Percent 21 2" xfId="6852"/>
    <cellStyle name="Percent 21 2 2" xfId="6853"/>
    <cellStyle name="Percent 21 3" xfId="6854"/>
    <cellStyle name="Percent 21 3 2" xfId="6855"/>
    <cellStyle name="Percent 21 4" xfId="6856"/>
    <cellStyle name="Percent 21 4 2" xfId="6857"/>
    <cellStyle name="Percent 21 5" xfId="6858"/>
    <cellStyle name="Percent 21 5 2" xfId="6859"/>
    <cellStyle name="Percent 21 6" xfId="6860"/>
    <cellStyle name="Percent 21 6 2" xfId="6861"/>
    <cellStyle name="Percent 21 7" xfId="6862"/>
    <cellStyle name="Percent 21 7 2" xfId="6863"/>
    <cellStyle name="Percent 21 7 2 2" xfId="6864"/>
    <cellStyle name="Percent 21 7 3" xfId="6865"/>
    <cellStyle name="Percent 21 7 3 2" xfId="6866"/>
    <cellStyle name="Percent 21 7 4" xfId="6867"/>
    <cellStyle name="Percent 21 8" xfId="6868"/>
    <cellStyle name="Percent 22" xfId="6869"/>
    <cellStyle name="Percent 22 2" xfId="6870"/>
    <cellStyle name="Percent 22 2 2" xfId="6871"/>
    <cellStyle name="Percent 22 3" xfId="6872"/>
    <cellStyle name="Percent 22 3 2" xfId="6873"/>
    <cellStyle name="Percent 22 4" xfId="6874"/>
    <cellStyle name="Percent 22 4 2" xfId="6875"/>
    <cellStyle name="Percent 22 5" xfId="6876"/>
    <cellStyle name="Percent 22 5 2" xfId="6877"/>
    <cellStyle name="Percent 22 6" xfId="6878"/>
    <cellStyle name="Percent 22 6 2" xfId="6879"/>
    <cellStyle name="Percent 22 7" xfId="6880"/>
    <cellStyle name="Percent 22 7 2" xfId="6881"/>
    <cellStyle name="Percent 22 7 2 2" xfId="6882"/>
    <cellStyle name="Percent 22 7 3" xfId="6883"/>
    <cellStyle name="Percent 22 7 3 2" xfId="6884"/>
    <cellStyle name="Percent 22 7 4" xfId="6885"/>
    <cellStyle name="Percent 22 8" xfId="6886"/>
    <cellStyle name="Percent 23" xfId="6887"/>
    <cellStyle name="Percent 23 2" xfId="6888"/>
    <cellStyle name="Percent 23 2 2" xfId="6889"/>
    <cellStyle name="Percent 23 3" xfId="6890"/>
    <cellStyle name="Percent 23 3 2" xfId="6891"/>
    <cellStyle name="Percent 23 4" xfId="6892"/>
    <cellStyle name="Percent 23 4 2" xfId="6893"/>
    <cellStyle name="Percent 23 5" xfId="6894"/>
    <cellStyle name="Percent 23 5 2" xfId="6895"/>
    <cellStyle name="Percent 23 6" xfId="6896"/>
    <cellStyle name="Percent 23 6 2" xfId="6897"/>
    <cellStyle name="Percent 23 7" xfId="6898"/>
    <cellStyle name="Percent 23 7 2" xfId="6899"/>
    <cellStyle name="Percent 23 7 2 2" xfId="6900"/>
    <cellStyle name="Percent 23 7 3" xfId="6901"/>
    <cellStyle name="Percent 23 7 3 2" xfId="6902"/>
    <cellStyle name="Percent 23 7 4" xfId="6903"/>
    <cellStyle name="Percent 23 8" xfId="6904"/>
    <cellStyle name="Percent 24" xfId="6905"/>
    <cellStyle name="Percent 24 2" xfId="6906"/>
    <cellStyle name="Percent 24 2 2" xfId="6907"/>
    <cellStyle name="Percent 24 3" xfId="6908"/>
    <cellStyle name="Percent 24 3 2" xfId="6909"/>
    <cellStyle name="Percent 24 4" xfId="6910"/>
    <cellStyle name="Percent 24 4 2" xfId="6911"/>
    <cellStyle name="Percent 24 5" xfId="6912"/>
    <cellStyle name="Percent 24 5 2" xfId="6913"/>
    <cellStyle name="Percent 24 6" xfId="6914"/>
    <cellStyle name="Percent 24 6 2" xfId="6915"/>
    <cellStyle name="Percent 24 7" xfId="6916"/>
    <cellStyle name="Percent 24 7 2" xfId="6917"/>
    <cellStyle name="Percent 24 7 2 2" xfId="6918"/>
    <cellStyle name="Percent 24 7 3" xfId="6919"/>
    <cellStyle name="Percent 24 7 3 2" xfId="6920"/>
    <cellStyle name="Percent 24 7 4" xfId="6921"/>
    <cellStyle name="Percent 24 8" xfId="6922"/>
    <cellStyle name="Percent 24 8 2" xfId="6923"/>
    <cellStyle name="Percent 24 9" xfId="6924"/>
    <cellStyle name="Percent 25" xfId="6925"/>
    <cellStyle name="Percent 25 2" xfId="6926"/>
    <cellStyle name="Percent 25 2 2" xfId="6927"/>
    <cellStyle name="Percent 25 3" xfId="6928"/>
    <cellStyle name="Percent 25 3 2" xfId="6929"/>
    <cellStyle name="Percent 25 4" xfId="6930"/>
    <cellStyle name="Percent 25 4 2" xfId="6931"/>
    <cellStyle name="Percent 25 5" xfId="6932"/>
    <cellStyle name="Percent 25 5 2" xfId="6933"/>
    <cellStyle name="Percent 25 6" xfId="6934"/>
    <cellStyle name="Percent 25 6 2" xfId="6935"/>
    <cellStyle name="Percent 25 7" xfId="6936"/>
    <cellStyle name="Percent 25 7 2" xfId="6937"/>
    <cellStyle name="Percent 25 7 2 2" xfId="6938"/>
    <cellStyle name="Percent 25 7 3" xfId="6939"/>
    <cellStyle name="Percent 25 7 3 2" xfId="6940"/>
    <cellStyle name="Percent 25 7 4" xfId="6941"/>
    <cellStyle name="Percent 25 8" xfId="6942"/>
    <cellStyle name="Percent 26" xfId="6943"/>
    <cellStyle name="Percent 26 2" xfId="6944"/>
    <cellStyle name="Percent 26 2 2" xfId="6945"/>
    <cellStyle name="Percent 26 3" xfId="6946"/>
    <cellStyle name="Percent 26 3 2" xfId="6947"/>
    <cellStyle name="Percent 26 4" xfId="6948"/>
    <cellStyle name="Percent 26 4 2" xfId="6949"/>
    <cellStyle name="Percent 26 5" xfId="6950"/>
    <cellStyle name="Percent 26 5 2" xfId="6951"/>
    <cellStyle name="Percent 26 6" xfId="6952"/>
    <cellStyle name="Percent 26 6 2" xfId="6953"/>
    <cellStyle name="Percent 26 7" xfId="6954"/>
    <cellStyle name="Percent 26 7 2" xfId="6955"/>
    <cellStyle name="Percent 26 7 2 2" xfId="6956"/>
    <cellStyle name="Percent 26 7 3" xfId="6957"/>
    <cellStyle name="Percent 26 7 3 2" xfId="6958"/>
    <cellStyle name="Percent 26 7 4" xfId="6959"/>
    <cellStyle name="Percent 26 8" xfId="6960"/>
    <cellStyle name="Percent 27" xfId="6961"/>
    <cellStyle name="Percent 27 2" xfId="6962"/>
    <cellStyle name="Percent 28" xfId="6963"/>
    <cellStyle name="Percent 28 2" xfId="6964"/>
    <cellStyle name="Percent 28 2 2" xfId="6965"/>
    <cellStyle name="Percent 28 3" xfId="6966"/>
    <cellStyle name="Percent 3" xfId="6967"/>
    <cellStyle name="Percent 3 10" xfId="6968"/>
    <cellStyle name="Percent 3 10 10" xfId="6969"/>
    <cellStyle name="Percent 3 10 10 2" xfId="6970"/>
    <cellStyle name="Percent 3 10 11" xfId="6971"/>
    <cellStyle name="Percent 3 10 11 2" xfId="6972"/>
    <cellStyle name="Percent 3 10 12" xfId="6973"/>
    <cellStyle name="Percent 3 10 12 2" xfId="6974"/>
    <cellStyle name="Percent 3 10 13" xfId="6975"/>
    <cellStyle name="Percent 3 10 13 2" xfId="6976"/>
    <cellStyle name="Percent 3 10 14" xfId="6977"/>
    <cellStyle name="Percent 3 10 14 2" xfId="6978"/>
    <cellStyle name="Percent 3 10 15" xfId="6979"/>
    <cellStyle name="Percent 3 10 15 2" xfId="6980"/>
    <cellStyle name="Percent 3 10 16" xfId="6981"/>
    <cellStyle name="Percent 3 10 2" xfId="6982"/>
    <cellStyle name="Percent 3 10 2 2" xfId="6983"/>
    <cellStyle name="Percent 3 10 3" xfId="6984"/>
    <cellStyle name="Percent 3 10 3 2" xfId="6985"/>
    <cellStyle name="Percent 3 10 4" xfId="6986"/>
    <cellStyle name="Percent 3 10 4 2" xfId="6987"/>
    <cellStyle name="Percent 3 10 5" xfId="6988"/>
    <cellStyle name="Percent 3 10 5 2" xfId="6989"/>
    <cellStyle name="Percent 3 10 6" xfId="6990"/>
    <cellStyle name="Percent 3 10 6 2" xfId="6991"/>
    <cellStyle name="Percent 3 10 7" xfId="6992"/>
    <cellStyle name="Percent 3 10 7 2" xfId="6993"/>
    <cellStyle name="Percent 3 10 8" xfId="6994"/>
    <cellStyle name="Percent 3 10 8 2" xfId="6995"/>
    <cellStyle name="Percent 3 10 9" xfId="6996"/>
    <cellStyle name="Percent 3 10 9 2" xfId="6997"/>
    <cellStyle name="Percent 3 11" xfId="6998"/>
    <cellStyle name="Percent 3 11 2" xfId="6999"/>
    <cellStyle name="Percent 3 12" xfId="7000"/>
    <cellStyle name="Percent 3 12 2" xfId="7001"/>
    <cellStyle name="Percent 3 13" xfId="7002"/>
    <cellStyle name="Percent 3 13 2" xfId="7003"/>
    <cellStyle name="Percent 3 14" xfId="7004"/>
    <cellStyle name="Percent 3 14 2" xfId="7005"/>
    <cellStyle name="Percent 3 15" xfId="7006"/>
    <cellStyle name="Percent 3 15 2" xfId="7007"/>
    <cellStyle name="Percent 3 16" xfId="7008"/>
    <cellStyle name="Percent 3 16 2" xfId="7009"/>
    <cellStyle name="Percent 3 17" xfId="7010"/>
    <cellStyle name="Percent 3 17 2" xfId="7011"/>
    <cellStyle name="Percent 3 18" xfId="7012"/>
    <cellStyle name="Percent 3 18 2" xfId="7013"/>
    <cellStyle name="Percent 3 19" xfId="7014"/>
    <cellStyle name="Percent 3 19 2" xfId="7015"/>
    <cellStyle name="Percent 3 2" xfId="7016"/>
    <cellStyle name="Percent 3 2 10" xfId="7017"/>
    <cellStyle name="Percent 3 2 10 2" xfId="7018"/>
    <cellStyle name="Percent 3 2 11" xfId="7019"/>
    <cellStyle name="Percent 3 2 11 2" xfId="7020"/>
    <cellStyle name="Percent 3 2 12" xfId="7021"/>
    <cellStyle name="Percent 3 2 12 2" xfId="7022"/>
    <cellStyle name="Percent 3 2 13" xfId="7023"/>
    <cellStyle name="Percent 3 2 13 2" xfId="7024"/>
    <cellStyle name="Percent 3 2 14" xfId="7025"/>
    <cellStyle name="Percent 3 2 14 2" xfId="7026"/>
    <cellStyle name="Percent 3 2 15" xfId="7027"/>
    <cellStyle name="Percent 3 2 15 2" xfId="7028"/>
    <cellStyle name="Percent 3 2 16" xfId="7029"/>
    <cellStyle name="Percent 3 2 16 2" xfId="7030"/>
    <cellStyle name="Percent 3 2 17" xfId="7031"/>
    <cellStyle name="Percent 3 2 17 2" xfId="7032"/>
    <cellStyle name="Percent 3 2 18" xfId="7033"/>
    <cellStyle name="Percent 3 2 19" xfId="7034"/>
    <cellStyle name="Percent 3 2 2" xfId="7035"/>
    <cellStyle name="Percent 3 2 2 2" xfId="7036"/>
    <cellStyle name="Percent 3 2 2 2 2" xfId="7037"/>
    <cellStyle name="Percent 3 2 2 2 2 2" xfId="7038"/>
    <cellStyle name="Percent 3 2 2 2 3" xfId="7039"/>
    <cellStyle name="Percent 3 2 2 2 3 2" xfId="7040"/>
    <cellStyle name="Percent 3 2 2 2 4" xfId="7041"/>
    <cellStyle name="Percent 3 2 2 3" xfId="7042"/>
    <cellStyle name="Percent 3 2 2 3 2" xfId="7043"/>
    <cellStyle name="Percent 3 2 2 4" xfId="7044"/>
    <cellStyle name="Percent 3 2 2 5" xfId="7045"/>
    <cellStyle name="Percent 3 2 3" xfId="7046"/>
    <cellStyle name="Percent 3 2 3 2" xfId="7047"/>
    <cellStyle name="Percent 3 2 3 2 2" xfId="7048"/>
    <cellStyle name="Percent 3 2 3 3" xfId="7049"/>
    <cellStyle name="Percent 3 2 3 3 2" xfId="7050"/>
    <cellStyle name="Percent 3 2 3 4" xfId="7051"/>
    <cellStyle name="Percent 3 2 3 5" xfId="7052"/>
    <cellStyle name="Percent 3 2 4" xfId="7053"/>
    <cellStyle name="Percent 3 2 4 2" xfId="7054"/>
    <cellStyle name="Percent 3 2 5" xfId="7055"/>
    <cellStyle name="Percent 3 2 5 2" xfId="7056"/>
    <cellStyle name="Percent 3 2 6" xfId="7057"/>
    <cellStyle name="Percent 3 2 6 2" xfId="7058"/>
    <cellStyle name="Percent 3 2 7" xfId="7059"/>
    <cellStyle name="Percent 3 2 7 2" xfId="7060"/>
    <cellStyle name="Percent 3 2 8" xfId="7061"/>
    <cellStyle name="Percent 3 2 8 2" xfId="7062"/>
    <cellStyle name="Percent 3 2 9" xfId="7063"/>
    <cellStyle name="Percent 3 2 9 2" xfId="7064"/>
    <cellStyle name="Percent 3 20" xfId="7065"/>
    <cellStyle name="Percent 3 20 2" xfId="7066"/>
    <cellStyle name="Percent 3 21" xfId="7067"/>
    <cellStyle name="Percent 3 21 2" xfId="7068"/>
    <cellStyle name="Percent 3 22" xfId="7069"/>
    <cellStyle name="Percent 3 22 2" xfId="7070"/>
    <cellStyle name="Percent 3 23" xfId="7071"/>
    <cellStyle name="Percent 3 23 2" xfId="7072"/>
    <cellStyle name="Percent 3 24" xfId="7073"/>
    <cellStyle name="Percent 3 24 2" xfId="7074"/>
    <cellStyle name="Percent 3 25" xfId="7075"/>
    <cellStyle name="Percent 3 25 2" xfId="7076"/>
    <cellStyle name="Percent 3 26" xfId="7077"/>
    <cellStyle name="Percent 3 26 2" xfId="7078"/>
    <cellStyle name="Percent 3 27" xfId="7079"/>
    <cellStyle name="Percent 3 27 2" xfId="7080"/>
    <cellStyle name="Percent 3 28" xfId="7081"/>
    <cellStyle name="Percent 3 28 2" xfId="7082"/>
    <cellStyle name="Percent 3 29" xfId="7083"/>
    <cellStyle name="Percent 3 29 2" xfId="7084"/>
    <cellStyle name="Percent 3 3" xfId="7085"/>
    <cellStyle name="Percent 3 3 10" xfId="7086"/>
    <cellStyle name="Percent 3 3 10 2" xfId="7087"/>
    <cellStyle name="Percent 3 3 11" xfId="7088"/>
    <cellStyle name="Percent 3 3 11 2" xfId="7089"/>
    <cellStyle name="Percent 3 3 12" xfId="7090"/>
    <cellStyle name="Percent 3 3 12 2" xfId="7091"/>
    <cellStyle name="Percent 3 3 13" xfId="7092"/>
    <cellStyle name="Percent 3 3 13 2" xfId="7093"/>
    <cellStyle name="Percent 3 3 14" xfId="7094"/>
    <cellStyle name="Percent 3 3 14 2" xfId="7095"/>
    <cellStyle name="Percent 3 3 15" xfId="7096"/>
    <cellStyle name="Percent 3 3 15 2" xfId="7097"/>
    <cellStyle name="Percent 3 3 16" xfId="7098"/>
    <cellStyle name="Percent 3 3 17" xfId="7099"/>
    <cellStyle name="Percent 3 3 2" xfId="7100"/>
    <cellStyle name="Percent 3 3 2 2" xfId="7101"/>
    <cellStyle name="Percent 3 3 2 3" xfId="7102"/>
    <cellStyle name="Percent 3 3 3" xfId="7103"/>
    <cellStyle name="Percent 3 3 3 2" xfId="7104"/>
    <cellStyle name="Percent 3 3 3 2 2" xfId="7105"/>
    <cellStyle name="Percent 3 3 3 2 3" xfId="7106"/>
    <cellStyle name="Percent 3 3 3 3" xfId="7107"/>
    <cellStyle name="Percent 3 3 3 3 2" xfId="7108"/>
    <cellStyle name="Percent 3 3 3 3 2 2" xfId="7109"/>
    <cellStyle name="Percent 3 3 3 3 3" xfId="7110"/>
    <cellStyle name="Percent 3 3 3 3 3 2" xfId="7111"/>
    <cellStyle name="Percent 3 3 3 3 4" xfId="7112"/>
    <cellStyle name="Percent 3 3 3 3 4 2" xfId="7113"/>
    <cellStyle name="Percent 3 3 3 3 4 2 2" xfId="7114"/>
    <cellStyle name="Percent 3 3 3 3 4 3" xfId="7115"/>
    <cellStyle name="Percent 3 3 3 3 5" xfId="7116"/>
    <cellStyle name="Percent 3 3 3 4" xfId="7117"/>
    <cellStyle name="Percent 3 3 3 5" xfId="7118"/>
    <cellStyle name="Percent 3 3 4" xfId="7119"/>
    <cellStyle name="Percent 3 3 4 2" xfId="7120"/>
    <cellStyle name="Percent 3 3 4 2 2" xfId="7121"/>
    <cellStyle name="Percent 3 3 4 3" xfId="7122"/>
    <cellStyle name="Percent 3 3 5" xfId="7123"/>
    <cellStyle name="Percent 3 3 5 2" xfId="7124"/>
    <cellStyle name="Percent 3 3 6" xfId="7125"/>
    <cellStyle name="Percent 3 3 6 2" xfId="7126"/>
    <cellStyle name="Percent 3 3 6 2 2" xfId="7127"/>
    <cellStyle name="Percent 3 3 6 3" xfId="7128"/>
    <cellStyle name="Percent 3 3 7" xfId="7129"/>
    <cellStyle name="Percent 3 3 7 2" xfId="7130"/>
    <cellStyle name="Percent 3 3 8" xfId="7131"/>
    <cellStyle name="Percent 3 3 8 2" xfId="7132"/>
    <cellStyle name="Percent 3 3 9" xfId="7133"/>
    <cellStyle name="Percent 3 3 9 2" xfId="7134"/>
    <cellStyle name="Percent 3 30" xfId="7135"/>
    <cellStyle name="Percent 3 30 2" xfId="7136"/>
    <cellStyle name="Percent 3 31" xfId="7137"/>
    <cellStyle name="Percent 3 4" xfId="7138"/>
    <cellStyle name="Percent 3 4 10" xfId="7139"/>
    <cellStyle name="Percent 3 4 10 2" xfId="7140"/>
    <cellStyle name="Percent 3 4 11" xfId="7141"/>
    <cellStyle name="Percent 3 4 11 2" xfId="7142"/>
    <cellStyle name="Percent 3 4 12" xfId="7143"/>
    <cellStyle name="Percent 3 4 12 2" xfId="7144"/>
    <cellStyle name="Percent 3 4 13" xfId="7145"/>
    <cellStyle name="Percent 3 4 13 2" xfId="7146"/>
    <cellStyle name="Percent 3 4 14" xfId="7147"/>
    <cellStyle name="Percent 3 4 14 2" xfId="7148"/>
    <cellStyle name="Percent 3 4 15" xfId="7149"/>
    <cellStyle name="Percent 3 4 15 2" xfId="7150"/>
    <cellStyle name="Percent 3 4 16" xfId="7151"/>
    <cellStyle name="Percent 3 4 17" xfId="7152"/>
    <cellStyle name="Percent 3 4 2" xfId="7153"/>
    <cellStyle name="Percent 3 4 2 2" xfId="7154"/>
    <cellStyle name="Percent 3 4 2 3" xfId="7155"/>
    <cellStyle name="Percent 3 4 3" xfId="7156"/>
    <cellStyle name="Percent 3 4 3 2" xfId="7157"/>
    <cellStyle name="Percent 3 4 4" xfId="7158"/>
    <cellStyle name="Percent 3 4 4 2" xfId="7159"/>
    <cellStyle name="Percent 3 4 4 2 2" xfId="7160"/>
    <cellStyle name="Percent 3 4 4 3" xfId="7161"/>
    <cellStyle name="Percent 3 4 5" xfId="7162"/>
    <cellStyle name="Percent 3 4 5 2" xfId="7163"/>
    <cellStyle name="Percent 3 4 6" xfId="7164"/>
    <cellStyle name="Percent 3 4 6 2" xfId="7165"/>
    <cellStyle name="Percent 3 4 7" xfId="7166"/>
    <cellStyle name="Percent 3 4 7 2" xfId="7167"/>
    <cellStyle name="Percent 3 4 8" xfId="7168"/>
    <cellStyle name="Percent 3 4 8 2" xfId="7169"/>
    <cellStyle name="Percent 3 4 9" xfId="7170"/>
    <cellStyle name="Percent 3 4 9 2" xfId="7171"/>
    <cellStyle name="Percent 3 5" xfId="7172"/>
    <cellStyle name="Percent 3 5 10" xfId="7173"/>
    <cellStyle name="Percent 3 5 10 2" xfId="7174"/>
    <cellStyle name="Percent 3 5 11" xfId="7175"/>
    <cellStyle name="Percent 3 5 11 2" xfId="7176"/>
    <cellStyle name="Percent 3 5 12" xfId="7177"/>
    <cellStyle name="Percent 3 5 12 2" xfId="7178"/>
    <cellStyle name="Percent 3 5 13" xfId="7179"/>
    <cellStyle name="Percent 3 5 13 2" xfId="7180"/>
    <cellStyle name="Percent 3 5 14" xfId="7181"/>
    <cellStyle name="Percent 3 5 14 2" xfId="7182"/>
    <cellStyle name="Percent 3 5 15" xfId="7183"/>
    <cellStyle name="Percent 3 5 15 2" xfId="7184"/>
    <cellStyle name="Percent 3 5 16" xfId="7185"/>
    <cellStyle name="Percent 3 5 16 2" xfId="7186"/>
    <cellStyle name="Percent 3 5 17" xfId="7187"/>
    <cellStyle name="Percent 3 5 17 2" xfId="7188"/>
    <cellStyle name="Percent 3 5 18" xfId="7189"/>
    <cellStyle name="Percent 3 5 19" xfId="7190"/>
    <cellStyle name="Percent 3 5 2" xfId="7191"/>
    <cellStyle name="Percent 3 5 2 2" xfId="7192"/>
    <cellStyle name="Percent 3 5 2 3" xfId="7193"/>
    <cellStyle name="Percent 3 5 3" xfId="7194"/>
    <cellStyle name="Percent 3 5 3 2" xfId="7195"/>
    <cellStyle name="Percent 3 5 4" xfId="7196"/>
    <cellStyle name="Percent 3 5 4 2" xfId="7197"/>
    <cellStyle name="Percent 3 5 5" xfId="7198"/>
    <cellStyle name="Percent 3 5 5 2" xfId="7199"/>
    <cellStyle name="Percent 3 5 6" xfId="7200"/>
    <cellStyle name="Percent 3 5 6 2" xfId="7201"/>
    <cellStyle name="Percent 3 5 7" xfId="7202"/>
    <cellStyle name="Percent 3 5 7 2" xfId="7203"/>
    <cellStyle name="Percent 3 5 8" xfId="7204"/>
    <cellStyle name="Percent 3 5 8 2" xfId="7205"/>
    <cellStyle name="Percent 3 5 9" xfId="7206"/>
    <cellStyle name="Percent 3 5 9 2" xfId="7207"/>
    <cellStyle name="Percent 3 6" xfId="7208"/>
    <cellStyle name="Percent 3 6 10" xfId="7209"/>
    <cellStyle name="Percent 3 6 10 2" xfId="7210"/>
    <cellStyle name="Percent 3 6 11" xfId="7211"/>
    <cellStyle name="Percent 3 6 11 2" xfId="7212"/>
    <cellStyle name="Percent 3 6 12" xfId="7213"/>
    <cellStyle name="Percent 3 6 12 2" xfId="7214"/>
    <cellStyle name="Percent 3 6 13" xfId="7215"/>
    <cellStyle name="Percent 3 6 13 2" xfId="7216"/>
    <cellStyle name="Percent 3 6 14" xfId="7217"/>
    <cellStyle name="Percent 3 6 14 2" xfId="7218"/>
    <cellStyle name="Percent 3 6 15" xfId="7219"/>
    <cellStyle name="Percent 3 6 15 2" xfId="7220"/>
    <cellStyle name="Percent 3 6 16" xfId="7221"/>
    <cellStyle name="Percent 3 6 17" xfId="7222"/>
    <cellStyle name="Percent 3 6 2" xfId="7223"/>
    <cellStyle name="Percent 3 6 2 2" xfId="7224"/>
    <cellStyle name="Percent 3 6 2 3" xfId="7225"/>
    <cellStyle name="Percent 3 6 3" xfId="7226"/>
    <cellStyle name="Percent 3 6 3 2" xfId="7227"/>
    <cellStyle name="Percent 3 6 3 3" xfId="7228"/>
    <cellStyle name="Percent 3 6 4" xfId="7229"/>
    <cellStyle name="Percent 3 6 4 2" xfId="7230"/>
    <cellStyle name="Percent 3 6 5" xfId="7231"/>
    <cellStyle name="Percent 3 6 5 2" xfId="7232"/>
    <cellStyle name="Percent 3 6 6" xfId="7233"/>
    <cellStyle name="Percent 3 6 6 2" xfId="7234"/>
    <cellStyle name="Percent 3 6 7" xfId="7235"/>
    <cellStyle name="Percent 3 6 7 2" xfId="7236"/>
    <cellStyle name="Percent 3 6 8" xfId="7237"/>
    <cellStyle name="Percent 3 6 8 2" xfId="7238"/>
    <cellStyle name="Percent 3 6 9" xfId="7239"/>
    <cellStyle name="Percent 3 6 9 2" xfId="7240"/>
    <cellStyle name="Percent 3 7" xfId="7241"/>
    <cellStyle name="Percent 3 7 10" xfId="7242"/>
    <cellStyle name="Percent 3 7 10 2" xfId="7243"/>
    <cellStyle name="Percent 3 7 11" xfId="7244"/>
    <cellStyle name="Percent 3 7 11 2" xfId="7245"/>
    <cellStyle name="Percent 3 7 12" xfId="7246"/>
    <cellStyle name="Percent 3 7 12 2" xfId="7247"/>
    <cellStyle name="Percent 3 7 13" xfId="7248"/>
    <cellStyle name="Percent 3 7 13 2" xfId="7249"/>
    <cellStyle name="Percent 3 7 14" xfId="7250"/>
    <cellStyle name="Percent 3 7 14 2" xfId="7251"/>
    <cellStyle name="Percent 3 7 15" xfId="7252"/>
    <cellStyle name="Percent 3 7 15 2" xfId="7253"/>
    <cellStyle name="Percent 3 7 16" xfId="7254"/>
    <cellStyle name="Percent 3 7 17" xfId="7255"/>
    <cellStyle name="Percent 3 7 2" xfId="7256"/>
    <cellStyle name="Percent 3 7 2 2" xfId="7257"/>
    <cellStyle name="Percent 3 7 3" xfId="7258"/>
    <cellStyle name="Percent 3 7 3 2" xfId="7259"/>
    <cellStyle name="Percent 3 7 4" xfId="7260"/>
    <cellStyle name="Percent 3 7 4 2" xfId="7261"/>
    <cellStyle name="Percent 3 7 5" xfId="7262"/>
    <cellStyle name="Percent 3 7 5 2" xfId="7263"/>
    <cellStyle name="Percent 3 7 6" xfId="7264"/>
    <cellStyle name="Percent 3 7 6 2" xfId="7265"/>
    <cellStyle name="Percent 3 7 7" xfId="7266"/>
    <cellStyle name="Percent 3 7 7 2" xfId="7267"/>
    <cellStyle name="Percent 3 7 8" xfId="7268"/>
    <cellStyle name="Percent 3 7 8 2" xfId="7269"/>
    <cellStyle name="Percent 3 7 9" xfId="7270"/>
    <cellStyle name="Percent 3 7 9 2" xfId="7271"/>
    <cellStyle name="Percent 3 8" xfId="7272"/>
    <cellStyle name="Percent 3 8 10" xfId="7273"/>
    <cellStyle name="Percent 3 8 10 2" xfId="7274"/>
    <cellStyle name="Percent 3 8 11" xfId="7275"/>
    <cellStyle name="Percent 3 8 11 2" xfId="7276"/>
    <cellStyle name="Percent 3 8 12" xfId="7277"/>
    <cellStyle name="Percent 3 8 12 2" xfId="7278"/>
    <cellStyle name="Percent 3 8 13" xfId="7279"/>
    <cellStyle name="Percent 3 8 13 2" xfId="7280"/>
    <cellStyle name="Percent 3 8 14" xfId="7281"/>
    <cellStyle name="Percent 3 8 14 2" xfId="7282"/>
    <cellStyle name="Percent 3 8 15" xfId="7283"/>
    <cellStyle name="Percent 3 8 15 2" xfId="7284"/>
    <cellStyle name="Percent 3 8 16" xfId="7285"/>
    <cellStyle name="Percent 3 8 17" xfId="7286"/>
    <cellStyle name="Percent 3 8 2" xfId="7287"/>
    <cellStyle name="Percent 3 8 2 2" xfId="7288"/>
    <cellStyle name="Percent 3 8 3" xfId="7289"/>
    <cellStyle name="Percent 3 8 3 2" xfId="7290"/>
    <cellStyle name="Percent 3 8 4" xfId="7291"/>
    <cellStyle name="Percent 3 8 4 2" xfId="7292"/>
    <cellStyle name="Percent 3 8 5" xfId="7293"/>
    <cellStyle name="Percent 3 8 5 2" xfId="7294"/>
    <cellStyle name="Percent 3 8 6" xfId="7295"/>
    <cellStyle name="Percent 3 8 6 2" xfId="7296"/>
    <cellStyle name="Percent 3 8 7" xfId="7297"/>
    <cellStyle name="Percent 3 8 7 2" xfId="7298"/>
    <cellStyle name="Percent 3 8 8" xfId="7299"/>
    <cellStyle name="Percent 3 8 8 2" xfId="7300"/>
    <cellStyle name="Percent 3 8 9" xfId="7301"/>
    <cellStyle name="Percent 3 8 9 2" xfId="7302"/>
    <cellStyle name="Percent 3 9" xfId="7303"/>
    <cellStyle name="Percent 3 9 10" xfId="7304"/>
    <cellStyle name="Percent 3 9 10 2" xfId="7305"/>
    <cellStyle name="Percent 3 9 11" xfId="7306"/>
    <cellStyle name="Percent 3 9 11 2" xfId="7307"/>
    <cellStyle name="Percent 3 9 12" xfId="7308"/>
    <cellStyle name="Percent 3 9 12 2" xfId="7309"/>
    <cellStyle name="Percent 3 9 13" xfId="7310"/>
    <cellStyle name="Percent 3 9 13 2" xfId="7311"/>
    <cellStyle name="Percent 3 9 14" xfId="7312"/>
    <cellStyle name="Percent 3 9 14 2" xfId="7313"/>
    <cellStyle name="Percent 3 9 15" xfId="7314"/>
    <cellStyle name="Percent 3 9 15 2" xfId="7315"/>
    <cellStyle name="Percent 3 9 16" xfId="7316"/>
    <cellStyle name="Percent 3 9 2" xfId="7317"/>
    <cellStyle name="Percent 3 9 2 2" xfId="7318"/>
    <cellStyle name="Percent 3 9 3" xfId="7319"/>
    <cellStyle name="Percent 3 9 3 2" xfId="7320"/>
    <cellStyle name="Percent 3 9 4" xfId="7321"/>
    <cellStyle name="Percent 3 9 4 2" xfId="7322"/>
    <cellStyle name="Percent 3 9 5" xfId="7323"/>
    <cellStyle name="Percent 3 9 5 2" xfId="7324"/>
    <cellStyle name="Percent 3 9 6" xfId="7325"/>
    <cellStyle name="Percent 3 9 6 2" xfId="7326"/>
    <cellStyle name="Percent 3 9 7" xfId="7327"/>
    <cellStyle name="Percent 3 9 7 2" xfId="7328"/>
    <cellStyle name="Percent 3 9 8" xfId="7329"/>
    <cellStyle name="Percent 3 9 8 2" xfId="7330"/>
    <cellStyle name="Percent 3 9 9" xfId="7331"/>
    <cellStyle name="Percent 3 9 9 2" xfId="7332"/>
    <cellStyle name="Percent 31" xfId="7333"/>
    <cellStyle name="Percent 31 2" xfId="7334"/>
    <cellStyle name="Percent 4" xfId="7335"/>
    <cellStyle name="Percent 4 10" xfId="7336"/>
    <cellStyle name="Percent 4 10 2" xfId="7337"/>
    <cellStyle name="Percent 4 10 3" xfId="7338"/>
    <cellStyle name="Percent 4 11" xfId="7339"/>
    <cellStyle name="Percent 4 11 2" xfId="7340"/>
    <cellStyle name="Percent 4 11 3" xfId="7341"/>
    <cellStyle name="Percent 4 12" xfId="7342"/>
    <cellStyle name="Percent 4 12 2" xfId="7343"/>
    <cellStyle name="Percent 4 12 3" xfId="7344"/>
    <cellStyle name="Percent 4 13" xfId="7345"/>
    <cellStyle name="Percent 4 13 2" xfId="7346"/>
    <cellStyle name="Percent 4 13 3" xfId="7347"/>
    <cellStyle name="Percent 4 14" xfId="7348"/>
    <cellStyle name="Percent 4 14 2" xfId="7349"/>
    <cellStyle name="Percent 4 14 3" xfId="7350"/>
    <cellStyle name="Percent 4 15" xfId="7351"/>
    <cellStyle name="Percent 4 15 2" xfId="7352"/>
    <cellStyle name="Percent 4 16" xfId="7353"/>
    <cellStyle name="Percent 4 16 2" xfId="7354"/>
    <cellStyle name="Percent 4 16 2 2" xfId="7355"/>
    <cellStyle name="Percent 4 16 3" xfId="7356"/>
    <cellStyle name="Percent 4 17" xfId="7357"/>
    <cellStyle name="Percent 4 17 2" xfId="7358"/>
    <cellStyle name="Percent 4 18" xfId="7359"/>
    <cellStyle name="Percent 4 18 2" xfId="7360"/>
    <cellStyle name="Percent 4 18 2 2" xfId="7361"/>
    <cellStyle name="Percent 4 18 3" xfId="7362"/>
    <cellStyle name="Percent 4 19" xfId="7363"/>
    <cellStyle name="Percent 4 19 2" xfId="7364"/>
    <cellStyle name="Percent 4 2" xfId="7365"/>
    <cellStyle name="Percent 4 2 10" xfId="7366"/>
    <cellStyle name="Percent 4 2 11" xfId="7367"/>
    <cellStyle name="Percent 4 2 2" xfId="7368"/>
    <cellStyle name="Percent 4 2 2 2" xfId="7369"/>
    <cellStyle name="Percent 4 2 2 3" xfId="7370"/>
    <cellStyle name="Percent 4 2 3" xfId="7371"/>
    <cellStyle name="Percent 4 2 3 2" xfId="7372"/>
    <cellStyle name="Percent 4 2 3 3" xfId="7373"/>
    <cellStyle name="Percent 4 2 4" xfId="7374"/>
    <cellStyle name="Percent 4 2 4 2" xfId="7375"/>
    <cellStyle name="Percent 4 2 4 2 2" xfId="7376"/>
    <cellStyle name="Percent 4 2 4 3" xfId="7377"/>
    <cellStyle name="Percent 4 2 4 3 2" xfId="7378"/>
    <cellStyle name="Percent 4 2 4 4" xfId="7379"/>
    <cellStyle name="Percent 4 2 4 5" xfId="7380"/>
    <cellStyle name="Percent 4 2 5" xfId="7381"/>
    <cellStyle name="Percent 4 2 5 2" xfId="7382"/>
    <cellStyle name="Percent 4 2 5 3" xfId="7383"/>
    <cellStyle name="Percent 4 2 6" xfId="7384"/>
    <cellStyle name="Percent 4 2 6 2" xfId="7385"/>
    <cellStyle name="Percent 4 2 6 2 2" xfId="7386"/>
    <cellStyle name="Percent 4 2 6 3" xfId="7387"/>
    <cellStyle name="Percent 4 2 6 3 2" xfId="7388"/>
    <cellStyle name="Percent 4 2 6 4" xfId="7389"/>
    <cellStyle name="Percent 4 2 6 5" xfId="7390"/>
    <cellStyle name="Percent 4 2 7" xfId="7391"/>
    <cellStyle name="Percent 4 2 7 2" xfId="7392"/>
    <cellStyle name="Percent 4 2 7 3" xfId="7393"/>
    <cellStyle name="Percent 4 2 8" xfId="7394"/>
    <cellStyle name="Percent 4 2 8 2" xfId="7395"/>
    <cellStyle name="Percent 4 2 8 3" xfId="7396"/>
    <cellStyle name="Percent 4 2 9" xfId="7397"/>
    <cellStyle name="Percent 4 2 9 2" xfId="7398"/>
    <cellStyle name="Percent 4 20" xfId="7399"/>
    <cellStyle name="Percent 4 20 2" xfId="7400"/>
    <cellStyle name="Percent 4 21" xfId="7401"/>
    <cellStyle name="Percent 4 21 2" xfId="7402"/>
    <cellStyle name="Percent 4 22" xfId="7403"/>
    <cellStyle name="Percent 4 22 2" xfId="7404"/>
    <cellStyle name="Percent 4 23" xfId="7405"/>
    <cellStyle name="Percent 4 23 2" xfId="7406"/>
    <cellStyle name="Percent 4 24" xfId="7407"/>
    <cellStyle name="Percent 4 24 2" xfId="7408"/>
    <cellStyle name="Percent 4 25" xfId="7409"/>
    <cellStyle name="Percent 4 25 2" xfId="7410"/>
    <cellStyle name="Percent 4 26" xfId="7411"/>
    <cellStyle name="Percent 4 26 2" xfId="7412"/>
    <cellStyle name="Percent 4 27" xfId="7413"/>
    <cellStyle name="Percent 4 27 2" xfId="7414"/>
    <cellStyle name="Percent 4 28" xfId="7415"/>
    <cellStyle name="Percent 4 28 2" xfId="7416"/>
    <cellStyle name="Percent 4 29" xfId="7417"/>
    <cellStyle name="Percent 4 29 2" xfId="7418"/>
    <cellStyle name="Percent 4 29 2 2" xfId="7419"/>
    <cellStyle name="Percent 4 29 3" xfId="7420"/>
    <cellStyle name="Percent 4 29 3 2" xfId="7421"/>
    <cellStyle name="Percent 4 29 4" xfId="7422"/>
    <cellStyle name="Percent 4 3" xfId="7423"/>
    <cellStyle name="Percent 4 3 10" xfId="7424"/>
    <cellStyle name="Percent 4 3 2" xfId="7425"/>
    <cellStyle name="Percent 4 3 2 2" xfId="7426"/>
    <cellStyle name="Percent 4 3 2 3" xfId="7427"/>
    <cellStyle name="Percent 4 3 3" xfId="7428"/>
    <cellStyle name="Percent 4 3 3 2" xfId="7429"/>
    <cellStyle name="Percent 4 3 3 3" xfId="7430"/>
    <cellStyle name="Percent 4 3 4" xfId="7431"/>
    <cellStyle name="Percent 4 3 4 2" xfId="7432"/>
    <cellStyle name="Percent 4 3 4 3" xfId="7433"/>
    <cellStyle name="Percent 4 3 5" xfId="7434"/>
    <cellStyle name="Percent 4 3 5 2" xfId="7435"/>
    <cellStyle name="Percent 4 3 5 3" xfId="7436"/>
    <cellStyle name="Percent 4 3 6" xfId="7437"/>
    <cellStyle name="Percent 4 3 6 2" xfId="7438"/>
    <cellStyle name="Percent 4 3 6 3" xfId="7439"/>
    <cellStyle name="Percent 4 3 7" xfId="7440"/>
    <cellStyle name="Percent 4 3 7 2" xfId="7441"/>
    <cellStyle name="Percent 4 3 7 3" xfId="7442"/>
    <cellStyle name="Percent 4 3 8" xfId="7443"/>
    <cellStyle name="Percent 4 3 8 2" xfId="7444"/>
    <cellStyle name="Percent 4 3 8 3" xfId="7445"/>
    <cellStyle name="Percent 4 3 9" xfId="7446"/>
    <cellStyle name="Percent 4 30" xfId="7447"/>
    <cellStyle name="Percent 4 30 2" xfId="7448"/>
    <cellStyle name="Percent 4 31" xfId="7449"/>
    <cellStyle name="Percent 4 31 2" xfId="7450"/>
    <cellStyle name="Percent 4 32" xfId="7451"/>
    <cellStyle name="Percent 4 33" xfId="7452"/>
    <cellStyle name="Percent 4 4" xfId="7453"/>
    <cellStyle name="Percent 4 4 10" xfId="7454"/>
    <cellStyle name="Percent 4 4 11" xfId="7455"/>
    <cellStyle name="Percent 4 4 2" xfId="7456"/>
    <cellStyle name="Percent 4 4 2 2" xfId="7457"/>
    <cellStyle name="Percent 4 4 2 3" xfId="7458"/>
    <cellStyle name="Percent 4 4 3" xfId="7459"/>
    <cellStyle name="Percent 4 4 3 2" xfId="7460"/>
    <cellStyle name="Percent 4 4 3 3" xfId="7461"/>
    <cellStyle name="Percent 4 4 4" xfId="7462"/>
    <cellStyle name="Percent 4 4 4 2" xfId="7463"/>
    <cellStyle name="Percent 4 4 4 3" xfId="7464"/>
    <cellStyle name="Percent 4 4 5" xfId="7465"/>
    <cellStyle name="Percent 4 4 5 2" xfId="7466"/>
    <cellStyle name="Percent 4 4 5 3" xfId="7467"/>
    <cellStyle name="Percent 4 4 6" xfId="7468"/>
    <cellStyle name="Percent 4 4 6 2" xfId="7469"/>
    <cellStyle name="Percent 4 4 6 3" xfId="7470"/>
    <cellStyle name="Percent 4 4 7" xfId="7471"/>
    <cellStyle name="Percent 4 4 7 2" xfId="7472"/>
    <cellStyle name="Percent 4 4 7 3" xfId="7473"/>
    <cellStyle name="Percent 4 4 8" xfId="7474"/>
    <cellStyle name="Percent 4 4 8 2" xfId="7475"/>
    <cellStyle name="Percent 4 4 8 3" xfId="7476"/>
    <cellStyle name="Percent 4 4 9" xfId="7477"/>
    <cellStyle name="Percent 4 4 9 2" xfId="7478"/>
    <cellStyle name="Percent 4 4 9 3" xfId="7479"/>
    <cellStyle name="Percent 4 5" xfId="7480"/>
    <cellStyle name="Percent 4 5 10" xfId="7481"/>
    <cellStyle name="Percent 4 5 11" xfId="7482"/>
    <cellStyle name="Percent 4 5 2" xfId="7483"/>
    <cellStyle name="Percent 4 5 2 2" xfId="7484"/>
    <cellStyle name="Percent 4 5 2 3" xfId="7485"/>
    <cellStyle name="Percent 4 5 3" xfId="7486"/>
    <cellStyle name="Percent 4 5 3 2" xfId="7487"/>
    <cellStyle name="Percent 4 5 3 3" xfId="7488"/>
    <cellStyle name="Percent 4 5 4" xfId="7489"/>
    <cellStyle name="Percent 4 5 4 2" xfId="7490"/>
    <cellStyle name="Percent 4 5 4 3" xfId="7491"/>
    <cellStyle name="Percent 4 5 5" xfId="7492"/>
    <cellStyle name="Percent 4 5 5 2" xfId="7493"/>
    <cellStyle name="Percent 4 5 5 3" xfId="7494"/>
    <cellStyle name="Percent 4 5 6" xfId="7495"/>
    <cellStyle name="Percent 4 5 6 2" xfId="7496"/>
    <cellStyle name="Percent 4 5 6 3" xfId="7497"/>
    <cellStyle name="Percent 4 5 7" xfId="7498"/>
    <cellStyle name="Percent 4 5 7 2" xfId="7499"/>
    <cellStyle name="Percent 4 5 7 3" xfId="7500"/>
    <cellStyle name="Percent 4 5 8" xfId="7501"/>
    <cellStyle name="Percent 4 5 8 2" xfId="7502"/>
    <cellStyle name="Percent 4 5 8 3" xfId="7503"/>
    <cellStyle name="Percent 4 5 9" xfId="7504"/>
    <cellStyle name="Percent 4 5 9 2" xfId="7505"/>
    <cellStyle name="Percent 4 6" xfId="7506"/>
    <cellStyle name="Percent 4 6 10" xfId="7507"/>
    <cellStyle name="Percent 4 6 2" xfId="7508"/>
    <cellStyle name="Percent 4 6 2 2" xfId="7509"/>
    <cellStyle name="Percent 4 6 2 3" xfId="7510"/>
    <cellStyle name="Percent 4 6 3" xfId="7511"/>
    <cellStyle name="Percent 4 6 3 2" xfId="7512"/>
    <cellStyle name="Percent 4 6 3 3" xfId="7513"/>
    <cellStyle name="Percent 4 6 4" xfId="7514"/>
    <cellStyle name="Percent 4 6 4 2" xfId="7515"/>
    <cellStyle name="Percent 4 6 4 3" xfId="7516"/>
    <cellStyle name="Percent 4 6 5" xfId="7517"/>
    <cellStyle name="Percent 4 6 5 2" xfId="7518"/>
    <cellStyle name="Percent 4 6 5 3" xfId="7519"/>
    <cellStyle name="Percent 4 6 6" xfId="7520"/>
    <cellStyle name="Percent 4 6 6 2" xfId="7521"/>
    <cellStyle name="Percent 4 6 6 3" xfId="7522"/>
    <cellStyle name="Percent 4 6 7" xfId="7523"/>
    <cellStyle name="Percent 4 6 7 2" xfId="7524"/>
    <cellStyle name="Percent 4 6 7 3" xfId="7525"/>
    <cellStyle name="Percent 4 6 8" xfId="7526"/>
    <cellStyle name="Percent 4 6 8 2" xfId="7527"/>
    <cellStyle name="Percent 4 6 8 3" xfId="7528"/>
    <cellStyle name="Percent 4 6 9" xfId="7529"/>
    <cellStyle name="Percent 4 7" xfId="7530"/>
    <cellStyle name="Percent 4 7 2" xfId="7531"/>
    <cellStyle name="Percent 4 7 3" xfId="7532"/>
    <cellStyle name="Percent 4 8" xfId="7533"/>
    <cellStyle name="Percent 4 8 2" xfId="7534"/>
    <cellStyle name="Percent 4 8 3" xfId="7535"/>
    <cellStyle name="Percent 4 9" xfId="7536"/>
    <cellStyle name="Percent 4 9 2" xfId="7537"/>
    <cellStyle name="Percent 4 9 3" xfId="7538"/>
    <cellStyle name="Percent 5" xfId="7539"/>
    <cellStyle name="Percent 5 10" xfId="7540"/>
    <cellStyle name="Percent 5 10 2" xfId="7541"/>
    <cellStyle name="Percent 5 11" xfId="7542"/>
    <cellStyle name="Percent 5 11 2" xfId="7543"/>
    <cellStyle name="Percent 5 11 2 2" xfId="7544"/>
    <cellStyle name="Percent 5 11 3" xfId="7545"/>
    <cellStyle name="Percent 5 12" xfId="7546"/>
    <cellStyle name="Percent 5 13" xfId="7547"/>
    <cellStyle name="Percent 5 2" xfId="7548"/>
    <cellStyle name="Percent 5 2 2" xfId="7549"/>
    <cellStyle name="Percent 5 2 3" xfId="7550"/>
    <cellStyle name="Percent 5 3" xfId="7551"/>
    <cellStyle name="Percent 5 3 2" xfId="7552"/>
    <cellStyle name="Percent 5 3 2 2" xfId="7553"/>
    <cellStyle name="Percent 5 3 3" xfId="7554"/>
    <cellStyle name="Percent 5 3 4" xfId="7555"/>
    <cellStyle name="Percent 5 4" xfId="7556"/>
    <cellStyle name="Percent 5 4 2" xfId="7557"/>
    <cellStyle name="Percent 5 4 2 2" xfId="7558"/>
    <cellStyle name="Percent 5 4 3" xfId="7559"/>
    <cellStyle name="Percent 5 4 4" xfId="7560"/>
    <cellStyle name="Percent 5 5" xfId="7561"/>
    <cellStyle name="Percent 5 5 2" xfId="7562"/>
    <cellStyle name="Percent 5 5 2 2" xfId="7563"/>
    <cellStyle name="Percent 5 5 3" xfId="7564"/>
    <cellStyle name="Percent 5 5 3 2" xfId="7565"/>
    <cellStyle name="Percent 5 5 4" xfId="7566"/>
    <cellStyle name="Percent 5 5 5" xfId="7567"/>
    <cellStyle name="Percent 5 6" xfId="7568"/>
    <cellStyle name="Percent 5 6 2" xfId="7569"/>
    <cellStyle name="Percent 5 6 3" xfId="7570"/>
    <cellStyle name="Percent 5 7" xfId="7571"/>
    <cellStyle name="Percent 5 7 2" xfId="7572"/>
    <cellStyle name="Percent 5 7 3" xfId="7573"/>
    <cellStyle name="Percent 5 8" xfId="7574"/>
    <cellStyle name="Percent 5 8 2" xfId="7575"/>
    <cellStyle name="Percent 5 8 3" xfId="7576"/>
    <cellStyle name="Percent 5 9" xfId="7577"/>
    <cellStyle name="Percent 5 9 2" xfId="7578"/>
    <cellStyle name="Percent 5 9 2 2" xfId="7579"/>
    <cellStyle name="Percent 5 9 2 2 2" xfId="7580"/>
    <cellStyle name="Percent 5 9 2 3" xfId="7581"/>
    <cellStyle name="Percent 5 9 3" xfId="7582"/>
    <cellStyle name="Percent 6" xfId="7583"/>
    <cellStyle name="Percent 6 10" xfId="7584"/>
    <cellStyle name="Percent 6 10 2" xfId="7585"/>
    <cellStyle name="Percent 6 11" xfId="7586"/>
    <cellStyle name="Percent 6 12" xfId="7587"/>
    <cellStyle name="Percent 6 2" xfId="7588"/>
    <cellStyle name="Percent 6 2 2" xfId="7589"/>
    <cellStyle name="Percent 6 2 3" xfId="7590"/>
    <cellStyle name="Percent 6 3" xfId="7591"/>
    <cellStyle name="Percent 6 3 2" xfId="7592"/>
    <cellStyle name="Percent 6 3 2 2" xfId="7593"/>
    <cellStyle name="Percent 6 3 3" xfId="7594"/>
    <cellStyle name="Percent 6 3 3 2" xfId="7595"/>
    <cellStyle name="Percent 6 3 4" xfId="7596"/>
    <cellStyle name="Percent 6 3 5" xfId="7597"/>
    <cellStyle name="Percent 6 4" xfId="7598"/>
    <cellStyle name="Percent 6 4 2" xfId="7599"/>
    <cellStyle name="Percent 6 4 3" xfId="7600"/>
    <cellStyle name="Percent 6 5" xfId="7601"/>
    <cellStyle name="Percent 6 5 2" xfId="7602"/>
    <cellStyle name="Percent 6 5 3" xfId="7603"/>
    <cellStyle name="Percent 6 6" xfId="7604"/>
    <cellStyle name="Percent 6 6 2" xfId="7605"/>
    <cellStyle name="Percent 6 6 3" xfId="7606"/>
    <cellStyle name="Percent 6 7" xfId="7607"/>
    <cellStyle name="Percent 6 7 2" xfId="7608"/>
    <cellStyle name="Percent 6 7 3" xfId="7609"/>
    <cellStyle name="Percent 6 8" xfId="7610"/>
    <cellStyle name="Percent 6 8 2" xfId="7611"/>
    <cellStyle name="Percent 6 8 3" xfId="7612"/>
    <cellStyle name="Percent 6 9" xfId="7613"/>
    <cellStyle name="Percent 6 9 2" xfId="7614"/>
    <cellStyle name="Percent 6 9 3" xfId="7615"/>
    <cellStyle name="Percent 7" xfId="7616"/>
    <cellStyle name="Percent 7 10" xfId="7617"/>
    <cellStyle name="Percent 7 10 2" xfId="7618"/>
    <cellStyle name="Percent 7 11" xfId="7619"/>
    <cellStyle name="Percent 7 12" xfId="7620"/>
    <cellStyle name="Percent 7 2" xfId="7621"/>
    <cellStyle name="Percent 7 2 2" xfId="7622"/>
    <cellStyle name="Percent 7 2 3" xfId="7623"/>
    <cellStyle name="Percent 7 3" xfId="7624"/>
    <cellStyle name="Percent 7 3 2" xfId="7625"/>
    <cellStyle name="Percent 7 3 3" xfId="7626"/>
    <cellStyle name="Percent 7 4" xfId="7627"/>
    <cellStyle name="Percent 7 4 2" xfId="7628"/>
    <cellStyle name="Percent 7 4 3" xfId="7629"/>
    <cellStyle name="Percent 7 5" xfId="7630"/>
    <cellStyle name="Percent 7 5 2" xfId="7631"/>
    <cellStyle name="Percent 7 5 3" xfId="7632"/>
    <cellStyle name="Percent 7 6" xfId="7633"/>
    <cellStyle name="Percent 7 6 2" xfId="7634"/>
    <cellStyle name="Percent 7 6 3" xfId="7635"/>
    <cellStyle name="Percent 7 7" xfId="7636"/>
    <cellStyle name="Percent 7 7 2" xfId="7637"/>
    <cellStyle name="Percent 7 7 3" xfId="7638"/>
    <cellStyle name="Percent 7 8" xfId="7639"/>
    <cellStyle name="Percent 7 8 2" xfId="7640"/>
    <cellStyle name="Percent 7 8 3" xfId="7641"/>
    <cellStyle name="Percent 7 9" xfId="7642"/>
    <cellStyle name="Percent 7 9 2" xfId="7643"/>
    <cellStyle name="Percent 8" xfId="7644"/>
    <cellStyle name="Percent 8 10" xfId="7645"/>
    <cellStyle name="Percent 8 11" xfId="7646"/>
    <cellStyle name="Percent 8 2" xfId="7647"/>
    <cellStyle name="Percent 8 2 2" xfId="7648"/>
    <cellStyle name="Percent 8 2 3" xfId="7649"/>
    <cellStyle name="Percent 8 3" xfId="7650"/>
    <cellStyle name="Percent 8 3 2" xfId="7651"/>
    <cellStyle name="Percent 8 3 3" xfId="7652"/>
    <cellStyle name="Percent 8 4" xfId="7653"/>
    <cellStyle name="Percent 8 4 2" xfId="7654"/>
    <cellStyle name="Percent 8 4 3" xfId="7655"/>
    <cellStyle name="Percent 8 5" xfId="7656"/>
    <cellStyle name="Percent 8 5 2" xfId="7657"/>
    <cellStyle name="Percent 8 5 3" xfId="7658"/>
    <cellStyle name="Percent 8 6" xfId="7659"/>
    <cellStyle name="Percent 8 6 2" xfId="7660"/>
    <cellStyle name="Percent 8 6 3" xfId="7661"/>
    <cellStyle name="Percent 8 7" xfId="7662"/>
    <cellStyle name="Percent 8 7 2" xfId="7663"/>
    <cellStyle name="Percent 8 7 3" xfId="7664"/>
    <cellStyle name="Percent 8 8" xfId="7665"/>
    <cellStyle name="Percent 8 8 2" xfId="7666"/>
    <cellStyle name="Percent 8 8 3" xfId="7667"/>
    <cellStyle name="Percent 8 9" xfId="7668"/>
    <cellStyle name="Percent 9" xfId="7669"/>
    <cellStyle name="Percent 9 10" xfId="7670"/>
    <cellStyle name="Percent 9 10 2" xfId="7671"/>
    <cellStyle name="Percent 9 11" xfId="7672"/>
    <cellStyle name="Percent 9 11 2" xfId="7673"/>
    <cellStyle name="Percent 9 12" xfId="7674"/>
    <cellStyle name="Percent 9 12 2" xfId="7675"/>
    <cellStyle name="Percent 9 13" xfId="7676"/>
    <cellStyle name="Percent 9 13 2" xfId="7677"/>
    <cellStyle name="Percent 9 14" xfId="7678"/>
    <cellStyle name="Percent 9 14 2" xfId="7679"/>
    <cellStyle name="Percent 9 15" xfId="7680"/>
    <cellStyle name="Percent 9 15 2" xfId="7681"/>
    <cellStyle name="Percent 9 16" xfId="7682"/>
    <cellStyle name="Percent 9 16 2" xfId="7683"/>
    <cellStyle name="Percent 9 17" xfId="7684"/>
    <cellStyle name="Percent 9 17 2" xfId="7685"/>
    <cellStyle name="Percent 9 18" xfId="7686"/>
    <cellStyle name="Percent 9 18 2" xfId="7687"/>
    <cellStyle name="Percent 9 19" xfId="7688"/>
    <cellStyle name="Percent 9 19 2" xfId="7689"/>
    <cellStyle name="Percent 9 2" xfId="7690"/>
    <cellStyle name="Percent 9 2 2" xfId="7691"/>
    <cellStyle name="Percent 9 2 2 2" xfId="7692"/>
    <cellStyle name="Percent 9 2 3" xfId="7693"/>
    <cellStyle name="Percent 9 2 3 2" xfId="7694"/>
    <cellStyle name="Percent 9 2 4" xfId="7695"/>
    <cellStyle name="Percent 9 2 5" xfId="7696"/>
    <cellStyle name="Percent 9 20" xfId="7697"/>
    <cellStyle name="Percent 9 20 2" xfId="7698"/>
    <cellStyle name="Percent 9 21" xfId="7699"/>
    <cellStyle name="Percent 9 21 2" xfId="7700"/>
    <cellStyle name="Percent 9 22" xfId="7701"/>
    <cellStyle name="Percent 9 22 2" xfId="7702"/>
    <cellStyle name="Percent 9 23" xfId="7703"/>
    <cellStyle name="Percent 9 24" xfId="7704"/>
    <cellStyle name="Percent 9 3" xfId="7705"/>
    <cellStyle name="Percent 9 3 2" xfId="7706"/>
    <cellStyle name="Percent 9 3 2 2" xfId="7707"/>
    <cellStyle name="Percent 9 3 3" xfId="7708"/>
    <cellStyle name="Percent 9 3 3 2" xfId="7709"/>
    <cellStyle name="Percent 9 3 4" xfId="7710"/>
    <cellStyle name="Percent 9 3 5" xfId="7711"/>
    <cellStyle name="Percent 9 4" xfId="7712"/>
    <cellStyle name="Percent 9 4 2" xfId="7713"/>
    <cellStyle name="Percent 9 4 2 2" xfId="7714"/>
    <cellStyle name="Percent 9 4 3" xfId="7715"/>
    <cellStyle name="Percent 9 4 3 2" xfId="7716"/>
    <cellStyle name="Percent 9 4 4" xfId="7717"/>
    <cellStyle name="Percent 9 4 5" xfId="7718"/>
    <cellStyle name="Percent 9 5" xfId="7719"/>
    <cellStyle name="Percent 9 5 2" xfId="7720"/>
    <cellStyle name="Percent 9 5 2 2" xfId="7721"/>
    <cellStyle name="Percent 9 5 3" xfId="7722"/>
    <cellStyle name="Percent 9 5 3 2" xfId="7723"/>
    <cellStyle name="Percent 9 5 4" xfId="7724"/>
    <cellStyle name="Percent 9 5 5" xfId="7725"/>
    <cellStyle name="Percent 9 6" xfId="7726"/>
    <cellStyle name="Percent 9 6 2" xfId="7727"/>
    <cellStyle name="Percent 9 6 2 2" xfId="7728"/>
    <cellStyle name="Percent 9 6 3" xfId="7729"/>
    <cellStyle name="Percent 9 6 3 2" xfId="7730"/>
    <cellStyle name="Percent 9 6 4" xfId="7731"/>
    <cellStyle name="Percent 9 6 5" xfId="7732"/>
    <cellStyle name="Percent 9 7" xfId="7733"/>
    <cellStyle name="Percent 9 7 2" xfId="7734"/>
    <cellStyle name="Percent 9 7 2 2" xfId="7735"/>
    <cellStyle name="Percent 9 7 3" xfId="7736"/>
    <cellStyle name="Percent 9 7 3 2" xfId="7737"/>
    <cellStyle name="Percent 9 7 4" xfId="7738"/>
    <cellStyle name="Percent 9 7 4 2" xfId="7739"/>
    <cellStyle name="Percent 9 7 5" xfId="7740"/>
    <cellStyle name="Percent 9 7 5 2" xfId="7741"/>
    <cellStyle name="Percent 9 7 6" xfId="7742"/>
    <cellStyle name="Percent 9 7 7" xfId="7743"/>
    <cellStyle name="Percent 9 8" xfId="7744"/>
    <cellStyle name="Percent 9 8 2" xfId="7745"/>
    <cellStyle name="Percent 9 8 2 2" xfId="7746"/>
    <cellStyle name="Percent 9 8 3" xfId="7747"/>
    <cellStyle name="Percent 9 8 3 2" xfId="7748"/>
    <cellStyle name="Percent 9 8 4" xfId="7749"/>
    <cellStyle name="Percent 9 8 5" xfId="7750"/>
    <cellStyle name="Percent 9 9" xfId="7751"/>
    <cellStyle name="Percent 9 9 2" xfId="7752"/>
    <cellStyle name="Percentagem 2 2" xfId="7753"/>
    <cellStyle name="Percentagem 2 2 2" xfId="7754"/>
    <cellStyle name="Percentagem 2 3" xfId="7755"/>
    <cellStyle name="Percentagem 2 3 2" xfId="7756"/>
    <cellStyle name="Pilkku_Layo9704" xfId="7757"/>
    <cellStyle name="Pyör. luku_Layo9704" xfId="7758"/>
    <cellStyle name="Pyör. valuutta_Layo9704" xfId="7759"/>
    <cellStyle name="Schlecht" xfId="7760"/>
    <cellStyle name="Schlecht 2" xfId="7761"/>
    <cellStyle name="Shade" xfId="7762"/>
    <cellStyle name="Shade 2" xfId="7763"/>
    <cellStyle name="source" xfId="7764"/>
    <cellStyle name="source 2" xfId="7765"/>
    <cellStyle name="source 2 2" xfId="7766"/>
    <cellStyle name="source 2 3" xfId="7767"/>
    <cellStyle name="source 3" xfId="7768"/>
    <cellStyle name="source 4" xfId="7769"/>
    <cellStyle name="source 5" xfId="7770"/>
    <cellStyle name="Standaard_Blad1" xfId="7771"/>
    <cellStyle name="Standard 2" xfId="7772"/>
    <cellStyle name="Standard 2 2" xfId="7773"/>
    <cellStyle name="Standard 3" xfId="7774"/>
    <cellStyle name="Standard 3 2" xfId="7775"/>
    <cellStyle name="Standard_Sce_D_Extraction" xfId="7776"/>
    <cellStyle name="Style 1" xfId="7777"/>
    <cellStyle name="Style 1 2" xfId="7778"/>
    <cellStyle name="Style 103" xfId="7779"/>
    <cellStyle name="Style 103 2" xfId="7780"/>
    <cellStyle name="Style 103 2 2" xfId="7781"/>
    <cellStyle name="Style 103 3" xfId="7782"/>
    <cellStyle name="Style 103 3 2" xfId="7783"/>
    <cellStyle name="Style 103 4" xfId="7784"/>
    <cellStyle name="Style 104" xfId="7785"/>
    <cellStyle name="Style 104 2" xfId="7786"/>
    <cellStyle name="Style 104 2 2" xfId="7787"/>
    <cellStyle name="Style 104 3" xfId="7788"/>
    <cellStyle name="Style 104 3 2" xfId="7789"/>
    <cellStyle name="Style 104 4" xfId="7790"/>
    <cellStyle name="Style 105" xfId="7791"/>
    <cellStyle name="Style 105 2" xfId="7792"/>
    <cellStyle name="Style 105 2 2" xfId="7793"/>
    <cellStyle name="Style 105 3" xfId="7794"/>
    <cellStyle name="Style 106" xfId="7795"/>
    <cellStyle name="Style 106 2" xfId="7796"/>
    <cellStyle name="Style 106 2 2" xfId="7797"/>
    <cellStyle name="Style 106 3" xfId="7798"/>
    <cellStyle name="Style 107" xfId="7799"/>
    <cellStyle name="Style 107 2" xfId="7800"/>
    <cellStyle name="Style 107 2 2" xfId="7801"/>
    <cellStyle name="Style 107 3" xfId="7802"/>
    <cellStyle name="Style 108" xfId="7803"/>
    <cellStyle name="Style 108 2" xfId="7804"/>
    <cellStyle name="Style 108 2 2" xfId="7805"/>
    <cellStyle name="Style 108 3" xfId="7806"/>
    <cellStyle name="Style 108 3 2" xfId="7807"/>
    <cellStyle name="Style 108 4" xfId="7808"/>
    <cellStyle name="Style 109" xfId="7809"/>
    <cellStyle name="Style 109 2" xfId="7810"/>
    <cellStyle name="Style 109 2 2" xfId="7811"/>
    <cellStyle name="Style 109 3" xfId="7812"/>
    <cellStyle name="Style 110" xfId="7813"/>
    <cellStyle name="Style 110 2" xfId="7814"/>
    <cellStyle name="Style 110 2 2" xfId="7815"/>
    <cellStyle name="Style 110 3" xfId="7816"/>
    <cellStyle name="Style 114" xfId="7817"/>
    <cellStyle name="Style 114 2" xfId="7818"/>
    <cellStyle name="Style 114 2 2" xfId="7819"/>
    <cellStyle name="Style 114 3" xfId="7820"/>
    <cellStyle name="Style 114 3 2" xfId="7821"/>
    <cellStyle name="Style 114 4" xfId="7822"/>
    <cellStyle name="Style 115" xfId="7823"/>
    <cellStyle name="Style 115 2" xfId="7824"/>
    <cellStyle name="Style 115 2 2" xfId="7825"/>
    <cellStyle name="Style 115 3" xfId="7826"/>
    <cellStyle name="Style 115 3 2" xfId="7827"/>
    <cellStyle name="Style 115 4" xfId="7828"/>
    <cellStyle name="Style 116" xfId="7829"/>
    <cellStyle name="Style 116 2" xfId="7830"/>
    <cellStyle name="Style 116 2 2" xfId="7831"/>
    <cellStyle name="Style 116 3" xfId="7832"/>
    <cellStyle name="Style 117" xfId="7833"/>
    <cellStyle name="Style 117 2" xfId="7834"/>
    <cellStyle name="Style 117 2 2" xfId="7835"/>
    <cellStyle name="Style 117 3" xfId="7836"/>
    <cellStyle name="Style 118" xfId="7837"/>
    <cellStyle name="Style 118 2" xfId="7838"/>
    <cellStyle name="Style 118 2 2" xfId="7839"/>
    <cellStyle name="Style 118 3" xfId="7840"/>
    <cellStyle name="Style 119" xfId="7841"/>
    <cellStyle name="Style 119 2" xfId="7842"/>
    <cellStyle name="Style 119 2 2" xfId="7843"/>
    <cellStyle name="Style 119 3" xfId="7844"/>
    <cellStyle name="Style 119 3 2" xfId="7845"/>
    <cellStyle name="Style 119 4" xfId="7846"/>
    <cellStyle name="Style 120" xfId="7847"/>
    <cellStyle name="Style 120 2" xfId="7848"/>
    <cellStyle name="Style 120 2 2" xfId="7849"/>
    <cellStyle name="Style 120 3" xfId="7850"/>
    <cellStyle name="Style 121" xfId="7851"/>
    <cellStyle name="Style 121 2" xfId="7852"/>
    <cellStyle name="Style 121 2 2" xfId="7853"/>
    <cellStyle name="Style 121 3" xfId="7854"/>
    <cellStyle name="Style 126" xfId="7855"/>
    <cellStyle name="Style 126 2" xfId="7856"/>
    <cellStyle name="Style 126 2 2" xfId="7857"/>
    <cellStyle name="Style 126 3" xfId="7858"/>
    <cellStyle name="Style 126 3 2" xfId="7859"/>
    <cellStyle name="Style 126 4" xfId="7860"/>
    <cellStyle name="Style 127" xfId="7861"/>
    <cellStyle name="Style 127 2" xfId="7862"/>
    <cellStyle name="Style 127 2 2" xfId="7863"/>
    <cellStyle name="Style 127 3" xfId="7864"/>
    <cellStyle name="Style 128" xfId="7865"/>
    <cellStyle name="Style 128 2" xfId="7866"/>
    <cellStyle name="Style 128 2 2" xfId="7867"/>
    <cellStyle name="Style 128 3" xfId="7868"/>
    <cellStyle name="Style 129" xfId="7869"/>
    <cellStyle name="Style 129 2" xfId="7870"/>
    <cellStyle name="Style 129 2 2" xfId="7871"/>
    <cellStyle name="Style 129 3" xfId="7872"/>
    <cellStyle name="Style 130" xfId="7873"/>
    <cellStyle name="Style 130 2" xfId="7874"/>
    <cellStyle name="Style 130 2 2" xfId="7875"/>
    <cellStyle name="Style 130 3" xfId="7876"/>
    <cellStyle name="Style 130 3 2" xfId="7877"/>
    <cellStyle name="Style 130 4" xfId="7878"/>
    <cellStyle name="Style 131" xfId="7879"/>
    <cellStyle name="Style 131 2" xfId="7880"/>
    <cellStyle name="Style 131 2 2" xfId="7881"/>
    <cellStyle name="Style 131 3" xfId="7882"/>
    <cellStyle name="Style 132" xfId="7883"/>
    <cellStyle name="Style 132 2" xfId="7884"/>
    <cellStyle name="Style 132 2 2" xfId="7885"/>
    <cellStyle name="Style 132 3" xfId="7886"/>
    <cellStyle name="Style 137" xfId="7887"/>
    <cellStyle name="Style 137 2" xfId="7888"/>
    <cellStyle name="Style 137 2 2" xfId="7889"/>
    <cellStyle name="Style 137 3" xfId="7890"/>
    <cellStyle name="Style 137 3 2" xfId="7891"/>
    <cellStyle name="Style 137 4" xfId="7892"/>
    <cellStyle name="Style 138" xfId="7893"/>
    <cellStyle name="Style 138 2" xfId="7894"/>
    <cellStyle name="Style 138 2 2" xfId="7895"/>
    <cellStyle name="Style 138 3" xfId="7896"/>
    <cellStyle name="Style 139" xfId="7897"/>
    <cellStyle name="Style 139 2" xfId="7898"/>
    <cellStyle name="Style 139 2 2" xfId="7899"/>
    <cellStyle name="Style 139 3" xfId="7900"/>
    <cellStyle name="Style 140" xfId="7901"/>
    <cellStyle name="Style 140 2" xfId="7902"/>
    <cellStyle name="Style 140 2 2" xfId="7903"/>
    <cellStyle name="Style 140 3" xfId="7904"/>
    <cellStyle name="Style 141" xfId="7905"/>
    <cellStyle name="Style 141 2" xfId="7906"/>
    <cellStyle name="Style 141 2 2" xfId="7907"/>
    <cellStyle name="Style 141 3" xfId="7908"/>
    <cellStyle name="Style 141 3 2" xfId="7909"/>
    <cellStyle name="Style 141 4" xfId="7910"/>
    <cellStyle name="Style 142" xfId="7911"/>
    <cellStyle name="Style 142 2" xfId="7912"/>
    <cellStyle name="Style 142 2 2" xfId="7913"/>
    <cellStyle name="Style 142 3" xfId="7914"/>
    <cellStyle name="Style 143" xfId="7915"/>
    <cellStyle name="Style 143 2" xfId="7916"/>
    <cellStyle name="Style 143 2 2" xfId="7917"/>
    <cellStyle name="Style 143 3" xfId="7918"/>
    <cellStyle name="Style 148" xfId="7919"/>
    <cellStyle name="Style 148 2" xfId="7920"/>
    <cellStyle name="Style 148 2 2" xfId="7921"/>
    <cellStyle name="Style 148 3" xfId="7922"/>
    <cellStyle name="Style 148 3 2" xfId="7923"/>
    <cellStyle name="Style 148 4" xfId="7924"/>
    <cellStyle name="Style 149" xfId="7925"/>
    <cellStyle name="Style 149 2" xfId="7926"/>
    <cellStyle name="Style 149 2 2" xfId="7927"/>
    <cellStyle name="Style 149 3" xfId="7928"/>
    <cellStyle name="Style 150" xfId="7929"/>
    <cellStyle name="Style 150 2" xfId="7930"/>
    <cellStyle name="Style 150 2 2" xfId="7931"/>
    <cellStyle name="Style 150 3" xfId="7932"/>
    <cellStyle name="Style 151" xfId="7933"/>
    <cellStyle name="Style 151 2" xfId="7934"/>
    <cellStyle name="Style 151 2 2" xfId="7935"/>
    <cellStyle name="Style 151 3" xfId="7936"/>
    <cellStyle name="Style 152" xfId="7937"/>
    <cellStyle name="Style 152 2" xfId="7938"/>
    <cellStyle name="Style 152 2 2" xfId="7939"/>
    <cellStyle name="Style 152 3" xfId="7940"/>
    <cellStyle name="Style 152 3 2" xfId="7941"/>
    <cellStyle name="Style 152 4" xfId="7942"/>
    <cellStyle name="Style 153" xfId="7943"/>
    <cellStyle name="Style 153 2" xfId="7944"/>
    <cellStyle name="Style 153 2 2" xfId="7945"/>
    <cellStyle name="Style 153 3" xfId="7946"/>
    <cellStyle name="Style 154" xfId="7947"/>
    <cellStyle name="Style 154 2" xfId="7948"/>
    <cellStyle name="Style 154 2 2" xfId="7949"/>
    <cellStyle name="Style 154 3" xfId="7950"/>
    <cellStyle name="Style 159" xfId="7951"/>
    <cellStyle name="Style 159 2" xfId="7952"/>
    <cellStyle name="Style 159 2 2" xfId="7953"/>
    <cellStyle name="Style 159 3" xfId="7954"/>
    <cellStyle name="Style 159 3 2" xfId="7955"/>
    <cellStyle name="Style 159 4" xfId="7956"/>
    <cellStyle name="Style 160" xfId="7957"/>
    <cellStyle name="Style 160 2" xfId="7958"/>
    <cellStyle name="Style 160 2 2" xfId="7959"/>
    <cellStyle name="Style 160 3" xfId="7960"/>
    <cellStyle name="Style 161" xfId="7961"/>
    <cellStyle name="Style 161 2" xfId="7962"/>
    <cellStyle name="Style 161 2 2" xfId="7963"/>
    <cellStyle name="Style 161 3" xfId="7964"/>
    <cellStyle name="Style 162" xfId="7965"/>
    <cellStyle name="Style 162 2" xfId="7966"/>
    <cellStyle name="Style 162 2 2" xfId="7967"/>
    <cellStyle name="Style 162 3" xfId="7968"/>
    <cellStyle name="Style 163" xfId="7969"/>
    <cellStyle name="Style 163 2" xfId="7970"/>
    <cellStyle name="Style 163 2 2" xfId="7971"/>
    <cellStyle name="Style 163 3" xfId="7972"/>
    <cellStyle name="Style 163 3 2" xfId="7973"/>
    <cellStyle name="Style 163 4" xfId="7974"/>
    <cellStyle name="Style 164" xfId="7975"/>
    <cellStyle name="Style 164 2" xfId="7976"/>
    <cellStyle name="Style 164 2 2" xfId="7977"/>
    <cellStyle name="Style 164 3" xfId="7978"/>
    <cellStyle name="Style 165" xfId="7979"/>
    <cellStyle name="Style 165 2" xfId="7980"/>
    <cellStyle name="Style 165 2 2" xfId="7981"/>
    <cellStyle name="Style 165 3" xfId="7982"/>
    <cellStyle name="Style 21" xfId="7983"/>
    <cellStyle name="Style 21 2" xfId="7984"/>
    <cellStyle name="Style 21 2 2" xfId="7985"/>
    <cellStyle name="Style 21 2 2 2" xfId="7986"/>
    <cellStyle name="Style 21 2 3" xfId="7987"/>
    <cellStyle name="Style 21 2 3 2" xfId="7988"/>
    <cellStyle name="Style 21 2 4" xfId="7989"/>
    <cellStyle name="Style 21 2 5" xfId="7990"/>
    <cellStyle name="Style 21 3" xfId="7991"/>
    <cellStyle name="Style 21 3 2" xfId="7992"/>
    <cellStyle name="Style 21 3 2 2" xfId="7993"/>
    <cellStyle name="Style 21 3 3" xfId="7994"/>
    <cellStyle name="Style 21 3 3 2" xfId="7995"/>
    <cellStyle name="Style 21 3 4" xfId="7996"/>
    <cellStyle name="Style 21 4" xfId="7997"/>
    <cellStyle name="Style 21 4 2" xfId="7998"/>
    <cellStyle name="Style 21 5" xfId="7999"/>
    <cellStyle name="Style 21 5 2" xfId="8000"/>
    <cellStyle name="Style 21 6" xfId="8001"/>
    <cellStyle name="Style 21 7" xfId="8002"/>
    <cellStyle name="Style 22" xfId="8003"/>
    <cellStyle name="Style 22 2" xfId="8004"/>
    <cellStyle name="Style 22 2 2" xfId="8005"/>
    <cellStyle name="Style 22 3" xfId="8006"/>
    <cellStyle name="Style 22 3 2" xfId="8007"/>
    <cellStyle name="Style 22 4" xfId="8008"/>
    <cellStyle name="Style 22 5" xfId="8009"/>
    <cellStyle name="Style 23" xfId="8010"/>
    <cellStyle name="Style 23 2" xfId="8011"/>
    <cellStyle name="Style 23 2 2" xfId="8012"/>
    <cellStyle name="Style 23 3" xfId="8013"/>
    <cellStyle name="Style 23 3 2" xfId="8014"/>
    <cellStyle name="Style 23 4" xfId="8015"/>
    <cellStyle name="Style 23 5" xfId="8016"/>
    <cellStyle name="Style 24" xfId="8017"/>
    <cellStyle name="Style 24 2" xfId="8018"/>
    <cellStyle name="Style 24 2 2" xfId="8019"/>
    <cellStyle name="Style 24 3" xfId="8020"/>
    <cellStyle name="Style 24 3 2" xfId="8021"/>
    <cellStyle name="Style 24 4" xfId="8022"/>
    <cellStyle name="Style 24 5" xfId="8023"/>
    <cellStyle name="Style 25" xfId="8024"/>
    <cellStyle name="Style 25 2" xfId="8025"/>
    <cellStyle name="Style 25 2 2" xfId="8026"/>
    <cellStyle name="Style 25 2 2 2" xfId="8027"/>
    <cellStyle name="Style 25 2 3" xfId="8028"/>
    <cellStyle name="Style 25 2 4" xfId="8029"/>
    <cellStyle name="Style 25 3" xfId="8030"/>
    <cellStyle name="Style 25 3 2" xfId="8031"/>
    <cellStyle name="Style 25 3 2 2" xfId="8032"/>
    <cellStyle name="Style 25 3 3" xfId="8033"/>
    <cellStyle name="Style 25 3 3 2" xfId="8034"/>
    <cellStyle name="Style 25 3 4" xfId="8035"/>
    <cellStyle name="Style 25 4" xfId="8036"/>
    <cellStyle name="Style 25 4 2" xfId="8037"/>
    <cellStyle name="Style 25 5" xfId="8038"/>
    <cellStyle name="Style 25 6" xfId="8039"/>
    <cellStyle name="Style 26" xfId="8040"/>
    <cellStyle name="Style 26 2" xfId="8041"/>
    <cellStyle name="Style 26 2 2" xfId="8042"/>
    <cellStyle name="Style 26 3" xfId="8043"/>
    <cellStyle name="Style 26 3 2" xfId="8044"/>
    <cellStyle name="Style 26 4" xfId="8045"/>
    <cellStyle name="Style 26 5" xfId="8046"/>
    <cellStyle name="Style 27" xfId="8047"/>
    <cellStyle name="Style 27 2" xfId="8048"/>
    <cellStyle name="Style 27 2 2" xfId="8049"/>
    <cellStyle name="Style 27 3" xfId="8050"/>
    <cellStyle name="Style 35" xfId="8051"/>
    <cellStyle name="Style 35 2" xfId="8052"/>
    <cellStyle name="Style 35 2 2" xfId="8053"/>
    <cellStyle name="Style 35 3" xfId="8054"/>
    <cellStyle name="Style 35 3 2" xfId="8055"/>
    <cellStyle name="Style 35 4" xfId="8056"/>
    <cellStyle name="Style 36" xfId="8057"/>
    <cellStyle name="Style 36 2" xfId="8058"/>
    <cellStyle name="Style 36 2 2" xfId="8059"/>
    <cellStyle name="Style 36 3" xfId="8060"/>
    <cellStyle name="Style 37" xfId="8061"/>
    <cellStyle name="Style 37 2" xfId="8062"/>
    <cellStyle name="Style 37 2 2" xfId="8063"/>
    <cellStyle name="Style 37 3" xfId="8064"/>
    <cellStyle name="Style 38" xfId="8065"/>
    <cellStyle name="Style 38 2" xfId="8066"/>
    <cellStyle name="Style 38 2 2" xfId="8067"/>
    <cellStyle name="Style 38 3" xfId="8068"/>
    <cellStyle name="Style 39" xfId="8069"/>
    <cellStyle name="Style 39 2" xfId="8070"/>
    <cellStyle name="Style 39 2 2" xfId="8071"/>
    <cellStyle name="Style 39 3" xfId="8072"/>
    <cellStyle name="Style 39 3 2" xfId="8073"/>
    <cellStyle name="Style 39 4" xfId="8074"/>
    <cellStyle name="Style 40" xfId="8075"/>
    <cellStyle name="Style 40 2" xfId="8076"/>
    <cellStyle name="Style 40 2 2" xfId="8077"/>
    <cellStyle name="Style 40 3" xfId="8078"/>
    <cellStyle name="Style 41" xfId="8079"/>
    <cellStyle name="Style 41 2" xfId="8080"/>
    <cellStyle name="Style 41 2 2" xfId="8081"/>
    <cellStyle name="Style 41 3" xfId="8082"/>
    <cellStyle name="Style 46" xfId="8083"/>
    <cellStyle name="Style 46 2" xfId="8084"/>
    <cellStyle name="Style 46 2 2" xfId="8085"/>
    <cellStyle name="Style 46 3" xfId="8086"/>
    <cellStyle name="Style 46 3 2" xfId="8087"/>
    <cellStyle name="Style 46 4" xfId="8088"/>
    <cellStyle name="Style 47" xfId="8089"/>
    <cellStyle name="Style 47 2" xfId="8090"/>
    <cellStyle name="Style 47 2 2" xfId="8091"/>
    <cellStyle name="Style 47 3" xfId="8092"/>
    <cellStyle name="Style 48" xfId="8093"/>
    <cellStyle name="Style 48 2" xfId="8094"/>
    <cellStyle name="Style 48 2 2" xfId="8095"/>
    <cellStyle name="Style 48 3" xfId="8096"/>
    <cellStyle name="Style 49" xfId="8097"/>
    <cellStyle name="Style 49 2" xfId="8098"/>
    <cellStyle name="Style 49 2 2" xfId="8099"/>
    <cellStyle name="Style 49 3" xfId="8100"/>
    <cellStyle name="Style 50" xfId="8101"/>
    <cellStyle name="Style 50 2" xfId="8102"/>
    <cellStyle name="Style 50 2 2" xfId="8103"/>
    <cellStyle name="Style 50 3" xfId="8104"/>
    <cellStyle name="Style 50 3 2" xfId="8105"/>
    <cellStyle name="Style 50 4" xfId="8106"/>
    <cellStyle name="Style 51" xfId="8107"/>
    <cellStyle name="Style 51 2" xfId="8108"/>
    <cellStyle name="Style 51 2 2" xfId="8109"/>
    <cellStyle name="Style 51 3" xfId="8110"/>
    <cellStyle name="Style 52" xfId="8111"/>
    <cellStyle name="Style 52 2" xfId="8112"/>
    <cellStyle name="Style 52 2 2" xfId="8113"/>
    <cellStyle name="Style 52 3" xfId="8114"/>
    <cellStyle name="Style 58" xfId="8115"/>
    <cellStyle name="Style 58 2" xfId="8116"/>
    <cellStyle name="Style 58 2 2" xfId="8117"/>
    <cellStyle name="Style 58 3" xfId="8118"/>
    <cellStyle name="Style 58 3 2" xfId="8119"/>
    <cellStyle name="Style 58 4" xfId="8120"/>
    <cellStyle name="Style 59" xfId="8121"/>
    <cellStyle name="Style 59 2" xfId="8122"/>
    <cellStyle name="Style 59 2 2" xfId="8123"/>
    <cellStyle name="Style 59 3" xfId="8124"/>
    <cellStyle name="Style 60" xfId="8125"/>
    <cellStyle name="Style 60 2" xfId="8126"/>
    <cellStyle name="Style 60 2 2" xfId="8127"/>
    <cellStyle name="Style 60 3" xfId="8128"/>
    <cellStyle name="Style 61" xfId="8129"/>
    <cellStyle name="Style 61 2" xfId="8130"/>
    <cellStyle name="Style 61 2 2" xfId="8131"/>
    <cellStyle name="Style 61 3" xfId="8132"/>
    <cellStyle name="Style 62" xfId="8133"/>
    <cellStyle name="Style 62 2" xfId="8134"/>
    <cellStyle name="Style 62 2 2" xfId="8135"/>
    <cellStyle name="Style 62 3" xfId="8136"/>
    <cellStyle name="Style 62 3 2" xfId="8137"/>
    <cellStyle name="Style 62 4" xfId="8138"/>
    <cellStyle name="Style 63" xfId="8139"/>
    <cellStyle name="Style 63 2" xfId="8140"/>
    <cellStyle name="Style 63 2 2" xfId="8141"/>
    <cellStyle name="Style 63 3" xfId="8142"/>
    <cellStyle name="Style 64" xfId="8143"/>
    <cellStyle name="Style 64 2" xfId="8144"/>
    <cellStyle name="Style 64 2 2" xfId="8145"/>
    <cellStyle name="Style 64 3" xfId="8146"/>
    <cellStyle name="Style 69" xfId="8147"/>
    <cellStyle name="Style 69 2" xfId="8148"/>
    <cellStyle name="Style 69 2 2" xfId="8149"/>
    <cellStyle name="Style 69 3" xfId="8150"/>
    <cellStyle name="Style 69 3 2" xfId="8151"/>
    <cellStyle name="Style 69 4" xfId="8152"/>
    <cellStyle name="Style 70" xfId="8153"/>
    <cellStyle name="Style 70 2" xfId="8154"/>
    <cellStyle name="Style 70 2 2" xfId="8155"/>
    <cellStyle name="Style 70 3" xfId="8156"/>
    <cellStyle name="Style 71" xfId="8157"/>
    <cellStyle name="Style 71 2" xfId="8158"/>
    <cellStyle name="Style 71 2 2" xfId="8159"/>
    <cellStyle name="Style 71 3" xfId="8160"/>
    <cellStyle name="Style 72" xfId="8161"/>
    <cellStyle name="Style 72 2" xfId="8162"/>
    <cellStyle name="Style 72 2 2" xfId="8163"/>
    <cellStyle name="Style 72 3" xfId="8164"/>
    <cellStyle name="Style 73" xfId="8165"/>
    <cellStyle name="Style 73 2" xfId="8166"/>
    <cellStyle name="Style 73 2 2" xfId="8167"/>
    <cellStyle name="Style 73 3" xfId="8168"/>
    <cellStyle name="Style 73 3 2" xfId="8169"/>
    <cellStyle name="Style 73 4" xfId="8170"/>
    <cellStyle name="Style 74" xfId="8171"/>
    <cellStyle name="Style 74 2" xfId="8172"/>
    <cellStyle name="Style 74 2 2" xfId="8173"/>
    <cellStyle name="Style 74 3" xfId="8174"/>
    <cellStyle name="Style 75" xfId="8175"/>
    <cellStyle name="Style 75 2" xfId="8176"/>
    <cellStyle name="Style 75 2 2" xfId="8177"/>
    <cellStyle name="Style 75 3" xfId="8178"/>
    <cellStyle name="Style 80" xfId="8179"/>
    <cellStyle name="Style 80 2" xfId="8180"/>
    <cellStyle name="Style 80 2 2" xfId="8181"/>
    <cellStyle name="Style 80 3" xfId="8182"/>
    <cellStyle name="Style 80 3 2" xfId="8183"/>
    <cellStyle name="Style 80 4" xfId="8184"/>
    <cellStyle name="Style 81" xfId="8185"/>
    <cellStyle name="Style 81 2" xfId="8186"/>
    <cellStyle name="Style 81 2 2" xfId="8187"/>
    <cellStyle name="Style 81 3" xfId="8188"/>
    <cellStyle name="Style 81 3 2" xfId="8189"/>
    <cellStyle name="Style 81 4" xfId="8190"/>
    <cellStyle name="Style 82" xfId="8191"/>
    <cellStyle name="Style 82 2" xfId="8192"/>
    <cellStyle name="Style 82 2 2" xfId="8193"/>
    <cellStyle name="Style 82 3" xfId="8194"/>
    <cellStyle name="Style 83" xfId="8195"/>
    <cellStyle name="Style 83 2" xfId="8196"/>
    <cellStyle name="Style 83 2 2" xfId="8197"/>
    <cellStyle name="Style 83 3" xfId="8198"/>
    <cellStyle name="Style 84" xfId="8199"/>
    <cellStyle name="Style 84 2" xfId="8200"/>
    <cellStyle name="Style 84 2 2" xfId="8201"/>
    <cellStyle name="Style 84 3" xfId="8202"/>
    <cellStyle name="Style 85" xfId="8203"/>
    <cellStyle name="Style 85 2" xfId="8204"/>
    <cellStyle name="Style 85 2 2" xfId="8205"/>
    <cellStyle name="Style 85 3" xfId="8206"/>
    <cellStyle name="Style 85 3 2" xfId="8207"/>
    <cellStyle name="Style 85 4" xfId="8208"/>
    <cellStyle name="Style 86" xfId="8209"/>
    <cellStyle name="Style 86 2" xfId="8210"/>
    <cellStyle name="Style 86 2 2" xfId="8211"/>
    <cellStyle name="Style 86 3" xfId="8212"/>
    <cellStyle name="Style 87" xfId="8213"/>
    <cellStyle name="Style 87 2" xfId="8214"/>
    <cellStyle name="Style 87 2 2" xfId="8215"/>
    <cellStyle name="Style 87 3" xfId="8216"/>
    <cellStyle name="Style 93" xfId="8217"/>
    <cellStyle name="Style 93 2" xfId="8218"/>
    <cellStyle name="Style 93 2 2" xfId="8219"/>
    <cellStyle name="Style 93 3" xfId="8220"/>
    <cellStyle name="Style 93 3 2" xfId="8221"/>
    <cellStyle name="Style 93 4" xfId="8222"/>
    <cellStyle name="Style 94" xfId="8223"/>
    <cellStyle name="Style 94 2" xfId="8224"/>
    <cellStyle name="Style 94 2 2" xfId="8225"/>
    <cellStyle name="Style 94 3" xfId="8226"/>
    <cellStyle name="Style 95" xfId="8227"/>
    <cellStyle name="Style 95 2" xfId="8228"/>
    <cellStyle name="Style 95 2 2" xfId="8229"/>
    <cellStyle name="Style 95 3" xfId="8230"/>
    <cellStyle name="Style 96" xfId="8231"/>
    <cellStyle name="Style 96 2" xfId="8232"/>
    <cellStyle name="Style 96 2 2" xfId="8233"/>
    <cellStyle name="Style 96 3" xfId="8234"/>
    <cellStyle name="Style 97" xfId="8235"/>
    <cellStyle name="Style 97 2" xfId="8236"/>
    <cellStyle name="Style 97 2 2" xfId="8237"/>
    <cellStyle name="Style 97 3" xfId="8238"/>
    <cellStyle name="Style 97 3 2" xfId="8239"/>
    <cellStyle name="Style 97 4" xfId="8240"/>
    <cellStyle name="Style 98" xfId="8241"/>
    <cellStyle name="Style 98 2" xfId="8242"/>
    <cellStyle name="Style 98 2 2" xfId="8243"/>
    <cellStyle name="Style 98 3" xfId="8244"/>
    <cellStyle name="Style 99" xfId="8245"/>
    <cellStyle name="Style 99 2" xfId="8246"/>
    <cellStyle name="Style 99 2 2" xfId="8247"/>
    <cellStyle name="Style 99 3" xfId="8248"/>
    <cellStyle name="tableau | cellule | normal | decimal 1" xfId="8249"/>
    <cellStyle name="tableau | cellule | normal | decimal 1 2" xfId="8250"/>
    <cellStyle name="tableau | cellule | normal | decimal 1 3" xfId="8251"/>
    <cellStyle name="tableau | cellule | normal | pourcentage | decimal 1" xfId="8252"/>
    <cellStyle name="tableau | cellule | normal | pourcentage | decimal 1 2" xfId="8253"/>
    <cellStyle name="tableau | cellule | normal | pourcentage | decimal 1 3" xfId="8254"/>
    <cellStyle name="tableau | cellule | total | decimal 1" xfId="8255"/>
    <cellStyle name="tableau | cellule | total | decimal 1 2" xfId="8256"/>
    <cellStyle name="tableau | cellule | total | decimal 1 3" xfId="8257"/>
    <cellStyle name="tableau | coin superieur gauche" xfId="8258"/>
    <cellStyle name="tableau | coin superieur gauche 2" xfId="8259"/>
    <cellStyle name="tableau | coin superieur gauche 3" xfId="8260"/>
    <cellStyle name="tableau | entete-colonne | series" xfId="8261"/>
    <cellStyle name="tableau | entete-colonne | series 2" xfId="8262"/>
    <cellStyle name="tableau | entete-colonne | series 3" xfId="8263"/>
    <cellStyle name="tableau | entete-ligne | normal" xfId="8264"/>
    <cellStyle name="tableau | entete-ligne | normal 2" xfId="8265"/>
    <cellStyle name="tableau | entete-ligne | normal 3" xfId="8266"/>
    <cellStyle name="tableau | entete-ligne | total" xfId="8267"/>
    <cellStyle name="tableau | entete-ligne | total 2" xfId="8268"/>
    <cellStyle name="tableau | entete-ligne | total 3" xfId="8269"/>
    <cellStyle name="tableau | ligne-titre | niveau1" xfId="8270"/>
    <cellStyle name="tableau | ligne-titre | niveau1 2" xfId="8271"/>
    <cellStyle name="tableau | ligne-titre | niveau1 3" xfId="8272"/>
    <cellStyle name="tableau | ligne-titre | niveau2" xfId="8273"/>
    <cellStyle name="tableau | ligne-titre | niveau2 2" xfId="8274"/>
    <cellStyle name="tableau | ligne-titre | niveau2 3" xfId="8275"/>
    <cellStyle name="Title 10" xfId="8276"/>
    <cellStyle name="Title 10 2" xfId="8277"/>
    <cellStyle name="Title 11" xfId="8278"/>
    <cellStyle name="Title 11 2" xfId="8279"/>
    <cellStyle name="Title 12" xfId="8280"/>
    <cellStyle name="Title 12 2" xfId="8281"/>
    <cellStyle name="Title 13" xfId="8282"/>
    <cellStyle name="Title 13 2" xfId="8283"/>
    <cellStyle name="Title 14" xfId="8284"/>
    <cellStyle name="Title 14 2" xfId="8285"/>
    <cellStyle name="Title 15" xfId="8286"/>
    <cellStyle name="Title 15 2" xfId="8287"/>
    <cellStyle name="Title 16" xfId="8288"/>
    <cellStyle name="Title 16 2" xfId="8289"/>
    <cellStyle name="Title 17" xfId="8290"/>
    <cellStyle name="Title 17 2" xfId="8291"/>
    <cellStyle name="Title 18" xfId="8292"/>
    <cellStyle name="Title 18 2" xfId="8293"/>
    <cellStyle name="Title 19" xfId="8294"/>
    <cellStyle name="Title 19 2" xfId="8295"/>
    <cellStyle name="Title 2" xfId="8296"/>
    <cellStyle name="Title 2 10" xfId="8297"/>
    <cellStyle name="Title 2 10 2" xfId="8298"/>
    <cellStyle name="Title 2 10 3" xfId="8299"/>
    <cellStyle name="Title 2 11" xfId="8300"/>
    <cellStyle name="Title 2 12" xfId="8301"/>
    <cellStyle name="Title 2 2" xfId="8302"/>
    <cellStyle name="Title 2 2 2" xfId="8303"/>
    <cellStyle name="Title 2 2 3" xfId="8304"/>
    <cellStyle name="Title 2 2 4" xfId="8305"/>
    <cellStyle name="Title 2 3" xfId="8306"/>
    <cellStyle name="Title 2 3 2" xfId="8307"/>
    <cellStyle name="Title 2 3 3" xfId="8308"/>
    <cellStyle name="Title 2 4" xfId="8309"/>
    <cellStyle name="Title 2 4 2" xfId="8310"/>
    <cellStyle name="Title 2 4 3" xfId="8311"/>
    <cellStyle name="Title 2 5" xfId="8312"/>
    <cellStyle name="Title 2 5 2" xfId="8313"/>
    <cellStyle name="Title 2 5 3" xfId="8314"/>
    <cellStyle name="Title 2 6" xfId="8315"/>
    <cellStyle name="Title 2 6 2" xfId="8316"/>
    <cellStyle name="Title 2 6 3" xfId="8317"/>
    <cellStyle name="Title 2 7" xfId="8318"/>
    <cellStyle name="Title 2 7 2" xfId="8319"/>
    <cellStyle name="Title 2 7 3" xfId="8320"/>
    <cellStyle name="Title 2 8" xfId="8321"/>
    <cellStyle name="Title 2 8 2" xfId="8322"/>
    <cellStyle name="Title 2 8 3" xfId="8323"/>
    <cellStyle name="Title 2 9" xfId="8324"/>
    <cellStyle name="Title 2 9 2" xfId="8325"/>
    <cellStyle name="Title 2 9 3" xfId="8326"/>
    <cellStyle name="Title 20" xfId="8327"/>
    <cellStyle name="Title 20 2" xfId="8328"/>
    <cellStyle name="Title 21" xfId="8329"/>
    <cellStyle name="Title 21 2" xfId="8330"/>
    <cellStyle name="Title 22" xfId="8331"/>
    <cellStyle name="Title 22 2" xfId="8332"/>
    <cellStyle name="Title 23" xfId="8333"/>
    <cellStyle name="Title 23 2" xfId="8334"/>
    <cellStyle name="Title 24" xfId="8335"/>
    <cellStyle name="Title 24 2" xfId="8336"/>
    <cellStyle name="Title 25" xfId="8337"/>
    <cellStyle name="Title 25 2" xfId="8338"/>
    <cellStyle name="Title 26" xfId="8339"/>
    <cellStyle name="Title 26 2" xfId="8340"/>
    <cellStyle name="Title 27" xfId="8341"/>
    <cellStyle name="Title 27 2" xfId="8342"/>
    <cellStyle name="Title 28" xfId="8343"/>
    <cellStyle name="Title 28 2" xfId="8344"/>
    <cellStyle name="Title 29" xfId="8345"/>
    <cellStyle name="Title 29 2" xfId="8346"/>
    <cellStyle name="Title 3" xfId="8347"/>
    <cellStyle name="Title 3 2" xfId="8348"/>
    <cellStyle name="Title 3 2 2" xfId="8349"/>
    <cellStyle name="Title 3 2 3" xfId="8350"/>
    <cellStyle name="Title 3 3" xfId="8351"/>
    <cellStyle name="Title 3 3 2" xfId="8352"/>
    <cellStyle name="Title 3 4" xfId="8353"/>
    <cellStyle name="Title 3 4 2" xfId="8354"/>
    <cellStyle name="Title 3 5" xfId="8355"/>
    <cellStyle name="Title 3 6" xfId="8356"/>
    <cellStyle name="Title 30" xfId="8357"/>
    <cellStyle name="Title 30 2" xfId="8358"/>
    <cellStyle name="Title 31" xfId="8359"/>
    <cellStyle name="Title 31 2" xfId="8360"/>
    <cellStyle name="Title 32" xfId="8361"/>
    <cellStyle name="Title 32 2" xfId="8362"/>
    <cellStyle name="Title 33" xfId="8363"/>
    <cellStyle name="Title 33 2" xfId="8364"/>
    <cellStyle name="Title 34" xfId="8365"/>
    <cellStyle name="Title 34 2" xfId="8366"/>
    <cellStyle name="Title 35" xfId="8367"/>
    <cellStyle name="Title 35 2" xfId="8368"/>
    <cellStyle name="Title 36" xfId="8369"/>
    <cellStyle name="Title 36 2" xfId="8370"/>
    <cellStyle name="Title 37" xfId="8371"/>
    <cellStyle name="Title 37 2" xfId="8372"/>
    <cellStyle name="Title 38" xfId="8373"/>
    <cellStyle name="Title 38 2" xfId="8374"/>
    <cellStyle name="Title 39" xfId="8375"/>
    <cellStyle name="Title 39 2" xfId="8376"/>
    <cellStyle name="Title 4" xfId="8377"/>
    <cellStyle name="Title 4 2" xfId="8378"/>
    <cellStyle name="Title 4 3" xfId="8379"/>
    <cellStyle name="Title 40" xfId="8380"/>
    <cellStyle name="Title 40 2" xfId="8381"/>
    <cellStyle name="Title 41" xfId="8382"/>
    <cellStyle name="Title 41 2" xfId="8383"/>
    <cellStyle name="Title 42" xfId="8384"/>
    <cellStyle name="Title 42 2" xfId="8385"/>
    <cellStyle name="Title 43" xfId="8386"/>
    <cellStyle name="Title 43 2" xfId="8387"/>
    <cellStyle name="Title 5" xfId="8388"/>
    <cellStyle name="Title 5 2" xfId="8389"/>
    <cellStyle name="Title 5 3" xfId="8390"/>
    <cellStyle name="Title 6" xfId="8391"/>
    <cellStyle name="Title 6 2" xfId="8392"/>
    <cellStyle name="Title 6 3" xfId="8393"/>
    <cellStyle name="Title 7" xfId="8394"/>
    <cellStyle name="Title 7 2" xfId="8395"/>
    <cellStyle name="Title 8" xfId="8396"/>
    <cellStyle name="Title 8 2" xfId="8397"/>
    <cellStyle name="Title 9" xfId="8398"/>
    <cellStyle name="Title 9 2" xfId="8399"/>
    <cellStyle name="Total 10" xfId="8400"/>
    <cellStyle name="Total 10 2" xfId="8401"/>
    <cellStyle name="Total 11" xfId="8402"/>
    <cellStyle name="Total 11 2" xfId="8403"/>
    <cellStyle name="Total 12" xfId="8404"/>
    <cellStyle name="Total 12 2" xfId="8405"/>
    <cellStyle name="Total 13" xfId="8406"/>
    <cellStyle name="Total 13 2" xfId="8407"/>
    <cellStyle name="Total 14" xfId="8408"/>
    <cellStyle name="Total 14 2" xfId="8409"/>
    <cellStyle name="Total 15" xfId="8410"/>
    <cellStyle name="Total 15 2" xfId="8411"/>
    <cellStyle name="Total 16" xfId="8412"/>
    <cellStyle name="Total 16 2" xfId="8413"/>
    <cellStyle name="Total 17" xfId="8414"/>
    <cellStyle name="Total 17 2" xfId="8415"/>
    <cellStyle name="Total 18" xfId="8416"/>
    <cellStyle name="Total 18 2" xfId="8417"/>
    <cellStyle name="Total 19" xfId="8418"/>
    <cellStyle name="Total 19 2" xfId="8419"/>
    <cellStyle name="Total 2" xfId="8420"/>
    <cellStyle name="Total 2 10" xfId="8421"/>
    <cellStyle name="Total 2 10 2" xfId="8422"/>
    <cellStyle name="Total 2 10 3" xfId="8423"/>
    <cellStyle name="Total 2 11" xfId="8424"/>
    <cellStyle name="Total 2 12" xfId="8425"/>
    <cellStyle name="Total 2 2" xfId="8426"/>
    <cellStyle name="Total 2 2 2" xfId="8427"/>
    <cellStyle name="Total 2 2 3" xfId="8428"/>
    <cellStyle name="Total 2 3" xfId="8429"/>
    <cellStyle name="Total 2 3 2" xfId="8430"/>
    <cellStyle name="Total 2 3 3" xfId="8431"/>
    <cellStyle name="Total 2 4" xfId="8432"/>
    <cellStyle name="Total 2 4 2" xfId="8433"/>
    <cellStyle name="Total 2 4 3" xfId="8434"/>
    <cellStyle name="Total 2 5" xfId="8435"/>
    <cellStyle name="Total 2 5 2" xfId="8436"/>
    <cellStyle name="Total 2 5 3" xfId="8437"/>
    <cellStyle name="Total 2 6" xfId="8438"/>
    <cellStyle name="Total 2 6 2" xfId="8439"/>
    <cellStyle name="Total 2 6 3" xfId="8440"/>
    <cellStyle name="Total 2 7" xfId="8441"/>
    <cellStyle name="Total 2 7 2" xfId="8442"/>
    <cellStyle name="Total 2 7 3" xfId="8443"/>
    <cellStyle name="Total 2 8" xfId="8444"/>
    <cellStyle name="Total 2 8 2" xfId="8445"/>
    <cellStyle name="Total 2 8 3" xfId="8446"/>
    <cellStyle name="Total 2 9" xfId="8447"/>
    <cellStyle name="Total 2 9 2" xfId="8448"/>
    <cellStyle name="Total 2 9 3" xfId="8449"/>
    <cellStyle name="Total 20" xfId="8450"/>
    <cellStyle name="Total 20 2" xfId="8451"/>
    <cellStyle name="Total 21" xfId="8452"/>
    <cellStyle name="Total 21 2" xfId="8453"/>
    <cellStyle name="Total 22" xfId="8454"/>
    <cellStyle name="Total 22 2" xfId="8455"/>
    <cellStyle name="Total 23" xfId="8456"/>
    <cellStyle name="Total 23 2" xfId="8457"/>
    <cellStyle name="Total 24" xfId="8458"/>
    <cellStyle name="Total 24 2" xfId="8459"/>
    <cellStyle name="Total 25" xfId="8460"/>
    <cellStyle name="Total 25 2" xfId="8461"/>
    <cellStyle name="Total 26" xfId="8462"/>
    <cellStyle name="Total 26 2" xfId="8463"/>
    <cellStyle name="Total 27" xfId="8464"/>
    <cellStyle name="Total 27 2" xfId="8465"/>
    <cellStyle name="Total 28" xfId="8466"/>
    <cellStyle name="Total 28 2" xfId="8467"/>
    <cellStyle name="Total 29" xfId="8468"/>
    <cellStyle name="Total 29 2" xfId="8469"/>
    <cellStyle name="Total 3" xfId="8470"/>
    <cellStyle name="Total 3 2" xfId="8471"/>
    <cellStyle name="Total 3 2 2" xfId="8472"/>
    <cellStyle name="Total 3 2 3" xfId="8473"/>
    <cellStyle name="Total 3 3" xfId="8474"/>
    <cellStyle name="Total 3 3 2" xfId="8475"/>
    <cellStyle name="Total 3 4" xfId="8476"/>
    <cellStyle name="Total 3 4 2" xfId="8477"/>
    <cellStyle name="Total 3 5" xfId="8478"/>
    <cellStyle name="Total 3 6" xfId="8479"/>
    <cellStyle name="Total 30" xfId="8480"/>
    <cellStyle name="Total 30 2" xfId="8481"/>
    <cellStyle name="Total 31" xfId="8482"/>
    <cellStyle name="Total 31 2" xfId="8483"/>
    <cellStyle name="Total 32" xfId="8484"/>
    <cellStyle name="Total 32 2" xfId="8485"/>
    <cellStyle name="Total 33" xfId="8486"/>
    <cellStyle name="Total 33 2" xfId="8487"/>
    <cellStyle name="Total 34" xfId="8488"/>
    <cellStyle name="Total 34 2" xfId="8489"/>
    <cellStyle name="Total 35" xfId="8490"/>
    <cellStyle name="Total 35 2" xfId="8491"/>
    <cellStyle name="Total 36" xfId="8492"/>
    <cellStyle name="Total 36 2" xfId="8493"/>
    <cellStyle name="Total 37" xfId="8494"/>
    <cellStyle name="Total 37 2" xfId="8495"/>
    <cellStyle name="Total 38" xfId="8496"/>
    <cellStyle name="Total 38 2" xfId="8497"/>
    <cellStyle name="Total 39" xfId="8498"/>
    <cellStyle name="Total 39 2" xfId="8499"/>
    <cellStyle name="Total 4" xfId="8500"/>
    <cellStyle name="Total 4 2" xfId="8501"/>
    <cellStyle name="Total 4 3" xfId="8502"/>
    <cellStyle name="Total 40" xfId="8503"/>
    <cellStyle name="Total 40 2" xfId="8504"/>
    <cellStyle name="Total 41" xfId="8505"/>
    <cellStyle name="Total 41 2" xfId="8506"/>
    <cellStyle name="Total 42" xfId="8507"/>
    <cellStyle name="Total 42 2" xfId="8508"/>
    <cellStyle name="Total 5" xfId="8509"/>
    <cellStyle name="Total 5 2" xfId="8510"/>
    <cellStyle name="Total 5 3" xfId="8511"/>
    <cellStyle name="Total 6" xfId="8512"/>
    <cellStyle name="Total 6 2" xfId="8513"/>
    <cellStyle name="Total 7" xfId="8514"/>
    <cellStyle name="Total 7 2" xfId="8515"/>
    <cellStyle name="Total 8" xfId="8516"/>
    <cellStyle name="Total 8 2" xfId="8517"/>
    <cellStyle name="Total 9" xfId="8518"/>
    <cellStyle name="Total 9 2" xfId="8519"/>
    <cellStyle name="Überschrift" xfId="8520"/>
    <cellStyle name="Überschrift 1" xfId="8521"/>
    <cellStyle name="Überschrift 1 2" xfId="8522"/>
    <cellStyle name="Überschrift 2" xfId="8523"/>
    <cellStyle name="Überschrift 2 2" xfId="8524"/>
    <cellStyle name="Überschrift 3" xfId="8525"/>
    <cellStyle name="Überschrift 3 2" xfId="8526"/>
    <cellStyle name="Überschrift 4" xfId="8527"/>
    <cellStyle name="Überschrift 4 2" xfId="8528"/>
    <cellStyle name="Überschrift 5" xfId="8529"/>
    <cellStyle name="Valuutta_Layo9704" xfId="8530"/>
    <cellStyle name="Verknüpfte Zelle" xfId="8531"/>
    <cellStyle name="Verknüpfte Zelle 2" xfId="8532"/>
    <cellStyle name="Warnender Text" xfId="8533"/>
    <cellStyle name="Warnender Text 2" xfId="8534"/>
    <cellStyle name="Warning Text 10" xfId="8535"/>
    <cellStyle name="Warning Text 10 2" xfId="8536"/>
    <cellStyle name="Warning Text 11" xfId="8537"/>
    <cellStyle name="Warning Text 11 2" xfId="8538"/>
    <cellStyle name="Warning Text 12" xfId="8539"/>
    <cellStyle name="Warning Text 12 2" xfId="8540"/>
    <cellStyle name="Warning Text 13" xfId="8541"/>
    <cellStyle name="Warning Text 13 2" xfId="8542"/>
    <cellStyle name="Warning Text 14" xfId="8543"/>
    <cellStyle name="Warning Text 14 2" xfId="8544"/>
    <cellStyle name="Warning Text 15" xfId="8545"/>
    <cellStyle name="Warning Text 15 2" xfId="8546"/>
    <cellStyle name="Warning Text 16" xfId="8547"/>
    <cellStyle name="Warning Text 16 2" xfId="8548"/>
    <cellStyle name="Warning Text 17" xfId="8549"/>
    <cellStyle name="Warning Text 17 2" xfId="8550"/>
    <cellStyle name="Warning Text 18" xfId="8551"/>
    <cellStyle name="Warning Text 18 2" xfId="8552"/>
    <cellStyle name="Warning Text 19" xfId="8553"/>
    <cellStyle name="Warning Text 19 2" xfId="8554"/>
    <cellStyle name="Warning Text 2" xfId="8555"/>
    <cellStyle name="Warning Text 2 10" xfId="8556"/>
    <cellStyle name="Warning Text 2 10 2" xfId="8557"/>
    <cellStyle name="Warning Text 2 10 3" xfId="8558"/>
    <cellStyle name="Warning Text 2 11" xfId="8559"/>
    <cellStyle name="Warning Text 2 12" xfId="8560"/>
    <cellStyle name="Warning Text 2 2" xfId="8561"/>
    <cellStyle name="Warning Text 2 2 2" xfId="8562"/>
    <cellStyle name="Warning Text 2 2 3" xfId="8563"/>
    <cellStyle name="Warning Text 2 3" xfId="8564"/>
    <cellStyle name="Warning Text 2 3 2" xfId="8565"/>
    <cellStyle name="Warning Text 2 3 3" xfId="8566"/>
    <cellStyle name="Warning Text 2 4" xfId="8567"/>
    <cellStyle name="Warning Text 2 4 2" xfId="8568"/>
    <cellStyle name="Warning Text 2 4 3" xfId="8569"/>
    <cellStyle name="Warning Text 2 5" xfId="8570"/>
    <cellStyle name="Warning Text 2 5 2" xfId="8571"/>
    <cellStyle name="Warning Text 2 5 3" xfId="8572"/>
    <cellStyle name="Warning Text 2 6" xfId="8573"/>
    <cellStyle name="Warning Text 2 6 2" xfId="8574"/>
    <cellStyle name="Warning Text 2 6 3" xfId="8575"/>
    <cellStyle name="Warning Text 2 7" xfId="8576"/>
    <cellStyle name="Warning Text 2 7 2" xfId="8577"/>
    <cellStyle name="Warning Text 2 7 3" xfId="8578"/>
    <cellStyle name="Warning Text 2 8" xfId="8579"/>
    <cellStyle name="Warning Text 2 8 2" xfId="8580"/>
    <cellStyle name="Warning Text 2 8 3" xfId="8581"/>
    <cellStyle name="Warning Text 2 9" xfId="8582"/>
    <cellStyle name="Warning Text 2 9 2" xfId="8583"/>
    <cellStyle name="Warning Text 2 9 3" xfId="8584"/>
    <cellStyle name="Warning Text 20" xfId="8585"/>
    <cellStyle name="Warning Text 20 2" xfId="8586"/>
    <cellStyle name="Warning Text 21" xfId="8587"/>
    <cellStyle name="Warning Text 21 2" xfId="8588"/>
    <cellStyle name="Warning Text 22" xfId="8589"/>
    <cellStyle name="Warning Text 22 2" xfId="8590"/>
    <cellStyle name="Warning Text 23" xfId="8591"/>
    <cellStyle name="Warning Text 23 2" xfId="8592"/>
    <cellStyle name="Warning Text 24" xfId="8593"/>
    <cellStyle name="Warning Text 24 2" xfId="8594"/>
    <cellStyle name="Warning Text 25" xfId="8595"/>
    <cellStyle name="Warning Text 25 2" xfId="8596"/>
    <cellStyle name="Warning Text 26" xfId="8597"/>
    <cellStyle name="Warning Text 26 2" xfId="8598"/>
    <cellStyle name="Warning Text 27" xfId="8599"/>
    <cellStyle name="Warning Text 27 2" xfId="8600"/>
    <cellStyle name="Warning Text 28" xfId="8601"/>
    <cellStyle name="Warning Text 28 2" xfId="8602"/>
    <cellStyle name="Warning Text 29" xfId="8603"/>
    <cellStyle name="Warning Text 29 2" xfId="8604"/>
    <cellStyle name="Warning Text 3" xfId="8605"/>
    <cellStyle name="Warning Text 3 2" xfId="8606"/>
    <cellStyle name="Warning Text 3 2 2" xfId="8607"/>
    <cellStyle name="Warning Text 3 3" xfId="8608"/>
    <cellStyle name="Warning Text 3 4" xfId="8609"/>
    <cellStyle name="Warning Text 30" xfId="8610"/>
    <cellStyle name="Warning Text 30 2" xfId="8611"/>
    <cellStyle name="Warning Text 31" xfId="8612"/>
    <cellStyle name="Warning Text 31 2" xfId="8613"/>
    <cellStyle name="Warning Text 32" xfId="8614"/>
    <cellStyle name="Warning Text 32 2" xfId="8615"/>
    <cellStyle name="Warning Text 33" xfId="8616"/>
    <cellStyle name="Warning Text 33 2" xfId="8617"/>
    <cellStyle name="Warning Text 34" xfId="8618"/>
    <cellStyle name="Warning Text 34 2" xfId="8619"/>
    <cellStyle name="Warning Text 35" xfId="8620"/>
    <cellStyle name="Warning Text 35 2" xfId="8621"/>
    <cellStyle name="Warning Text 36" xfId="8622"/>
    <cellStyle name="Warning Text 36 2" xfId="8623"/>
    <cellStyle name="Warning Text 37" xfId="8624"/>
    <cellStyle name="Warning Text 37 2" xfId="8625"/>
    <cellStyle name="Warning Text 38" xfId="8626"/>
    <cellStyle name="Warning Text 38 2" xfId="8627"/>
    <cellStyle name="Warning Text 39" xfId="8628"/>
    <cellStyle name="Warning Text 39 2" xfId="8629"/>
    <cellStyle name="Warning Text 4" xfId="8630"/>
    <cellStyle name="Warning Text 4 2" xfId="8631"/>
    <cellStyle name="Warning Text 4 3" xfId="8632"/>
    <cellStyle name="Warning Text 40" xfId="8633"/>
    <cellStyle name="Warning Text 40 2" xfId="8634"/>
    <cellStyle name="Warning Text 41" xfId="8635"/>
    <cellStyle name="Warning Text 41 2" xfId="8636"/>
    <cellStyle name="Warning Text 5" xfId="8637"/>
    <cellStyle name="Warning Text 5 2" xfId="8638"/>
    <cellStyle name="Warning Text 5 3" xfId="8639"/>
    <cellStyle name="Warning Text 6" xfId="8640"/>
    <cellStyle name="Warning Text 6 2" xfId="8641"/>
    <cellStyle name="Warning Text 7" xfId="8642"/>
    <cellStyle name="Warning Text 7 2" xfId="8643"/>
    <cellStyle name="Warning Text 8" xfId="8644"/>
    <cellStyle name="Warning Text 8 2" xfId="8645"/>
    <cellStyle name="Warning Text 9" xfId="8646"/>
    <cellStyle name="Warning Text 9 2" xfId="8647"/>
    <cellStyle name="Zelle überprüfen" xfId="8648"/>
    <cellStyle name="Zelle überprüfen 2" xfId="8649"/>
    <cellStyle name="Гиперссылка" xfId="8650"/>
    <cellStyle name="Гиперссылка 2" xfId="8651"/>
    <cellStyle name="Обычный_2++" xfId="8652"/>
    <cellStyle name="已访问的超链接" xfId="8653"/>
    <cellStyle name="已访问的超链接 2" xfId="8654"/>
    <cellStyle name="已访问的超链接 3" xfId="86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R28"/>
  <sheetViews>
    <sheetView zoomScale="25" zoomScaleNormal="25" workbookViewId="0">
      <selection activeCell="D26" sqref="D26"/>
    </sheetView>
  </sheetViews>
  <sheetFormatPr defaultColWidth="9" defaultRowHeight="12.5"/>
  <cols>
    <col min="1" max="2" width="10.7272727272727" customWidth="1"/>
    <col min="3" max="3" width="14.5454545454545" customWidth="1"/>
    <col min="4" max="4" width="41.5454545454545" customWidth="1"/>
  </cols>
  <sheetData>
    <row r="1" ht="21.75" customHeight="1" spans="11:11">
      <c r="K1" s="17" t="s">
        <v>0</v>
      </c>
    </row>
    <row r="2" ht="14.5" spans="2:10">
      <c r="B2" s="115" t="s">
        <v>1</v>
      </c>
      <c r="C2" s="115"/>
      <c r="D2" s="116"/>
      <c r="E2" s="116"/>
      <c r="F2" s="116"/>
      <c r="G2" s="116"/>
      <c r="H2" s="116"/>
      <c r="I2" s="116"/>
      <c r="J2" s="100"/>
    </row>
    <row r="3" ht="15.25" spans="2:10">
      <c r="B3" s="117" t="s">
        <v>2</v>
      </c>
      <c r="C3" s="117" t="s">
        <v>3</v>
      </c>
      <c r="D3" s="117" t="s">
        <v>4</v>
      </c>
      <c r="E3" s="117" t="s">
        <v>5</v>
      </c>
      <c r="F3" s="117" t="s">
        <v>6</v>
      </c>
      <c r="G3" s="117" t="s">
        <v>7</v>
      </c>
      <c r="H3" s="117" t="s">
        <v>8</v>
      </c>
      <c r="I3" s="117" t="s">
        <v>9</v>
      </c>
      <c r="J3" s="100"/>
    </row>
    <row r="4" ht="14.5" spans="2:18">
      <c r="B4" s="116" t="s">
        <v>10</v>
      </c>
      <c r="C4" t="s">
        <v>11</v>
      </c>
      <c r="D4" s="116"/>
      <c r="E4" s="116" t="s">
        <v>12</v>
      </c>
      <c r="F4" s="116"/>
      <c r="H4" s="116"/>
      <c r="M4" s="116"/>
      <c r="N4" s="116"/>
      <c r="O4" s="116"/>
      <c r="P4" s="116"/>
      <c r="Q4" s="116"/>
      <c r="R4" s="116"/>
    </row>
    <row r="5" ht="14.5" spans="2:18">
      <c r="B5" s="116" t="s">
        <v>10</v>
      </c>
      <c r="C5" t="s">
        <v>13</v>
      </c>
      <c r="D5" s="116"/>
      <c r="E5" s="116" t="s">
        <v>12</v>
      </c>
      <c r="F5" s="116"/>
      <c r="G5" s="116" t="s">
        <v>14</v>
      </c>
      <c r="H5" s="116"/>
      <c r="I5" s="116" t="s">
        <v>15</v>
      </c>
      <c r="M5" s="116"/>
      <c r="N5" s="116"/>
      <c r="O5" s="116"/>
      <c r="P5" s="116"/>
      <c r="Q5" s="116"/>
      <c r="R5" s="116"/>
    </row>
    <row r="6" ht="14.5" spans="2:14">
      <c r="B6" s="116" t="s">
        <v>10</v>
      </c>
      <c r="C6" t="s">
        <v>16</v>
      </c>
      <c r="E6" s="116" t="s">
        <v>12</v>
      </c>
      <c r="G6" s="116" t="s">
        <v>17</v>
      </c>
      <c r="N6" s="116"/>
    </row>
    <row r="7" ht="17.25" customHeight="1" spans="2:18">
      <c r="B7" s="116" t="s">
        <v>10</v>
      </c>
      <c r="C7" t="s">
        <v>18</v>
      </c>
      <c r="D7" s="116"/>
      <c r="E7" s="116" t="s">
        <v>12</v>
      </c>
      <c r="F7" s="116"/>
      <c r="G7" s="116"/>
      <c r="H7" s="116"/>
      <c r="I7" s="116"/>
      <c r="M7" s="116"/>
      <c r="N7" s="116"/>
      <c r="O7" s="116"/>
      <c r="P7" s="116"/>
      <c r="Q7" s="116"/>
      <c r="R7" s="116"/>
    </row>
    <row r="8" ht="18" customHeight="1" spans="2:14">
      <c r="B8" s="116" t="s">
        <v>10</v>
      </c>
      <c r="C8" t="s">
        <v>19</v>
      </c>
      <c r="E8" s="116" t="s">
        <v>12</v>
      </c>
      <c r="N8" s="116"/>
    </row>
    <row r="9" ht="14.5" spans="2:14">
      <c r="B9" s="116" t="s">
        <v>10</v>
      </c>
      <c r="C9" t="s">
        <v>20</v>
      </c>
      <c r="E9" s="116" t="s">
        <v>12</v>
      </c>
      <c r="N9" s="116"/>
    </row>
    <row r="10" ht="14.5" spans="2:14">
      <c r="B10" s="116" t="s">
        <v>10</v>
      </c>
      <c r="C10" t="s">
        <v>21</v>
      </c>
      <c r="D10" s="116" t="s">
        <v>22</v>
      </c>
      <c r="E10" s="116" t="s">
        <v>12</v>
      </c>
      <c r="M10" s="116"/>
      <c r="N10" s="116"/>
    </row>
    <row r="11" ht="14.5" spans="2:14">
      <c r="B11" s="116" t="s">
        <v>10</v>
      </c>
      <c r="C11" t="s">
        <v>23</v>
      </c>
      <c r="D11" s="116" t="s">
        <v>24</v>
      </c>
      <c r="E11" s="116" t="s">
        <v>12</v>
      </c>
      <c r="M11" s="116"/>
      <c r="N11" s="116"/>
    </row>
    <row r="12" ht="14.5" spans="2:14">
      <c r="B12" s="116" t="s">
        <v>10</v>
      </c>
      <c r="C12" t="s">
        <v>25</v>
      </c>
      <c r="E12" s="116" t="s">
        <v>12</v>
      </c>
      <c r="N12" s="116"/>
    </row>
    <row r="13" ht="14.5" spans="2:14">
      <c r="B13" s="116" t="s">
        <v>10</v>
      </c>
      <c r="C13" t="s">
        <v>26</v>
      </c>
      <c r="E13" s="116" t="s">
        <v>12</v>
      </c>
      <c r="N13" s="116"/>
    </row>
    <row r="14" ht="14.5" spans="2:10">
      <c r="B14" s="126" t="s">
        <v>27</v>
      </c>
      <c r="C14" s="126" t="s">
        <v>28</v>
      </c>
      <c r="D14" s="126" t="s">
        <v>29</v>
      </c>
      <c r="E14" s="126" t="s">
        <v>30</v>
      </c>
      <c r="F14" s="126"/>
      <c r="G14" s="126"/>
      <c r="H14" s="126"/>
      <c r="I14" s="132"/>
      <c r="J14" s="100"/>
    </row>
    <row r="15" ht="14.5" spans="2:10">
      <c r="B15" s="127" t="s">
        <v>31</v>
      </c>
      <c r="C15" s="127" t="s">
        <v>32</v>
      </c>
      <c r="D15" s="127" t="s">
        <v>33</v>
      </c>
      <c r="E15" s="127" t="s">
        <v>12</v>
      </c>
      <c r="F15" s="116"/>
      <c r="G15" s="116"/>
      <c r="H15" s="116"/>
      <c r="I15" s="100"/>
      <c r="J15" s="100"/>
    </row>
    <row r="16" ht="14.5" spans="2:10">
      <c r="B16" s="127" t="s">
        <v>31</v>
      </c>
      <c r="C16" s="102" t="s">
        <v>34</v>
      </c>
      <c r="D16" s="100"/>
      <c r="E16" s="127" t="s">
        <v>12</v>
      </c>
      <c r="F16" s="116"/>
      <c r="G16" s="116"/>
      <c r="H16" s="116"/>
      <c r="I16" s="100"/>
      <c r="J16" s="100"/>
    </row>
    <row r="17" ht="14.5" spans="2:10">
      <c r="B17" s="127" t="s">
        <v>31</v>
      </c>
      <c r="C17" s="102" t="s">
        <v>35</v>
      </c>
      <c r="D17" s="100"/>
      <c r="E17" s="127" t="s">
        <v>12</v>
      </c>
      <c r="F17" s="100"/>
      <c r="G17" s="116"/>
      <c r="H17" s="116"/>
      <c r="I17" s="100"/>
      <c r="J17" s="100"/>
    </row>
    <row r="18" ht="14.5" spans="2:10">
      <c r="B18" s="127" t="s">
        <v>31</v>
      </c>
      <c r="C18" s="102" t="s">
        <v>36</v>
      </c>
      <c r="D18" s="100"/>
      <c r="E18" s="127" t="s">
        <v>12</v>
      </c>
      <c r="F18" s="100"/>
      <c r="G18" s="100"/>
      <c r="H18" s="116"/>
      <c r="I18" s="100"/>
      <c r="J18" s="100"/>
    </row>
    <row r="19" ht="14.5" spans="2:5">
      <c r="B19" s="127" t="s">
        <v>31</v>
      </c>
      <c r="C19" s="102" t="s">
        <v>37</v>
      </c>
      <c r="D19" s="100"/>
      <c r="E19" s="127" t="s">
        <v>12</v>
      </c>
    </row>
    <row r="20" ht="14.5" spans="2:5">
      <c r="B20" s="127" t="s">
        <v>31</v>
      </c>
      <c r="C20" s="102" t="s">
        <v>38</v>
      </c>
      <c r="D20" s="100"/>
      <c r="E20" s="127" t="s">
        <v>12</v>
      </c>
    </row>
    <row r="21" ht="14.5" spans="2:5">
      <c r="B21" s="127" t="s">
        <v>31</v>
      </c>
      <c r="C21" s="102" t="s">
        <v>39</v>
      </c>
      <c r="D21" s="100"/>
      <c r="E21" s="127" t="s">
        <v>12</v>
      </c>
    </row>
    <row r="22" ht="14.5" spans="2:5">
      <c r="B22" s="127" t="s">
        <v>31</v>
      </c>
      <c r="C22" s="102" t="s">
        <v>40</v>
      </c>
      <c r="D22" s="100"/>
      <c r="E22" s="127" t="s">
        <v>12</v>
      </c>
    </row>
    <row r="23" ht="14.5" spans="2:5">
      <c r="B23" s="127" t="s">
        <v>31</v>
      </c>
      <c r="C23" s="102" t="s">
        <v>41</v>
      </c>
      <c r="D23" s="100"/>
      <c r="E23" s="127" t="s">
        <v>12</v>
      </c>
    </row>
    <row r="24" ht="14.5" spans="2:5">
      <c r="B24" s="118" t="s">
        <v>31</v>
      </c>
      <c r="C24" s="128" t="s">
        <v>42</v>
      </c>
      <c r="D24" s="129"/>
      <c r="E24" s="118" t="s">
        <v>12</v>
      </c>
    </row>
    <row r="28" ht="14.5" spans="3:8">
      <c r="C28" s="108"/>
      <c r="D28" s="108"/>
      <c r="E28" s="130"/>
      <c r="F28" s="109"/>
      <c r="G28" s="131"/>
      <c r="H28" s="131"/>
    </row>
  </sheetData>
  <pageMargins left="0.75" right="0.75" top="1" bottom="1" header="0.5" footer="0.5"/>
  <pageSetup paperSize="1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407"/>
  <sheetViews>
    <sheetView topLeftCell="BU1" workbookViewId="0">
      <selection activeCell="W16" sqref="W16"/>
    </sheetView>
  </sheetViews>
  <sheetFormatPr defaultColWidth="9" defaultRowHeight="12.5"/>
  <cols>
    <col min="2" max="2" width="44.8181818181818" customWidth="1"/>
    <col min="4" max="22" width="9" hidden="1" customWidth="1"/>
    <col min="28" max="46" width="9" hidden="1" customWidth="1"/>
    <col min="52" max="70" width="9" hidden="1" customWidth="1"/>
    <col min="74" max="74" width="44.8181818181818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3"/>
      <c r="AB1" s="3"/>
      <c r="AC1" s="3"/>
      <c r="AD1" s="3"/>
      <c r="AE1" s="3"/>
      <c r="AF1" s="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3"/>
      <c r="AZ1" s="3"/>
      <c r="BA1" s="3"/>
      <c r="BB1" s="3"/>
      <c r="BC1" s="3"/>
      <c r="BD1" s="3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3"/>
      <c r="BX1" s="3"/>
      <c r="BY1" s="3"/>
      <c r="BZ1" s="3"/>
      <c r="CA1" s="3"/>
      <c r="CB1" s="3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3"/>
      <c r="CV1" s="3"/>
      <c r="CW1" s="3"/>
      <c r="CX1" s="3"/>
      <c r="CY1" s="3"/>
      <c r="CZ1" s="3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3"/>
      <c r="DT1" s="3"/>
      <c r="DU1" s="3"/>
      <c r="DV1" s="3"/>
      <c r="DW1" s="3"/>
      <c r="DX1" s="3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3"/>
      <c r="ER1" s="3"/>
      <c r="ES1" s="3"/>
      <c r="ET1" s="3"/>
      <c r="EU1" s="3"/>
      <c r="EV1" s="3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3"/>
      <c r="AB2" s="3"/>
      <c r="AC2" s="3"/>
      <c r="AD2" s="3"/>
      <c r="AE2" s="3"/>
      <c r="AF2" s="3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3"/>
      <c r="AZ2" s="3"/>
      <c r="BA2" s="3"/>
      <c r="BB2" s="3"/>
      <c r="BC2" s="3"/>
      <c r="BD2" s="3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3"/>
      <c r="BX2" s="3"/>
      <c r="BY2" s="3"/>
      <c r="BZ2" s="3"/>
      <c r="CA2" s="3"/>
      <c r="CB2" s="3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3"/>
      <c r="CV2" s="3"/>
      <c r="CW2" s="3"/>
      <c r="CX2" s="3"/>
      <c r="CY2" s="3"/>
      <c r="CZ2" s="3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3"/>
      <c r="DT2" s="3"/>
      <c r="DU2" s="3"/>
      <c r="DV2" s="3"/>
      <c r="DW2" s="3"/>
      <c r="DX2" s="3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3"/>
      <c r="ER2" s="3"/>
      <c r="ES2" s="3"/>
      <c r="ET2" s="3"/>
      <c r="EU2" s="3"/>
      <c r="EV2" s="3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3"/>
      <c r="AB3" s="3"/>
      <c r="AC3" s="3"/>
      <c r="AD3" s="3"/>
      <c r="AE3" s="3"/>
      <c r="AF3" s="3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3"/>
      <c r="AZ3" s="3"/>
      <c r="BA3" s="3"/>
      <c r="BB3" s="3"/>
      <c r="BC3" s="3"/>
      <c r="BD3" s="3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3"/>
      <c r="BX3" s="3"/>
      <c r="BY3" s="3"/>
      <c r="BZ3" s="3"/>
      <c r="CA3" s="3"/>
      <c r="CB3" s="3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3"/>
      <c r="CV3" s="3"/>
      <c r="CW3" s="3"/>
      <c r="CX3" s="3"/>
      <c r="CY3" s="3"/>
      <c r="CZ3" s="3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3"/>
      <c r="DT3" s="3"/>
      <c r="DU3" s="3"/>
      <c r="DV3" s="3"/>
      <c r="DW3" s="3"/>
      <c r="DX3" s="3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3"/>
      <c r="ER3" s="3"/>
      <c r="ES3" s="3"/>
      <c r="ET3" s="3"/>
      <c r="EU3" s="3"/>
      <c r="EV3" s="3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3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3"/>
      <c r="AB4" s="3"/>
      <c r="AC4" s="3"/>
      <c r="AD4" s="3"/>
      <c r="AE4" s="3"/>
      <c r="AF4" s="3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3"/>
      <c r="AZ4" s="3"/>
      <c r="BA4" s="3"/>
      <c r="BB4" s="3"/>
      <c r="BC4" s="3"/>
      <c r="BD4" s="3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3"/>
      <c r="BX4" s="3"/>
      <c r="BY4" s="3"/>
      <c r="BZ4" s="3"/>
      <c r="CA4" s="3"/>
      <c r="CB4" s="3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3"/>
      <c r="CV4" s="3"/>
      <c r="CW4" s="3"/>
      <c r="CX4" s="3"/>
      <c r="CY4" s="3"/>
      <c r="CZ4" s="3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3"/>
      <c r="DT4" s="3"/>
      <c r="DU4" s="3"/>
      <c r="DV4" s="3"/>
      <c r="DW4" s="3"/>
      <c r="DX4" s="3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3"/>
      <c r="ER4" s="3"/>
      <c r="ES4" s="3"/>
      <c r="ET4" s="3"/>
      <c r="EU4" s="3"/>
      <c r="EV4" s="3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149</v>
      </c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149</v>
      </c>
      <c r="AX5" s="2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149</v>
      </c>
      <c r="CT5" s="2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149</v>
      </c>
      <c r="DR5" s="2"/>
      <c r="DS5" s="3"/>
      <c r="DT5" s="3"/>
      <c r="DU5" s="3"/>
      <c r="DV5" s="3"/>
      <c r="DW5" s="3"/>
      <c r="DX5" s="3"/>
      <c r="DY5" s="3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3"/>
      <c r="D6" s="3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3"/>
      <c r="AB6" s="3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3"/>
      <c r="AZ6" s="3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3"/>
      <c r="BX6" s="3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3"/>
      <c r="CV6" s="3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3"/>
      <c r="DT6" s="3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3"/>
      <c r="ER6" s="3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150</v>
      </c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/>
      <c r="P7" s="1"/>
      <c r="Q7" s="3"/>
      <c r="R7" s="3"/>
      <c r="S7" s="3"/>
      <c r="T7" s="3"/>
      <c r="U7" s="3"/>
      <c r="V7" s="3"/>
      <c r="W7" s="3"/>
      <c r="Y7" s="4" t="s">
        <v>151</v>
      </c>
      <c r="Z7" s="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"/>
      <c r="AN7" s="1"/>
      <c r="AO7" s="3"/>
      <c r="AP7" s="3"/>
      <c r="AQ7" s="3"/>
      <c r="AR7" s="3"/>
      <c r="AS7" s="3"/>
      <c r="AT7" s="3"/>
      <c r="AU7" s="3"/>
      <c r="AW7" s="4" t="s">
        <v>152</v>
      </c>
      <c r="AX7" s="4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1"/>
      <c r="CJ7" s="1"/>
      <c r="CK7" s="3"/>
      <c r="CL7" s="3"/>
      <c r="CM7" s="3"/>
      <c r="CN7" s="3"/>
      <c r="CO7" s="3"/>
      <c r="CP7" s="3"/>
      <c r="CQ7" s="3"/>
      <c r="CS7" s="4" t="s">
        <v>154</v>
      </c>
      <c r="CT7" s="4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1"/>
      <c r="DH7" s="1"/>
      <c r="DI7" s="3"/>
      <c r="DJ7" s="3"/>
      <c r="DK7" s="3"/>
      <c r="DL7" s="3"/>
      <c r="DM7" s="3"/>
      <c r="DN7" s="3"/>
      <c r="DO7" s="3"/>
      <c r="DQ7" s="4" t="s">
        <v>155</v>
      </c>
      <c r="DR7" s="4"/>
      <c r="DS7" s="3"/>
      <c r="DT7" s="3"/>
      <c r="DU7" s="3"/>
      <c r="DV7" s="3"/>
      <c r="DW7" s="3"/>
      <c r="DX7" s="3"/>
      <c r="DY7" s="3"/>
      <c r="DZ7" s="3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1"/>
      <c r="FD7" s="3"/>
      <c r="FE7" s="1"/>
      <c r="FF7" s="1"/>
      <c r="FG7" s="1"/>
      <c r="FH7" s="1"/>
      <c r="FI7" s="1"/>
      <c r="FJ7" s="1"/>
      <c r="FK7" s="1"/>
    </row>
    <row r="8" ht="15.5" spans="1:167">
      <c r="A8" s="4" t="s">
        <v>202</v>
      </c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/>
      <c r="P8" s="1"/>
      <c r="Q8" s="3"/>
      <c r="R8" s="3"/>
      <c r="S8" s="3"/>
      <c r="T8" s="3"/>
      <c r="U8" s="3"/>
      <c r="V8" s="3"/>
      <c r="W8" s="3"/>
      <c r="Y8" s="4" t="s">
        <v>202</v>
      </c>
      <c r="Z8" s="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1"/>
      <c r="AN8" s="1"/>
      <c r="AO8" s="3"/>
      <c r="AP8" s="3"/>
      <c r="AQ8" s="3"/>
      <c r="AR8" s="3"/>
      <c r="AS8" s="3"/>
      <c r="AT8" s="3"/>
      <c r="AU8" s="3"/>
      <c r="AW8" s="4" t="s">
        <v>202</v>
      </c>
      <c r="AX8" s="4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1"/>
      <c r="BL8" s="1"/>
      <c r="BM8" s="1"/>
      <c r="BN8" s="1"/>
      <c r="BO8" s="1"/>
      <c r="BP8" s="1"/>
      <c r="BQ8" s="1"/>
      <c r="BR8" s="1"/>
      <c r="BS8" s="1"/>
      <c r="BU8" s="4" t="s">
        <v>202</v>
      </c>
      <c r="BV8" s="4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1"/>
      <c r="CJ8" s="1"/>
      <c r="CK8" s="3"/>
      <c r="CL8" s="3"/>
      <c r="CM8" s="3"/>
      <c r="CN8" s="3"/>
      <c r="CO8" s="3"/>
      <c r="CP8" s="3"/>
      <c r="CQ8" s="3"/>
      <c r="CS8" s="4" t="s">
        <v>202</v>
      </c>
      <c r="CT8" s="4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1"/>
      <c r="DH8" s="1"/>
      <c r="DI8" s="3"/>
      <c r="DJ8" s="3"/>
      <c r="DK8" s="3"/>
      <c r="DL8" s="3"/>
      <c r="DM8" s="3"/>
      <c r="DN8" s="3"/>
      <c r="DO8" s="3"/>
      <c r="DQ8" s="4" t="s">
        <v>202</v>
      </c>
      <c r="DR8" s="4"/>
      <c r="DS8" s="3"/>
      <c r="DT8" s="3"/>
      <c r="DU8" s="3"/>
      <c r="DV8" s="3"/>
      <c r="DW8" s="3"/>
      <c r="DX8" s="3"/>
      <c r="DY8" s="3"/>
      <c r="DZ8" s="3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202</v>
      </c>
      <c r="EP8" s="4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1"/>
      <c r="FD8" s="3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3"/>
      <c r="D9" s="3"/>
      <c r="E9" s="3"/>
      <c r="F9" s="3"/>
      <c r="G9" s="3"/>
      <c r="H9" s="5"/>
      <c r="I9" s="3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3"/>
      <c r="AB9" s="3"/>
      <c r="AC9" s="3"/>
      <c r="AD9" s="3"/>
      <c r="AE9" s="3"/>
      <c r="AF9" s="5"/>
      <c r="AG9" s="3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3"/>
      <c r="AZ9" s="3"/>
      <c r="BA9" s="3"/>
      <c r="BB9" s="3"/>
      <c r="BC9" s="3"/>
      <c r="BD9" s="5"/>
      <c r="BE9" s="3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3"/>
      <c r="BX9" s="3"/>
      <c r="BY9" s="3"/>
      <c r="BZ9" s="3"/>
      <c r="CA9" s="3"/>
      <c r="CB9" s="5"/>
      <c r="CC9" s="3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3"/>
      <c r="CV9" s="3"/>
      <c r="CW9" s="3"/>
      <c r="CX9" s="3"/>
      <c r="CY9" s="3"/>
      <c r="CZ9" s="5"/>
      <c r="DA9" s="3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3"/>
      <c r="DT9" s="3"/>
      <c r="DU9" s="3"/>
      <c r="DV9" s="3"/>
      <c r="DW9" s="3"/>
      <c r="DX9" s="5"/>
      <c r="DY9" s="3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3"/>
      <c r="ER9" s="3"/>
      <c r="ES9" s="3"/>
      <c r="ET9" s="3"/>
      <c r="EU9" s="3"/>
      <c r="EV9" s="5"/>
      <c r="EW9" s="3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3"/>
      <c r="D10" s="3"/>
      <c r="E10" s="3"/>
      <c r="F10" s="3"/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3"/>
      <c r="AB10" s="3"/>
      <c r="AC10" s="3"/>
      <c r="AD10" s="3"/>
      <c r="AE10" s="3"/>
      <c r="AF10" s="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3"/>
      <c r="AZ10" s="3"/>
      <c r="BA10" s="3"/>
      <c r="BB10" s="3"/>
      <c r="BC10" s="3"/>
      <c r="BD10" s="3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3"/>
      <c r="BX10" s="3"/>
      <c r="BY10" s="3"/>
      <c r="BZ10" s="3"/>
      <c r="CA10" s="3"/>
      <c r="CB10" s="3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3"/>
      <c r="CV10" s="3"/>
      <c r="CW10" s="3"/>
      <c r="CX10" s="3"/>
      <c r="CY10" s="3"/>
      <c r="CZ10" s="3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3"/>
      <c r="DT10" s="3"/>
      <c r="DU10" s="3"/>
      <c r="DV10" s="3"/>
      <c r="DW10" s="3"/>
      <c r="DX10" s="3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3"/>
      <c r="ER10" s="3"/>
      <c r="ES10" s="3"/>
      <c r="ET10" s="3"/>
      <c r="EU10" s="3"/>
      <c r="EV10" s="3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16">
        <v>2000</v>
      </c>
      <c r="D11" s="16">
        <v>2001</v>
      </c>
      <c r="E11" s="16">
        <v>2002</v>
      </c>
      <c r="F11" s="16">
        <v>2003</v>
      </c>
      <c r="G11" s="16">
        <v>2004</v>
      </c>
      <c r="H11" s="16">
        <v>2005</v>
      </c>
      <c r="I11" s="16">
        <v>2006</v>
      </c>
      <c r="J11" s="16">
        <v>2007</v>
      </c>
      <c r="K11" s="16">
        <v>2008</v>
      </c>
      <c r="L11" s="16">
        <v>2009</v>
      </c>
      <c r="M11" s="16">
        <v>2010</v>
      </c>
      <c r="N11" s="16">
        <v>2011</v>
      </c>
      <c r="O11" s="16">
        <v>2012</v>
      </c>
      <c r="P11" s="16">
        <v>2013</v>
      </c>
      <c r="Q11" s="16">
        <v>2014</v>
      </c>
      <c r="R11" s="16">
        <v>2015</v>
      </c>
      <c r="S11" s="16">
        <v>2016</v>
      </c>
      <c r="T11" s="16">
        <v>2017</v>
      </c>
      <c r="U11" s="16">
        <v>2018</v>
      </c>
      <c r="V11" s="16">
        <v>2019</v>
      </c>
      <c r="W11" s="16">
        <v>2020</v>
      </c>
      <c r="Y11" s="1"/>
      <c r="Z11" s="1"/>
      <c r="AA11" s="16">
        <v>2000</v>
      </c>
      <c r="AB11" s="16">
        <v>2001</v>
      </c>
      <c r="AC11" s="16">
        <v>2002</v>
      </c>
      <c r="AD11" s="16">
        <v>2003</v>
      </c>
      <c r="AE11" s="16">
        <v>2004</v>
      </c>
      <c r="AF11" s="16">
        <v>2005</v>
      </c>
      <c r="AG11" s="16">
        <v>2006</v>
      </c>
      <c r="AH11" s="16">
        <v>2007</v>
      </c>
      <c r="AI11" s="16">
        <v>2008</v>
      </c>
      <c r="AJ11" s="16">
        <v>2009</v>
      </c>
      <c r="AK11" s="16">
        <v>2010</v>
      </c>
      <c r="AL11" s="16">
        <v>2011</v>
      </c>
      <c r="AM11" s="16">
        <v>2012</v>
      </c>
      <c r="AN11" s="16">
        <v>2013</v>
      </c>
      <c r="AO11" s="16">
        <v>2014</v>
      </c>
      <c r="AP11" s="16">
        <v>2015</v>
      </c>
      <c r="AQ11" s="16">
        <v>2016</v>
      </c>
      <c r="AR11" s="16">
        <v>2017</v>
      </c>
      <c r="AS11" s="16">
        <v>2018</v>
      </c>
      <c r="AT11" s="16">
        <v>2019</v>
      </c>
      <c r="AU11" s="16">
        <v>2020</v>
      </c>
      <c r="AW11" s="1"/>
      <c r="AX11" s="1"/>
      <c r="AY11" s="16">
        <v>2000</v>
      </c>
      <c r="AZ11" s="16">
        <v>2001</v>
      </c>
      <c r="BA11" s="16">
        <v>2002</v>
      </c>
      <c r="BB11" s="16">
        <v>2003</v>
      </c>
      <c r="BC11" s="16">
        <v>2004</v>
      </c>
      <c r="BD11" s="16">
        <v>2005</v>
      </c>
      <c r="BE11" s="16">
        <v>2006</v>
      </c>
      <c r="BF11" s="16">
        <v>2007</v>
      </c>
      <c r="BG11" s="16">
        <v>2008</v>
      </c>
      <c r="BH11" s="16">
        <v>2009</v>
      </c>
      <c r="BI11" s="16">
        <v>2010</v>
      </c>
      <c r="BJ11" s="16">
        <v>2011</v>
      </c>
      <c r="BK11" s="16">
        <v>2012</v>
      </c>
      <c r="BL11" s="16">
        <v>2013</v>
      </c>
      <c r="BM11" s="16">
        <v>2014</v>
      </c>
      <c r="BN11" s="16">
        <v>2015</v>
      </c>
      <c r="BO11" s="16">
        <v>2016</v>
      </c>
      <c r="BP11" s="16">
        <v>2017</v>
      </c>
      <c r="BQ11" s="16">
        <v>2018</v>
      </c>
      <c r="BR11" s="16">
        <v>2019</v>
      </c>
      <c r="BS11" s="16">
        <v>2020</v>
      </c>
      <c r="BU11" s="1"/>
      <c r="BV11" s="1"/>
      <c r="BW11" s="16">
        <v>2000</v>
      </c>
      <c r="BX11" s="16">
        <v>2001</v>
      </c>
      <c r="BY11" s="16">
        <v>2002</v>
      </c>
      <c r="BZ11" s="16">
        <v>2003</v>
      </c>
      <c r="CA11" s="16">
        <v>2004</v>
      </c>
      <c r="CB11" s="16">
        <v>2005</v>
      </c>
      <c r="CC11" s="16">
        <v>2006</v>
      </c>
      <c r="CD11" s="16">
        <v>2007</v>
      </c>
      <c r="CE11" s="16">
        <v>2008</v>
      </c>
      <c r="CF11" s="16">
        <v>2009</v>
      </c>
      <c r="CG11" s="16">
        <v>2010</v>
      </c>
      <c r="CH11" s="16">
        <v>2011</v>
      </c>
      <c r="CI11" s="16">
        <v>2012</v>
      </c>
      <c r="CJ11" s="16">
        <v>2013</v>
      </c>
      <c r="CK11" s="16">
        <v>2014</v>
      </c>
      <c r="CL11" s="16">
        <v>2015</v>
      </c>
      <c r="CM11" s="16">
        <v>2016</v>
      </c>
      <c r="CN11" s="16">
        <v>2017</v>
      </c>
      <c r="CO11" s="16">
        <v>2018</v>
      </c>
      <c r="CP11" s="16">
        <v>2019</v>
      </c>
      <c r="CQ11" s="16">
        <v>2020</v>
      </c>
      <c r="CS11" s="1"/>
      <c r="CT11" s="1"/>
      <c r="CU11" s="16">
        <v>2000</v>
      </c>
      <c r="CV11" s="16">
        <v>2001</v>
      </c>
      <c r="CW11" s="16">
        <v>2002</v>
      </c>
      <c r="CX11" s="16">
        <v>2003</v>
      </c>
      <c r="CY11" s="16">
        <v>2004</v>
      </c>
      <c r="CZ11" s="16">
        <v>2005</v>
      </c>
      <c r="DA11" s="16">
        <v>2006</v>
      </c>
      <c r="DB11" s="16">
        <v>2007</v>
      </c>
      <c r="DC11" s="16">
        <v>2008</v>
      </c>
      <c r="DD11" s="16">
        <v>2009</v>
      </c>
      <c r="DE11" s="16">
        <v>2010</v>
      </c>
      <c r="DF11" s="16">
        <v>2011</v>
      </c>
      <c r="DG11" s="16">
        <v>2012</v>
      </c>
      <c r="DH11" s="16">
        <v>2013</v>
      </c>
      <c r="DI11" s="16">
        <v>2014</v>
      </c>
      <c r="DJ11" s="16">
        <v>2015</v>
      </c>
      <c r="DK11" s="16">
        <v>2016</v>
      </c>
      <c r="DL11" s="16">
        <v>2017</v>
      </c>
      <c r="DM11" s="16">
        <v>2018</v>
      </c>
      <c r="DN11" s="16">
        <v>2019</v>
      </c>
      <c r="DO11" s="16">
        <v>2020</v>
      </c>
      <c r="DQ11" s="1"/>
      <c r="DR11" s="1"/>
      <c r="DS11" s="16">
        <v>2000</v>
      </c>
      <c r="DT11" s="16">
        <v>2001</v>
      </c>
      <c r="DU11" s="16">
        <v>2002</v>
      </c>
      <c r="DV11" s="16">
        <v>2003</v>
      </c>
      <c r="DW11" s="16">
        <v>2004</v>
      </c>
      <c r="DX11" s="16">
        <v>2005</v>
      </c>
      <c r="DY11" s="16">
        <v>2006</v>
      </c>
      <c r="DZ11" s="16">
        <v>2007</v>
      </c>
      <c r="EA11" s="16">
        <v>2008</v>
      </c>
      <c r="EB11" s="16">
        <v>2009</v>
      </c>
      <c r="EC11" s="16">
        <v>2010</v>
      </c>
      <c r="ED11" s="16">
        <v>2011</v>
      </c>
      <c r="EE11" s="16">
        <v>2012</v>
      </c>
      <c r="EF11" s="16">
        <v>2013</v>
      </c>
      <c r="EG11" s="16">
        <v>2014</v>
      </c>
      <c r="EH11" s="16">
        <v>2015</v>
      </c>
      <c r="EI11" s="16">
        <v>2016</v>
      </c>
      <c r="EJ11" s="16">
        <v>2017</v>
      </c>
      <c r="EK11" s="16">
        <v>2018</v>
      </c>
      <c r="EL11" s="16">
        <v>2019</v>
      </c>
      <c r="EM11" s="16">
        <v>2020</v>
      </c>
      <c r="EO11" s="1"/>
      <c r="EP11" s="1"/>
      <c r="EQ11" s="16">
        <v>2000</v>
      </c>
      <c r="ER11" s="16">
        <v>2001</v>
      </c>
      <c r="ES11" s="16">
        <v>2002</v>
      </c>
      <c r="ET11" s="16">
        <v>2003</v>
      </c>
      <c r="EU11" s="16">
        <v>2004</v>
      </c>
      <c r="EV11" s="16">
        <v>2005</v>
      </c>
      <c r="EW11" s="16">
        <v>2006</v>
      </c>
      <c r="EX11" s="16">
        <v>2007</v>
      </c>
      <c r="EY11" s="16">
        <v>2008</v>
      </c>
      <c r="EZ11" s="16">
        <v>2009</v>
      </c>
      <c r="FA11" s="16">
        <v>2010</v>
      </c>
      <c r="FB11" s="16">
        <v>2011</v>
      </c>
      <c r="FC11" s="16">
        <v>2012</v>
      </c>
      <c r="FD11" s="16">
        <v>2013</v>
      </c>
      <c r="FE11" s="16">
        <v>2014</v>
      </c>
      <c r="FF11" s="16">
        <v>2015</v>
      </c>
      <c r="FG11" s="16">
        <v>2016</v>
      </c>
      <c r="FH11" s="16">
        <v>2017</v>
      </c>
      <c r="FI11" s="16">
        <v>2018</v>
      </c>
      <c r="FJ11" s="16">
        <v>2019</v>
      </c>
      <c r="FK11" s="1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9" t="s">
        <v>203</v>
      </c>
      <c r="C13" s="5">
        <v>3.4</v>
      </c>
      <c r="D13" s="5">
        <v>3.7</v>
      </c>
      <c r="E13" s="5">
        <v>3.8</v>
      </c>
      <c r="F13" s="5">
        <v>3.9</v>
      </c>
      <c r="G13" s="5">
        <v>4.5</v>
      </c>
      <c r="H13" s="5">
        <v>4.1</v>
      </c>
      <c r="I13" s="5">
        <v>4.2</v>
      </c>
      <c r="J13" s="5">
        <v>4.5</v>
      </c>
      <c r="K13" s="5">
        <v>4</v>
      </c>
      <c r="L13" s="5">
        <v>3.7</v>
      </c>
      <c r="M13" s="5">
        <v>6.2</v>
      </c>
      <c r="N13" s="5">
        <v>6</v>
      </c>
      <c r="O13" s="5">
        <v>5.1</v>
      </c>
      <c r="P13" s="5">
        <v>4.3</v>
      </c>
      <c r="Q13" s="5">
        <v>5.4</v>
      </c>
      <c r="R13" s="5">
        <v>6.8</v>
      </c>
      <c r="S13" s="5">
        <v>8.5</v>
      </c>
      <c r="T13" s="5">
        <v>7.2</v>
      </c>
      <c r="U13" s="5">
        <v>7.6</v>
      </c>
      <c r="V13" s="5">
        <v>7.1</v>
      </c>
      <c r="W13" s="5">
        <v>6</v>
      </c>
      <c r="Y13" s="8"/>
      <c r="Z13" s="9" t="s">
        <v>203</v>
      </c>
      <c r="AA13" s="5">
        <v>6.3</v>
      </c>
      <c r="AB13" s="5">
        <v>6.5</v>
      </c>
      <c r="AC13" s="5">
        <v>7.9</v>
      </c>
      <c r="AD13" s="5">
        <v>9.7</v>
      </c>
      <c r="AE13" s="5">
        <v>10.8</v>
      </c>
      <c r="AF13" s="5">
        <v>8.8</v>
      </c>
      <c r="AG13" s="5">
        <v>11</v>
      </c>
      <c r="AH13" s="5">
        <v>11.7</v>
      </c>
      <c r="AI13" s="5">
        <v>11</v>
      </c>
      <c r="AJ13" s="5">
        <v>15.5</v>
      </c>
      <c r="AK13" s="5">
        <v>17</v>
      </c>
      <c r="AL13" s="5">
        <v>17.7</v>
      </c>
      <c r="AM13" s="5">
        <v>17.9</v>
      </c>
      <c r="AN13" s="5">
        <v>16.7</v>
      </c>
      <c r="AO13" s="5">
        <v>15.3</v>
      </c>
      <c r="AP13" s="5">
        <v>15.3</v>
      </c>
      <c r="AQ13" s="5">
        <v>16.8</v>
      </c>
      <c r="AR13" s="5">
        <v>19.7</v>
      </c>
      <c r="AS13" s="5">
        <v>20.4</v>
      </c>
      <c r="AT13" s="5">
        <v>20.7</v>
      </c>
      <c r="AU13" s="5">
        <v>20.2</v>
      </c>
      <c r="AW13" s="8"/>
      <c r="AX13" s="9" t="s">
        <v>203</v>
      </c>
      <c r="AY13" s="5">
        <v>18</v>
      </c>
      <c r="AZ13" s="5">
        <v>17.6</v>
      </c>
      <c r="BA13" s="5">
        <v>22.1</v>
      </c>
      <c r="BB13" s="5">
        <v>23.2</v>
      </c>
      <c r="BC13" s="5">
        <v>25.2</v>
      </c>
      <c r="BD13" s="5">
        <v>27</v>
      </c>
      <c r="BE13" s="5">
        <v>26.2</v>
      </c>
      <c r="BF13" s="5">
        <v>25</v>
      </c>
      <c r="BG13" s="5">
        <v>26.4</v>
      </c>
      <c r="BH13" s="5">
        <v>22.1</v>
      </c>
      <c r="BI13" s="5">
        <v>22.8</v>
      </c>
      <c r="BJ13" s="5">
        <v>22.6</v>
      </c>
      <c r="BK13" s="5">
        <v>24.5</v>
      </c>
      <c r="BL13" s="5">
        <v>23.7</v>
      </c>
      <c r="BM13" s="5">
        <v>21.5</v>
      </c>
      <c r="BN13" s="5">
        <v>33.9</v>
      </c>
      <c r="BO13" s="5">
        <v>36.2</v>
      </c>
      <c r="BP13" s="5">
        <v>38.8</v>
      </c>
      <c r="BQ13" s="5">
        <v>38.4</v>
      </c>
      <c r="BR13" s="5">
        <v>37.3</v>
      </c>
      <c r="BS13" s="5">
        <v>30.1</v>
      </c>
      <c r="BU13" s="8"/>
      <c r="BV13" s="9" t="s">
        <v>203</v>
      </c>
      <c r="BW13" s="5">
        <v>2.8</v>
      </c>
      <c r="BX13" s="5">
        <v>2.9</v>
      </c>
      <c r="BY13" s="5">
        <v>3.3</v>
      </c>
      <c r="BZ13" s="5">
        <v>3.6</v>
      </c>
      <c r="CA13" s="5">
        <v>3.8</v>
      </c>
      <c r="CB13" s="5">
        <v>4.2</v>
      </c>
      <c r="CC13" s="5">
        <v>3.9</v>
      </c>
      <c r="CD13" s="5">
        <v>4.7</v>
      </c>
      <c r="CE13" s="5">
        <v>4.8</v>
      </c>
      <c r="CF13" s="5">
        <v>3.3</v>
      </c>
      <c r="CG13" s="5">
        <v>4.1</v>
      </c>
      <c r="CH13" s="5">
        <v>4.6</v>
      </c>
      <c r="CI13" s="5">
        <v>6.2</v>
      </c>
      <c r="CJ13" s="5">
        <v>6.1</v>
      </c>
      <c r="CK13" s="5">
        <v>6.3</v>
      </c>
      <c r="CL13" s="5">
        <v>5.6</v>
      </c>
      <c r="CM13" s="5">
        <v>6.7</v>
      </c>
      <c r="CN13" s="5">
        <v>6.4</v>
      </c>
      <c r="CO13" s="5">
        <v>6.8</v>
      </c>
      <c r="CP13" s="5">
        <v>7</v>
      </c>
      <c r="CQ13" s="5">
        <v>7</v>
      </c>
      <c r="CS13" s="8"/>
      <c r="CT13" s="9" t="s">
        <v>203</v>
      </c>
      <c r="CU13" s="5">
        <v>4.3</v>
      </c>
      <c r="CV13" s="5">
        <v>3.8</v>
      </c>
      <c r="CW13" s="5">
        <v>4.2</v>
      </c>
      <c r="CX13" s="5">
        <v>4.9</v>
      </c>
      <c r="CY13" s="5">
        <v>4.7</v>
      </c>
      <c r="CZ13" s="5">
        <v>5.4</v>
      </c>
      <c r="DA13" s="5">
        <v>4.9</v>
      </c>
      <c r="DB13" s="5">
        <v>6.1</v>
      </c>
      <c r="DC13" s="5">
        <v>6.3</v>
      </c>
      <c r="DD13" s="5">
        <v>5.6</v>
      </c>
      <c r="DE13" s="5">
        <v>6.1</v>
      </c>
      <c r="DF13" s="5">
        <v>6.4</v>
      </c>
      <c r="DG13" s="5">
        <v>6.2</v>
      </c>
      <c r="DH13" s="5">
        <v>7.2</v>
      </c>
      <c r="DI13" s="5">
        <v>7</v>
      </c>
      <c r="DJ13" s="5">
        <v>8.8</v>
      </c>
      <c r="DK13" s="5">
        <v>9.8</v>
      </c>
      <c r="DL13" s="5">
        <v>9.9</v>
      </c>
      <c r="DM13" s="5">
        <v>9.4</v>
      </c>
      <c r="DN13" s="5">
        <v>8.9</v>
      </c>
      <c r="DO13" s="5">
        <v>8.6</v>
      </c>
      <c r="DQ13" s="8"/>
      <c r="DR13" s="9" t="s">
        <v>203</v>
      </c>
      <c r="DS13" s="5">
        <v>10.6</v>
      </c>
      <c r="DT13" s="5">
        <v>10.5</v>
      </c>
      <c r="DU13" s="5">
        <v>10.5</v>
      </c>
      <c r="DV13" s="5">
        <v>10.1</v>
      </c>
      <c r="DW13" s="5">
        <v>10.7</v>
      </c>
      <c r="DX13" s="5">
        <v>12.9</v>
      </c>
      <c r="DY13" s="5">
        <v>13.8</v>
      </c>
      <c r="DZ13" s="5">
        <v>13.4</v>
      </c>
      <c r="EA13" s="5">
        <v>13.2</v>
      </c>
      <c r="EB13" s="5">
        <v>9.7</v>
      </c>
      <c r="EC13" s="5">
        <v>10.4</v>
      </c>
      <c r="ED13" s="5">
        <v>12.4</v>
      </c>
      <c r="EE13" s="5">
        <v>12.8</v>
      </c>
      <c r="EF13" s="5">
        <v>13</v>
      </c>
      <c r="EG13" s="5">
        <v>13.4</v>
      </c>
      <c r="EH13" s="5">
        <v>13.7</v>
      </c>
      <c r="EI13" s="5">
        <v>15.8</v>
      </c>
      <c r="EJ13" s="5">
        <v>20.4</v>
      </c>
      <c r="EK13" s="5">
        <v>17.7</v>
      </c>
      <c r="EL13" s="5">
        <v>21.2</v>
      </c>
      <c r="EM13" s="5">
        <v>17.2</v>
      </c>
      <c r="EO13" s="8"/>
      <c r="EP13" s="9" t="s">
        <v>203</v>
      </c>
      <c r="EQ13" s="5">
        <v>6</v>
      </c>
      <c r="ER13" s="5">
        <v>5.7</v>
      </c>
      <c r="ES13" s="5">
        <v>6.5</v>
      </c>
      <c r="ET13" s="5">
        <v>7.6</v>
      </c>
      <c r="EU13" s="5">
        <v>8.2</v>
      </c>
      <c r="EV13" s="5">
        <v>8.6</v>
      </c>
      <c r="EW13" s="5">
        <v>8.2</v>
      </c>
      <c r="EX13" s="5">
        <v>9.3</v>
      </c>
      <c r="EY13" s="5">
        <v>9.4</v>
      </c>
      <c r="EZ13" s="5">
        <v>6.2</v>
      </c>
      <c r="FA13" s="5">
        <v>6.8</v>
      </c>
      <c r="FB13" s="5">
        <v>9.1</v>
      </c>
      <c r="FC13" s="5">
        <v>9.3</v>
      </c>
      <c r="FD13" s="5">
        <v>8.3</v>
      </c>
      <c r="FE13" s="5">
        <v>7.5</v>
      </c>
      <c r="FF13" s="5">
        <v>9.3</v>
      </c>
      <c r="FG13" s="5">
        <v>12.7</v>
      </c>
      <c r="FH13" s="5">
        <v>12</v>
      </c>
      <c r="FI13" s="5">
        <v>13.4</v>
      </c>
      <c r="FJ13" s="5">
        <v>13.2</v>
      </c>
      <c r="FK13" s="5">
        <v>13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 t="s">
        <v>204</v>
      </c>
      <c r="D15" s="3" t="s">
        <v>204</v>
      </c>
      <c r="E15" s="3" t="s">
        <v>204</v>
      </c>
      <c r="F15" s="3" t="s">
        <v>204</v>
      </c>
      <c r="G15" s="3" t="s">
        <v>204</v>
      </c>
      <c r="H15" s="3" t="s">
        <v>204</v>
      </c>
      <c r="I15" s="3" t="s">
        <v>204</v>
      </c>
      <c r="J15" s="3" t="s">
        <v>204</v>
      </c>
      <c r="K15" s="3" t="s">
        <v>204</v>
      </c>
      <c r="L15" s="3" t="s">
        <v>204</v>
      </c>
      <c r="M15" s="3" t="s">
        <v>204</v>
      </c>
      <c r="N15" s="3" t="s">
        <v>204</v>
      </c>
      <c r="O15" s="3" t="s">
        <v>204</v>
      </c>
      <c r="P15" s="3" t="s">
        <v>204</v>
      </c>
      <c r="Q15" s="3" t="s">
        <v>204</v>
      </c>
      <c r="R15" s="3" t="s">
        <v>204</v>
      </c>
      <c r="S15" s="3" t="s">
        <v>204</v>
      </c>
      <c r="T15" s="3" t="s">
        <v>204</v>
      </c>
      <c r="U15" s="3" t="s">
        <v>204</v>
      </c>
      <c r="V15" s="3" t="s">
        <v>204</v>
      </c>
      <c r="W15" s="3" t="s">
        <v>204</v>
      </c>
      <c r="Y15" s="1"/>
      <c r="Z15" s="11" t="s">
        <v>161</v>
      </c>
      <c r="AA15" s="3" t="s">
        <v>204</v>
      </c>
      <c r="AB15" s="3" t="s">
        <v>204</v>
      </c>
      <c r="AC15" s="3" t="s">
        <v>204</v>
      </c>
      <c r="AD15" s="3" t="s">
        <v>204</v>
      </c>
      <c r="AE15" s="3" t="s">
        <v>204</v>
      </c>
      <c r="AF15" s="3" t="s">
        <v>204</v>
      </c>
      <c r="AG15" s="3" t="s">
        <v>204</v>
      </c>
      <c r="AH15" s="3" t="s">
        <v>204</v>
      </c>
      <c r="AI15" s="3" t="s">
        <v>204</v>
      </c>
      <c r="AJ15" s="3" t="s">
        <v>204</v>
      </c>
      <c r="AK15" s="3" t="s">
        <v>204</v>
      </c>
      <c r="AL15" s="3" t="s">
        <v>204</v>
      </c>
      <c r="AM15" s="3" t="s">
        <v>204</v>
      </c>
      <c r="AN15" s="3" t="s">
        <v>204</v>
      </c>
      <c r="AO15" s="3" t="s">
        <v>204</v>
      </c>
      <c r="AP15" s="3" t="s">
        <v>204</v>
      </c>
      <c r="AQ15" s="3" t="s">
        <v>204</v>
      </c>
      <c r="AR15" s="3" t="s">
        <v>204</v>
      </c>
      <c r="AS15" s="3" t="s">
        <v>204</v>
      </c>
      <c r="AT15" s="3" t="s">
        <v>204</v>
      </c>
      <c r="AU15" s="3" t="s">
        <v>204</v>
      </c>
      <c r="AW15" s="1"/>
      <c r="AX15" s="11" t="s">
        <v>161</v>
      </c>
      <c r="AY15" s="3" t="s">
        <v>204</v>
      </c>
      <c r="AZ15" s="3" t="s">
        <v>204</v>
      </c>
      <c r="BA15" s="3" t="s">
        <v>204</v>
      </c>
      <c r="BB15" s="3" t="s">
        <v>204</v>
      </c>
      <c r="BC15" s="3" t="s">
        <v>204</v>
      </c>
      <c r="BD15" s="3" t="s">
        <v>204</v>
      </c>
      <c r="BE15" s="3" t="s">
        <v>204</v>
      </c>
      <c r="BF15" s="3" t="s">
        <v>204</v>
      </c>
      <c r="BG15" s="3" t="s">
        <v>204</v>
      </c>
      <c r="BH15" s="3" t="s">
        <v>204</v>
      </c>
      <c r="BI15" s="3" t="s">
        <v>204</v>
      </c>
      <c r="BJ15" s="3" t="s">
        <v>204</v>
      </c>
      <c r="BK15" s="3" t="s">
        <v>204</v>
      </c>
      <c r="BL15" s="3" t="s">
        <v>204</v>
      </c>
      <c r="BM15" s="3" t="s">
        <v>204</v>
      </c>
      <c r="BN15" s="3" t="s">
        <v>204</v>
      </c>
      <c r="BO15" s="3" t="s">
        <v>204</v>
      </c>
      <c r="BP15" s="3" t="s">
        <v>204</v>
      </c>
      <c r="BQ15" s="3" t="s">
        <v>204</v>
      </c>
      <c r="BR15" s="3" t="s">
        <v>204</v>
      </c>
      <c r="BS15" s="3" t="s">
        <v>204</v>
      </c>
      <c r="BU15" s="1"/>
      <c r="BV15" s="11" t="s">
        <v>161</v>
      </c>
      <c r="BW15" s="3" t="s">
        <v>204</v>
      </c>
      <c r="BX15" s="3" t="s">
        <v>204</v>
      </c>
      <c r="BY15" s="3" t="s">
        <v>204</v>
      </c>
      <c r="BZ15" s="3" t="s">
        <v>204</v>
      </c>
      <c r="CA15" s="3" t="s">
        <v>204</v>
      </c>
      <c r="CB15" s="3" t="s">
        <v>204</v>
      </c>
      <c r="CC15" s="3" t="s">
        <v>204</v>
      </c>
      <c r="CD15" s="3" t="s">
        <v>204</v>
      </c>
      <c r="CE15" s="3" t="s">
        <v>204</v>
      </c>
      <c r="CF15" s="3" t="s">
        <v>204</v>
      </c>
      <c r="CG15" s="3" t="s">
        <v>204</v>
      </c>
      <c r="CH15" s="3" t="s">
        <v>204</v>
      </c>
      <c r="CI15" s="3" t="s">
        <v>204</v>
      </c>
      <c r="CJ15" s="3" t="s">
        <v>204</v>
      </c>
      <c r="CK15" s="3" t="s">
        <v>204</v>
      </c>
      <c r="CL15" s="3" t="s">
        <v>204</v>
      </c>
      <c r="CM15" s="3" t="s">
        <v>204</v>
      </c>
      <c r="CN15" s="3" t="s">
        <v>204</v>
      </c>
      <c r="CO15" s="3" t="s">
        <v>204</v>
      </c>
      <c r="CP15" s="3" t="s">
        <v>204</v>
      </c>
      <c r="CQ15" s="3" t="s">
        <v>204</v>
      </c>
      <c r="CS15" s="1"/>
      <c r="CT15" s="11" t="s">
        <v>161</v>
      </c>
      <c r="CU15" s="3" t="s">
        <v>204</v>
      </c>
      <c r="CV15" s="3" t="s">
        <v>204</v>
      </c>
      <c r="CW15" s="3" t="s">
        <v>204</v>
      </c>
      <c r="CX15" s="3" t="s">
        <v>204</v>
      </c>
      <c r="CY15" s="3" t="s">
        <v>204</v>
      </c>
      <c r="CZ15" s="3" t="s">
        <v>204</v>
      </c>
      <c r="DA15" s="3" t="s">
        <v>204</v>
      </c>
      <c r="DB15" s="3" t="s">
        <v>204</v>
      </c>
      <c r="DC15" s="3" t="s">
        <v>204</v>
      </c>
      <c r="DD15" s="3" t="s">
        <v>204</v>
      </c>
      <c r="DE15" s="3" t="s">
        <v>204</v>
      </c>
      <c r="DF15" s="3" t="s">
        <v>204</v>
      </c>
      <c r="DG15" s="3" t="s">
        <v>204</v>
      </c>
      <c r="DH15" s="3" t="s">
        <v>204</v>
      </c>
      <c r="DI15" s="3" t="s">
        <v>204</v>
      </c>
      <c r="DJ15" s="3" t="s">
        <v>204</v>
      </c>
      <c r="DK15" s="3" t="s">
        <v>204</v>
      </c>
      <c r="DL15" s="3" t="s">
        <v>204</v>
      </c>
      <c r="DM15" s="3" t="s">
        <v>204</v>
      </c>
      <c r="DN15" s="3" t="s">
        <v>204</v>
      </c>
      <c r="DO15" s="3" t="s">
        <v>204</v>
      </c>
      <c r="DQ15" s="1"/>
      <c r="DR15" s="11" t="s">
        <v>161</v>
      </c>
      <c r="DS15" s="3" t="s">
        <v>204</v>
      </c>
      <c r="DT15" s="3" t="s">
        <v>204</v>
      </c>
      <c r="DU15" s="3" t="s">
        <v>204</v>
      </c>
      <c r="DV15" s="3" t="s">
        <v>204</v>
      </c>
      <c r="DW15" s="3" t="s">
        <v>204</v>
      </c>
      <c r="DX15" s="3" t="s">
        <v>204</v>
      </c>
      <c r="DY15" s="3" t="s">
        <v>204</v>
      </c>
      <c r="DZ15" s="3" t="s">
        <v>204</v>
      </c>
      <c r="EA15" s="3" t="s">
        <v>204</v>
      </c>
      <c r="EB15" s="3" t="s">
        <v>204</v>
      </c>
      <c r="EC15" s="3" t="s">
        <v>204</v>
      </c>
      <c r="ED15" s="3" t="s">
        <v>204</v>
      </c>
      <c r="EE15" s="3" t="s">
        <v>204</v>
      </c>
      <c r="EF15" s="3" t="s">
        <v>204</v>
      </c>
      <c r="EG15" s="3" t="s">
        <v>204</v>
      </c>
      <c r="EH15" s="3" t="s">
        <v>204</v>
      </c>
      <c r="EI15" s="3" t="s">
        <v>204</v>
      </c>
      <c r="EJ15" s="3" t="s">
        <v>204</v>
      </c>
      <c r="EK15" s="3" t="s">
        <v>204</v>
      </c>
      <c r="EL15" s="3" t="s">
        <v>204</v>
      </c>
      <c r="EM15" s="3" t="s">
        <v>204</v>
      </c>
      <c r="EO15" s="1"/>
      <c r="EP15" s="11" t="s">
        <v>161</v>
      </c>
      <c r="EQ15" s="3" t="s">
        <v>204</v>
      </c>
      <c r="ER15" s="3" t="s">
        <v>204</v>
      </c>
      <c r="ES15" s="3" t="s">
        <v>204</v>
      </c>
      <c r="ET15" s="3" t="s">
        <v>204</v>
      </c>
      <c r="EU15" s="3" t="s">
        <v>204</v>
      </c>
      <c r="EV15" s="3" t="s">
        <v>204</v>
      </c>
      <c r="EW15" s="3" t="s">
        <v>204</v>
      </c>
      <c r="EX15" s="3" t="s">
        <v>204</v>
      </c>
      <c r="EY15" s="3" t="s">
        <v>204</v>
      </c>
      <c r="EZ15" s="3" t="s">
        <v>204</v>
      </c>
      <c r="FA15" s="3" t="s">
        <v>204</v>
      </c>
      <c r="FB15" s="3" t="s">
        <v>204</v>
      </c>
      <c r="FC15" s="3" t="s">
        <v>204</v>
      </c>
      <c r="FD15" s="3" t="s">
        <v>204</v>
      </c>
      <c r="FE15" s="3" t="s">
        <v>204</v>
      </c>
      <c r="FF15" s="3" t="s">
        <v>204</v>
      </c>
      <c r="FG15" s="3" t="s">
        <v>204</v>
      </c>
      <c r="FH15" s="3" t="s">
        <v>204</v>
      </c>
      <c r="FI15" s="3" t="s">
        <v>204</v>
      </c>
      <c r="FJ15" s="3" t="s">
        <v>204</v>
      </c>
      <c r="FK15" s="3" t="s">
        <v>204</v>
      </c>
    </row>
    <row r="16" ht="14.5" spans="1:167">
      <c r="A16" s="1"/>
      <c r="B16" s="11" t="s">
        <v>163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162</v>
      </c>
      <c r="P16" s="3" t="s">
        <v>162</v>
      </c>
      <c r="Q16" s="3">
        <v>0</v>
      </c>
      <c r="R16" s="3">
        <v>0</v>
      </c>
      <c r="S16" s="3" t="s">
        <v>162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163</v>
      </c>
      <c r="AA16" s="3">
        <v>2.4</v>
      </c>
      <c r="AB16" s="3">
        <v>2.4</v>
      </c>
      <c r="AC16" s="3">
        <v>3.5</v>
      </c>
      <c r="AD16" s="3">
        <v>4.2</v>
      </c>
      <c r="AE16" s="3">
        <v>4.9</v>
      </c>
      <c r="AF16" s="3">
        <v>4.2</v>
      </c>
      <c r="AG16" s="3">
        <v>4</v>
      </c>
      <c r="AH16" s="3">
        <v>4.1</v>
      </c>
      <c r="AI16" s="3">
        <v>4</v>
      </c>
      <c r="AJ16" s="3">
        <v>4.9</v>
      </c>
      <c r="AK16" s="3">
        <v>5.8</v>
      </c>
      <c r="AL16" s="3">
        <v>4.8</v>
      </c>
      <c r="AM16" s="3">
        <v>5.5</v>
      </c>
      <c r="AN16" s="3">
        <v>5.7</v>
      </c>
      <c r="AO16" s="3">
        <v>5.8</v>
      </c>
      <c r="AP16" s="3">
        <v>5.6</v>
      </c>
      <c r="AQ16" s="3">
        <v>5.7</v>
      </c>
      <c r="AR16" s="3">
        <v>6.1</v>
      </c>
      <c r="AS16" s="3">
        <v>6.7</v>
      </c>
      <c r="AT16" s="3">
        <v>6.7</v>
      </c>
      <c r="AU16" s="3">
        <v>6.5</v>
      </c>
      <c r="AW16" s="1"/>
      <c r="AX16" s="11" t="s">
        <v>163</v>
      </c>
      <c r="AY16" s="3">
        <v>6.9</v>
      </c>
      <c r="AZ16" s="3">
        <v>6.2</v>
      </c>
      <c r="BA16" s="3">
        <v>9</v>
      </c>
      <c r="BB16" s="3">
        <v>9.2</v>
      </c>
      <c r="BC16" s="3">
        <v>9.2</v>
      </c>
      <c r="BD16" s="3">
        <v>8.3</v>
      </c>
      <c r="BE16" s="3">
        <v>7.8</v>
      </c>
      <c r="BF16" s="3">
        <v>7.2</v>
      </c>
      <c r="BG16" s="3">
        <v>8</v>
      </c>
      <c r="BH16" s="3">
        <v>5.4</v>
      </c>
      <c r="BI16" s="3">
        <v>6.4</v>
      </c>
      <c r="BJ16" s="3">
        <v>4.2</v>
      </c>
      <c r="BK16" s="3">
        <v>4.2</v>
      </c>
      <c r="BL16" s="3">
        <v>3.9</v>
      </c>
      <c r="BM16" s="3">
        <v>3.9</v>
      </c>
      <c r="BN16" s="3">
        <v>3.7</v>
      </c>
      <c r="BO16" s="3">
        <v>3.6</v>
      </c>
      <c r="BP16" s="3">
        <v>3.2</v>
      </c>
      <c r="BQ16" s="3">
        <v>3.5</v>
      </c>
      <c r="BR16" s="3">
        <v>3.9</v>
      </c>
      <c r="BS16" s="3">
        <v>3.7</v>
      </c>
      <c r="BU16" s="1"/>
      <c r="BV16" s="11" t="s">
        <v>163</v>
      </c>
      <c r="BW16" s="3">
        <v>1.1</v>
      </c>
      <c r="BX16" s="3">
        <v>1.1</v>
      </c>
      <c r="BY16" s="3">
        <v>1.3</v>
      </c>
      <c r="BZ16" s="3">
        <v>1.5</v>
      </c>
      <c r="CA16" s="3">
        <v>1.5</v>
      </c>
      <c r="CB16" s="3">
        <v>1.6</v>
      </c>
      <c r="CC16" s="3">
        <v>1.7</v>
      </c>
      <c r="CD16" s="3">
        <v>2</v>
      </c>
      <c r="CE16" s="3">
        <v>1.9</v>
      </c>
      <c r="CF16" s="3">
        <v>1.5</v>
      </c>
      <c r="CG16" s="3">
        <v>2.1</v>
      </c>
      <c r="CH16" s="3">
        <v>2.2</v>
      </c>
      <c r="CI16" s="3">
        <v>2.1</v>
      </c>
      <c r="CJ16" s="3">
        <v>2.4</v>
      </c>
      <c r="CK16" s="3">
        <v>2.2</v>
      </c>
      <c r="CL16" s="3">
        <v>2.1</v>
      </c>
      <c r="CM16" s="3" t="s">
        <v>162</v>
      </c>
      <c r="CN16" s="3">
        <v>2</v>
      </c>
      <c r="CO16" s="3">
        <v>2.3</v>
      </c>
      <c r="CP16" s="3">
        <v>2.2</v>
      </c>
      <c r="CQ16" s="3">
        <v>2.2</v>
      </c>
      <c r="CS16" s="1"/>
      <c r="CT16" s="11" t="s">
        <v>163</v>
      </c>
      <c r="CU16" s="3">
        <v>0.6</v>
      </c>
      <c r="CV16" s="3">
        <v>0.6</v>
      </c>
      <c r="CW16" s="3">
        <v>0.6</v>
      </c>
      <c r="CX16" s="3">
        <v>0.7</v>
      </c>
      <c r="CY16" s="3">
        <v>0.8</v>
      </c>
      <c r="CZ16" s="3">
        <v>0.7</v>
      </c>
      <c r="DA16" s="3">
        <v>0.8</v>
      </c>
      <c r="DB16" s="3">
        <v>1.2</v>
      </c>
      <c r="DC16" s="3">
        <v>1.4</v>
      </c>
      <c r="DD16" s="3">
        <v>0.8</v>
      </c>
      <c r="DE16" s="3" t="s">
        <v>162</v>
      </c>
      <c r="DF16" s="3" t="s">
        <v>162</v>
      </c>
      <c r="DG16" s="3" t="s">
        <v>162</v>
      </c>
      <c r="DH16" s="3" t="s">
        <v>162</v>
      </c>
      <c r="DI16" s="3">
        <v>0.7</v>
      </c>
      <c r="DJ16" s="3">
        <v>0.8</v>
      </c>
      <c r="DK16" s="3" t="s">
        <v>162</v>
      </c>
      <c r="DL16" s="3" t="s">
        <v>162</v>
      </c>
      <c r="DM16" s="3">
        <v>0.8</v>
      </c>
      <c r="DN16" s="3">
        <v>0.6</v>
      </c>
      <c r="DO16" s="3">
        <v>0.6</v>
      </c>
      <c r="DQ16" s="1"/>
      <c r="DR16" s="11" t="s">
        <v>163</v>
      </c>
      <c r="DS16" s="3">
        <v>1.9</v>
      </c>
      <c r="DT16" s="3">
        <v>1.6</v>
      </c>
      <c r="DU16" s="3">
        <v>1.9</v>
      </c>
      <c r="DV16" s="3">
        <v>1.8</v>
      </c>
      <c r="DW16" s="3">
        <v>1.8</v>
      </c>
      <c r="DX16" s="3">
        <v>2.1</v>
      </c>
      <c r="DY16" s="3">
        <v>2.6</v>
      </c>
      <c r="DZ16" s="3">
        <v>2.5</v>
      </c>
      <c r="EA16" s="3">
        <v>1.5</v>
      </c>
      <c r="EB16" s="3">
        <v>1.1</v>
      </c>
      <c r="EC16" s="3">
        <v>1.4</v>
      </c>
      <c r="ED16" s="3">
        <v>2.9</v>
      </c>
      <c r="EE16" s="3">
        <v>3.1</v>
      </c>
      <c r="EF16" s="3">
        <v>3.7</v>
      </c>
      <c r="EG16" s="3">
        <v>3.8</v>
      </c>
      <c r="EH16" s="3">
        <v>4</v>
      </c>
      <c r="EI16" s="3">
        <v>4.4</v>
      </c>
      <c r="EJ16" s="3">
        <v>4.9</v>
      </c>
      <c r="EK16" s="3">
        <v>5.2</v>
      </c>
      <c r="EL16" s="3">
        <v>5.1</v>
      </c>
      <c r="EM16" s="3">
        <v>5</v>
      </c>
      <c r="EO16" s="1"/>
      <c r="EP16" s="11" t="s">
        <v>163</v>
      </c>
      <c r="EQ16" s="3">
        <v>1.1</v>
      </c>
      <c r="ER16" s="3">
        <v>1</v>
      </c>
      <c r="ES16" s="3">
        <v>1.1</v>
      </c>
      <c r="ET16" s="3">
        <v>1.4</v>
      </c>
      <c r="EU16" s="3">
        <v>1.7</v>
      </c>
      <c r="EV16" s="3">
        <v>1.8</v>
      </c>
      <c r="EW16" s="3">
        <v>1.9</v>
      </c>
      <c r="EX16" s="3">
        <v>2.1</v>
      </c>
      <c r="EY16" s="3">
        <v>1.8</v>
      </c>
      <c r="EZ16" s="3">
        <v>0.9</v>
      </c>
      <c r="FA16" s="3">
        <v>1.4</v>
      </c>
      <c r="FB16" s="3">
        <v>1.8</v>
      </c>
      <c r="FC16" s="3">
        <v>1.8</v>
      </c>
      <c r="FD16" s="3">
        <v>1.2</v>
      </c>
      <c r="FE16" s="3">
        <v>1.2</v>
      </c>
      <c r="FF16" s="3">
        <v>1.3</v>
      </c>
      <c r="FG16" s="3">
        <v>1.8</v>
      </c>
      <c r="FH16" s="3">
        <v>1.8</v>
      </c>
      <c r="FI16" s="3">
        <v>2</v>
      </c>
      <c r="FJ16" s="3">
        <v>1.9</v>
      </c>
      <c r="FK16" s="3">
        <v>1.9</v>
      </c>
    </row>
    <row r="17" ht="14.5" spans="1:167">
      <c r="A17" s="1"/>
      <c r="B17" s="11" t="s">
        <v>164</v>
      </c>
      <c r="C17" s="3">
        <v>3</v>
      </c>
      <c r="D17" s="3">
        <v>3.2</v>
      </c>
      <c r="E17" s="3">
        <v>3.2</v>
      </c>
      <c r="F17" s="3">
        <v>3.4</v>
      </c>
      <c r="G17" s="3">
        <v>3.9</v>
      </c>
      <c r="H17" s="3">
        <v>3.9</v>
      </c>
      <c r="I17" s="3">
        <v>4</v>
      </c>
      <c r="J17" s="3">
        <v>4.4</v>
      </c>
      <c r="K17" s="3">
        <v>3.9</v>
      </c>
      <c r="L17" s="3">
        <v>3.6</v>
      </c>
      <c r="M17" s="3">
        <v>5.6</v>
      </c>
      <c r="N17" s="3">
        <v>5.8</v>
      </c>
      <c r="O17" s="3">
        <v>4.9</v>
      </c>
      <c r="P17" s="3" t="s">
        <v>162</v>
      </c>
      <c r="Q17" s="3" t="s">
        <v>162</v>
      </c>
      <c r="R17" s="3" t="s">
        <v>162</v>
      </c>
      <c r="S17" s="3" t="s">
        <v>162</v>
      </c>
      <c r="T17" s="3">
        <v>7.1</v>
      </c>
      <c r="U17" s="3">
        <v>7.6</v>
      </c>
      <c r="V17" s="3">
        <v>7</v>
      </c>
      <c r="W17" s="3">
        <v>6</v>
      </c>
      <c r="Y17" s="1"/>
      <c r="Z17" s="11" t="s">
        <v>164</v>
      </c>
      <c r="AA17" s="3">
        <v>3.8</v>
      </c>
      <c r="AB17" s="3">
        <v>3.9</v>
      </c>
      <c r="AC17" s="3">
        <v>4.2</v>
      </c>
      <c r="AD17" s="3">
        <v>5</v>
      </c>
      <c r="AE17" s="3">
        <v>5.6</v>
      </c>
      <c r="AF17" s="3">
        <v>3.9</v>
      </c>
      <c r="AG17" s="3">
        <v>6.3</v>
      </c>
      <c r="AH17" s="3">
        <v>7.1</v>
      </c>
      <c r="AI17" s="3">
        <v>6.3</v>
      </c>
      <c r="AJ17" s="3">
        <v>9.3</v>
      </c>
      <c r="AK17" s="3">
        <v>10.2</v>
      </c>
      <c r="AL17" s="3">
        <v>11.9</v>
      </c>
      <c r="AM17" s="3">
        <v>11.4</v>
      </c>
      <c r="AN17" s="3">
        <v>10.1</v>
      </c>
      <c r="AO17" s="3">
        <v>8.6</v>
      </c>
      <c r="AP17" s="3">
        <v>8.9</v>
      </c>
      <c r="AQ17" s="3">
        <v>10.3</v>
      </c>
      <c r="AR17" s="3" t="s">
        <v>162</v>
      </c>
      <c r="AS17" s="3">
        <v>12.9</v>
      </c>
      <c r="AT17" s="3">
        <v>13</v>
      </c>
      <c r="AU17" s="3">
        <v>12.7</v>
      </c>
      <c r="AW17" s="1"/>
      <c r="AX17" s="11" t="s">
        <v>164</v>
      </c>
      <c r="AY17" s="3">
        <v>10.4</v>
      </c>
      <c r="AZ17" s="3">
        <v>10.7</v>
      </c>
      <c r="BA17" s="3">
        <v>12.5</v>
      </c>
      <c r="BB17" s="3">
        <v>13.3</v>
      </c>
      <c r="BC17" s="3">
        <v>15.2</v>
      </c>
      <c r="BD17" s="3">
        <v>16.6</v>
      </c>
      <c r="BE17" s="3">
        <v>16.7</v>
      </c>
      <c r="BF17" s="3">
        <v>16.3</v>
      </c>
      <c r="BG17" s="3">
        <v>16.8</v>
      </c>
      <c r="BH17" s="3">
        <v>14.7</v>
      </c>
      <c r="BI17" s="3">
        <v>14</v>
      </c>
      <c r="BJ17" s="3">
        <v>16.7</v>
      </c>
      <c r="BK17" s="3">
        <v>18.2</v>
      </c>
      <c r="BL17" s="3">
        <v>18.3</v>
      </c>
      <c r="BM17" s="3">
        <v>16.4</v>
      </c>
      <c r="BN17" s="3">
        <v>28.9</v>
      </c>
      <c r="BO17" s="3">
        <v>30.7</v>
      </c>
      <c r="BP17" s="3" t="s">
        <v>162</v>
      </c>
      <c r="BQ17" s="3">
        <v>33.4</v>
      </c>
      <c r="BR17" s="3">
        <v>31.9</v>
      </c>
      <c r="BS17" s="3">
        <v>25</v>
      </c>
      <c r="BU17" s="1"/>
      <c r="BV17" s="11" t="s">
        <v>164</v>
      </c>
      <c r="BW17" s="3">
        <v>1.6</v>
      </c>
      <c r="BX17" s="3">
        <v>1.7</v>
      </c>
      <c r="BY17" s="3">
        <v>2</v>
      </c>
      <c r="BZ17" s="3">
        <v>2.1</v>
      </c>
      <c r="CA17" s="3">
        <v>2.2</v>
      </c>
      <c r="CB17" s="3">
        <v>2.5</v>
      </c>
      <c r="CC17" s="3">
        <v>2.1</v>
      </c>
      <c r="CD17" s="3">
        <v>2.6</v>
      </c>
      <c r="CE17" s="3">
        <v>2.8</v>
      </c>
      <c r="CF17" s="3">
        <v>1.8</v>
      </c>
      <c r="CG17" s="3">
        <v>2</v>
      </c>
      <c r="CH17" s="3">
        <v>2.4</v>
      </c>
      <c r="CI17" s="3">
        <v>4.1</v>
      </c>
      <c r="CJ17" s="3">
        <v>3.6</v>
      </c>
      <c r="CK17" s="3">
        <v>4</v>
      </c>
      <c r="CL17" s="3">
        <v>3.5</v>
      </c>
      <c r="CM17" s="3">
        <v>4.3</v>
      </c>
      <c r="CN17" s="3" t="s">
        <v>162</v>
      </c>
      <c r="CO17" s="3">
        <v>4.4</v>
      </c>
      <c r="CP17" s="3">
        <v>4.7</v>
      </c>
      <c r="CQ17" s="3">
        <v>4.8</v>
      </c>
      <c r="CS17" s="1"/>
      <c r="CT17" s="11" t="s">
        <v>164</v>
      </c>
      <c r="CU17" s="3">
        <v>3.4</v>
      </c>
      <c r="CV17" s="3">
        <v>3</v>
      </c>
      <c r="CW17" s="3">
        <v>3.5</v>
      </c>
      <c r="CX17" s="3">
        <v>4.1</v>
      </c>
      <c r="CY17" s="3">
        <v>3.9</v>
      </c>
      <c r="CZ17" s="3">
        <v>4.6</v>
      </c>
      <c r="DA17" s="3">
        <v>4.1</v>
      </c>
      <c r="DB17" s="3">
        <v>4.8</v>
      </c>
      <c r="DC17" s="3">
        <v>4.8</v>
      </c>
      <c r="DD17" s="3">
        <v>4.7</v>
      </c>
      <c r="DE17" s="3">
        <v>4.7</v>
      </c>
      <c r="DF17" s="3">
        <v>5.4</v>
      </c>
      <c r="DG17" s="3">
        <v>5.5</v>
      </c>
      <c r="DH17" s="3">
        <v>6.5</v>
      </c>
      <c r="DI17" s="3" t="s">
        <v>162</v>
      </c>
      <c r="DJ17" s="3" t="s">
        <v>162</v>
      </c>
      <c r="DK17" s="3">
        <v>9</v>
      </c>
      <c r="DL17" s="3" t="s">
        <v>162</v>
      </c>
      <c r="DM17" s="3">
        <v>8.6</v>
      </c>
      <c r="DN17" s="3">
        <v>8.3</v>
      </c>
      <c r="DO17" s="3">
        <v>7.9</v>
      </c>
      <c r="DQ17" s="1"/>
      <c r="DR17" s="11" t="s">
        <v>164</v>
      </c>
      <c r="DS17" s="3">
        <v>7.4</v>
      </c>
      <c r="DT17" s="3">
        <v>7.5</v>
      </c>
      <c r="DU17" s="3">
        <v>7.4</v>
      </c>
      <c r="DV17" s="3">
        <v>7.1</v>
      </c>
      <c r="DW17" s="3">
        <v>7.8</v>
      </c>
      <c r="DX17" s="3">
        <v>9.7</v>
      </c>
      <c r="DY17" s="3">
        <v>10.2</v>
      </c>
      <c r="DZ17" s="3">
        <v>9.8</v>
      </c>
      <c r="EA17" s="3">
        <v>10.4</v>
      </c>
      <c r="EB17" s="3">
        <v>7.5</v>
      </c>
      <c r="EC17" s="3">
        <v>7.5</v>
      </c>
      <c r="ED17" s="3">
        <v>7.7</v>
      </c>
      <c r="EE17" s="3">
        <v>7.5</v>
      </c>
      <c r="EF17" s="3" t="s">
        <v>162</v>
      </c>
      <c r="EG17" s="3" t="s">
        <v>162</v>
      </c>
      <c r="EH17" s="3">
        <v>8.1</v>
      </c>
      <c r="EI17" s="3" t="s">
        <v>162</v>
      </c>
      <c r="EJ17" s="3" t="s">
        <v>162</v>
      </c>
      <c r="EK17" s="3">
        <v>10.5</v>
      </c>
      <c r="EL17" s="3">
        <v>13.1</v>
      </c>
      <c r="EM17" s="3">
        <v>9.1</v>
      </c>
      <c r="EO17" s="1"/>
      <c r="EP17" s="11" t="s">
        <v>164</v>
      </c>
      <c r="EQ17" s="3">
        <v>4.7</v>
      </c>
      <c r="ER17" s="3">
        <v>4.5</v>
      </c>
      <c r="ES17" s="3">
        <v>5.3</v>
      </c>
      <c r="ET17" s="3">
        <v>6.1</v>
      </c>
      <c r="EU17" s="3">
        <v>6.3</v>
      </c>
      <c r="EV17" s="3">
        <v>6.7</v>
      </c>
      <c r="EW17" s="3">
        <v>6.1</v>
      </c>
      <c r="EX17" s="3">
        <v>7.1</v>
      </c>
      <c r="EY17" s="3">
        <v>7.4</v>
      </c>
      <c r="EZ17" s="3">
        <v>5.1</v>
      </c>
      <c r="FA17" s="3">
        <v>5.3</v>
      </c>
      <c r="FB17" s="3">
        <v>6</v>
      </c>
      <c r="FC17" s="3">
        <v>6.1</v>
      </c>
      <c r="FD17" s="3" t="s">
        <v>162</v>
      </c>
      <c r="FE17" s="3" t="s">
        <v>162</v>
      </c>
      <c r="FF17" s="3" t="s">
        <v>162</v>
      </c>
      <c r="FG17" s="3">
        <v>10.8</v>
      </c>
      <c r="FH17" s="3" t="s">
        <v>162</v>
      </c>
      <c r="FI17" s="3" t="s">
        <v>162</v>
      </c>
      <c r="FJ17" s="3">
        <v>11.2</v>
      </c>
      <c r="FK17" s="3">
        <v>11.1</v>
      </c>
    </row>
    <row r="18" ht="14.5" spans="1:167">
      <c r="A18" s="1"/>
      <c r="B18" s="11" t="s">
        <v>165</v>
      </c>
      <c r="C18" s="3">
        <v>0.4</v>
      </c>
      <c r="D18" s="3">
        <v>0.4</v>
      </c>
      <c r="E18" s="3">
        <v>0.5</v>
      </c>
      <c r="F18" s="3">
        <v>0.5</v>
      </c>
      <c r="G18" s="3">
        <v>0.5</v>
      </c>
      <c r="H18" s="3">
        <v>0.2</v>
      </c>
      <c r="I18" s="3">
        <v>0.1</v>
      </c>
      <c r="J18" s="3">
        <v>0.1</v>
      </c>
      <c r="K18" s="3">
        <v>0.1</v>
      </c>
      <c r="L18" s="3">
        <v>0.1</v>
      </c>
      <c r="M18" s="3">
        <v>0.5</v>
      </c>
      <c r="N18" s="3">
        <v>0.2</v>
      </c>
      <c r="O18" s="3">
        <v>0.1</v>
      </c>
      <c r="P18" s="3">
        <v>0.1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Y18" s="1"/>
      <c r="Z18" s="11" t="s">
        <v>165</v>
      </c>
      <c r="AA18" s="3">
        <v>0</v>
      </c>
      <c r="AB18" s="3">
        <v>0</v>
      </c>
      <c r="AC18" s="3">
        <v>0</v>
      </c>
      <c r="AD18" s="3">
        <v>0.3</v>
      </c>
      <c r="AE18" s="3">
        <v>0.1</v>
      </c>
      <c r="AF18" s="3">
        <v>0.4</v>
      </c>
      <c r="AG18" s="3">
        <v>0.4</v>
      </c>
      <c r="AH18" s="3">
        <v>0.3</v>
      </c>
      <c r="AI18" s="3">
        <v>0.5</v>
      </c>
      <c r="AJ18" s="3">
        <v>1</v>
      </c>
      <c r="AK18" s="3">
        <v>0.7</v>
      </c>
      <c r="AL18" s="3">
        <v>0.7</v>
      </c>
      <c r="AM18" s="3">
        <v>0.7</v>
      </c>
      <c r="AN18" s="3">
        <v>0.5</v>
      </c>
      <c r="AO18" s="3">
        <v>0.6</v>
      </c>
      <c r="AP18" s="3" t="s">
        <v>162</v>
      </c>
      <c r="AQ18" s="3">
        <v>0.4</v>
      </c>
      <c r="AR18" s="3" t="s">
        <v>162</v>
      </c>
      <c r="AS18" s="3">
        <v>0.4</v>
      </c>
      <c r="AT18" s="3">
        <v>0.6</v>
      </c>
      <c r="AU18" s="3">
        <v>0.7</v>
      </c>
      <c r="AW18" s="1"/>
      <c r="AX18" s="11" t="s">
        <v>165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0.9</v>
      </c>
      <c r="BE18" s="3">
        <v>0.5</v>
      </c>
      <c r="BF18" s="3">
        <v>0</v>
      </c>
      <c r="BG18" s="3">
        <v>0</v>
      </c>
      <c r="BH18" s="3">
        <v>0.7</v>
      </c>
      <c r="BI18" s="3">
        <v>0.8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165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 t="s">
        <v>162</v>
      </c>
      <c r="CK18" s="3" t="s">
        <v>162</v>
      </c>
      <c r="CL18" s="3" t="s">
        <v>162</v>
      </c>
      <c r="CM18" s="3">
        <v>0.1</v>
      </c>
      <c r="CN18" s="3" t="s">
        <v>162</v>
      </c>
      <c r="CO18" s="3">
        <v>0</v>
      </c>
      <c r="CP18" s="3">
        <v>0</v>
      </c>
      <c r="CQ18" s="3">
        <v>0</v>
      </c>
      <c r="CS18" s="1"/>
      <c r="CT18" s="11" t="s">
        <v>165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0.1</v>
      </c>
      <c r="DE18" s="3">
        <v>0.1</v>
      </c>
      <c r="DF18" s="3">
        <v>0.1</v>
      </c>
      <c r="DG18" s="3">
        <v>0.1</v>
      </c>
      <c r="DH18" s="3" t="s">
        <v>162</v>
      </c>
      <c r="DI18" s="3" t="s">
        <v>162</v>
      </c>
      <c r="DJ18" s="3" t="s">
        <v>162</v>
      </c>
      <c r="DK18" s="3">
        <v>0.1</v>
      </c>
      <c r="DL18" s="3">
        <v>0.1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 t="s">
        <v>162</v>
      </c>
      <c r="ED18" s="3" t="s">
        <v>162</v>
      </c>
      <c r="EE18" s="3" t="s">
        <v>162</v>
      </c>
      <c r="EF18" s="3" t="s">
        <v>162</v>
      </c>
      <c r="EG18" s="3" t="s">
        <v>162</v>
      </c>
      <c r="EH18" s="3" t="s">
        <v>162</v>
      </c>
      <c r="EI18" s="3">
        <v>0.1</v>
      </c>
      <c r="EJ18" s="3" t="s">
        <v>162</v>
      </c>
      <c r="EK18" s="3">
        <v>0.2</v>
      </c>
      <c r="EL18" s="3">
        <v>0.2</v>
      </c>
      <c r="EM18" s="3">
        <v>0.5</v>
      </c>
      <c r="EO18" s="1"/>
      <c r="EP18" s="11" t="s">
        <v>165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0.1</v>
      </c>
      <c r="FA18" s="3">
        <v>0</v>
      </c>
      <c r="FB18" s="3">
        <v>1.2</v>
      </c>
      <c r="FC18" s="3">
        <v>1.2</v>
      </c>
      <c r="FD18" s="3">
        <v>0</v>
      </c>
      <c r="FE18" s="3">
        <v>0</v>
      </c>
      <c r="FF18" s="3">
        <v>0</v>
      </c>
      <c r="FG18" s="3">
        <v>0</v>
      </c>
      <c r="FH18" s="3" t="s">
        <v>162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166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166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166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166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166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166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167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 t="s">
        <v>162</v>
      </c>
      <c r="N20" s="3" t="s">
        <v>162</v>
      </c>
      <c r="O20" s="3" t="s">
        <v>162</v>
      </c>
      <c r="P20" s="3" t="s">
        <v>162</v>
      </c>
      <c r="Q20" s="3" t="s">
        <v>162</v>
      </c>
      <c r="R20" s="3" t="s">
        <v>162</v>
      </c>
      <c r="S20" s="3" t="s">
        <v>162</v>
      </c>
      <c r="T20" s="3" t="s">
        <v>162</v>
      </c>
      <c r="U20" s="3">
        <v>0</v>
      </c>
      <c r="V20" s="3">
        <v>0</v>
      </c>
      <c r="W20" s="3">
        <v>0</v>
      </c>
      <c r="Y20" s="1"/>
      <c r="Z20" s="11" t="s">
        <v>167</v>
      </c>
      <c r="AA20" s="3">
        <v>0.2</v>
      </c>
      <c r="AB20" s="3">
        <v>0.2</v>
      </c>
      <c r="AC20" s="3">
        <v>0.2</v>
      </c>
      <c r="AD20" s="3">
        <v>0.2</v>
      </c>
      <c r="AE20" s="3">
        <v>0.2</v>
      </c>
      <c r="AF20" s="3">
        <v>0.3</v>
      </c>
      <c r="AG20" s="3">
        <v>0.3</v>
      </c>
      <c r="AH20" s="3">
        <v>0.3</v>
      </c>
      <c r="AI20" s="3">
        <v>0.3</v>
      </c>
      <c r="AJ20" s="3">
        <v>0.2</v>
      </c>
      <c r="AK20" s="3" t="s">
        <v>162</v>
      </c>
      <c r="AL20" s="3" t="s">
        <v>162</v>
      </c>
      <c r="AM20" s="3" t="s">
        <v>162</v>
      </c>
      <c r="AN20" s="3" t="s">
        <v>162</v>
      </c>
      <c r="AO20" s="3" t="s">
        <v>162</v>
      </c>
      <c r="AP20" s="3" t="s">
        <v>162</v>
      </c>
      <c r="AQ20" s="3" t="s">
        <v>162</v>
      </c>
      <c r="AR20" s="3" t="s">
        <v>162</v>
      </c>
      <c r="AS20" s="3">
        <v>0.3</v>
      </c>
      <c r="AT20" s="3">
        <v>0.3</v>
      </c>
      <c r="AU20" s="3">
        <v>0.2</v>
      </c>
      <c r="AW20" s="1"/>
      <c r="AX20" s="11" t="s">
        <v>167</v>
      </c>
      <c r="AY20" s="3">
        <v>0.7</v>
      </c>
      <c r="AZ20" s="3">
        <v>0.6</v>
      </c>
      <c r="BA20" s="3">
        <v>0.6</v>
      </c>
      <c r="BB20" s="3">
        <v>0.7</v>
      </c>
      <c r="BC20" s="3">
        <v>0.7</v>
      </c>
      <c r="BD20" s="3">
        <v>1.1</v>
      </c>
      <c r="BE20" s="3">
        <v>1.3</v>
      </c>
      <c r="BF20" s="3">
        <v>1.5</v>
      </c>
      <c r="BG20" s="3">
        <v>1.6</v>
      </c>
      <c r="BH20" s="3">
        <v>1.4</v>
      </c>
      <c r="BI20" s="3" t="s">
        <v>162</v>
      </c>
      <c r="BJ20" s="3" t="s">
        <v>162</v>
      </c>
      <c r="BK20" s="3" t="s">
        <v>162</v>
      </c>
      <c r="BL20" s="3" t="s">
        <v>162</v>
      </c>
      <c r="BM20" s="3" t="s">
        <v>162</v>
      </c>
      <c r="BN20" s="3" t="s">
        <v>162</v>
      </c>
      <c r="BO20" s="3" t="s">
        <v>162</v>
      </c>
      <c r="BP20" s="3" t="s">
        <v>162</v>
      </c>
      <c r="BQ20" s="3">
        <v>1.4</v>
      </c>
      <c r="BR20" s="3">
        <v>1.4</v>
      </c>
      <c r="BS20" s="3">
        <v>1.5</v>
      </c>
      <c r="BU20" s="1"/>
      <c r="BV20" s="11" t="s">
        <v>167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0.1</v>
      </c>
      <c r="CF20" s="3">
        <v>0</v>
      </c>
      <c r="CG20" s="3" t="s">
        <v>162</v>
      </c>
      <c r="CH20" s="3" t="s">
        <v>162</v>
      </c>
      <c r="CI20" s="3" t="s">
        <v>162</v>
      </c>
      <c r="CJ20" s="3" t="s">
        <v>162</v>
      </c>
      <c r="CK20" s="3" t="s">
        <v>162</v>
      </c>
      <c r="CL20" s="3" t="s">
        <v>162</v>
      </c>
      <c r="CM20" s="3" t="s">
        <v>162</v>
      </c>
      <c r="CN20" s="3" t="s">
        <v>162</v>
      </c>
      <c r="CO20" s="3">
        <v>0</v>
      </c>
      <c r="CP20" s="3">
        <v>0</v>
      </c>
      <c r="CQ20" s="3">
        <v>0.1</v>
      </c>
      <c r="CS20" s="1"/>
      <c r="CT20" s="11" t="s">
        <v>167</v>
      </c>
      <c r="CU20" s="3">
        <v>0.3</v>
      </c>
      <c r="CV20" s="3">
        <v>0.2</v>
      </c>
      <c r="CW20" s="3">
        <v>0.1</v>
      </c>
      <c r="CX20" s="3">
        <v>0.1</v>
      </c>
      <c r="CY20" s="3">
        <v>0.1</v>
      </c>
      <c r="CZ20" s="3">
        <v>0</v>
      </c>
      <c r="DA20" s="3">
        <v>0</v>
      </c>
      <c r="DB20" s="3">
        <v>0</v>
      </c>
      <c r="DC20" s="3">
        <v>0</v>
      </c>
      <c r="DD20" s="3">
        <v>0.1</v>
      </c>
      <c r="DE20" s="3">
        <v>0</v>
      </c>
      <c r="DF20" s="3">
        <v>0</v>
      </c>
      <c r="DG20" s="3">
        <v>0.1</v>
      </c>
      <c r="DH20" s="3" t="s">
        <v>162</v>
      </c>
      <c r="DI20" s="3" t="s">
        <v>162</v>
      </c>
      <c r="DJ20" s="3" t="s">
        <v>162</v>
      </c>
      <c r="DK20" s="3" t="s">
        <v>162</v>
      </c>
      <c r="DL20" s="3" t="s">
        <v>162</v>
      </c>
      <c r="DM20" s="3">
        <v>0.1</v>
      </c>
      <c r="DN20" s="3">
        <v>0.1</v>
      </c>
      <c r="DO20" s="3">
        <v>0</v>
      </c>
      <c r="DQ20" s="1"/>
      <c r="DR20" s="11" t="s">
        <v>167</v>
      </c>
      <c r="DS20" s="3">
        <v>1.2</v>
      </c>
      <c r="DT20" s="3">
        <v>1.4</v>
      </c>
      <c r="DU20" s="3">
        <v>1.2</v>
      </c>
      <c r="DV20" s="3">
        <v>1.1</v>
      </c>
      <c r="DW20" s="3">
        <v>1.1</v>
      </c>
      <c r="DX20" s="3">
        <v>1</v>
      </c>
      <c r="DY20" s="3">
        <v>1</v>
      </c>
      <c r="DZ20" s="3">
        <v>1.1</v>
      </c>
      <c r="EA20" s="3">
        <v>1.2</v>
      </c>
      <c r="EB20" s="3">
        <v>1.1</v>
      </c>
      <c r="EC20" s="3" t="s">
        <v>162</v>
      </c>
      <c r="ED20" s="3" t="s">
        <v>162</v>
      </c>
      <c r="EE20" s="3" t="s">
        <v>162</v>
      </c>
      <c r="EF20" s="3" t="s">
        <v>162</v>
      </c>
      <c r="EG20" s="3" t="s">
        <v>162</v>
      </c>
      <c r="EH20" s="3" t="s">
        <v>162</v>
      </c>
      <c r="EI20" s="3" t="s">
        <v>162</v>
      </c>
      <c r="EJ20" s="3" t="s">
        <v>162</v>
      </c>
      <c r="EK20" s="3">
        <v>1.9</v>
      </c>
      <c r="EL20" s="3">
        <v>2.8</v>
      </c>
      <c r="EM20" s="3">
        <v>2.6</v>
      </c>
      <c r="EO20" s="1"/>
      <c r="EP20" s="11" t="s">
        <v>167</v>
      </c>
      <c r="EQ20" s="3" t="s">
        <v>162</v>
      </c>
      <c r="ER20" s="3" t="s">
        <v>162</v>
      </c>
      <c r="ES20" s="3" t="s">
        <v>162</v>
      </c>
      <c r="ET20" s="3" t="s">
        <v>162</v>
      </c>
      <c r="EU20" s="3" t="s">
        <v>162</v>
      </c>
      <c r="EV20" s="3">
        <v>0.1</v>
      </c>
      <c r="EW20" s="3">
        <v>0.1</v>
      </c>
      <c r="EX20" s="3">
        <v>0.1</v>
      </c>
      <c r="EY20" s="3">
        <v>0.2</v>
      </c>
      <c r="EZ20" s="3">
        <v>0.1</v>
      </c>
      <c r="FA20" s="3">
        <v>0.1</v>
      </c>
      <c r="FB20" s="3">
        <v>0.1</v>
      </c>
      <c r="FC20" s="3">
        <v>0.1</v>
      </c>
      <c r="FD20" s="3" t="s">
        <v>162</v>
      </c>
      <c r="FE20" s="3" t="s">
        <v>162</v>
      </c>
      <c r="FF20" s="3" t="s">
        <v>162</v>
      </c>
      <c r="FG20" s="3" t="s">
        <v>162</v>
      </c>
      <c r="FH20" s="3" t="s">
        <v>162</v>
      </c>
      <c r="FI20" s="3">
        <v>0.1</v>
      </c>
      <c r="FJ20" s="3">
        <v>0.1</v>
      </c>
      <c r="FK20" s="3">
        <v>0.1</v>
      </c>
    </row>
    <row r="21" ht="14.5" spans="1:167">
      <c r="A21" s="1"/>
      <c r="B21" s="11" t="s">
        <v>168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168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168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168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168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168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169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169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169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170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170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170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170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170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170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170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171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171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171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171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171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 t="s">
        <v>204</v>
      </c>
      <c r="D27" s="3" t="s">
        <v>204</v>
      </c>
      <c r="E27" s="3" t="s">
        <v>204</v>
      </c>
      <c r="F27" s="3" t="s">
        <v>204</v>
      </c>
      <c r="G27" s="3" t="s">
        <v>204</v>
      </c>
      <c r="H27" s="3" t="s">
        <v>204</v>
      </c>
      <c r="I27" s="3" t="s">
        <v>204</v>
      </c>
      <c r="J27" s="3" t="s">
        <v>204</v>
      </c>
      <c r="K27" s="3" t="s">
        <v>204</v>
      </c>
      <c r="L27" s="3" t="s">
        <v>204</v>
      </c>
      <c r="M27" s="3" t="s">
        <v>204</v>
      </c>
      <c r="N27" s="3" t="s">
        <v>204</v>
      </c>
      <c r="O27" s="3" t="s">
        <v>204</v>
      </c>
      <c r="P27" s="3" t="s">
        <v>204</v>
      </c>
      <c r="Q27" s="3" t="s">
        <v>204</v>
      </c>
      <c r="R27" s="3" t="s">
        <v>204</v>
      </c>
      <c r="S27" s="3" t="s">
        <v>204</v>
      </c>
      <c r="T27" s="3" t="s">
        <v>204</v>
      </c>
      <c r="U27" s="3" t="s">
        <v>204</v>
      </c>
      <c r="V27" s="3" t="s">
        <v>204</v>
      </c>
      <c r="W27" s="3" t="s">
        <v>204</v>
      </c>
      <c r="Y27" s="1"/>
      <c r="Z27" s="11" t="s">
        <v>161</v>
      </c>
      <c r="AA27" s="3" t="s">
        <v>204</v>
      </c>
      <c r="AB27" s="3" t="s">
        <v>204</v>
      </c>
      <c r="AC27" s="3" t="s">
        <v>204</v>
      </c>
      <c r="AD27" s="3" t="s">
        <v>204</v>
      </c>
      <c r="AE27" s="3" t="s">
        <v>204</v>
      </c>
      <c r="AF27" s="3" t="s">
        <v>204</v>
      </c>
      <c r="AG27" s="3" t="s">
        <v>204</v>
      </c>
      <c r="AH27" s="3" t="s">
        <v>204</v>
      </c>
      <c r="AI27" s="3" t="s">
        <v>204</v>
      </c>
      <c r="AJ27" s="3" t="s">
        <v>204</v>
      </c>
      <c r="AK27" s="3" t="s">
        <v>204</v>
      </c>
      <c r="AL27" s="3" t="s">
        <v>204</v>
      </c>
      <c r="AM27" s="3" t="s">
        <v>204</v>
      </c>
      <c r="AN27" s="3" t="s">
        <v>204</v>
      </c>
      <c r="AO27" s="3" t="s">
        <v>204</v>
      </c>
      <c r="AP27" s="3" t="s">
        <v>204</v>
      </c>
      <c r="AQ27" s="3" t="s">
        <v>204</v>
      </c>
      <c r="AR27" s="3" t="s">
        <v>204</v>
      </c>
      <c r="AS27" s="3" t="s">
        <v>204</v>
      </c>
      <c r="AT27" s="3" t="s">
        <v>204</v>
      </c>
      <c r="AU27" s="3" t="s">
        <v>204</v>
      </c>
      <c r="AW27" s="1"/>
      <c r="AX27" s="11" t="s">
        <v>161</v>
      </c>
      <c r="AY27" s="3" t="s">
        <v>204</v>
      </c>
      <c r="AZ27" s="3" t="s">
        <v>204</v>
      </c>
      <c r="BA27" s="3" t="s">
        <v>204</v>
      </c>
      <c r="BB27" s="3" t="s">
        <v>204</v>
      </c>
      <c r="BC27" s="3" t="s">
        <v>204</v>
      </c>
      <c r="BD27" s="3" t="s">
        <v>204</v>
      </c>
      <c r="BE27" s="3" t="s">
        <v>204</v>
      </c>
      <c r="BF27" s="3" t="s">
        <v>204</v>
      </c>
      <c r="BG27" s="3" t="s">
        <v>204</v>
      </c>
      <c r="BH27" s="3" t="s">
        <v>204</v>
      </c>
      <c r="BI27" s="3" t="s">
        <v>204</v>
      </c>
      <c r="BJ27" s="3" t="s">
        <v>204</v>
      </c>
      <c r="BK27" s="3" t="s">
        <v>204</v>
      </c>
      <c r="BL27" s="3" t="s">
        <v>204</v>
      </c>
      <c r="BM27" s="3" t="s">
        <v>204</v>
      </c>
      <c r="BN27" s="3" t="s">
        <v>204</v>
      </c>
      <c r="BO27" s="3" t="s">
        <v>204</v>
      </c>
      <c r="BP27" s="3" t="s">
        <v>204</v>
      </c>
      <c r="BQ27" s="3" t="s">
        <v>204</v>
      </c>
      <c r="BR27" s="3" t="s">
        <v>204</v>
      </c>
      <c r="BS27" s="3" t="s">
        <v>204</v>
      </c>
      <c r="BU27" s="1"/>
      <c r="BV27" s="11" t="s">
        <v>161</v>
      </c>
      <c r="BW27" s="3" t="s">
        <v>204</v>
      </c>
      <c r="BX27" s="3" t="s">
        <v>204</v>
      </c>
      <c r="BY27" s="3" t="s">
        <v>204</v>
      </c>
      <c r="BZ27" s="3" t="s">
        <v>204</v>
      </c>
      <c r="CA27" s="3" t="s">
        <v>204</v>
      </c>
      <c r="CB27" s="3" t="s">
        <v>204</v>
      </c>
      <c r="CC27" s="3" t="s">
        <v>204</v>
      </c>
      <c r="CD27" s="3" t="s">
        <v>204</v>
      </c>
      <c r="CE27" s="3" t="s">
        <v>204</v>
      </c>
      <c r="CF27" s="3" t="s">
        <v>204</v>
      </c>
      <c r="CG27" s="3" t="s">
        <v>204</v>
      </c>
      <c r="CH27" s="3" t="s">
        <v>204</v>
      </c>
      <c r="CI27" s="3" t="s">
        <v>204</v>
      </c>
      <c r="CJ27" s="3" t="s">
        <v>204</v>
      </c>
      <c r="CK27" s="3" t="s">
        <v>204</v>
      </c>
      <c r="CL27" s="3" t="s">
        <v>204</v>
      </c>
      <c r="CM27" s="3" t="s">
        <v>204</v>
      </c>
      <c r="CN27" s="3" t="s">
        <v>204</v>
      </c>
      <c r="CO27" s="3" t="s">
        <v>204</v>
      </c>
      <c r="CP27" s="3" t="s">
        <v>204</v>
      </c>
      <c r="CQ27" s="3" t="s">
        <v>204</v>
      </c>
      <c r="CS27" s="1"/>
      <c r="CT27" s="11" t="s">
        <v>161</v>
      </c>
      <c r="CU27" s="3" t="s">
        <v>204</v>
      </c>
      <c r="CV27" s="3" t="s">
        <v>204</v>
      </c>
      <c r="CW27" s="3" t="s">
        <v>204</v>
      </c>
      <c r="CX27" s="3" t="s">
        <v>204</v>
      </c>
      <c r="CY27" s="3" t="s">
        <v>204</v>
      </c>
      <c r="CZ27" s="3" t="s">
        <v>204</v>
      </c>
      <c r="DA27" s="3" t="s">
        <v>204</v>
      </c>
      <c r="DB27" s="3" t="s">
        <v>204</v>
      </c>
      <c r="DC27" s="3" t="s">
        <v>204</v>
      </c>
      <c r="DD27" s="3" t="s">
        <v>204</v>
      </c>
      <c r="DE27" s="3" t="s">
        <v>204</v>
      </c>
      <c r="DF27" s="3" t="s">
        <v>204</v>
      </c>
      <c r="DG27" s="3" t="s">
        <v>204</v>
      </c>
      <c r="DH27" s="3" t="s">
        <v>204</v>
      </c>
      <c r="DI27" s="3" t="s">
        <v>204</v>
      </c>
      <c r="DJ27" s="3" t="s">
        <v>204</v>
      </c>
      <c r="DK27" s="3" t="s">
        <v>204</v>
      </c>
      <c r="DL27" s="3" t="s">
        <v>204</v>
      </c>
      <c r="DM27" s="3" t="s">
        <v>204</v>
      </c>
      <c r="DN27" s="3" t="s">
        <v>204</v>
      </c>
      <c r="DO27" s="3" t="s">
        <v>204</v>
      </c>
      <c r="DQ27" s="1"/>
      <c r="DR27" s="11" t="s">
        <v>161</v>
      </c>
      <c r="DS27" s="3" t="s">
        <v>204</v>
      </c>
      <c r="DT27" s="3" t="s">
        <v>204</v>
      </c>
      <c r="DU27" s="3" t="s">
        <v>204</v>
      </c>
      <c r="DV27" s="3" t="s">
        <v>204</v>
      </c>
      <c r="DW27" s="3" t="s">
        <v>204</v>
      </c>
      <c r="DX27" s="3" t="s">
        <v>204</v>
      </c>
      <c r="DY27" s="3" t="s">
        <v>204</v>
      </c>
      <c r="DZ27" s="3" t="s">
        <v>204</v>
      </c>
      <c r="EA27" s="3" t="s">
        <v>204</v>
      </c>
      <c r="EB27" s="3" t="s">
        <v>204</v>
      </c>
      <c r="EC27" s="3" t="s">
        <v>204</v>
      </c>
      <c r="ED27" s="3" t="s">
        <v>204</v>
      </c>
      <c r="EE27" s="3" t="s">
        <v>204</v>
      </c>
      <c r="EF27" s="3" t="s">
        <v>204</v>
      </c>
      <c r="EG27" s="3" t="s">
        <v>204</v>
      </c>
      <c r="EH27" s="3" t="s">
        <v>204</v>
      </c>
      <c r="EI27" s="3" t="s">
        <v>204</v>
      </c>
      <c r="EJ27" s="3" t="s">
        <v>204</v>
      </c>
      <c r="EK27" s="3" t="s">
        <v>204</v>
      </c>
      <c r="EL27" s="3" t="s">
        <v>204</v>
      </c>
      <c r="EM27" s="3" t="s">
        <v>204</v>
      </c>
      <c r="EO27" s="1"/>
      <c r="EP27" s="11" t="s">
        <v>161</v>
      </c>
      <c r="EQ27" s="3" t="s">
        <v>204</v>
      </c>
      <c r="ER27" s="3" t="s">
        <v>204</v>
      </c>
      <c r="ES27" s="3" t="s">
        <v>204</v>
      </c>
      <c r="ET27" s="3" t="s">
        <v>204</v>
      </c>
      <c r="EU27" s="3" t="s">
        <v>204</v>
      </c>
      <c r="EV27" s="3" t="s">
        <v>204</v>
      </c>
      <c r="EW27" s="3" t="s">
        <v>204</v>
      </c>
      <c r="EX27" s="3" t="s">
        <v>204</v>
      </c>
      <c r="EY27" s="3" t="s">
        <v>204</v>
      </c>
      <c r="EZ27" s="3" t="s">
        <v>204</v>
      </c>
      <c r="FA27" s="3" t="s">
        <v>204</v>
      </c>
      <c r="FB27" s="3" t="s">
        <v>204</v>
      </c>
      <c r="FC27" s="3" t="s">
        <v>204</v>
      </c>
      <c r="FD27" s="3" t="s">
        <v>204</v>
      </c>
      <c r="FE27" s="3" t="s">
        <v>204</v>
      </c>
      <c r="FF27" s="3" t="s">
        <v>204</v>
      </c>
      <c r="FG27" s="3" t="s">
        <v>204</v>
      </c>
      <c r="FH27" s="3" t="s">
        <v>204</v>
      </c>
      <c r="FI27" s="3" t="s">
        <v>204</v>
      </c>
      <c r="FJ27" s="3" t="s">
        <v>204</v>
      </c>
      <c r="FK27" s="3" t="s">
        <v>204</v>
      </c>
    </row>
    <row r="28" ht="14.5" spans="1:167">
      <c r="A28" s="1"/>
      <c r="B28" s="11" t="s">
        <v>163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s">
        <v>162</v>
      </c>
      <c r="P28" s="3" t="s">
        <v>162</v>
      </c>
      <c r="Q28" s="3">
        <v>0.2</v>
      </c>
      <c r="R28" s="3">
        <v>0.2</v>
      </c>
      <c r="S28" s="3" t="s">
        <v>162</v>
      </c>
      <c r="T28" s="3">
        <v>0.2</v>
      </c>
      <c r="U28" s="3">
        <v>0.2</v>
      </c>
      <c r="V28" s="3">
        <v>0.2</v>
      </c>
      <c r="W28" s="3">
        <v>0.2</v>
      </c>
      <c r="Y28" s="1"/>
      <c r="Z28" s="11" t="s">
        <v>163</v>
      </c>
      <c r="AA28" s="3">
        <v>37.8</v>
      </c>
      <c r="AB28" s="3">
        <v>37.2</v>
      </c>
      <c r="AC28" s="3">
        <v>44.8</v>
      </c>
      <c r="AD28" s="3">
        <v>43.3</v>
      </c>
      <c r="AE28" s="3">
        <v>45.2</v>
      </c>
      <c r="AF28" s="3">
        <v>48.2</v>
      </c>
      <c r="AG28" s="3">
        <v>36.4</v>
      </c>
      <c r="AH28" s="3">
        <v>34.5</v>
      </c>
      <c r="AI28" s="3">
        <v>36.4</v>
      </c>
      <c r="AJ28" s="3">
        <v>31.7</v>
      </c>
      <c r="AK28" s="3">
        <v>34.4</v>
      </c>
      <c r="AL28" s="3">
        <v>27.3</v>
      </c>
      <c r="AM28" s="3">
        <v>30.7</v>
      </c>
      <c r="AN28" s="3">
        <v>34.1</v>
      </c>
      <c r="AO28" s="3">
        <v>37.9</v>
      </c>
      <c r="AP28" s="3">
        <v>36.6</v>
      </c>
      <c r="AQ28" s="3">
        <v>34.2</v>
      </c>
      <c r="AR28" s="3">
        <v>30.7</v>
      </c>
      <c r="AS28" s="3">
        <v>33.1</v>
      </c>
      <c r="AT28" s="3">
        <v>32.7</v>
      </c>
      <c r="AU28" s="3">
        <v>32.2</v>
      </c>
      <c r="AW28" s="1"/>
      <c r="AX28" s="11" t="s">
        <v>163</v>
      </c>
      <c r="AY28" s="3">
        <v>38.5</v>
      </c>
      <c r="AZ28" s="3">
        <v>35.3</v>
      </c>
      <c r="BA28" s="3">
        <v>40.9</v>
      </c>
      <c r="BB28" s="3">
        <v>39.8</v>
      </c>
      <c r="BC28" s="3">
        <v>36.6</v>
      </c>
      <c r="BD28" s="3">
        <v>30.9</v>
      </c>
      <c r="BE28" s="3">
        <v>29.7</v>
      </c>
      <c r="BF28" s="3">
        <v>29</v>
      </c>
      <c r="BG28" s="3">
        <v>30.3</v>
      </c>
      <c r="BH28" s="3">
        <v>24.2</v>
      </c>
      <c r="BI28" s="3">
        <v>28.3</v>
      </c>
      <c r="BJ28" s="3">
        <v>18.4</v>
      </c>
      <c r="BK28" s="3">
        <v>17.2</v>
      </c>
      <c r="BL28" s="3">
        <v>16.5</v>
      </c>
      <c r="BM28" s="3">
        <v>17.9</v>
      </c>
      <c r="BN28" s="3">
        <v>11</v>
      </c>
      <c r="BO28" s="3">
        <v>10</v>
      </c>
      <c r="BP28" s="3">
        <v>8.1</v>
      </c>
      <c r="BQ28" s="3">
        <v>9.2</v>
      </c>
      <c r="BR28" s="3">
        <v>10.5</v>
      </c>
      <c r="BS28" s="3">
        <v>12.3</v>
      </c>
      <c r="BU28" s="1"/>
      <c r="BV28" s="11" t="s">
        <v>163</v>
      </c>
      <c r="BW28" s="3">
        <v>40.9</v>
      </c>
      <c r="BX28" s="3">
        <v>38.8</v>
      </c>
      <c r="BY28" s="3">
        <v>38.3</v>
      </c>
      <c r="BZ28" s="3">
        <v>40.9</v>
      </c>
      <c r="CA28" s="3">
        <v>40.3</v>
      </c>
      <c r="CB28" s="3">
        <v>39.4</v>
      </c>
      <c r="CC28" s="3">
        <v>45.1</v>
      </c>
      <c r="CD28" s="3">
        <v>42.8</v>
      </c>
      <c r="CE28" s="3">
        <v>40.4</v>
      </c>
      <c r="CF28" s="3">
        <v>43.5</v>
      </c>
      <c r="CG28" s="3">
        <v>50.4</v>
      </c>
      <c r="CH28" s="3">
        <v>47.6</v>
      </c>
      <c r="CI28" s="3">
        <v>33.5</v>
      </c>
      <c r="CJ28" s="3">
        <v>39.3</v>
      </c>
      <c r="CK28" s="3">
        <v>34.7</v>
      </c>
      <c r="CL28" s="3">
        <v>37.4</v>
      </c>
      <c r="CM28" s="3" t="s">
        <v>162</v>
      </c>
      <c r="CN28" s="3">
        <v>30.6</v>
      </c>
      <c r="CO28" s="3">
        <v>33.4</v>
      </c>
      <c r="CP28" s="3">
        <v>32</v>
      </c>
      <c r="CQ28" s="3">
        <v>30.6</v>
      </c>
      <c r="CS28" s="1"/>
      <c r="CT28" s="11" t="s">
        <v>163</v>
      </c>
      <c r="CU28" s="3">
        <v>13.8</v>
      </c>
      <c r="CV28" s="3">
        <v>15.1</v>
      </c>
      <c r="CW28" s="3">
        <v>14.3</v>
      </c>
      <c r="CX28" s="3">
        <v>14</v>
      </c>
      <c r="CY28" s="3">
        <v>16.4</v>
      </c>
      <c r="CZ28" s="3">
        <v>13.1</v>
      </c>
      <c r="DA28" s="3">
        <v>15.5</v>
      </c>
      <c r="DB28" s="3">
        <v>20.3</v>
      </c>
      <c r="DC28" s="3">
        <v>22.5</v>
      </c>
      <c r="DD28" s="3">
        <v>14.4</v>
      </c>
      <c r="DE28" s="3" t="s">
        <v>162</v>
      </c>
      <c r="DF28" s="3" t="s">
        <v>162</v>
      </c>
      <c r="DG28" s="3" t="s">
        <v>162</v>
      </c>
      <c r="DH28" s="3" t="s">
        <v>162</v>
      </c>
      <c r="DI28" s="3">
        <v>9.7</v>
      </c>
      <c r="DJ28" s="3">
        <v>9</v>
      </c>
      <c r="DK28" s="3" t="s">
        <v>162</v>
      </c>
      <c r="DL28" s="3" t="s">
        <v>162</v>
      </c>
      <c r="DM28" s="3">
        <v>8.1</v>
      </c>
      <c r="DN28" s="3">
        <v>6.5</v>
      </c>
      <c r="DO28" s="3">
        <v>7</v>
      </c>
      <c r="DQ28" s="1"/>
      <c r="DR28" s="11" t="s">
        <v>163</v>
      </c>
      <c r="DS28" s="3">
        <v>17.9</v>
      </c>
      <c r="DT28" s="3">
        <v>15.3</v>
      </c>
      <c r="DU28" s="3">
        <v>18</v>
      </c>
      <c r="DV28" s="3">
        <v>17.6</v>
      </c>
      <c r="DW28" s="3">
        <v>16.6</v>
      </c>
      <c r="DX28" s="3">
        <v>16.6</v>
      </c>
      <c r="DY28" s="3">
        <v>18.6</v>
      </c>
      <c r="DZ28" s="3">
        <v>18.9</v>
      </c>
      <c r="EA28" s="3">
        <v>11.6</v>
      </c>
      <c r="EB28" s="3">
        <v>11</v>
      </c>
      <c r="EC28" s="3">
        <v>13.7</v>
      </c>
      <c r="ED28" s="3">
        <v>23.7</v>
      </c>
      <c r="EE28" s="3">
        <v>24</v>
      </c>
      <c r="EF28" s="3">
        <v>28.4</v>
      </c>
      <c r="EG28" s="3">
        <v>28.5</v>
      </c>
      <c r="EH28" s="3">
        <v>29.4</v>
      </c>
      <c r="EI28" s="3">
        <v>27.9</v>
      </c>
      <c r="EJ28" s="3">
        <v>23.8</v>
      </c>
      <c r="EK28" s="3">
        <v>29.2</v>
      </c>
      <c r="EL28" s="3">
        <v>24.3</v>
      </c>
      <c r="EM28" s="3">
        <v>29</v>
      </c>
      <c r="EO28" s="1"/>
      <c r="EP28" s="11" t="s">
        <v>163</v>
      </c>
      <c r="EQ28" s="3">
        <v>18.6</v>
      </c>
      <c r="ER28" s="3">
        <v>17.7</v>
      </c>
      <c r="ES28" s="3">
        <v>17.4</v>
      </c>
      <c r="ET28" s="3">
        <v>18.2</v>
      </c>
      <c r="EU28" s="3">
        <v>21.3</v>
      </c>
      <c r="EV28" s="3">
        <v>21.2</v>
      </c>
      <c r="EW28" s="3">
        <v>23.6</v>
      </c>
      <c r="EX28" s="3">
        <v>22.3</v>
      </c>
      <c r="EY28" s="3">
        <v>19.4</v>
      </c>
      <c r="EZ28" s="3">
        <v>13.8</v>
      </c>
      <c r="FA28" s="3">
        <v>20.5</v>
      </c>
      <c r="FB28" s="3">
        <v>20.2</v>
      </c>
      <c r="FC28" s="3">
        <v>19.9</v>
      </c>
      <c r="FD28" s="3">
        <v>14.6</v>
      </c>
      <c r="FE28" s="3">
        <v>16.1</v>
      </c>
      <c r="FF28" s="3">
        <v>13.9</v>
      </c>
      <c r="FG28" s="3">
        <v>14.3</v>
      </c>
      <c r="FH28" s="3">
        <v>15.1</v>
      </c>
      <c r="FI28" s="3">
        <v>14.6</v>
      </c>
      <c r="FJ28" s="3">
        <v>14.2</v>
      </c>
      <c r="FK28" s="3">
        <v>14.4</v>
      </c>
    </row>
    <row r="29" ht="14.5" spans="1:167">
      <c r="A29" s="1"/>
      <c r="B29" s="11" t="s">
        <v>164</v>
      </c>
      <c r="C29" s="3">
        <v>87.6</v>
      </c>
      <c r="D29" s="3">
        <v>87.3</v>
      </c>
      <c r="E29" s="3">
        <v>85.6</v>
      </c>
      <c r="F29" s="3">
        <v>87.5</v>
      </c>
      <c r="G29" s="3">
        <v>88</v>
      </c>
      <c r="H29" s="3">
        <v>93.4</v>
      </c>
      <c r="I29" s="3">
        <v>95.7</v>
      </c>
      <c r="J29" s="3">
        <v>96.5</v>
      </c>
      <c r="K29" s="3">
        <v>96.7</v>
      </c>
      <c r="L29" s="3">
        <v>96.4</v>
      </c>
      <c r="M29" s="3">
        <v>90.6</v>
      </c>
      <c r="N29" s="3">
        <v>96.5</v>
      </c>
      <c r="O29" s="3">
        <v>96.7</v>
      </c>
      <c r="P29" s="3" t="s">
        <v>162</v>
      </c>
      <c r="Q29" s="3" t="s">
        <v>162</v>
      </c>
      <c r="R29" s="3" t="s">
        <v>162</v>
      </c>
      <c r="S29" s="3" t="s">
        <v>162</v>
      </c>
      <c r="T29" s="3">
        <v>99.3</v>
      </c>
      <c r="U29" s="3">
        <v>99.8</v>
      </c>
      <c r="V29" s="3">
        <v>99.8</v>
      </c>
      <c r="W29" s="3">
        <v>99.8</v>
      </c>
      <c r="Y29" s="1"/>
      <c r="Z29" s="11" t="s">
        <v>164</v>
      </c>
      <c r="AA29" s="3">
        <v>59.5</v>
      </c>
      <c r="AB29" s="3">
        <v>59.9</v>
      </c>
      <c r="AC29" s="3">
        <v>52.5</v>
      </c>
      <c r="AD29" s="3">
        <v>52.1</v>
      </c>
      <c r="AE29" s="3">
        <v>52.1</v>
      </c>
      <c r="AF29" s="3">
        <v>44</v>
      </c>
      <c r="AG29" s="3">
        <v>57.3</v>
      </c>
      <c r="AH29" s="3">
        <v>60.2</v>
      </c>
      <c r="AI29" s="3">
        <v>57</v>
      </c>
      <c r="AJ29" s="3">
        <v>60.2</v>
      </c>
      <c r="AK29" s="3">
        <v>60</v>
      </c>
      <c r="AL29" s="3">
        <v>67.1</v>
      </c>
      <c r="AM29" s="3">
        <v>63.6</v>
      </c>
      <c r="AN29" s="3">
        <v>60.5</v>
      </c>
      <c r="AO29" s="3">
        <v>56.1</v>
      </c>
      <c r="AP29" s="3">
        <v>58.2</v>
      </c>
      <c r="AQ29" s="3">
        <v>61.4</v>
      </c>
      <c r="AR29" s="3" t="s">
        <v>162</v>
      </c>
      <c r="AS29" s="3">
        <v>63.3</v>
      </c>
      <c r="AT29" s="3">
        <v>62.9</v>
      </c>
      <c r="AU29" s="3">
        <v>63</v>
      </c>
      <c r="AW29" s="1"/>
      <c r="AX29" s="11" t="s">
        <v>164</v>
      </c>
      <c r="AY29" s="3">
        <v>57.6</v>
      </c>
      <c r="AZ29" s="3">
        <v>61</v>
      </c>
      <c r="BA29" s="3">
        <v>56.4</v>
      </c>
      <c r="BB29" s="3">
        <v>57.3</v>
      </c>
      <c r="BC29" s="3">
        <v>60.5</v>
      </c>
      <c r="BD29" s="3">
        <v>61.5</v>
      </c>
      <c r="BE29" s="3">
        <v>63.6</v>
      </c>
      <c r="BF29" s="3">
        <v>65.2</v>
      </c>
      <c r="BG29" s="3">
        <v>63.7</v>
      </c>
      <c r="BH29" s="3">
        <v>66.3</v>
      </c>
      <c r="BI29" s="3">
        <v>61.4</v>
      </c>
      <c r="BJ29" s="3">
        <v>73.7</v>
      </c>
      <c r="BK29" s="3">
        <v>74.2</v>
      </c>
      <c r="BL29" s="3">
        <v>77.3</v>
      </c>
      <c r="BM29" s="3">
        <v>75.9</v>
      </c>
      <c r="BN29" s="3">
        <v>85.1</v>
      </c>
      <c r="BO29" s="3">
        <v>84.9</v>
      </c>
      <c r="BP29" s="3" t="s">
        <v>162</v>
      </c>
      <c r="BQ29" s="3">
        <v>87.1</v>
      </c>
      <c r="BR29" s="3">
        <v>85.6</v>
      </c>
      <c r="BS29" s="3">
        <v>82.9</v>
      </c>
      <c r="BU29" s="1"/>
      <c r="BV29" s="11" t="s">
        <v>164</v>
      </c>
      <c r="BW29" s="3">
        <v>58</v>
      </c>
      <c r="BX29" s="3">
        <v>60</v>
      </c>
      <c r="BY29" s="3">
        <v>60.2</v>
      </c>
      <c r="BZ29" s="3">
        <v>57.7</v>
      </c>
      <c r="CA29" s="3">
        <v>58.6</v>
      </c>
      <c r="CB29" s="3">
        <v>59.8</v>
      </c>
      <c r="CC29" s="3">
        <v>54</v>
      </c>
      <c r="CD29" s="3">
        <v>56.2</v>
      </c>
      <c r="CE29" s="3">
        <v>58.5</v>
      </c>
      <c r="CF29" s="3">
        <v>54.9</v>
      </c>
      <c r="CG29" s="3">
        <v>48</v>
      </c>
      <c r="CH29" s="3">
        <v>51.1</v>
      </c>
      <c r="CI29" s="3">
        <v>65.5</v>
      </c>
      <c r="CJ29" s="3">
        <v>59.3</v>
      </c>
      <c r="CK29" s="3">
        <v>64.3</v>
      </c>
      <c r="CL29" s="3">
        <v>61.9</v>
      </c>
      <c r="CM29" s="3">
        <v>64</v>
      </c>
      <c r="CN29" s="3" t="s">
        <v>162</v>
      </c>
      <c r="CO29" s="3">
        <v>65.5</v>
      </c>
      <c r="CP29" s="3">
        <v>67</v>
      </c>
      <c r="CQ29" s="3">
        <v>68.7</v>
      </c>
      <c r="CS29" s="1"/>
      <c r="CT29" s="11" t="s">
        <v>164</v>
      </c>
      <c r="CU29" s="3">
        <v>78.5</v>
      </c>
      <c r="CV29" s="3">
        <v>80</v>
      </c>
      <c r="CW29" s="3">
        <v>82.6</v>
      </c>
      <c r="CX29" s="3">
        <v>84.9</v>
      </c>
      <c r="CY29" s="3">
        <v>82.5</v>
      </c>
      <c r="CZ29" s="3">
        <v>86.1</v>
      </c>
      <c r="DA29" s="3">
        <v>83.6</v>
      </c>
      <c r="DB29" s="3">
        <v>79</v>
      </c>
      <c r="DC29" s="3">
        <v>76.7</v>
      </c>
      <c r="DD29" s="3">
        <v>83.7</v>
      </c>
      <c r="DE29" s="3">
        <v>77.9</v>
      </c>
      <c r="DF29" s="3">
        <v>84</v>
      </c>
      <c r="DG29" s="3">
        <v>88.7</v>
      </c>
      <c r="DH29" s="3">
        <v>90.4</v>
      </c>
      <c r="DI29" s="3" t="s">
        <v>162</v>
      </c>
      <c r="DJ29" s="3" t="s">
        <v>162</v>
      </c>
      <c r="DK29" s="3">
        <v>92.4</v>
      </c>
      <c r="DL29" s="3" t="s">
        <v>162</v>
      </c>
      <c r="DM29" s="3">
        <v>90.8</v>
      </c>
      <c r="DN29" s="3">
        <v>92.3</v>
      </c>
      <c r="DO29" s="3">
        <v>92.2</v>
      </c>
      <c r="DQ29" s="1"/>
      <c r="DR29" s="11" t="s">
        <v>164</v>
      </c>
      <c r="DS29" s="3">
        <v>70.1</v>
      </c>
      <c r="DT29" s="3">
        <v>71</v>
      </c>
      <c r="DU29" s="3">
        <v>70.2</v>
      </c>
      <c r="DV29" s="3">
        <v>71</v>
      </c>
      <c r="DW29" s="3">
        <v>72.6</v>
      </c>
      <c r="DX29" s="3">
        <v>75.6</v>
      </c>
      <c r="DY29" s="3">
        <v>73.9</v>
      </c>
      <c r="DZ29" s="3">
        <v>72.9</v>
      </c>
      <c r="EA29" s="3">
        <v>79.2</v>
      </c>
      <c r="EB29" s="3">
        <v>77.7</v>
      </c>
      <c r="EC29" s="3">
        <v>72.1</v>
      </c>
      <c r="ED29" s="3">
        <v>62</v>
      </c>
      <c r="EE29" s="3">
        <v>59</v>
      </c>
      <c r="EF29" s="3" t="s">
        <v>162</v>
      </c>
      <c r="EG29" s="3" t="s">
        <v>162</v>
      </c>
      <c r="EH29" s="3">
        <v>59.1</v>
      </c>
      <c r="EI29" s="3" t="s">
        <v>162</v>
      </c>
      <c r="EJ29" s="3" t="s">
        <v>162</v>
      </c>
      <c r="EK29" s="3">
        <v>59.2</v>
      </c>
      <c r="EL29" s="3">
        <v>62</v>
      </c>
      <c r="EM29" s="3">
        <v>52.8</v>
      </c>
      <c r="EO29" s="1"/>
      <c r="EP29" s="11" t="s">
        <v>164</v>
      </c>
      <c r="EQ29" s="3">
        <v>79.1</v>
      </c>
      <c r="ER29" s="3">
        <v>79.5</v>
      </c>
      <c r="ES29" s="3">
        <v>81.1</v>
      </c>
      <c r="ET29" s="3">
        <v>80.7</v>
      </c>
      <c r="EU29" s="3">
        <v>77.7</v>
      </c>
      <c r="EV29" s="3">
        <v>77.4</v>
      </c>
      <c r="EW29" s="3">
        <v>75.3</v>
      </c>
      <c r="EX29" s="3">
        <v>76.3</v>
      </c>
      <c r="EY29" s="3">
        <v>78.9</v>
      </c>
      <c r="EZ29" s="3">
        <v>82.4</v>
      </c>
      <c r="FA29" s="3">
        <v>77.6</v>
      </c>
      <c r="FB29" s="3">
        <v>65.6</v>
      </c>
      <c r="FC29" s="3">
        <v>65.6</v>
      </c>
      <c r="FD29" s="3" t="s">
        <v>162</v>
      </c>
      <c r="FE29" s="3" t="s">
        <v>162</v>
      </c>
      <c r="FF29" s="3" t="s">
        <v>162</v>
      </c>
      <c r="FG29" s="3">
        <v>85.1</v>
      </c>
      <c r="FH29" s="3" t="s">
        <v>162</v>
      </c>
      <c r="FI29" s="3" t="s">
        <v>162</v>
      </c>
      <c r="FJ29" s="3">
        <v>84.9</v>
      </c>
      <c r="FK29" s="3">
        <v>85</v>
      </c>
    </row>
    <row r="30" ht="14.5" spans="1:167">
      <c r="A30" s="1"/>
      <c r="B30" s="11" t="s">
        <v>165</v>
      </c>
      <c r="C30" s="3">
        <v>11</v>
      </c>
      <c r="D30" s="3">
        <v>11.8</v>
      </c>
      <c r="E30" s="3">
        <v>13.7</v>
      </c>
      <c r="F30" s="3">
        <v>11.9</v>
      </c>
      <c r="G30" s="3">
        <v>11.4</v>
      </c>
      <c r="H30" s="3">
        <v>5.7</v>
      </c>
      <c r="I30" s="3">
        <v>3.5</v>
      </c>
      <c r="J30" s="3">
        <v>2.6</v>
      </c>
      <c r="K30" s="3">
        <v>2.3</v>
      </c>
      <c r="L30" s="3">
        <v>2.6</v>
      </c>
      <c r="M30" s="3">
        <v>8.8</v>
      </c>
      <c r="N30" s="3">
        <v>3</v>
      </c>
      <c r="O30" s="3">
        <v>2.7</v>
      </c>
      <c r="P30" s="3">
        <v>1.2</v>
      </c>
      <c r="Q30" s="3">
        <v>0.3</v>
      </c>
      <c r="R30" s="3">
        <v>0.3</v>
      </c>
      <c r="S30" s="3">
        <v>0.1</v>
      </c>
      <c r="T30" s="3">
        <v>0</v>
      </c>
      <c r="U30" s="3">
        <v>0</v>
      </c>
      <c r="V30" s="3">
        <v>0</v>
      </c>
      <c r="W30" s="3">
        <v>0</v>
      </c>
      <c r="Y30" s="1"/>
      <c r="Z30" s="11" t="s">
        <v>165</v>
      </c>
      <c r="AA30" s="3">
        <v>0.1</v>
      </c>
      <c r="AB30" s="3">
        <v>0.1</v>
      </c>
      <c r="AC30" s="3">
        <v>0.1</v>
      </c>
      <c r="AD30" s="3">
        <v>2.9</v>
      </c>
      <c r="AE30" s="3">
        <v>0.9</v>
      </c>
      <c r="AF30" s="3">
        <v>4.1</v>
      </c>
      <c r="AG30" s="3">
        <v>4</v>
      </c>
      <c r="AH30" s="3">
        <v>2.7</v>
      </c>
      <c r="AI30" s="3">
        <v>4.4</v>
      </c>
      <c r="AJ30" s="3">
        <v>6.6</v>
      </c>
      <c r="AK30" s="3">
        <v>3.9</v>
      </c>
      <c r="AL30" s="3">
        <v>3.9</v>
      </c>
      <c r="AM30" s="3">
        <v>3.8</v>
      </c>
      <c r="AN30" s="3">
        <v>3.3</v>
      </c>
      <c r="AO30" s="3">
        <v>3.8</v>
      </c>
      <c r="AP30" s="3" t="s">
        <v>162</v>
      </c>
      <c r="AQ30" s="3">
        <v>2.2</v>
      </c>
      <c r="AR30" s="3" t="s">
        <v>162</v>
      </c>
      <c r="AS30" s="3">
        <v>2.1</v>
      </c>
      <c r="AT30" s="3">
        <v>2.8</v>
      </c>
      <c r="AU30" s="3">
        <v>3.5</v>
      </c>
      <c r="AW30" s="1"/>
      <c r="AX30" s="11" t="s">
        <v>165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3.5</v>
      </c>
      <c r="BE30" s="3">
        <v>1.9</v>
      </c>
      <c r="BF30" s="3">
        <v>0</v>
      </c>
      <c r="BG30" s="3">
        <v>0</v>
      </c>
      <c r="BH30" s="3">
        <v>3.1</v>
      </c>
      <c r="BI30" s="3">
        <v>3.7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U30" s="1"/>
      <c r="BV30" s="11" t="s">
        <v>165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0.3</v>
      </c>
      <c r="CG30" s="3">
        <v>0.8</v>
      </c>
      <c r="CH30" s="3">
        <v>0.6</v>
      </c>
      <c r="CI30" s="3">
        <v>0.5</v>
      </c>
      <c r="CJ30" s="3" t="s">
        <v>162</v>
      </c>
      <c r="CK30" s="3" t="s">
        <v>162</v>
      </c>
      <c r="CL30" s="3" t="s">
        <v>162</v>
      </c>
      <c r="CM30" s="3">
        <v>0.8</v>
      </c>
      <c r="CN30" s="3" t="s">
        <v>162</v>
      </c>
      <c r="CO30" s="3">
        <v>0.4</v>
      </c>
      <c r="CP30" s="3">
        <v>0.4</v>
      </c>
      <c r="CQ30" s="3">
        <v>0</v>
      </c>
      <c r="CS30" s="1"/>
      <c r="CT30" s="11" t="s">
        <v>165</v>
      </c>
      <c r="CU30" s="3">
        <v>0.4</v>
      </c>
      <c r="CV30" s="3">
        <v>0.7</v>
      </c>
      <c r="CW30" s="3">
        <v>1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1</v>
      </c>
      <c r="DE30" s="3">
        <v>1.1</v>
      </c>
      <c r="DF30" s="3">
        <v>1.7</v>
      </c>
      <c r="DG30" s="3">
        <v>0.8</v>
      </c>
      <c r="DH30" s="3" t="s">
        <v>162</v>
      </c>
      <c r="DI30" s="3" t="s">
        <v>162</v>
      </c>
      <c r="DJ30" s="3" t="s">
        <v>162</v>
      </c>
      <c r="DK30" s="3">
        <v>1</v>
      </c>
      <c r="DL30" s="3">
        <v>0.6</v>
      </c>
      <c r="DM30" s="3">
        <v>0.4</v>
      </c>
      <c r="DN30" s="3">
        <v>0.4</v>
      </c>
      <c r="DO30" s="3">
        <v>0.3</v>
      </c>
      <c r="DQ30" s="1"/>
      <c r="DR30" s="11" t="s">
        <v>165</v>
      </c>
      <c r="DS30" s="3">
        <v>0.2</v>
      </c>
      <c r="DT30" s="3">
        <v>0.3</v>
      </c>
      <c r="DU30" s="3">
        <v>0.2</v>
      </c>
      <c r="DV30" s="3">
        <v>0.3</v>
      </c>
      <c r="DW30" s="3">
        <v>0.2</v>
      </c>
      <c r="DX30" s="3">
        <v>0.2</v>
      </c>
      <c r="DY30" s="3">
        <v>0.2</v>
      </c>
      <c r="DZ30" s="3">
        <v>0.2</v>
      </c>
      <c r="EA30" s="3">
        <v>0.2</v>
      </c>
      <c r="EB30" s="3">
        <v>0.3</v>
      </c>
      <c r="EC30" s="3" t="s">
        <v>162</v>
      </c>
      <c r="ED30" s="3" t="s">
        <v>162</v>
      </c>
      <c r="EE30" s="3" t="s">
        <v>162</v>
      </c>
      <c r="EF30" s="3" t="s">
        <v>162</v>
      </c>
      <c r="EG30" s="3" t="s">
        <v>162</v>
      </c>
      <c r="EH30" s="3" t="s">
        <v>162</v>
      </c>
      <c r="EI30" s="3">
        <v>0.8</v>
      </c>
      <c r="EJ30" s="3" t="s">
        <v>162</v>
      </c>
      <c r="EK30" s="3">
        <v>0.9</v>
      </c>
      <c r="EL30" s="3">
        <v>0.7</v>
      </c>
      <c r="EM30" s="3">
        <v>3.2</v>
      </c>
      <c r="EO30" s="1"/>
      <c r="EP30" s="11" t="s">
        <v>165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1.9</v>
      </c>
      <c r="FA30" s="3">
        <v>0.1</v>
      </c>
      <c r="FB30" s="3">
        <v>12.9</v>
      </c>
      <c r="FC30" s="3">
        <v>13.4</v>
      </c>
      <c r="FD30" s="3">
        <v>0.1</v>
      </c>
      <c r="FE30" s="3">
        <v>0.1</v>
      </c>
      <c r="FF30" s="3">
        <v>0.2</v>
      </c>
      <c r="FG30" s="3">
        <v>0</v>
      </c>
      <c r="FH30" s="3" t="s">
        <v>162</v>
      </c>
      <c r="FI30" s="3">
        <v>0.1</v>
      </c>
      <c r="FJ30" s="3">
        <v>0.1</v>
      </c>
      <c r="FK30" s="3">
        <v>0</v>
      </c>
    </row>
    <row r="31" ht="14.5" spans="1:167">
      <c r="A31" s="1"/>
      <c r="B31" s="1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166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166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166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166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166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166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167</v>
      </c>
      <c r="C32" s="3">
        <v>1.4</v>
      </c>
      <c r="D32" s="3">
        <v>0.8</v>
      </c>
      <c r="E32" s="3">
        <v>0.7</v>
      </c>
      <c r="F32" s="3">
        <v>0.6</v>
      </c>
      <c r="G32" s="3">
        <v>0.6</v>
      </c>
      <c r="H32" s="3">
        <v>0.8</v>
      </c>
      <c r="I32" s="3">
        <v>0.8</v>
      </c>
      <c r="J32" s="3">
        <v>0.8</v>
      </c>
      <c r="K32" s="3">
        <v>1</v>
      </c>
      <c r="L32" s="3">
        <v>1</v>
      </c>
      <c r="M32" s="3" t="s">
        <v>162</v>
      </c>
      <c r="N32" s="3" t="s">
        <v>162</v>
      </c>
      <c r="O32" s="3" t="s">
        <v>162</v>
      </c>
      <c r="P32" s="3" t="s">
        <v>162</v>
      </c>
      <c r="Q32" s="3" t="s">
        <v>162</v>
      </c>
      <c r="R32" s="3" t="s">
        <v>162</v>
      </c>
      <c r="S32" s="3" t="s">
        <v>162</v>
      </c>
      <c r="T32" s="3" t="s">
        <v>162</v>
      </c>
      <c r="U32" s="3">
        <v>0</v>
      </c>
      <c r="V32" s="3">
        <v>0</v>
      </c>
      <c r="W32" s="3">
        <v>0</v>
      </c>
      <c r="Y32" s="1"/>
      <c r="Z32" s="11" t="s">
        <v>167</v>
      </c>
      <c r="AA32" s="3">
        <v>2.6</v>
      </c>
      <c r="AB32" s="3">
        <v>2.8</v>
      </c>
      <c r="AC32" s="3">
        <v>2.5</v>
      </c>
      <c r="AD32" s="3">
        <v>1.7</v>
      </c>
      <c r="AE32" s="3">
        <v>1.8</v>
      </c>
      <c r="AF32" s="3">
        <v>3.7</v>
      </c>
      <c r="AG32" s="3">
        <v>2.3</v>
      </c>
      <c r="AH32" s="3">
        <v>2.6</v>
      </c>
      <c r="AI32" s="3">
        <v>2.3</v>
      </c>
      <c r="AJ32" s="3">
        <v>1.5</v>
      </c>
      <c r="AK32" s="3" t="s">
        <v>162</v>
      </c>
      <c r="AL32" s="3" t="s">
        <v>162</v>
      </c>
      <c r="AM32" s="3" t="s">
        <v>162</v>
      </c>
      <c r="AN32" s="3" t="s">
        <v>162</v>
      </c>
      <c r="AO32" s="3" t="s">
        <v>162</v>
      </c>
      <c r="AP32" s="3" t="s">
        <v>162</v>
      </c>
      <c r="AQ32" s="3" t="s">
        <v>162</v>
      </c>
      <c r="AR32" s="3" t="s">
        <v>162</v>
      </c>
      <c r="AS32" s="3">
        <v>1.5</v>
      </c>
      <c r="AT32" s="3">
        <v>1.6</v>
      </c>
      <c r="AU32" s="3">
        <v>1.2</v>
      </c>
      <c r="AW32" s="1"/>
      <c r="AX32" s="11" t="s">
        <v>167</v>
      </c>
      <c r="AY32" s="3">
        <v>3.8</v>
      </c>
      <c r="AZ32" s="3">
        <v>3.7</v>
      </c>
      <c r="BA32" s="3">
        <v>2.7</v>
      </c>
      <c r="BB32" s="3">
        <v>2.9</v>
      </c>
      <c r="BC32" s="3">
        <v>2.9</v>
      </c>
      <c r="BD32" s="3">
        <v>4.1</v>
      </c>
      <c r="BE32" s="3">
        <v>4.9</v>
      </c>
      <c r="BF32" s="3">
        <v>5.8</v>
      </c>
      <c r="BG32" s="3">
        <v>6</v>
      </c>
      <c r="BH32" s="3">
        <v>6.4</v>
      </c>
      <c r="BI32" s="3" t="s">
        <v>162</v>
      </c>
      <c r="BJ32" s="3" t="s">
        <v>162</v>
      </c>
      <c r="BK32" s="3" t="s">
        <v>162</v>
      </c>
      <c r="BL32" s="3" t="s">
        <v>162</v>
      </c>
      <c r="BM32" s="3" t="s">
        <v>162</v>
      </c>
      <c r="BN32" s="3" t="s">
        <v>162</v>
      </c>
      <c r="BO32" s="3" t="s">
        <v>162</v>
      </c>
      <c r="BP32" s="3" t="s">
        <v>162</v>
      </c>
      <c r="BQ32" s="3">
        <v>3.7</v>
      </c>
      <c r="BR32" s="3">
        <v>3.8</v>
      </c>
      <c r="BS32" s="3">
        <v>4.8</v>
      </c>
      <c r="BU32" s="1"/>
      <c r="BV32" s="11" t="s">
        <v>167</v>
      </c>
      <c r="BW32" s="3">
        <v>1</v>
      </c>
      <c r="BX32" s="3">
        <v>1.1</v>
      </c>
      <c r="BY32" s="3">
        <v>1.5</v>
      </c>
      <c r="BZ32" s="3">
        <v>1.3</v>
      </c>
      <c r="CA32" s="3">
        <v>1.1</v>
      </c>
      <c r="CB32" s="3">
        <v>0.8</v>
      </c>
      <c r="CC32" s="3">
        <v>1</v>
      </c>
      <c r="CD32" s="3">
        <v>1</v>
      </c>
      <c r="CE32" s="3">
        <v>1.1</v>
      </c>
      <c r="CF32" s="3">
        <v>1.4</v>
      </c>
      <c r="CG32" s="3" t="s">
        <v>162</v>
      </c>
      <c r="CH32" s="3" t="s">
        <v>162</v>
      </c>
      <c r="CI32" s="3" t="s">
        <v>162</v>
      </c>
      <c r="CJ32" s="3" t="s">
        <v>162</v>
      </c>
      <c r="CK32" s="3" t="s">
        <v>162</v>
      </c>
      <c r="CL32" s="3" t="s">
        <v>162</v>
      </c>
      <c r="CM32" s="3" t="s">
        <v>162</v>
      </c>
      <c r="CN32" s="3" t="s">
        <v>162</v>
      </c>
      <c r="CO32" s="3">
        <v>0.7</v>
      </c>
      <c r="CP32" s="3">
        <v>0.7</v>
      </c>
      <c r="CQ32" s="3">
        <v>0.7</v>
      </c>
      <c r="CS32" s="1"/>
      <c r="CT32" s="11" t="s">
        <v>167</v>
      </c>
      <c r="CU32" s="3">
        <v>7.3</v>
      </c>
      <c r="CV32" s="3">
        <v>4.3</v>
      </c>
      <c r="CW32" s="3">
        <v>2.1</v>
      </c>
      <c r="CX32" s="3">
        <v>1.1</v>
      </c>
      <c r="CY32" s="3">
        <v>1.1</v>
      </c>
      <c r="CZ32" s="3">
        <v>0.8</v>
      </c>
      <c r="DA32" s="3">
        <v>0.9</v>
      </c>
      <c r="DB32" s="3">
        <v>0.7</v>
      </c>
      <c r="DC32" s="3">
        <v>0.8</v>
      </c>
      <c r="DD32" s="3">
        <v>1</v>
      </c>
      <c r="DE32" s="3">
        <v>0.8</v>
      </c>
      <c r="DF32" s="3">
        <v>0.7</v>
      </c>
      <c r="DG32" s="3">
        <v>1</v>
      </c>
      <c r="DH32" s="3" t="s">
        <v>162</v>
      </c>
      <c r="DI32" s="3" t="s">
        <v>162</v>
      </c>
      <c r="DJ32" s="3" t="s">
        <v>162</v>
      </c>
      <c r="DK32" s="3" t="s">
        <v>162</v>
      </c>
      <c r="DL32" s="3" t="s">
        <v>162</v>
      </c>
      <c r="DM32" s="3">
        <v>0.7</v>
      </c>
      <c r="DN32" s="3">
        <v>0.9</v>
      </c>
      <c r="DO32" s="3">
        <v>0.5</v>
      </c>
      <c r="DQ32" s="1"/>
      <c r="DR32" s="11" t="s">
        <v>167</v>
      </c>
      <c r="DS32" s="3">
        <v>11.7</v>
      </c>
      <c r="DT32" s="3">
        <v>13.3</v>
      </c>
      <c r="DU32" s="3">
        <v>11.5</v>
      </c>
      <c r="DV32" s="3">
        <v>11.1</v>
      </c>
      <c r="DW32" s="3">
        <v>10.5</v>
      </c>
      <c r="DX32" s="3">
        <v>7.7</v>
      </c>
      <c r="DY32" s="3">
        <v>7.4</v>
      </c>
      <c r="DZ32" s="3">
        <v>8</v>
      </c>
      <c r="EA32" s="3">
        <v>8.9</v>
      </c>
      <c r="EB32" s="3">
        <v>11.1</v>
      </c>
      <c r="EC32" s="3" t="s">
        <v>162</v>
      </c>
      <c r="ED32" s="3" t="s">
        <v>162</v>
      </c>
      <c r="EE32" s="3" t="s">
        <v>162</v>
      </c>
      <c r="EF32" s="3" t="s">
        <v>162</v>
      </c>
      <c r="EG32" s="3" t="s">
        <v>162</v>
      </c>
      <c r="EH32" s="3" t="s">
        <v>162</v>
      </c>
      <c r="EI32" s="3" t="s">
        <v>162</v>
      </c>
      <c r="EJ32" s="3" t="s">
        <v>162</v>
      </c>
      <c r="EK32" s="3">
        <v>10.7</v>
      </c>
      <c r="EL32" s="3">
        <v>13</v>
      </c>
      <c r="EM32" s="3">
        <v>15</v>
      </c>
      <c r="EO32" s="1"/>
      <c r="EP32" s="11" t="s">
        <v>167</v>
      </c>
      <c r="EQ32" s="3" t="s">
        <v>162</v>
      </c>
      <c r="ER32" s="3" t="s">
        <v>162</v>
      </c>
      <c r="ES32" s="3" t="s">
        <v>162</v>
      </c>
      <c r="ET32" s="3" t="s">
        <v>162</v>
      </c>
      <c r="EU32" s="3" t="s">
        <v>162</v>
      </c>
      <c r="EV32" s="3">
        <v>1.4</v>
      </c>
      <c r="EW32" s="3">
        <v>1.1</v>
      </c>
      <c r="EX32" s="3">
        <v>1.4</v>
      </c>
      <c r="EY32" s="3">
        <v>1.7</v>
      </c>
      <c r="EZ32" s="3">
        <v>1.8</v>
      </c>
      <c r="FA32" s="3">
        <v>1.8</v>
      </c>
      <c r="FB32" s="3">
        <v>1.3</v>
      </c>
      <c r="FC32" s="3">
        <v>1.1</v>
      </c>
      <c r="FD32" s="3" t="s">
        <v>162</v>
      </c>
      <c r="FE32" s="3" t="s">
        <v>162</v>
      </c>
      <c r="FF32" s="3" t="s">
        <v>162</v>
      </c>
      <c r="FG32" s="3" t="s">
        <v>162</v>
      </c>
      <c r="FH32" s="3" t="s">
        <v>162</v>
      </c>
      <c r="FI32" s="3">
        <v>0.8</v>
      </c>
      <c r="FJ32" s="3">
        <v>0.8</v>
      </c>
      <c r="FK32" s="3">
        <v>0.6</v>
      </c>
    </row>
    <row r="33" ht="14.5" spans="1:167">
      <c r="A33" s="1"/>
      <c r="B33" s="11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168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168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168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168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168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169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169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170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170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170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170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170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170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171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171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171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171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171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12" t="s">
        <v>205</v>
      </c>
      <c r="C38" s="5">
        <v>0.2</v>
      </c>
      <c r="D38" s="5">
        <v>0.3</v>
      </c>
      <c r="E38" s="5">
        <v>0.3</v>
      </c>
      <c r="F38" s="5">
        <v>0.3</v>
      </c>
      <c r="G38" s="5">
        <v>0.3</v>
      </c>
      <c r="H38" s="5">
        <v>0.3</v>
      </c>
      <c r="I38" s="5">
        <v>0.3</v>
      </c>
      <c r="J38" s="5">
        <v>0.3</v>
      </c>
      <c r="K38" s="5">
        <v>0.3</v>
      </c>
      <c r="L38" s="5">
        <v>0.3</v>
      </c>
      <c r="M38" s="5">
        <v>0.4</v>
      </c>
      <c r="N38" s="5">
        <v>0.4</v>
      </c>
      <c r="O38" s="5">
        <v>0.4</v>
      </c>
      <c r="P38" s="5">
        <v>0.3</v>
      </c>
      <c r="Q38" s="5">
        <v>0.4</v>
      </c>
      <c r="R38" s="5">
        <v>0.5</v>
      </c>
      <c r="S38" s="5">
        <v>0.6</v>
      </c>
      <c r="T38" s="5">
        <v>0.5</v>
      </c>
      <c r="U38" s="5">
        <v>0.5</v>
      </c>
      <c r="V38" s="5">
        <v>0.5</v>
      </c>
      <c r="W38" s="5">
        <v>0.4</v>
      </c>
      <c r="Y38" s="8"/>
      <c r="Z38" s="12" t="s">
        <v>205</v>
      </c>
      <c r="AA38" s="5">
        <v>0.4</v>
      </c>
      <c r="AB38" s="5">
        <v>0.4</v>
      </c>
      <c r="AC38" s="5">
        <v>0.5</v>
      </c>
      <c r="AD38" s="5">
        <v>0.6</v>
      </c>
      <c r="AE38" s="5">
        <v>0.7</v>
      </c>
      <c r="AF38" s="5">
        <v>0.5</v>
      </c>
      <c r="AG38" s="5">
        <v>0.7</v>
      </c>
      <c r="AH38" s="5">
        <v>0.7</v>
      </c>
      <c r="AI38" s="5">
        <v>0.7</v>
      </c>
      <c r="AJ38" s="5">
        <v>1</v>
      </c>
      <c r="AK38" s="5">
        <v>1.1</v>
      </c>
      <c r="AL38" s="5">
        <v>1.1</v>
      </c>
      <c r="AM38" s="5">
        <v>1.1</v>
      </c>
      <c r="AN38" s="5">
        <v>1</v>
      </c>
      <c r="AO38" s="5">
        <v>1</v>
      </c>
      <c r="AP38" s="5">
        <v>1</v>
      </c>
      <c r="AQ38" s="5">
        <v>1.1</v>
      </c>
      <c r="AR38" s="5">
        <v>1.3</v>
      </c>
      <c r="AS38" s="5">
        <v>1.3</v>
      </c>
      <c r="AT38" s="5">
        <v>1.3</v>
      </c>
      <c r="AU38" s="5">
        <v>1.3</v>
      </c>
      <c r="AW38" s="8"/>
      <c r="AX38" s="12" t="s">
        <v>205</v>
      </c>
      <c r="AY38" s="5">
        <v>1.1</v>
      </c>
      <c r="AZ38" s="5">
        <v>1.1</v>
      </c>
      <c r="BA38" s="5">
        <v>1.4</v>
      </c>
      <c r="BB38" s="5">
        <v>1.4</v>
      </c>
      <c r="BC38" s="5">
        <v>1.6</v>
      </c>
      <c r="BD38" s="5">
        <v>1.7</v>
      </c>
      <c r="BE38" s="5">
        <v>1.7</v>
      </c>
      <c r="BF38" s="5">
        <v>1.6</v>
      </c>
      <c r="BG38" s="5">
        <v>1.7</v>
      </c>
      <c r="BH38" s="5">
        <v>1.4</v>
      </c>
      <c r="BI38" s="5">
        <v>1.5</v>
      </c>
      <c r="BJ38" s="5">
        <v>1.5</v>
      </c>
      <c r="BK38" s="5">
        <v>1.6</v>
      </c>
      <c r="BL38" s="5">
        <v>1.6</v>
      </c>
      <c r="BM38" s="5">
        <v>1.4</v>
      </c>
      <c r="BN38" s="5">
        <v>2.3</v>
      </c>
      <c r="BO38" s="5">
        <v>2.4</v>
      </c>
      <c r="BP38" s="5">
        <v>2.6</v>
      </c>
      <c r="BQ38" s="5">
        <v>2.6</v>
      </c>
      <c r="BR38" s="5">
        <v>2.5</v>
      </c>
      <c r="BS38" s="5">
        <v>2</v>
      </c>
      <c r="BU38" s="8"/>
      <c r="BV38" s="12" t="s">
        <v>205</v>
      </c>
      <c r="BW38" s="5">
        <v>0.2</v>
      </c>
      <c r="BX38" s="5">
        <v>0.2</v>
      </c>
      <c r="BY38" s="5">
        <v>0.2</v>
      </c>
      <c r="BZ38" s="5">
        <v>0.2</v>
      </c>
      <c r="CA38" s="5">
        <v>0.2</v>
      </c>
      <c r="CB38" s="5">
        <v>0.3</v>
      </c>
      <c r="CC38" s="5">
        <v>0.2</v>
      </c>
      <c r="CD38" s="5">
        <v>0.3</v>
      </c>
      <c r="CE38" s="5">
        <v>0.3</v>
      </c>
      <c r="CF38" s="5">
        <v>0.2</v>
      </c>
      <c r="CG38" s="5">
        <v>0.2</v>
      </c>
      <c r="CH38" s="5">
        <v>0.3</v>
      </c>
      <c r="CI38" s="5">
        <v>0.4</v>
      </c>
      <c r="CJ38" s="5">
        <v>0.4</v>
      </c>
      <c r="CK38" s="5">
        <v>0.4</v>
      </c>
      <c r="CL38" s="5">
        <v>0.3</v>
      </c>
      <c r="CM38" s="5">
        <v>0.4</v>
      </c>
      <c r="CN38" s="5">
        <v>0.4</v>
      </c>
      <c r="CO38" s="5">
        <v>0.4</v>
      </c>
      <c r="CP38" s="5">
        <v>0.4</v>
      </c>
      <c r="CQ38" s="5">
        <v>0.4</v>
      </c>
      <c r="CS38" s="8"/>
      <c r="CT38" s="12" t="s">
        <v>205</v>
      </c>
      <c r="CU38" s="5">
        <v>0.3</v>
      </c>
      <c r="CV38" s="5">
        <v>0.3</v>
      </c>
      <c r="CW38" s="5">
        <v>0.3</v>
      </c>
      <c r="CX38" s="5">
        <v>0.3</v>
      </c>
      <c r="CY38" s="5">
        <v>0.3</v>
      </c>
      <c r="CZ38" s="5">
        <v>0.4</v>
      </c>
      <c r="DA38" s="5">
        <v>0.3</v>
      </c>
      <c r="DB38" s="5">
        <v>0.4</v>
      </c>
      <c r="DC38" s="5">
        <v>0.4</v>
      </c>
      <c r="DD38" s="5">
        <v>0.4</v>
      </c>
      <c r="DE38" s="5">
        <v>0.4</v>
      </c>
      <c r="DF38" s="5">
        <v>0.4</v>
      </c>
      <c r="DG38" s="5">
        <v>0.4</v>
      </c>
      <c r="DH38" s="5">
        <v>0.5</v>
      </c>
      <c r="DI38" s="5">
        <v>0.5</v>
      </c>
      <c r="DJ38" s="5">
        <v>0.6</v>
      </c>
      <c r="DK38" s="5">
        <v>0.7</v>
      </c>
      <c r="DL38" s="5">
        <v>0.7</v>
      </c>
      <c r="DM38" s="5">
        <v>0.6</v>
      </c>
      <c r="DN38" s="5">
        <v>0.6</v>
      </c>
      <c r="DO38" s="5">
        <v>0.6</v>
      </c>
      <c r="DQ38" s="8"/>
      <c r="DR38" s="12" t="s">
        <v>205</v>
      </c>
      <c r="DS38" s="5">
        <v>0.7</v>
      </c>
      <c r="DT38" s="5">
        <v>0.7</v>
      </c>
      <c r="DU38" s="5">
        <v>0.7</v>
      </c>
      <c r="DV38" s="5">
        <v>0.7</v>
      </c>
      <c r="DW38" s="5">
        <v>0.7</v>
      </c>
      <c r="DX38" s="5">
        <v>0.9</v>
      </c>
      <c r="DY38" s="5">
        <v>0.9</v>
      </c>
      <c r="DZ38" s="5">
        <v>0.9</v>
      </c>
      <c r="EA38" s="5">
        <v>0.9</v>
      </c>
      <c r="EB38" s="5">
        <v>0.7</v>
      </c>
      <c r="EC38" s="5">
        <v>0.7</v>
      </c>
      <c r="ED38" s="5">
        <v>0.8</v>
      </c>
      <c r="EE38" s="5">
        <v>0.8</v>
      </c>
      <c r="EF38" s="5">
        <v>0.8</v>
      </c>
      <c r="EG38" s="5">
        <v>0.9</v>
      </c>
      <c r="EH38" s="5">
        <v>0.9</v>
      </c>
      <c r="EI38" s="5">
        <v>1</v>
      </c>
      <c r="EJ38" s="5">
        <v>1.3</v>
      </c>
      <c r="EK38" s="5">
        <v>1.1</v>
      </c>
      <c r="EL38" s="5">
        <v>1.4</v>
      </c>
      <c r="EM38" s="5">
        <v>1.1</v>
      </c>
      <c r="EO38" s="8"/>
      <c r="EP38" s="12" t="s">
        <v>205</v>
      </c>
      <c r="EQ38" s="5">
        <v>0.4</v>
      </c>
      <c r="ER38" s="5">
        <v>0.4</v>
      </c>
      <c r="ES38" s="5">
        <v>0.4</v>
      </c>
      <c r="ET38" s="5">
        <v>0.5</v>
      </c>
      <c r="EU38" s="5">
        <v>0.5</v>
      </c>
      <c r="EV38" s="5">
        <v>0.6</v>
      </c>
      <c r="EW38" s="5">
        <v>0.5</v>
      </c>
      <c r="EX38" s="5">
        <v>0.6</v>
      </c>
      <c r="EY38" s="5">
        <v>0.6</v>
      </c>
      <c r="EZ38" s="5">
        <v>0.4</v>
      </c>
      <c r="FA38" s="5">
        <v>0.5</v>
      </c>
      <c r="FB38" s="5">
        <v>0.6</v>
      </c>
      <c r="FC38" s="5">
        <v>0.6</v>
      </c>
      <c r="FD38" s="5">
        <v>0.6</v>
      </c>
      <c r="FE38" s="5">
        <v>0.5</v>
      </c>
      <c r="FF38" s="5">
        <v>0.6</v>
      </c>
      <c r="FG38" s="5">
        <v>0.9</v>
      </c>
      <c r="FH38" s="5">
        <v>0.8</v>
      </c>
      <c r="FI38" s="5">
        <v>0.9</v>
      </c>
      <c r="FJ38" s="5">
        <v>0.9</v>
      </c>
      <c r="FK38" s="5">
        <v>0.9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 t="s">
        <v>162</v>
      </c>
      <c r="P41" s="3" t="s">
        <v>162</v>
      </c>
      <c r="Q41" s="3">
        <v>0</v>
      </c>
      <c r="R41" s="3">
        <v>0</v>
      </c>
      <c r="S41" s="3" t="s">
        <v>162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163</v>
      </c>
      <c r="AA41" s="3">
        <v>0.1</v>
      </c>
      <c r="AB41" s="3">
        <v>0.1</v>
      </c>
      <c r="AC41" s="3">
        <v>0.2</v>
      </c>
      <c r="AD41" s="3">
        <v>0.2</v>
      </c>
      <c r="AE41" s="3">
        <v>0.2</v>
      </c>
      <c r="AF41" s="3">
        <v>0.2</v>
      </c>
      <c r="AG41" s="3">
        <v>0.2</v>
      </c>
      <c r="AH41" s="3">
        <v>0.2</v>
      </c>
      <c r="AI41" s="3">
        <v>0.2</v>
      </c>
      <c r="AJ41" s="3">
        <v>0.2</v>
      </c>
      <c r="AK41" s="3">
        <v>0.3</v>
      </c>
      <c r="AL41" s="3">
        <v>0.2</v>
      </c>
      <c r="AM41" s="3">
        <v>0.3</v>
      </c>
      <c r="AN41" s="3">
        <v>0.3</v>
      </c>
      <c r="AO41" s="3">
        <v>0.3</v>
      </c>
      <c r="AP41" s="3">
        <v>0.3</v>
      </c>
      <c r="AQ41" s="3">
        <v>0.3</v>
      </c>
      <c r="AR41" s="3">
        <v>0.3</v>
      </c>
      <c r="AS41" s="3">
        <v>0.3</v>
      </c>
      <c r="AT41" s="3">
        <v>0.3</v>
      </c>
      <c r="AU41" s="3">
        <v>0.3</v>
      </c>
      <c r="AW41" s="1"/>
      <c r="AX41" s="11" t="s">
        <v>163</v>
      </c>
      <c r="AY41" s="3">
        <v>0.3</v>
      </c>
      <c r="AZ41" s="3">
        <v>0.3</v>
      </c>
      <c r="BA41" s="3">
        <v>0.5</v>
      </c>
      <c r="BB41" s="3">
        <v>0.5</v>
      </c>
      <c r="BC41" s="3">
        <v>0.5</v>
      </c>
      <c r="BD41" s="3">
        <v>0.4</v>
      </c>
      <c r="BE41" s="3">
        <v>0.4</v>
      </c>
      <c r="BF41" s="3">
        <v>0.4</v>
      </c>
      <c r="BG41" s="3">
        <v>0.4</v>
      </c>
      <c r="BH41" s="3">
        <v>0.3</v>
      </c>
      <c r="BI41" s="3">
        <v>0.3</v>
      </c>
      <c r="BJ41" s="3">
        <v>0.2</v>
      </c>
      <c r="BK41" s="3">
        <v>0.2</v>
      </c>
      <c r="BL41" s="3">
        <v>0.2</v>
      </c>
      <c r="BM41" s="3">
        <v>0.2</v>
      </c>
      <c r="BN41" s="3">
        <v>0.2</v>
      </c>
      <c r="BO41" s="3">
        <v>0.2</v>
      </c>
      <c r="BP41" s="3">
        <v>0.2</v>
      </c>
      <c r="BQ41" s="3">
        <v>0.2</v>
      </c>
      <c r="BR41" s="3">
        <v>0.2</v>
      </c>
      <c r="BS41" s="3">
        <v>0.2</v>
      </c>
      <c r="BU41" s="1"/>
      <c r="BV41" s="11" t="s">
        <v>163</v>
      </c>
      <c r="BW41" s="3">
        <v>0.1</v>
      </c>
      <c r="BX41" s="3">
        <v>0.1</v>
      </c>
      <c r="BY41" s="3">
        <v>0.1</v>
      </c>
      <c r="BZ41" s="3">
        <v>0.1</v>
      </c>
      <c r="CA41" s="3">
        <v>0.1</v>
      </c>
      <c r="CB41" s="3">
        <v>0.1</v>
      </c>
      <c r="CC41" s="3">
        <v>0.1</v>
      </c>
      <c r="CD41" s="3">
        <v>0.1</v>
      </c>
      <c r="CE41" s="3">
        <v>0.1</v>
      </c>
      <c r="CF41" s="3">
        <v>0.1</v>
      </c>
      <c r="CG41" s="3">
        <v>0.1</v>
      </c>
      <c r="CH41" s="3">
        <v>0.1</v>
      </c>
      <c r="CI41" s="3">
        <v>0.1</v>
      </c>
      <c r="CJ41" s="3">
        <v>0.1</v>
      </c>
      <c r="CK41" s="3">
        <v>0.1</v>
      </c>
      <c r="CL41" s="3">
        <v>0.1</v>
      </c>
      <c r="CM41" s="3" t="s">
        <v>162</v>
      </c>
      <c r="CN41" s="3">
        <v>0.1</v>
      </c>
      <c r="CO41" s="3">
        <v>0.1</v>
      </c>
      <c r="CP41" s="3">
        <v>0.1</v>
      </c>
      <c r="CQ41" s="3">
        <v>0.1</v>
      </c>
      <c r="CS41" s="1"/>
      <c r="CT41" s="11" t="s">
        <v>163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0.1</v>
      </c>
      <c r="DC41" s="3">
        <v>0.1</v>
      </c>
      <c r="DD41" s="3">
        <v>0</v>
      </c>
      <c r="DE41" s="3" t="s">
        <v>162</v>
      </c>
      <c r="DF41" s="3" t="s">
        <v>162</v>
      </c>
      <c r="DG41" s="3" t="s">
        <v>162</v>
      </c>
      <c r="DH41" s="3" t="s">
        <v>162</v>
      </c>
      <c r="DI41" s="3">
        <v>0</v>
      </c>
      <c r="DJ41" s="3">
        <v>0</v>
      </c>
      <c r="DK41" s="3" t="s">
        <v>162</v>
      </c>
      <c r="DL41" s="3" t="s">
        <v>162</v>
      </c>
      <c r="DM41" s="3">
        <v>0</v>
      </c>
      <c r="DN41" s="3">
        <v>0</v>
      </c>
      <c r="DO41" s="3">
        <v>0</v>
      </c>
      <c r="DQ41" s="1"/>
      <c r="DR41" s="11" t="s">
        <v>163</v>
      </c>
      <c r="DS41" s="3">
        <v>0.1</v>
      </c>
      <c r="DT41" s="3">
        <v>0.1</v>
      </c>
      <c r="DU41" s="3">
        <v>0.1</v>
      </c>
      <c r="DV41" s="3">
        <v>0.1</v>
      </c>
      <c r="DW41" s="3">
        <v>0.1</v>
      </c>
      <c r="DX41" s="3">
        <v>0.1</v>
      </c>
      <c r="DY41" s="3">
        <v>0.1</v>
      </c>
      <c r="DZ41" s="3">
        <v>0.1</v>
      </c>
      <c r="EA41" s="3">
        <v>0.1</v>
      </c>
      <c r="EB41" s="3">
        <v>0.1</v>
      </c>
      <c r="EC41" s="3">
        <v>0.1</v>
      </c>
      <c r="ED41" s="3">
        <v>0.2</v>
      </c>
      <c r="EE41" s="3">
        <v>0.2</v>
      </c>
      <c r="EF41" s="3">
        <v>0.2</v>
      </c>
      <c r="EG41" s="3">
        <v>0.2</v>
      </c>
      <c r="EH41" s="3">
        <v>0.2</v>
      </c>
      <c r="EI41" s="3">
        <v>0.2</v>
      </c>
      <c r="EJ41" s="3">
        <v>0.3</v>
      </c>
      <c r="EK41" s="3">
        <v>0.3</v>
      </c>
      <c r="EL41" s="3">
        <v>0.3</v>
      </c>
      <c r="EM41" s="3">
        <v>0.3</v>
      </c>
      <c r="EO41" s="1"/>
      <c r="EP41" s="11" t="s">
        <v>163</v>
      </c>
      <c r="EQ41" s="3">
        <v>0.1</v>
      </c>
      <c r="ER41" s="3">
        <v>0.1</v>
      </c>
      <c r="ES41" s="3">
        <v>0.1</v>
      </c>
      <c r="ET41" s="3">
        <v>0.1</v>
      </c>
      <c r="EU41" s="3">
        <v>0.1</v>
      </c>
      <c r="EV41" s="3">
        <v>0.1</v>
      </c>
      <c r="EW41" s="3">
        <v>0.1</v>
      </c>
      <c r="EX41" s="3">
        <v>0.1</v>
      </c>
      <c r="EY41" s="3">
        <v>0.1</v>
      </c>
      <c r="EZ41" s="3">
        <v>0</v>
      </c>
      <c r="FA41" s="3">
        <v>0.1</v>
      </c>
      <c r="FB41" s="3">
        <v>0.1</v>
      </c>
      <c r="FC41" s="3">
        <v>0.1</v>
      </c>
      <c r="FD41" s="3">
        <v>0.1</v>
      </c>
      <c r="FE41" s="3">
        <v>0.1</v>
      </c>
      <c r="FF41" s="3">
        <v>0.1</v>
      </c>
      <c r="FG41" s="3">
        <v>0.1</v>
      </c>
      <c r="FH41" s="3">
        <v>0.1</v>
      </c>
      <c r="FI41" s="3">
        <v>0.1</v>
      </c>
      <c r="FJ41" s="3">
        <v>0.1</v>
      </c>
      <c r="FK41" s="3">
        <v>0.1</v>
      </c>
    </row>
    <row r="42" ht="14.5" spans="1:167">
      <c r="A42" s="1"/>
      <c r="B42" s="11" t="s">
        <v>164</v>
      </c>
      <c r="C42" s="3">
        <v>0.2</v>
      </c>
      <c r="D42" s="3">
        <v>0.2</v>
      </c>
      <c r="E42" s="3">
        <v>0.2</v>
      </c>
      <c r="F42" s="3">
        <v>0.2</v>
      </c>
      <c r="G42" s="3">
        <v>0.3</v>
      </c>
      <c r="H42" s="3">
        <v>0.3</v>
      </c>
      <c r="I42" s="3">
        <v>0.3</v>
      </c>
      <c r="J42" s="3">
        <v>0.3</v>
      </c>
      <c r="K42" s="3">
        <v>0.3</v>
      </c>
      <c r="L42" s="3">
        <v>0.3</v>
      </c>
      <c r="M42" s="3">
        <v>0.4</v>
      </c>
      <c r="N42" s="3">
        <v>0.4</v>
      </c>
      <c r="O42" s="3">
        <v>0.4</v>
      </c>
      <c r="P42" s="3" t="s">
        <v>162</v>
      </c>
      <c r="Q42" s="3" t="s">
        <v>162</v>
      </c>
      <c r="R42" s="3" t="s">
        <v>162</v>
      </c>
      <c r="S42" s="3" t="s">
        <v>162</v>
      </c>
      <c r="T42" s="3">
        <v>0.5</v>
      </c>
      <c r="U42" s="3">
        <v>0.5</v>
      </c>
      <c r="V42" s="3">
        <v>0.5</v>
      </c>
      <c r="W42" s="3">
        <v>0.4</v>
      </c>
      <c r="Y42" s="1"/>
      <c r="Z42" s="11" t="s">
        <v>164</v>
      </c>
      <c r="AA42" s="3">
        <v>0.3</v>
      </c>
      <c r="AB42" s="3">
        <v>0.3</v>
      </c>
      <c r="AC42" s="3">
        <v>0.3</v>
      </c>
      <c r="AD42" s="3">
        <v>0.4</v>
      </c>
      <c r="AE42" s="3">
        <v>0.4</v>
      </c>
      <c r="AF42" s="3">
        <v>0.3</v>
      </c>
      <c r="AG42" s="3">
        <v>0.4</v>
      </c>
      <c r="AH42" s="3">
        <v>0.5</v>
      </c>
      <c r="AI42" s="3">
        <v>0.4</v>
      </c>
      <c r="AJ42" s="3">
        <v>0.7</v>
      </c>
      <c r="AK42" s="3">
        <v>0.7</v>
      </c>
      <c r="AL42" s="3">
        <v>0.8</v>
      </c>
      <c r="AM42" s="3">
        <v>0.8</v>
      </c>
      <c r="AN42" s="3">
        <v>0.7</v>
      </c>
      <c r="AO42" s="3">
        <v>0.6</v>
      </c>
      <c r="AP42" s="3">
        <v>0.6</v>
      </c>
      <c r="AQ42" s="3">
        <v>0.7</v>
      </c>
      <c r="AR42" s="3" t="s">
        <v>162</v>
      </c>
      <c r="AS42" s="3">
        <v>0.9</v>
      </c>
      <c r="AT42" s="3">
        <v>0.9</v>
      </c>
      <c r="AU42" s="3">
        <v>0.9</v>
      </c>
      <c r="AW42" s="1"/>
      <c r="AX42" s="11" t="s">
        <v>164</v>
      </c>
      <c r="AY42" s="3">
        <v>0.7</v>
      </c>
      <c r="AZ42" s="3">
        <v>0.8</v>
      </c>
      <c r="BA42" s="3">
        <v>0.9</v>
      </c>
      <c r="BB42" s="3">
        <v>0.9</v>
      </c>
      <c r="BC42" s="3">
        <v>1.1</v>
      </c>
      <c r="BD42" s="3">
        <v>1.2</v>
      </c>
      <c r="BE42" s="3">
        <v>1.2</v>
      </c>
      <c r="BF42" s="3">
        <v>1.1</v>
      </c>
      <c r="BG42" s="3">
        <v>1.2</v>
      </c>
      <c r="BH42" s="3">
        <v>1</v>
      </c>
      <c r="BI42" s="3">
        <v>1</v>
      </c>
      <c r="BJ42" s="3">
        <v>1.2</v>
      </c>
      <c r="BK42" s="3">
        <v>1.3</v>
      </c>
      <c r="BL42" s="3">
        <v>1.3</v>
      </c>
      <c r="BM42" s="3">
        <v>1.2</v>
      </c>
      <c r="BN42" s="3">
        <v>2</v>
      </c>
      <c r="BO42" s="3">
        <v>2.2</v>
      </c>
      <c r="BP42" s="3" t="s">
        <v>162</v>
      </c>
      <c r="BQ42" s="3">
        <v>2.4</v>
      </c>
      <c r="BR42" s="3">
        <v>2.2</v>
      </c>
      <c r="BS42" s="3">
        <v>1.8</v>
      </c>
      <c r="BU42" s="1"/>
      <c r="BV42" s="11" t="s">
        <v>164</v>
      </c>
      <c r="BW42" s="3">
        <v>0.1</v>
      </c>
      <c r="BX42" s="3">
        <v>0.1</v>
      </c>
      <c r="BY42" s="3">
        <v>0.1</v>
      </c>
      <c r="BZ42" s="3">
        <v>0.1</v>
      </c>
      <c r="CA42" s="3">
        <v>0.2</v>
      </c>
      <c r="CB42" s="3">
        <v>0.2</v>
      </c>
      <c r="CC42" s="3">
        <v>0.2</v>
      </c>
      <c r="CD42" s="3">
        <v>0.2</v>
      </c>
      <c r="CE42" s="3">
        <v>0.2</v>
      </c>
      <c r="CF42" s="3">
        <v>0.1</v>
      </c>
      <c r="CG42" s="3">
        <v>0.1</v>
      </c>
      <c r="CH42" s="3">
        <v>0.2</v>
      </c>
      <c r="CI42" s="3">
        <v>0.3</v>
      </c>
      <c r="CJ42" s="3">
        <v>0.3</v>
      </c>
      <c r="CK42" s="3">
        <v>0.3</v>
      </c>
      <c r="CL42" s="3">
        <v>0.2</v>
      </c>
      <c r="CM42" s="3">
        <v>0.3</v>
      </c>
      <c r="CN42" s="3" t="s">
        <v>162</v>
      </c>
      <c r="CO42" s="3">
        <v>0.3</v>
      </c>
      <c r="CP42" s="3">
        <v>0.3</v>
      </c>
      <c r="CQ42" s="3">
        <v>0.3</v>
      </c>
      <c r="CS42" s="1"/>
      <c r="CT42" s="11" t="s">
        <v>164</v>
      </c>
      <c r="CU42" s="3">
        <v>0.2</v>
      </c>
      <c r="CV42" s="3">
        <v>0.2</v>
      </c>
      <c r="CW42" s="3">
        <v>0.3</v>
      </c>
      <c r="CX42" s="3">
        <v>0.3</v>
      </c>
      <c r="CY42" s="3">
        <v>0.3</v>
      </c>
      <c r="CZ42" s="3">
        <v>0.3</v>
      </c>
      <c r="DA42" s="3">
        <v>0.3</v>
      </c>
      <c r="DB42" s="3">
        <v>0.3</v>
      </c>
      <c r="DC42" s="3">
        <v>0.3</v>
      </c>
      <c r="DD42" s="3">
        <v>0.3</v>
      </c>
      <c r="DE42" s="3">
        <v>0.3</v>
      </c>
      <c r="DF42" s="3">
        <v>0.4</v>
      </c>
      <c r="DG42" s="3">
        <v>0.4</v>
      </c>
      <c r="DH42" s="3">
        <v>0.5</v>
      </c>
      <c r="DI42" s="3" t="s">
        <v>162</v>
      </c>
      <c r="DJ42" s="3" t="s">
        <v>162</v>
      </c>
      <c r="DK42" s="3">
        <v>0.6</v>
      </c>
      <c r="DL42" s="3" t="s">
        <v>162</v>
      </c>
      <c r="DM42" s="3">
        <v>0.6</v>
      </c>
      <c r="DN42" s="3">
        <v>0.6</v>
      </c>
      <c r="DO42" s="3">
        <v>0.6</v>
      </c>
      <c r="DQ42" s="1"/>
      <c r="DR42" s="11" t="s">
        <v>164</v>
      </c>
      <c r="DS42" s="3">
        <v>0.5</v>
      </c>
      <c r="DT42" s="3">
        <v>0.5</v>
      </c>
      <c r="DU42" s="3">
        <v>0.5</v>
      </c>
      <c r="DV42" s="3">
        <v>0.5</v>
      </c>
      <c r="DW42" s="3">
        <v>0.6</v>
      </c>
      <c r="DX42" s="3">
        <v>0.7</v>
      </c>
      <c r="DY42" s="3">
        <v>0.7</v>
      </c>
      <c r="DZ42" s="3">
        <v>0.7</v>
      </c>
      <c r="EA42" s="3">
        <v>0.7</v>
      </c>
      <c r="EB42" s="3">
        <v>0.5</v>
      </c>
      <c r="EC42" s="3">
        <v>0.5</v>
      </c>
      <c r="ED42" s="3">
        <v>0.5</v>
      </c>
      <c r="EE42" s="3">
        <v>0.5</v>
      </c>
      <c r="EF42" s="3" t="s">
        <v>162</v>
      </c>
      <c r="EG42" s="3" t="s">
        <v>162</v>
      </c>
      <c r="EH42" s="3">
        <v>0.6</v>
      </c>
      <c r="EI42" s="3" t="s">
        <v>162</v>
      </c>
      <c r="EJ42" s="3" t="s">
        <v>162</v>
      </c>
      <c r="EK42" s="3">
        <v>0.7</v>
      </c>
      <c r="EL42" s="3">
        <v>0.9</v>
      </c>
      <c r="EM42" s="3">
        <v>0.6</v>
      </c>
      <c r="EO42" s="1"/>
      <c r="EP42" s="11" t="s">
        <v>164</v>
      </c>
      <c r="EQ42" s="3">
        <v>0.3</v>
      </c>
      <c r="ER42" s="3">
        <v>0.3</v>
      </c>
      <c r="ES42" s="3">
        <v>0.4</v>
      </c>
      <c r="ET42" s="3">
        <v>0.4</v>
      </c>
      <c r="EU42" s="3">
        <v>0.5</v>
      </c>
      <c r="EV42" s="3">
        <v>0.5</v>
      </c>
      <c r="EW42" s="3">
        <v>0.4</v>
      </c>
      <c r="EX42" s="3">
        <v>0.5</v>
      </c>
      <c r="EY42" s="3">
        <v>0.5</v>
      </c>
      <c r="EZ42" s="3">
        <v>0.4</v>
      </c>
      <c r="FA42" s="3">
        <v>0.4</v>
      </c>
      <c r="FB42" s="3">
        <v>0.4</v>
      </c>
      <c r="FC42" s="3">
        <v>0.4</v>
      </c>
      <c r="FD42" s="3" t="s">
        <v>162</v>
      </c>
      <c r="FE42" s="3" t="s">
        <v>162</v>
      </c>
      <c r="FF42" s="3" t="s">
        <v>162</v>
      </c>
      <c r="FG42" s="3">
        <v>0.8</v>
      </c>
      <c r="FH42" s="3" t="s">
        <v>162</v>
      </c>
      <c r="FI42" s="3" t="s">
        <v>162</v>
      </c>
      <c r="FJ42" s="3">
        <v>0.8</v>
      </c>
      <c r="FK42" s="3">
        <v>0.8</v>
      </c>
    </row>
    <row r="43" ht="14.5" spans="1:167">
      <c r="A43" s="1"/>
      <c r="B43" s="11" t="s">
        <v>165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Y43" s="1"/>
      <c r="Z43" s="11" t="s">
        <v>165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0.1</v>
      </c>
      <c r="AK43" s="3">
        <v>0.1</v>
      </c>
      <c r="AL43" s="3">
        <v>0.1</v>
      </c>
      <c r="AM43" s="3">
        <v>0.1</v>
      </c>
      <c r="AN43" s="3">
        <v>0</v>
      </c>
      <c r="AO43" s="3">
        <v>0</v>
      </c>
      <c r="AP43" s="3" t="s">
        <v>162</v>
      </c>
      <c r="AQ43" s="3">
        <v>0</v>
      </c>
      <c r="AR43" s="3" t="s">
        <v>162</v>
      </c>
      <c r="AS43" s="3">
        <v>0</v>
      </c>
      <c r="AT43" s="3">
        <v>0</v>
      </c>
      <c r="AU43" s="3">
        <v>0.1</v>
      </c>
      <c r="AW43" s="1"/>
      <c r="AX43" s="11" t="s">
        <v>165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0.1</v>
      </c>
      <c r="BE43" s="3">
        <v>0</v>
      </c>
      <c r="BF43" s="3">
        <v>0</v>
      </c>
      <c r="BG43" s="3">
        <v>0</v>
      </c>
      <c r="BH43" s="3">
        <v>0.1</v>
      </c>
      <c r="BI43" s="3">
        <v>0.1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165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 t="s">
        <v>162</v>
      </c>
      <c r="CK43" s="3" t="s">
        <v>162</v>
      </c>
      <c r="CL43" s="3" t="s">
        <v>162</v>
      </c>
      <c r="CM43" s="3">
        <v>0</v>
      </c>
      <c r="CN43" s="3" t="s">
        <v>162</v>
      </c>
      <c r="CO43" s="3">
        <v>0</v>
      </c>
      <c r="CP43" s="3">
        <v>0</v>
      </c>
      <c r="CQ43" s="3">
        <v>0</v>
      </c>
      <c r="CS43" s="1"/>
      <c r="CT43" s="11" t="s">
        <v>165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 t="s">
        <v>162</v>
      </c>
      <c r="DI43" s="3" t="s">
        <v>162</v>
      </c>
      <c r="DJ43" s="3" t="s">
        <v>162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 t="s">
        <v>162</v>
      </c>
      <c r="ED43" s="3" t="s">
        <v>162</v>
      </c>
      <c r="EE43" s="3" t="s">
        <v>162</v>
      </c>
      <c r="EF43" s="3" t="s">
        <v>162</v>
      </c>
      <c r="EG43" s="3" t="s">
        <v>162</v>
      </c>
      <c r="EH43" s="3" t="s">
        <v>162</v>
      </c>
      <c r="EI43" s="3">
        <v>0</v>
      </c>
      <c r="EJ43" s="3" t="s">
        <v>162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0.1</v>
      </c>
      <c r="FC43" s="3">
        <v>0.1</v>
      </c>
      <c r="FD43" s="3">
        <v>0</v>
      </c>
      <c r="FE43" s="3">
        <v>0</v>
      </c>
      <c r="FF43" s="3">
        <v>0</v>
      </c>
      <c r="FG43" s="3">
        <v>0</v>
      </c>
      <c r="FH43" s="3" t="s">
        <v>162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166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166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166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166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166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167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 t="s">
        <v>162</v>
      </c>
      <c r="N45" s="3" t="s">
        <v>162</v>
      </c>
      <c r="O45" s="3" t="s">
        <v>162</v>
      </c>
      <c r="P45" s="3" t="s">
        <v>162</v>
      </c>
      <c r="Q45" s="3" t="s">
        <v>162</v>
      </c>
      <c r="R45" s="3" t="s">
        <v>162</v>
      </c>
      <c r="S45" s="3" t="s">
        <v>162</v>
      </c>
      <c r="T45" s="3" t="s">
        <v>162</v>
      </c>
      <c r="U45" s="3">
        <v>0</v>
      </c>
      <c r="V45" s="3">
        <v>0</v>
      </c>
      <c r="W45" s="3">
        <v>0</v>
      </c>
      <c r="Y45" s="1"/>
      <c r="Z45" s="11" t="s">
        <v>167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 t="s">
        <v>162</v>
      </c>
      <c r="AL45" s="3" t="s">
        <v>162</v>
      </c>
      <c r="AM45" s="3" t="s">
        <v>162</v>
      </c>
      <c r="AN45" s="3" t="s">
        <v>162</v>
      </c>
      <c r="AO45" s="3" t="s">
        <v>162</v>
      </c>
      <c r="AP45" s="3" t="s">
        <v>162</v>
      </c>
      <c r="AQ45" s="3" t="s">
        <v>162</v>
      </c>
      <c r="AR45" s="3" t="s">
        <v>162</v>
      </c>
      <c r="AS45" s="3">
        <v>0</v>
      </c>
      <c r="AT45" s="3">
        <v>0</v>
      </c>
      <c r="AU45" s="3">
        <v>0</v>
      </c>
      <c r="AW45" s="1"/>
      <c r="AX45" s="11" t="s">
        <v>167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0.1</v>
      </c>
      <c r="BE45" s="3">
        <v>0.1</v>
      </c>
      <c r="BF45" s="3">
        <v>0.1</v>
      </c>
      <c r="BG45" s="3">
        <v>0.1</v>
      </c>
      <c r="BH45" s="3">
        <v>0.1</v>
      </c>
      <c r="BI45" s="3" t="s">
        <v>162</v>
      </c>
      <c r="BJ45" s="3" t="s">
        <v>162</v>
      </c>
      <c r="BK45" s="3" t="s">
        <v>162</v>
      </c>
      <c r="BL45" s="3" t="s">
        <v>162</v>
      </c>
      <c r="BM45" s="3" t="s">
        <v>162</v>
      </c>
      <c r="BN45" s="3" t="s">
        <v>162</v>
      </c>
      <c r="BO45" s="3" t="s">
        <v>162</v>
      </c>
      <c r="BP45" s="3" t="s">
        <v>162</v>
      </c>
      <c r="BQ45" s="3">
        <v>0.1</v>
      </c>
      <c r="BR45" s="3">
        <v>0.1</v>
      </c>
      <c r="BS45" s="3">
        <v>0.1</v>
      </c>
      <c r="BU45" s="1"/>
      <c r="BV45" s="11" t="s">
        <v>167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 t="s">
        <v>162</v>
      </c>
      <c r="CH45" s="3" t="s">
        <v>162</v>
      </c>
      <c r="CI45" s="3" t="s">
        <v>162</v>
      </c>
      <c r="CJ45" s="3" t="s">
        <v>162</v>
      </c>
      <c r="CK45" s="3" t="s">
        <v>162</v>
      </c>
      <c r="CL45" s="3" t="s">
        <v>162</v>
      </c>
      <c r="CM45" s="3" t="s">
        <v>162</v>
      </c>
      <c r="CN45" s="3" t="s">
        <v>162</v>
      </c>
      <c r="CO45" s="3">
        <v>0</v>
      </c>
      <c r="CP45" s="3">
        <v>0</v>
      </c>
      <c r="CQ45" s="3">
        <v>0</v>
      </c>
      <c r="CS45" s="1"/>
      <c r="CT45" s="11" t="s">
        <v>167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 t="s">
        <v>162</v>
      </c>
      <c r="DI45" s="3" t="s">
        <v>162</v>
      </c>
      <c r="DJ45" s="3" t="s">
        <v>162</v>
      </c>
      <c r="DK45" s="3" t="s">
        <v>162</v>
      </c>
      <c r="DL45" s="3" t="s">
        <v>162</v>
      </c>
      <c r="DM45" s="3">
        <v>0</v>
      </c>
      <c r="DN45" s="3">
        <v>0</v>
      </c>
      <c r="DO45" s="3">
        <v>0</v>
      </c>
      <c r="DQ45" s="1"/>
      <c r="DR45" s="11" t="s">
        <v>167</v>
      </c>
      <c r="DS45" s="3">
        <v>0.1</v>
      </c>
      <c r="DT45" s="3">
        <v>0.1</v>
      </c>
      <c r="DU45" s="3">
        <v>0.1</v>
      </c>
      <c r="DV45" s="3">
        <v>0.1</v>
      </c>
      <c r="DW45" s="3">
        <v>0.1</v>
      </c>
      <c r="DX45" s="3">
        <v>0.1</v>
      </c>
      <c r="DY45" s="3">
        <v>0.1</v>
      </c>
      <c r="DZ45" s="3">
        <v>0.1</v>
      </c>
      <c r="EA45" s="3">
        <v>0.1</v>
      </c>
      <c r="EB45" s="3">
        <v>0.1</v>
      </c>
      <c r="EC45" s="3" t="s">
        <v>162</v>
      </c>
      <c r="ED45" s="3" t="s">
        <v>162</v>
      </c>
      <c r="EE45" s="3" t="s">
        <v>162</v>
      </c>
      <c r="EF45" s="3" t="s">
        <v>162</v>
      </c>
      <c r="EG45" s="3" t="s">
        <v>162</v>
      </c>
      <c r="EH45" s="3" t="s">
        <v>162</v>
      </c>
      <c r="EI45" s="3" t="s">
        <v>162</v>
      </c>
      <c r="EJ45" s="3" t="s">
        <v>162</v>
      </c>
      <c r="EK45" s="3">
        <v>0.1</v>
      </c>
      <c r="EL45" s="3">
        <v>0.2</v>
      </c>
      <c r="EM45" s="3">
        <v>0.2</v>
      </c>
      <c r="EO45" s="1"/>
      <c r="EP45" s="11" t="s">
        <v>167</v>
      </c>
      <c r="EQ45" s="3" t="s">
        <v>162</v>
      </c>
      <c r="ER45" s="3" t="s">
        <v>162</v>
      </c>
      <c r="ES45" s="3" t="s">
        <v>162</v>
      </c>
      <c r="ET45" s="3" t="s">
        <v>162</v>
      </c>
      <c r="EU45" s="3" t="s">
        <v>162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 t="s">
        <v>162</v>
      </c>
      <c r="FE45" s="3" t="s">
        <v>162</v>
      </c>
      <c r="FF45" s="3" t="s">
        <v>162</v>
      </c>
      <c r="FG45" s="3" t="s">
        <v>162</v>
      </c>
      <c r="FH45" s="3" t="s">
        <v>162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168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168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168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168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168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169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169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169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170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170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170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70.6</v>
      </c>
      <c r="D51" s="5">
        <v>70.7</v>
      </c>
      <c r="E51" s="5">
        <v>70.8</v>
      </c>
      <c r="F51" s="5">
        <v>70.8</v>
      </c>
      <c r="G51" s="5">
        <v>70.7</v>
      </c>
      <c r="H51" s="5">
        <v>70.5</v>
      </c>
      <c r="I51" s="5">
        <v>70.3</v>
      </c>
      <c r="J51" s="5">
        <v>70.3</v>
      </c>
      <c r="K51" s="5">
        <v>70.3</v>
      </c>
      <c r="L51" s="5">
        <v>70.3</v>
      </c>
      <c r="M51" s="5">
        <v>70.6</v>
      </c>
      <c r="N51" s="5">
        <v>70.3</v>
      </c>
      <c r="O51" s="5">
        <v>70.3</v>
      </c>
      <c r="P51" s="5">
        <v>70.2</v>
      </c>
      <c r="Q51" s="5">
        <v>70.2</v>
      </c>
      <c r="R51" s="5">
        <v>70.2</v>
      </c>
      <c r="S51" s="5">
        <v>70.2</v>
      </c>
      <c r="T51" s="5">
        <v>70.1</v>
      </c>
      <c r="U51" s="5">
        <v>70.2</v>
      </c>
      <c r="V51" s="5">
        <v>70.2</v>
      </c>
      <c r="W51" s="5">
        <v>70.2</v>
      </c>
      <c r="Y51" s="8"/>
      <c r="Z51" s="9" t="s">
        <v>176</v>
      </c>
      <c r="AA51" s="5">
        <v>62.3</v>
      </c>
      <c r="AB51" s="5">
        <v>62.3</v>
      </c>
      <c r="AC51" s="5">
        <v>60.7</v>
      </c>
      <c r="AD51" s="5">
        <v>61.2</v>
      </c>
      <c r="AE51" s="5">
        <v>60.6</v>
      </c>
      <c r="AF51" s="5">
        <v>59.9</v>
      </c>
      <c r="AG51" s="5">
        <v>62.4</v>
      </c>
      <c r="AH51" s="5">
        <v>62.7</v>
      </c>
      <c r="AI51" s="5">
        <v>62.5</v>
      </c>
      <c r="AJ51" s="5">
        <v>63.6</v>
      </c>
      <c r="AK51" s="5">
        <v>62.9</v>
      </c>
      <c r="AL51" s="5">
        <v>64.4</v>
      </c>
      <c r="AM51" s="5">
        <v>63.7</v>
      </c>
      <c r="AN51" s="5">
        <v>62.9</v>
      </c>
      <c r="AO51" s="5">
        <v>62</v>
      </c>
      <c r="AP51" s="5">
        <v>62.4</v>
      </c>
      <c r="AQ51" s="5">
        <v>62.9</v>
      </c>
      <c r="AR51" s="5">
        <v>63.8</v>
      </c>
      <c r="AS51" s="5">
        <v>63.3</v>
      </c>
      <c r="AT51" s="5">
        <v>63.4</v>
      </c>
      <c r="AU51" s="5">
        <v>63.5</v>
      </c>
      <c r="AW51" s="8"/>
      <c r="AX51" s="9" t="s">
        <v>176</v>
      </c>
      <c r="AY51" s="5">
        <v>62</v>
      </c>
      <c r="AZ51" s="5">
        <v>62.7</v>
      </c>
      <c r="BA51" s="5">
        <v>61.6</v>
      </c>
      <c r="BB51" s="5">
        <v>61.7</v>
      </c>
      <c r="BC51" s="5">
        <v>62.3</v>
      </c>
      <c r="BD51" s="5">
        <v>63.5</v>
      </c>
      <c r="BE51" s="5">
        <v>63.5</v>
      </c>
      <c r="BF51" s="5">
        <v>63.5</v>
      </c>
      <c r="BG51" s="5">
        <v>63.2</v>
      </c>
      <c r="BH51" s="5">
        <v>64.6</v>
      </c>
      <c r="BI51" s="5">
        <v>63.8</v>
      </c>
      <c r="BJ51" s="5">
        <v>65.6</v>
      </c>
      <c r="BK51" s="5">
        <v>65.8</v>
      </c>
      <c r="BL51" s="5">
        <v>66.2</v>
      </c>
      <c r="BM51" s="5">
        <v>65.9</v>
      </c>
      <c r="BN51" s="5">
        <v>67.5</v>
      </c>
      <c r="BO51" s="5">
        <v>67.7</v>
      </c>
      <c r="BP51" s="5">
        <v>68.1</v>
      </c>
      <c r="BQ51" s="5">
        <v>68</v>
      </c>
      <c r="BR51" s="5">
        <v>67.7</v>
      </c>
      <c r="BS51" s="5">
        <v>67.2</v>
      </c>
      <c r="BU51" s="8"/>
      <c r="BV51" s="9" t="s">
        <v>176</v>
      </c>
      <c r="BW51" s="5">
        <v>61.8</v>
      </c>
      <c r="BX51" s="5">
        <v>62.1</v>
      </c>
      <c r="BY51" s="5">
        <v>62.2</v>
      </c>
      <c r="BZ51" s="5">
        <v>61.6</v>
      </c>
      <c r="CA51" s="5">
        <v>61.7</v>
      </c>
      <c r="CB51" s="5">
        <v>61.8</v>
      </c>
      <c r="CC51" s="5">
        <v>60.5</v>
      </c>
      <c r="CD51" s="5">
        <v>61</v>
      </c>
      <c r="CE51" s="5">
        <v>61.5</v>
      </c>
      <c r="CF51" s="5">
        <v>60.8</v>
      </c>
      <c r="CG51" s="5">
        <v>59.3</v>
      </c>
      <c r="CH51" s="5">
        <v>59.9</v>
      </c>
      <c r="CI51" s="5">
        <v>63</v>
      </c>
      <c r="CJ51" s="5">
        <v>61.7</v>
      </c>
      <c r="CK51" s="5">
        <v>62.6</v>
      </c>
      <c r="CL51" s="5">
        <v>62.2</v>
      </c>
      <c r="CM51" s="5">
        <v>62.8</v>
      </c>
      <c r="CN51" s="5">
        <v>63.7</v>
      </c>
      <c r="CO51" s="5">
        <v>63.1</v>
      </c>
      <c r="CP51" s="5">
        <v>63.4</v>
      </c>
      <c r="CQ51" s="5">
        <v>63.7</v>
      </c>
      <c r="CS51" s="8"/>
      <c r="CT51" s="9" t="s">
        <v>176</v>
      </c>
      <c r="CU51" s="5">
        <v>66.6</v>
      </c>
      <c r="CV51" s="5">
        <v>66.7</v>
      </c>
      <c r="CW51" s="5">
        <v>67.1</v>
      </c>
      <c r="CX51" s="5">
        <v>67.2</v>
      </c>
      <c r="CY51" s="5">
        <v>66.7</v>
      </c>
      <c r="CZ51" s="5">
        <v>67.4</v>
      </c>
      <c r="DA51" s="5">
        <v>66.9</v>
      </c>
      <c r="DB51" s="5">
        <v>65.8</v>
      </c>
      <c r="DC51" s="5">
        <v>65.4</v>
      </c>
      <c r="DD51" s="5">
        <v>67.1</v>
      </c>
      <c r="DE51" s="5">
        <v>65.9</v>
      </c>
      <c r="DF51" s="5">
        <v>67.3</v>
      </c>
      <c r="DG51" s="5">
        <v>68.1</v>
      </c>
      <c r="DH51" s="5">
        <v>68.4</v>
      </c>
      <c r="DI51" s="5">
        <v>68.1</v>
      </c>
      <c r="DJ51" s="5">
        <v>68.4</v>
      </c>
      <c r="DK51" s="5">
        <v>68.9</v>
      </c>
      <c r="DL51" s="5">
        <v>68.5</v>
      </c>
      <c r="DM51" s="5">
        <v>68.5</v>
      </c>
      <c r="DN51" s="5">
        <v>68.8</v>
      </c>
      <c r="DO51" s="5">
        <v>68.7</v>
      </c>
      <c r="DQ51" s="8"/>
      <c r="DR51" s="9" t="s">
        <v>176</v>
      </c>
      <c r="DS51" s="5">
        <v>65.7</v>
      </c>
      <c r="DT51" s="5">
        <v>66.1</v>
      </c>
      <c r="DU51" s="5">
        <v>65.7</v>
      </c>
      <c r="DV51" s="5">
        <v>65.8</v>
      </c>
      <c r="DW51" s="5">
        <v>66</v>
      </c>
      <c r="DX51" s="5">
        <v>66.3</v>
      </c>
      <c r="DY51" s="5">
        <v>65.9</v>
      </c>
      <c r="DZ51" s="5">
        <v>65.7</v>
      </c>
      <c r="EA51" s="5">
        <v>67.1</v>
      </c>
      <c r="EB51" s="5">
        <v>67.1</v>
      </c>
      <c r="EC51" s="5">
        <v>66.4</v>
      </c>
      <c r="ED51" s="5">
        <v>64.4</v>
      </c>
      <c r="EE51" s="5">
        <v>64.1</v>
      </c>
      <c r="EF51" s="5">
        <v>63.4</v>
      </c>
      <c r="EG51" s="5">
        <v>63.5</v>
      </c>
      <c r="EH51" s="5">
        <v>63.3</v>
      </c>
      <c r="EI51" s="5">
        <v>64</v>
      </c>
      <c r="EJ51" s="5">
        <v>64.8</v>
      </c>
      <c r="EK51" s="5">
        <v>63.5</v>
      </c>
      <c r="EL51" s="5">
        <v>64.2</v>
      </c>
      <c r="EM51" s="5">
        <v>63.2</v>
      </c>
      <c r="EO51" s="8"/>
      <c r="EP51" s="9" t="s">
        <v>176</v>
      </c>
      <c r="EQ51" s="5">
        <v>66.4</v>
      </c>
      <c r="ER51" s="5">
        <v>66.5</v>
      </c>
      <c r="ES51" s="5">
        <v>66.7</v>
      </c>
      <c r="ET51" s="5">
        <v>66.5</v>
      </c>
      <c r="EU51" s="5">
        <v>65.9</v>
      </c>
      <c r="EV51" s="5">
        <v>65.8</v>
      </c>
      <c r="EW51" s="5">
        <v>65.4</v>
      </c>
      <c r="EX51" s="5">
        <v>65.6</v>
      </c>
      <c r="EY51" s="5">
        <v>66.2</v>
      </c>
      <c r="EZ51" s="5">
        <v>67.3</v>
      </c>
      <c r="FA51" s="5">
        <v>65.9</v>
      </c>
      <c r="FB51" s="5">
        <v>66.5</v>
      </c>
      <c r="FC51" s="5">
        <v>66.6</v>
      </c>
      <c r="FD51" s="5">
        <v>67.1</v>
      </c>
      <c r="FE51" s="5">
        <v>66.8</v>
      </c>
      <c r="FF51" s="5">
        <v>67.3</v>
      </c>
      <c r="FG51" s="5">
        <v>67.3</v>
      </c>
      <c r="FH51" s="5">
        <v>67.2</v>
      </c>
      <c r="FI51" s="5">
        <v>67.3</v>
      </c>
      <c r="FJ51" s="5">
        <v>67.3</v>
      </c>
      <c r="FK51" s="5">
        <v>67.3</v>
      </c>
    </row>
    <row r="52" ht="14.5" spans="1:167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Y52" s="1"/>
      <c r="Z52" s="1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W52" s="1"/>
      <c r="AX52" s="1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U52" s="1"/>
      <c r="BV52" s="1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S52" s="1"/>
      <c r="CT52" s="1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Q52" s="1"/>
      <c r="DR52" s="1"/>
      <c r="DS52" s="3"/>
      <c r="DT52" s="3"/>
      <c r="DU52" s="3"/>
      <c r="DV52" s="3"/>
      <c r="DW52" s="3"/>
      <c r="DX52" s="3"/>
      <c r="DY52" s="3"/>
      <c r="DZ52" s="3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</row>
    <row r="53" ht="14.5" spans="1:167">
      <c r="A53" s="14" t="s">
        <v>177</v>
      </c>
      <c r="B53" s="1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Y53" s="14" t="s">
        <v>177</v>
      </c>
      <c r="Z53" s="1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W53" s="14" t="s">
        <v>177</v>
      </c>
      <c r="AX53" s="14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U53" s="14" t="s">
        <v>177</v>
      </c>
      <c r="BV53" s="14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S53" s="14" t="s">
        <v>177</v>
      </c>
      <c r="CT53" s="14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Q53" s="14" t="s">
        <v>177</v>
      </c>
      <c r="DR53" s="14"/>
      <c r="DS53" s="3"/>
      <c r="DT53" s="3"/>
      <c r="DU53" s="3"/>
      <c r="DV53" s="3"/>
      <c r="DW53" s="3"/>
      <c r="DX53" s="3"/>
      <c r="DY53" s="3"/>
      <c r="DZ53" s="3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</row>
    <row r="54" ht="14.5" spans="1:167">
      <c r="A54" s="7" t="s">
        <v>178</v>
      </c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Y54" s="7" t="s">
        <v>178</v>
      </c>
      <c r="Z54" s="7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W54" s="7" t="s">
        <v>178</v>
      </c>
      <c r="AX54" s="7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U54" s="7" t="s">
        <v>178</v>
      </c>
      <c r="BV54" s="7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S54" s="7" t="s">
        <v>178</v>
      </c>
      <c r="CT54" s="7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Q54" s="7" t="s">
        <v>178</v>
      </c>
      <c r="DR54" s="7"/>
      <c r="DS54" s="3"/>
      <c r="DT54" s="3"/>
      <c r="DU54" s="3"/>
      <c r="DV54" s="3"/>
      <c r="DW54" s="3"/>
      <c r="DX54" s="3"/>
      <c r="DY54" s="3"/>
      <c r="DZ54" s="3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</row>
    <row r="55" ht="14.5" spans="1:167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Y55" s="1"/>
      <c r="Z55" s="1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W55" s="1"/>
      <c r="AX55" s="1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U55" s="1"/>
      <c r="BV55" s="1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S55" s="1"/>
      <c r="CT55" s="1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Q55" s="1"/>
      <c r="DR55" s="1"/>
      <c r="DS55" s="3"/>
      <c r="DT55" s="3"/>
      <c r="DU55" s="3"/>
      <c r="DV55" s="3"/>
      <c r="DW55" s="3"/>
      <c r="DX55" s="3"/>
      <c r="DY55" s="3"/>
      <c r="DZ55" s="3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</row>
    <row r="56" ht="14.5" spans="1:167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Y56" s="1"/>
      <c r="Z56" s="1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W56" s="1"/>
      <c r="AX56" s="1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U56" s="1"/>
      <c r="BV56" s="1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S56" s="1"/>
      <c r="CT56" s="1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Q56" s="1"/>
      <c r="DR56" s="1"/>
      <c r="DS56" s="3"/>
      <c r="DT56" s="3"/>
      <c r="DU56" s="3"/>
      <c r="DV56" s="3"/>
      <c r="DW56" s="3"/>
      <c r="DX56" s="3"/>
      <c r="DY56" s="3"/>
      <c r="DZ56" s="3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</row>
    <row r="57" ht="14.5" spans="1:167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Y57" s="1"/>
      <c r="Z57" s="1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W57" s="1"/>
      <c r="AX57" s="1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U57" s="1"/>
      <c r="BV57" s="1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S57" s="1"/>
      <c r="CT57" s="1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Q57" s="1"/>
      <c r="DR57" s="1"/>
      <c r="DS57" s="3"/>
      <c r="DT57" s="3"/>
      <c r="DU57" s="3"/>
      <c r="DV57" s="3"/>
      <c r="DW57" s="3"/>
      <c r="DX57" s="3"/>
      <c r="DY57" s="3"/>
      <c r="DZ57" s="3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</row>
    <row r="58" ht="14.5" spans="1:167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Y58" s="1"/>
      <c r="Z58" s="1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W58" s="1"/>
      <c r="AX58" s="1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U58" s="1"/>
      <c r="BV58" s="1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S58" s="1"/>
      <c r="CT58" s="1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Q58" s="1"/>
      <c r="DR58" s="1"/>
      <c r="DS58" s="3"/>
      <c r="DT58" s="3"/>
      <c r="DU58" s="3"/>
      <c r="DV58" s="3"/>
      <c r="DW58" s="3"/>
      <c r="DX58" s="3"/>
      <c r="DY58" s="3"/>
      <c r="DZ58" s="3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</row>
    <row r="59" ht="14.5" spans="1:167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Y59" s="1"/>
      <c r="Z59" s="1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W59" s="1"/>
      <c r="AX59" s="1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U59" s="1"/>
      <c r="BV59" s="1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S59" s="1"/>
      <c r="CT59" s="1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Q59" s="1"/>
      <c r="DR59" s="1"/>
      <c r="DS59" s="3"/>
      <c r="DT59" s="3"/>
      <c r="DU59" s="3"/>
      <c r="DV59" s="3"/>
      <c r="DW59" s="3"/>
      <c r="DX59" s="3"/>
      <c r="DY59" s="3"/>
      <c r="DZ59" s="3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</row>
    <row r="60" ht="14.5" spans="1:167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Y60" s="1"/>
      <c r="Z60" s="1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W60" s="1"/>
      <c r="AX60" s="1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U60" s="1"/>
      <c r="BV60" s="1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S60" s="1"/>
      <c r="CT60" s="1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Q60" s="1"/>
      <c r="DR60" s="1"/>
      <c r="DS60" s="3"/>
      <c r="DT60" s="3"/>
      <c r="DU60" s="3"/>
      <c r="DV60" s="3"/>
      <c r="DW60" s="3"/>
      <c r="DX60" s="3"/>
      <c r="DY60" s="3"/>
      <c r="DZ60" s="3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</row>
    <row r="61" ht="14.5" spans="1:167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Y61" s="1"/>
      <c r="Z61" s="1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W61" s="1"/>
      <c r="AX61" s="1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U61" s="1"/>
      <c r="BV61" s="1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S61" s="1"/>
      <c r="CT61" s="1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Q61" s="1"/>
      <c r="DR61" s="1"/>
      <c r="DS61" s="3"/>
      <c r="DT61" s="3"/>
      <c r="DU61" s="3"/>
      <c r="DV61" s="3"/>
      <c r="DW61" s="3"/>
      <c r="DX61" s="3"/>
      <c r="DY61" s="3"/>
      <c r="DZ61" s="3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</row>
    <row r="62" ht="14.5" spans="1:167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Y62" s="1"/>
      <c r="Z62" s="1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W62" s="1"/>
      <c r="AX62" s="1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U62" s="1"/>
      <c r="BV62" s="1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S62" s="1"/>
      <c r="CT62" s="1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Q62" s="1"/>
      <c r="DR62" s="1"/>
      <c r="DS62" s="3"/>
      <c r="DT62" s="3"/>
      <c r="DU62" s="3"/>
      <c r="DV62" s="3"/>
      <c r="DW62" s="3"/>
      <c r="DX62" s="3"/>
      <c r="DY62" s="3"/>
      <c r="DZ62" s="3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</row>
    <row r="63" ht="14.5" spans="1:167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Y63" s="1"/>
      <c r="Z63" s="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W63" s="1"/>
      <c r="AX63" s="1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U63" s="1"/>
      <c r="BV63" s="1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S63" s="1"/>
      <c r="CT63" s="1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Q63" s="1"/>
      <c r="DR63" s="1"/>
      <c r="DS63" s="3"/>
      <c r="DT63" s="3"/>
      <c r="DU63" s="3"/>
      <c r="DV63" s="3"/>
      <c r="DW63" s="3"/>
      <c r="DX63" s="3"/>
      <c r="DY63" s="3"/>
      <c r="DZ63" s="3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</row>
    <row r="64" ht="14.5" spans="1:167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Y64" s="1"/>
      <c r="Z64" s="1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W64" s="1"/>
      <c r="AX64" s="1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U64" s="1"/>
      <c r="BV64" s="1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S64" s="1"/>
      <c r="CT64" s="1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Q64" s="1"/>
      <c r="DR64" s="1"/>
      <c r="DS64" s="3"/>
      <c r="DT64" s="3"/>
      <c r="DU64" s="3"/>
      <c r="DV64" s="3"/>
      <c r="DW64" s="3"/>
      <c r="DX64" s="3"/>
      <c r="DY64" s="3"/>
      <c r="DZ64" s="3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</row>
    <row r="65" ht="14.5" spans="1:167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Y65" s="1"/>
      <c r="Z65" s="1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W65" s="1"/>
      <c r="AX65" s="1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U65" s="1"/>
      <c r="BV65" s="1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S65" s="1"/>
      <c r="CT65" s="1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Q65" s="1"/>
      <c r="DR65" s="1"/>
      <c r="DS65" s="3"/>
      <c r="DT65" s="3"/>
      <c r="DU65" s="3"/>
      <c r="DV65" s="3"/>
      <c r="DW65" s="3"/>
      <c r="DX65" s="3"/>
      <c r="DY65" s="3"/>
      <c r="DZ65" s="3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</row>
    <row r="66" ht="14.5" spans="1:167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Y66" s="1"/>
      <c r="Z66" s="1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W66" s="1"/>
      <c r="AX66" s="1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U66" s="1"/>
      <c r="BV66" s="1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S66" s="1"/>
      <c r="CT66" s="1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Q66" s="1"/>
      <c r="DR66" s="1"/>
      <c r="DS66" s="3"/>
      <c r="DT66" s="3"/>
      <c r="DU66" s="3"/>
      <c r="DV66" s="3"/>
      <c r="DW66" s="3"/>
      <c r="DX66" s="3"/>
      <c r="DY66" s="3"/>
      <c r="DZ66" s="3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</row>
    <row r="67" ht="14.5" spans="1:167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Y67" s="1"/>
      <c r="Z67" s="1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W67" s="1"/>
      <c r="AX67" s="1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U67" s="1"/>
      <c r="BV67" s="1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S67" s="1"/>
      <c r="CT67" s="1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Q67" s="1"/>
      <c r="DR67" s="1"/>
      <c r="DS67" s="3"/>
      <c r="DT67" s="3"/>
      <c r="DU67" s="3"/>
      <c r="DV67" s="3"/>
      <c r="DW67" s="3"/>
      <c r="DX67" s="3"/>
      <c r="DY67" s="3"/>
      <c r="DZ67" s="3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</row>
    <row r="68" ht="14.5" spans="1:167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Y68" s="1"/>
      <c r="Z68" s="1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W68" s="1"/>
      <c r="AX68" s="1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U68" s="1"/>
      <c r="BV68" s="1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S68" s="1"/>
      <c r="CT68" s="1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Q68" s="1"/>
      <c r="DR68" s="1"/>
      <c r="DS68" s="3"/>
      <c r="DT68" s="3"/>
      <c r="DU68" s="3"/>
      <c r="DV68" s="3"/>
      <c r="DW68" s="3"/>
      <c r="DX68" s="3"/>
      <c r="DY68" s="3"/>
      <c r="DZ68" s="3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</row>
    <row r="69" ht="14.5" spans="1:167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Y69" s="1"/>
      <c r="Z69" s="1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W69" s="1"/>
      <c r="AX69" s="1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U69" s="1"/>
      <c r="BV69" s="1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S69" s="1"/>
      <c r="CT69" s="1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Q69" s="1"/>
      <c r="DR69" s="1"/>
      <c r="DS69" s="3"/>
      <c r="DT69" s="3"/>
      <c r="DU69" s="3"/>
      <c r="DV69" s="3"/>
      <c r="DW69" s="3"/>
      <c r="DX69" s="3"/>
      <c r="DY69" s="3"/>
      <c r="DZ69" s="3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</row>
    <row r="70" ht="14.5" spans="1:167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Y70" s="1"/>
      <c r="Z70" s="1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W70" s="1"/>
      <c r="AX70" s="1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U70" s="1"/>
      <c r="BV70" s="1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S70" s="1"/>
      <c r="CT70" s="1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Q70" s="1"/>
      <c r="DR70" s="1"/>
      <c r="DS70" s="3"/>
      <c r="DT70" s="3"/>
      <c r="DU70" s="3"/>
      <c r="DV70" s="3"/>
      <c r="DW70" s="3"/>
      <c r="DX70" s="3"/>
      <c r="DY70" s="3"/>
      <c r="DZ70" s="3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</row>
    <row r="71" ht="14.5" spans="1:167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Y71" s="1"/>
      <c r="Z71" s="1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W71" s="1"/>
      <c r="AX71" s="1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U71" s="1"/>
      <c r="BV71" s="1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S71" s="1"/>
      <c r="CT71" s="1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Q71" s="1"/>
      <c r="DR71" s="1"/>
      <c r="DS71" s="3"/>
      <c r="DT71" s="3"/>
      <c r="DU71" s="3"/>
      <c r="DV71" s="3"/>
      <c r="DW71" s="3"/>
      <c r="DX71" s="3"/>
      <c r="DY71" s="3"/>
      <c r="DZ71" s="3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O71" s="1"/>
      <c r="EP71" s="1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</row>
    <row r="72" ht="14.5" spans="1:167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Y72" s="1"/>
      <c r="Z72" s="1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W72" s="1"/>
      <c r="AX72" s="1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U72" s="1"/>
      <c r="BV72" s="1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S72" s="1"/>
      <c r="CT72" s="1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Q72" s="1"/>
      <c r="DR72" s="1"/>
      <c r="DS72" s="3"/>
      <c r="DT72" s="3"/>
      <c r="DU72" s="3"/>
      <c r="DV72" s="3"/>
      <c r="DW72" s="3"/>
      <c r="DX72" s="3"/>
      <c r="DY72" s="3"/>
      <c r="DZ72" s="3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O72" s="1"/>
      <c r="EP72" s="1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</row>
    <row r="73" ht="14.5" spans="1:167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Y73" s="1"/>
      <c r="Z73" s="1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W73" s="1"/>
      <c r="AX73" s="1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U73" s="1"/>
      <c r="BV73" s="1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S73" s="1"/>
      <c r="CT73" s="1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Q73" s="1"/>
      <c r="DR73" s="1"/>
      <c r="DS73" s="3"/>
      <c r="DT73" s="3"/>
      <c r="DU73" s="3"/>
      <c r="DV73" s="3"/>
      <c r="DW73" s="3"/>
      <c r="DX73" s="3"/>
      <c r="DY73" s="3"/>
      <c r="DZ73" s="3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O73" s="1"/>
      <c r="EP73" s="1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</row>
    <row r="74" ht="14.5" spans="1:167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Y74" s="1"/>
      <c r="Z74" s="1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W74" s="1"/>
      <c r="AX74" s="1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U74" s="1"/>
      <c r="BV74" s="1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S74" s="1"/>
      <c r="CT74" s="1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Q74" s="1"/>
      <c r="DR74" s="1"/>
      <c r="DS74" s="3"/>
      <c r="DT74" s="3"/>
      <c r="DU74" s="3"/>
      <c r="DV74" s="3"/>
      <c r="DW74" s="3"/>
      <c r="DX74" s="3"/>
      <c r="DY74" s="3"/>
      <c r="DZ74" s="3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O74" s="1"/>
      <c r="EP74" s="1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</row>
    <row r="75" ht="14.5" spans="1:167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Y75" s="1"/>
      <c r="Z75" s="1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W75" s="1"/>
      <c r="AX75" s="1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U75" s="1"/>
      <c r="BV75" s="1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S75" s="1"/>
      <c r="CT75" s="1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Q75" s="1"/>
      <c r="DR75" s="1"/>
      <c r="DS75" s="3"/>
      <c r="DT75" s="3"/>
      <c r="DU75" s="3"/>
      <c r="DV75" s="3"/>
      <c r="DW75" s="3"/>
      <c r="DX75" s="3"/>
      <c r="DY75" s="3"/>
      <c r="DZ75" s="3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O75" s="1"/>
      <c r="EP75" s="1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</row>
    <row r="76" ht="14.5" spans="1:167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Y76" s="1"/>
      <c r="Z76" s="1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W76" s="1"/>
      <c r="AX76" s="1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U76" s="1"/>
      <c r="BV76" s="1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S76" s="1"/>
      <c r="CT76" s="1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Q76" s="1"/>
      <c r="DR76" s="1"/>
      <c r="DS76" s="3"/>
      <c r="DT76" s="3"/>
      <c r="DU76" s="3"/>
      <c r="DV76" s="3"/>
      <c r="DW76" s="3"/>
      <c r="DX76" s="3"/>
      <c r="DY76" s="3"/>
      <c r="DZ76" s="3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O76" s="1"/>
      <c r="EP76" s="1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</row>
    <row r="77" ht="14.5" spans="1:167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Y77" s="1"/>
      <c r="Z77" s="1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W77" s="1"/>
      <c r="AX77" s="1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U77" s="1"/>
      <c r="BV77" s="1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S77" s="1"/>
      <c r="CT77" s="1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Q77" s="1"/>
      <c r="DR77" s="1"/>
      <c r="DS77" s="3"/>
      <c r="DT77" s="3"/>
      <c r="DU77" s="3"/>
      <c r="DV77" s="3"/>
      <c r="DW77" s="3"/>
      <c r="DX77" s="3"/>
      <c r="DY77" s="3"/>
      <c r="DZ77" s="3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O77" s="1"/>
      <c r="EP77" s="1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</row>
    <row r="78" ht="14.5" spans="1:167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Y78" s="1"/>
      <c r="Z78" s="1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W78" s="1"/>
      <c r="AX78" s="1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U78" s="1"/>
      <c r="BV78" s="1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S78" s="1"/>
      <c r="CT78" s="1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Q78" s="1"/>
      <c r="DR78" s="1"/>
      <c r="DS78" s="3"/>
      <c r="DT78" s="3"/>
      <c r="DU78" s="3"/>
      <c r="DV78" s="3"/>
      <c r="DW78" s="3"/>
      <c r="DX78" s="3"/>
      <c r="DY78" s="3"/>
      <c r="DZ78" s="3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O78" s="1"/>
      <c r="EP78" s="1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</row>
    <row r="79" ht="14.5" spans="1:167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Y79" s="1"/>
      <c r="Z79" s="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W79" s="1"/>
      <c r="AX79" s="1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1"/>
      <c r="BV79" s="1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S79" s="1"/>
      <c r="CT79" s="1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Q79" s="1"/>
      <c r="DR79" s="1"/>
      <c r="DS79" s="3"/>
      <c r="DT79" s="3"/>
      <c r="DU79" s="3"/>
      <c r="DV79" s="3"/>
      <c r="DW79" s="3"/>
      <c r="DX79" s="3"/>
      <c r="DY79" s="3"/>
      <c r="DZ79" s="3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O79" s="1"/>
      <c r="EP79" s="1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</row>
    <row r="80" ht="14.5" spans="1:167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Y80" s="1"/>
      <c r="Z80" s="1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W80" s="1"/>
      <c r="AX80" s="1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1"/>
      <c r="BV80" s="1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S80" s="1"/>
      <c r="CT80" s="1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Q80" s="1"/>
      <c r="DR80" s="1"/>
      <c r="DS80" s="3"/>
      <c r="DT80" s="3"/>
      <c r="DU80" s="3"/>
      <c r="DV80" s="3"/>
      <c r="DW80" s="3"/>
      <c r="DX80" s="3"/>
      <c r="DY80" s="3"/>
      <c r="DZ80" s="3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O80" s="1"/>
      <c r="EP80" s="1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</row>
    <row r="81" ht="14.5" spans="1:167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Y81" s="1"/>
      <c r="Z81" s="1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W81" s="1"/>
      <c r="AX81" s="1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1"/>
      <c r="BV81" s="1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S81" s="1"/>
      <c r="CT81" s="1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Q81" s="1"/>
      <c r="DR81" s="1"/>
      <c r="DS81" s="3"/>
      <c r="DT81" s="3"/>
      <c r="DU81" s="3"/>
      <c r="DV81" s="3"/>
      <c r="DW81" s="3"/>
      <c r="DX81" s="3"/>
      <c r="DY81" s="3"/>
      <c r="DZ81" s="3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O81" s="1"/>
      <c r="EP81" s="1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</row>
    <row r="82" ht="14.5" spans="1:167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Y82" s="1"/>
      <c r="Z82" s="1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W82" s="1"/>
      <c r="AX82" s="1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1"/>
      <c r="BV82" s="1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S82" s="1"/>
      <c r="CT82" s="1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Q82" s="1"/>
      <c r="DR82" s="1"/>
      <c r="DS82" s="3"/>
      <c r="DT82" s="3"/>
      <c r="DU82" s="3"/>
      <c r="DV82" s="3"/>
      <c r="DW82" s="3"/>
      <c r="DX82" s="3"/>
      <c r="DY82" s="3"/>
      <c r="DZ82" s="3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O82" s="1"/>
      <c r="EP82" s="1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</row>
    <row r="83" ht="14.5" spans="1:167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Y83" s="1"/>
      <c r="Z83" s="1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W83" s="1"/>
      <c r="AX83" s="1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1"/>
      <c r="BV83" s="1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S83" s="1"/>
      <c r="CT83" s="1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Q83" s="1"/>
      <c r="DR83" s="1"/>
      <c r="DS83" s="3"/>
      <c r="DT83" s="3"/>
      <c r="DU83" s="3"/>
      <c r="DV83" s="3"/>
      <c r="DW83" s="3"/>
      <c r="DX83" s="3"/>
      <c r="DY83" s="3"/>
      <c r="DZ83" s="3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O83" s="1"/>
      <c r="EP83" s="1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</row>
    <row r="84" ht="14.5" spans="1:167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Y84" s="1"/>
      <c r="Z84" s="1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W84" s="1"/>
      <c r="AX84" s="1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U84" s="1"/>
      <c r="BV84" s="1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S84" s="1"/>
      <c r="CT84" s="1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Q84" s="1"/>
      <c r="DR84" s="1"/>
      <c r="DS84" s="3"/>
      <c r="DT84" s="3"/>
      <c r="DU84" s="3"/>
      <c r="DV84" s="3"/>
      <c r="DW84" s="3"/>
      <c r="DX84" s="3"/>
      <c r="DY84" s="3"/>
      <c r="DZ84" s="3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O84" s="1"/>
      <c r="EP84" s="1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</row>
    <row r="85" ht="14.5" spans="1:167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Y85" s="1"/>
      <c r="Z85" s="1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W85" s="1"/>
      <c r="AX85" s="1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U85" s="1"/>
      <c r="BV85" s="1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S85" s="1"/>
      <c r="CT85" s="1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Q85" s="1"/>
      <c r="DR85" s="1"/>
      <c r="DS85" s="3"/>
      <c r="DT85" s="3"/>
      <c r="DU85" s="3"/>
      <c r="DV85" s="3"/>
      <c r="DW85" s="3"/>
      <c r="DX85" s="3"/>
      <c r="DY85" s="3"/>
      <c r="DZ85" s="3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O85" s="1"/>
      <c r="EP85" s="1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</row>
    <row r="86" ht="14.5" spans="1:167">
      <c r="A86" s="1"/>
      <c r="B86" s="1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Y86" s="1"/>
      <c r="Z86" s="1"/>
      <c r="AA86" s="3"/>
      <c r="AB86" s="3"/>
      <c r="AC86" s="3"/>
      <c r="AD86" s="3"/>
      <c r="AE86" s="3"/>
      <c r="AF86" s="3"/>
      <c r="AG86" s="3"/>
      <c r="AH86" s="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W86" s="1"/>
      <c r="AX86" s="1"/>
      <c r="AY86" s="3"/>
      <c r="AZ86" s="3"/>
      <c r="BA86" s="3"/>
      <c r="BB86" s="3"/>
      <c r="BC86" s="3"/>
      <c r="BD86" s="3"/>
      <c r="BE86" s="3"/>
      <c r="BF86" s="3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U86" s="1"/>
      <c r="BV86" s="1"/>
      <c r="BW86" s="3"/>
      <c r="BX86" s="3"/>
      <c r="BY86" s="3"/>
      <c r="BZ86" s="3"/>
      <c r="CA86" s="3"/>
      <c r="CB86" s="3"/>
      <c r="CC86" s="3"/>
      <c r="CD86" s="3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S86" s="1"/>
      <c r="CT86" s="1"/>
      <c r="CU86" s="3"/>
      <c r="CV86" s="3"/>
      <c r="CW86" s="3"/>
      <c r="CX86" s="3"/>
      <c r="CY86" s="3"/>
      <c r="CZ86" s="3"/>
      <c r="DA86" s="3"/>
      <c r="DB86" s="3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Q86" s="1"/>
      <c r="DR86" s="1"/>
      <c r="DS86" s="3"/>
      <c r="DT86" s="3"/>
      <c r="DU86" s="3"/>
      <c r="DV86" s="3"/>
      <c r="DW86" s="3"/>
      <c r="DX86" s="3"/>
      <c r="DY86" s="3"/>
      <c r="DZ86" s="3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O86" s="1"/>
      <c r="EP86" s="1"/>
      <c r="EQ86" s="3"/>
      <c r="ER86" s="3"/>
      <c r="ES86" s="3"/>
      <c r="ET86" s="3"/>
      <c r="EU86" s="3"/>
      <c r="EV86" s="3"/>
      <c r="EW86" s="3"/>
      <c r="EX86" s="3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</row>
    <row r="87" ht="14.5" spans="1:167">
      <c r="A87" s="1"/>
      <c r="B87" s="1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Y87" s="1"/>
      <c r="Z87" s="1"/>
      <c r="AA87" s="3"/>
      <c r="AB87" s="3"/>
      <c r="AC87" s="3"/>
      <c r="AD87" s="3"/>
      <c r="AE87" s="3"/>
      <c r="AF87" s="3"/>
      <c r="AG87" s="3"/>
      <c r="AH87" s="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W87" s="1"/>
      <c r="AX87" s="1"/>
      <c r="AY87" s="3"/>
      <c r="AZ87" s="3"/>
      <c r="BA87" s="3"/>
      <c r="BB87" s="3"/>
      <c r="BC87" s="3"/>
      <c r="BD87" s="3"/>
      <c r="BE87" s="3"/>
      <c r="BF87" s="3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U87" s="1"/>
      <c r="BV87" s="1"/>
      <c r="BW87" s="3"/>
      <c r="BX87" s="3"/>
      <c r="BY87" s="3"/>
      <c r="BZ87" s="3"/>
      <c r="CA87" s="3"/>
      <c r="CB87" s="3"/>
      <c r="CC87" s="3"/>
      <c r="CD87" s="3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S87" s="1"/>
      <c r="CT87" s="1"/>
      <c r="CU87" s="3"/>
      <c r="CV87" s="3"/>
      <c r="CW87" s="3"/>
      <c r="CX87" s="3"/>
      <c r="CY87" s="3"/>
      <c r="CZ87" s="3"/>
      <c r="DA87" s="3"/>
      <c r="DB87" s="3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Q87" s="1"/>
      <c r="DR87" s="1"/>
      <c r="DS87" s="3"/>
      <c r="DT87" s="3"/>
      <c r="DU87" s="3"/>
      <c r="DV87" s="3"/>
      <c r="DW87" s="3"/>
      <c r="DX87" s="3"/>
      <c r="DY87" s="3"/>
      <c r="DZ87" s="3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O87" s="1"/>
      <c r="EP87" s="1"/>
      <c r="EQ87" s="3"/>
      <c r="ER87" s="3"/>
      <c r="ES87" s="3"/>
      <c r="ET87" s="3"/>
      <c r="EU87" s="3"/>
      <c r="EV87" s="3"/>
      <c r="EW87" s="3"/>
      <c r="EX87" s="3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</row>
    <row r="88" ht="14.5" spans="1:167">
      <c r="A88" s="1"/>
      <c r="B88" s="1"/>
      <c r="C88" s="3"/>
      <c r="D88" s="3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Y88" s="1"/>
      <c r="Z88" s="1"/>
      <c r="AA88" s="3"/>
      <c r="AB88" s="3"/>
      <c r="AC88" s="3"/>
      <c r="AD88" s="3"/>
      <c r="AE88" s="3"/>
      <c r="AF88" s="3"/>
      <c r="AG88" s="3"/>
      <c r="AH88" s="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W88" s="1"/>
      <c r="AX88" s="1"/>
      <c r="AY88" s="3"/>
      <c r="AZ88" s="3"/>
      <c r="BA88" s="3"/>
      <c r="BB88" s="3"/>
      <c r="BC88" s="3"/>
      <c r="BD88" s="3"/>
      <c r="BE88" s="3"/>
      <c r="BF88" s="3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U88" s="1"/>
      <c r="BV88" s="1"/>
      <c r="BW88" s="3"/>
      <c r="BX88" s="3"/>
      <c r="BY88" s="3"/>
      <c r="BZ88" s="3"/>
      <c r="CA88" s="3"/>
      <c r="CB88" s="3"/>
      <c r="CC88" s="3"/>
      <c r="CD88" s="3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S88" s="1"/>
      <c r="CT88" s="1"/>
      <c r="CU88" s="3"/>
      <c r="CV88" s="3"/>
      <c r="CW88" s="3"/>
      <c r="CX88" s="3"/>
      <c r="CY88" s="3"/>
      <c r="CZ88" s="3"/>
      <c r="DA88" s="3"/>
      <c r="DB88" s="3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Q88" s="1"/>
      <c r="DR88" s="1"/>
      <c r="DS88" s="3"/>
      <c r="DT88" s="3"/>
      <c r="DU88" s="3"/>
      <c r="DV88" s="3"/>
      <c r="DW88" s="3"/>
      <c r="DX88" s="3"/>
      <c r="DY88" s="3"/>
      <c r="DZ88" s="3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O88" s="1"/>
      <c r="EP88" s="1"/>
      <c r="EQ88" s="3"/>
      <c r="ER88" s="3"/>
      <c r="ES88" s="3"/>
      <c r="ET88" s="3"/>
      <c r="EU88" s="3"/>
      <c r="EV88" s="3"/>
      <c r="EW88" s="3"/>
      <c r="EX88" s="3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</row>
    <row r="89" ht="14.5" spans="1:167">
      <c r="A89" s="1"/>
      <c r="B89" s="1"/>
      <c r="C89" s="3"/>
      <c r="D89" s="3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Y89" s="1"/>
      <c r="Z89" s="1"/>
      <c r="AA89" s="3"/>
      <c r="AB89" s="3"/>
      <c r="AC89" s="3"/>
      <c r="AD89" s="3"/>
      <c r="AE89" s="3"/>
      <c r="AF89" s="3"/>
      <c r="AG89" s="3"/>
      <c r="AH89" s="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W89" s="1"/>
      <c r="AX89" s="1"/>
      <c r="AY89" s="3"/>
      <c r="AZ89" s="3"/>
      <c r="BA89" s="3"/>
      <c r="BB89" s="3"/>
      <c r="BC89" s="3"/>
      <c r="BD89" s="3"/>
      <c r="BE89" s="3"/>
      <c r="BF89" s="3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U89" s="1"/>
      <c r="BV89" s="1"/>
      <c r="BW89" s="3"/>
      <c r="BX89" s="3"/>
      <c r="BY89" s="3"/>
      <c r="BZ89" s="3"/>
      <c r="CA89" s="3"/>
      <c r="CB89" s="3"/>
      <c r="CC89" s="3"/>
      <c r="CD89" s="3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S89" s="1"/>
      <c r="CT89" s="1"/>
      <c r="CU89" s="3"/>
      <c r="CV89" s="3"/>
      <c r="CW89" s="3"/>
      <c r="CX89" s="3"/>
      <c r="CY89" s="3"/>
      <c r="CZ89" s="3"/>
      <c r="DA89" s="3"/>
      <c r="DB89" s="3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Q89" s="1"/>
      <c r="DR89" s="1"/>
      <c r="DS89" s="3"/>
      <c r="DT89" s="3"/>
      <c r="DU89" s="3"/>
      <c r="DV89" s="3"/>
      <c r="DW89" s="3"/>
      <c r="DX89" s="3"/>
      <c r="DY89" s="3"/>
      <c r="DZ89" s="3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O89" s="1"/>
      <c r="EP89" s="1"/>
      <c r="EQ89" s="3"/>
      <c r="ER89" s="3"/>
      <c r="ES89" s="3"/>
      <c r="ET89" s="3"/>
      <c r="EU89" s="3"/>
      <c r="EV89" s="3"/>
      <c r="EW89" s="3"/>
      <c r="EX89" s="3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</row>
    <row r="90" ht="14.5" spans="1:167">
      <c r="A90" s="1"/>
      <c r="B90" s="1"/>
      <c r="C90" s="3"/>
      <c r="D90" s="3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Y90" s="1"/>
      <c r="Z90" s="1"/>
      <c r="AA90" s="3"/>
      <c r="AB90" s="3"/>
      <c r="AC90" s="3"/>
      <c r="AD90" s="3"/>
      <c r="AE90" s="3"/>
      <c r="AF90" s="3"/>
      <c r="AG90" s="3"/>
      <c r="AH90" s="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W90" s="1"/>
      <c r="AX90" s="1"/>
      <c r="AY90" s="3"/>
      <c r="AZ90" s="3"/>
      <c r="BA90" s="3"/>
      <c r="BB90" s="3"/>
      <c r="BC90" s="3"/>
      <c r="BD90" s="3"/>
      <c r="BE90" s="3"/>
      <c r="BF90" s="3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U90" s="1"/>
      <c r="BV90" s="1"/>
      <c r="BW90" s="3"/>
      <c r="BX90" s="3"/>
      <c r="BY90" s="3"/>
      <c r="BZ90" s="3"/>
      <c r="CA90" s="3"/>
      <c r="CB90" s="3"/>
      <c r="CC90" s="3"/>
      <c r="CD90" s="3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S90" s="1"/>
      <c r="CT90" s="1"/>
      <c r="CU90" s="3"/>
      <c r="CV90" s="3"/>
      <c r="CW90" s="3"/>
      <c r="CX90" s="3"/>
      <c r="CY90" s="3"/>
      <c r="CZ90" s="3"/>
      <c r="DA90" s="3"/>
      <c r="DB90" s="3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Q90" s="1"/>
      <c r="DR90" s="1"/>
      <c r="DS90" s="3"/>
      <c r="DT90" s="3"/>
      <c r="DU90" s="3"/>
      <c r="DV90" s="3"/>
      <c r="DW90" s="3"/>
      <c r="DX90" s="3"/>
      <c r="DY90" s="3"/>
      <c r="DZ90" s="3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O90" s="1"/>
      <c r="EP90" s="1"/>
      <c r="EQ90" s="3"/>
      <c r="ER90" s="3"/>
      <c r="ES90" s="3"/>
      <c r="ET90" s="3"/>
      <c r="EU90" s="3"/>
      <c r="EV90" s="3"/>
      <c r="EW90" s="3"/>
      <c r="EX90" s="3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</row>
    <row r="91" ht="14.5" spans="1:167">
      <c r="A91" s="1"/>
      <c r="B91" s="1"/>
      <c r="C91" s="3"/>
      <c r="D91" s="3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Y91" s="1"/>
      <c r="Z91" s="1"/>
      <c r="AA91" s="3"/>
      <c r="AB91" s="3"/>
      <c r="AC91" s="3"/>
      <c r="AD91" s="3"/>
      <c r="AE91" s="3"/>
      <c r="AF91" s="3"/>
      <c r="AG91" s="3"/>
      <c r="AH91" s="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W91" s="1"/>
      <c r="AX91" s="1"/>
      <c r="AY91" s="3"/>
      <c r="AZ91" s="3"/>
      <c r="BA91" s="3"/>
      <c r="BB91" s="3"/>
      <c r="BC91" s="3"/>
      <c r="BD91" s="3"/>
      <c r="BE91" s="3"/>
      <c r="BF91" s="3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U91" s="1"/>
      <c r="BV91" s="1"/>
      <c r="BW91" s="3"/>
      <c r="BX91" s="3"/>
      <c r="BY91" s="3"/>
      <c r="BZ91" s="3"/>
      <c r="CA91" s="3"/>
      <c r="CB91" s="3"/>
      <c r="CC91" s="3"/>
      <c r="CD91" s="3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S91" s="1"/>
      <c r="CT91" s="1"/>
      <c r="CU91" s="3"/>
      <c r="CV91" s="3"/>
      <c r="CW91" s="3"/>
      <c r="CX91" s="3"/>
      <c r="CY91" s="3"/>
      <c r="CZ91" s="3"/>
      <c r="DA91" s="3"/>
      <c r="DB91" s="3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Q91" s="1"/>
      <c r="DR91" s="1"/>
      <c r="DS91" s="3"/>
      <c r="DT91" s="3"/>
      <c r="DU91" s="3"/>
      <c r="DV91" s="3"/>
      <c r="DW91" s="3"/>
      <c r="DX91" s="3"/>
      <c r="DY91" s="3"/>
      <c r="DZ91" s="3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O91" s="1"/>
      <c r="EP91" s="1"/>
      <c r="EQ91" s="3"/>
      <c r="ER91" s="3"/>
      <c r="ES91" s="3"/>
      <c r="ET91" s="3"/>
      <c r="EU91" s="3"/>
      <c r="EV91" s="3"/>
      <c r="EW91" s="3"/>
      <c r="EX91" s="3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</row>
    <row r="92" ht="14.5" spans="1:167">
      <c r="A92" s="1"/>
      <c r="B92" s="1"/>
      <c r="C92" s="3"/>
      <c r="D92" s="3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Y92" s="1"/>
      <c r="Z92" s="1"/>
      <c r="AA92" s="3"/>
      <c r="AB92" s="3"/>
      <c r="AC92" s="3"/>
      <c r="AD92" s="3"/>
      <c r="AE92" s="3"/>
      <c r="AF92" s="3"/>
      <c r="AG92" s="3"/>
      <c r="AH92" s="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W92" s="1"/>
      <c r="AX92" s="1"/>
      <c r="AY92" s="3"/>
      <c r="AZ92" s="3"/>
      <c r="BA92" s="3"/>
      <c r="BB92" s="3"/>
      <c r="BC92" s="3"/>
      <c r="BD92" s="3"/>
      <c r="BE92" s="3"/>
      <c r="BF92" s="3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U92" s="1"/>
      <c r="BV92" s="1"/>
      <c r="BW92" s="3"/>
      <c r="BX92" s="3"/>
      <c r="BY92" s="3"/>
      <c r="BZ92" s="3"/>
      <c r="CA92" s="3"/>
      <c r="CB92" s="3"/>
      <c r="CC92" s="3"/>
      <c r="CD92" s="3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S92" s="1"/>
      <c r="CT92" s="1"/>
      <c r="CU92" s="3"/>
      <c r="CV92" s="3"/>
      <c r="CW92" s="3"/>
      <c r="CX92" s="3"/>
      <c r="CY92" s="3"/>
      <c r="CZ92" s="3"/>
      <c r="DA92" s="3"/>
      <c r="DB92" s="3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Q92" s="1"/>
      <c r="DR92" s="1"/>
      <c r="DS92" s="3"/>
      <c r="DT92" s="3"/>
      <c r="DU92" s="3"/>
      <c r="DV92" s="3"/>
      <c r="DW92" s="3"/>
      <c r="DX92" s="3"/>
      <c r="DY92" s="3"/>
      <c r="DZ92" s="3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O92" s="1"/>
      <c r="EP92" s="1"/>
      <c r="EQ92" s="3"/>
      <c r="ER92" s="3"/>
      <c r="ES92" s="3"/>
      <c r="ET92" s="3"/>
      <c r="EU92" s="3"/>
      <c r="EV92" s="3"/>
      <c r="EW92" s="3"/>
      <c r="EX92" s="3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</row>
    <row r="93" ht="14.5" spans="1:167">
      <c r="A93" s="1"/>
      <c r="B93" s="1"/>
      <c r="C93" s="3"/>
      <c r="D93" s="3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Y93" s="1"/>
      <c r="Z93" s="1"/>
      <c r="AA93" s="3"/>
      <c r="AB93" s="3"/>
      <c r="AC93" s="3"/>
      <c r="AD93" s="3"/>
      <c r="AE93" s="3"/>
      <c r="AF93" s="3"/>
      <c r="AG93" s="3"/>
      <c r="AH93" s="3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W93" s="1"/>
      <c r="AX93" s="1"/>
      <c r="AY93" s="3"/>
      <c r="AZ93" s="3"/>
      <c r="BA93" s="3"/>
      <c r="BB93" s="3"/>
      <c r="BC93" s="3"/>
      <c r="BD93" s="3"/>
      <c r="BE93" s="3"/>
      <c r="BF93" s="3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U93" s="1"/>
      <c r="BV93" s="1"/>
      <c r="BW93" s="3"/>
      <c r="BX93" s="3"/>
      <c r="BY93" s="3"/>
      <c r="BZ93" s="3"/>
      <c r="CA93" s="3"/>
      <c r="CB93" s="3"/>
      <c r="CC93" s="3"/>
      <c r="CD93" s="3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S93" s="1"/>
      <c r="CT93" s="1"/>
      <c r="CU93" s="3"/>
      <c r="CV93" s="3"/>
      <c r="CW93" s="3"/>
      <c r="CX93" s="3"/>
      <c r="CY93" s="3"/>
      <c r="CZ93" s="3"/>
      <c r="DA93" s="3"/>
      <c r="DB93" s="3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Q93" s="1"/>
      <c r="DR93" s="1"/>
      <c r="DS93" s="3"/>
      <c r="DT93" s="3"/>
      <c r="DU93" s="3"/>
      <c r="DV93" s="3"/>
      <c r="DW93" s="3"/>
      <c r="DX93" s="3"/>
      <c r="DY93" s="3"/>
      <c r="DZ93" s="3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O93" s="1"/>
      <c r="EP93" s="1"/>
      <c r="EQ93" s="3"/>
      <c r="ER93" s="3"/>
      <c r="ES93" s="3"/>
      <c r="ET93" s="3"/>
      <c r="EU93" s="3"/>
      <c r="EV93" s="3"/>
      <c r="EW93" s="3"/>
      <c r="EX93" s="3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</row>
    <row r="94" ht="14.5" spans="1:167">
      <c r="A94" s="1"/>
      <c r="B94" s="1"/>
      <c r="C94" s="3"/>
      <c r="D94" s="3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Y94" s="1"/>
      <c r="Z94" s="1"/>
      <c r="AA94" s="3"/>
      <c r="AB94" s="3"/>
      <c r="AC94" s="3"/>
      <c r="AD94" s="3"/>
      <c r="AE94" s="3"/>
      <c r="AF94" s="3"/>
      <c r="AG94" s="3"/>
      <c r="AH94" s="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W94" s="1"/>
      <c r="AX94" s="1"/>
      <c r="AY94" s="3"/>
      <c r="AZ94" s="3"/>
      <c r="BA94" s="3"/>
      <c r="BB94" s="3"/>
      <c r="BC94" s="3"/>
      <c r="BD94" s="3"/>
      <c r="BE94" s="3"/>
      <c r="BF94" s="3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U94" s="1"/>
      <c r="BV94" s="1"/>
      <c r="BW94" s="3"/>
      <c r="BX94" s="3"/>
      <c r="BY94" s="3"/>
      <c r="BZ94" s="3"/>
      <c r="CA94" s="3"/>
      <c r="CB94" s="3"/>
      <c r="CC94" s="3"/>
      <c r="CD94" s="3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S94" s="1"/>
      <c r="CT94" s="1"/>
      <c r="CU94" s="3"/>
      <c r="CV94" s="3"/>
      <c r="CW94" s="3"/>
      <c r="CX94" s="3"/>
      <c r="CY94" s="3"/>
      <c r="CZ94" s="3"/>
      <c r="DA94" s="3"/>
      <c r="DB94" s="3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Q94" s="1"/>
      <c r="DR94" s="1"/>
      <c r="DS94" s="3"/>
      <c r="DT94" s="3"/>
      <c r="DU94" s="3"/>
      <c r="DV94" s="3"/>
      <c r="DW94" s="3"/>
      <c r="DX94" s="3"/>
      <c r="DY94" s="3"/>
      <c r="DZ94" s="3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O94" s="1"/>
      <c r="EP94" s="1"/>
      <c r="EQ94" s="3"/>
      <c r="ER94" s="3"/>
      <c r="ES94" s="3"/>
      <c r="ET94" s="3"/>
      <c r="EU94" s="3"/>
      <c r="EV94" s="3"/>
      <c r="EW94" s="3"/>
      <c r="EX94" s="3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</row>
    <row r="95" ht="14.5" spans="1:167">
      <c r="A95" s="1"/>
      <c r="B95" s="1"/>
      <c r="C95" s="3"/>
      <c r="D95" s="3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Y95" s="1"/>
      <c r="Z95" s="1"/>
      <c r="AA95" s="3"/>
      <c r="AB95" s="3"/>
      <c r="AC95" s="3"/>
      <c r="AD95" s="3"/>
      <c r="AE95" s="3"/>
      <c r="AF95" s="3"/>
      <c r="AG95" s="3"/>
      <c r="AH95" s="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W95" s="1"/>
      <c r="AX95" s="1"/>
      <c r="AY95" s="3"/>
      <c r="AZ95" s="3"/>
      <c r="BA95" s="3"/>
      <c r="BB95" s="3"/>
      <c r="BC95" s="3"/>
      <c r="BD95" s="3"/>
      <c r="BE95" s="3"/>
      <c r="BF95" s="3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U95" s="1"/>
      <c r="BV95" s="1"/>
      <c r="BW95" s="3"/>
      <c r="BX95" s="3"/>
      <c r="BY95" s="3"/>
      <c r="BZ95" s="3"/>
      <c r="CA95" s="3"/>
      <c r="CB95" s="3"/>
      <c r="CC95" s="3"/>
      <c r="CD95" s="3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S95" s="1"/>
      <c r="CT95" s="1"/>
      <c r="CU95" s="3"/>
      <c r="CV95" s="3"/>
      <c r="CW95" s="3"/>
      <c r="CX95" s="3"/>
      <c r="CY95" s="3"/>
      <c r="CZ95" s="3"/>
      <c r="DA95" s="3"/>
      <c r="DB95" s="3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Q95" s="1"/>
      <c r="DR95" s="1"/>
      <c r="DS95" s="3"/>
      <c r="DT95" s="3"/>
      <c r="DU95" s="3"/>
      <c r="DV95" s="3"/>
      <c r="DW95" s="3"/>
      <c r="DX95" s="3"/>
      <c r="DY95" s="3"/>
      <c r="DZ95" s="3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O95" s="1"/>
      <c r="EP95" s="1"/>
      <c r="EQ95" s="3"/>
      <c r="ER95" s="3"/>
      <c r="ES95" s="3"/>
      <c r="ET95" s="3"/>
      <c r="EU95" s="3"/>
      <c r="EV95" s="3"/>
      <c r="EW95" s="3"/>
      <c r="EX95" s="3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</row>
    <row r="96" ht="14.5" spans="1:167">
      <c r="A96" s="1"/>
      <c r="B96" s="1"/>
      <c r="C96" s="3"/>
      <c r="D96" s="3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Y96" s="1"/>
      <c r="Z96" s="1"/>
      <c r="AA96" s="3"/>
      <c r="AB96" s="3"/>
      <c r="AC96" s="3"/>
      <c r="AD96" s="3"/>
      <c r="AE96" s="3"/>
      <c r="AF96" s="3"/>
      <c r="AG96" s="3"/>
      <c r="AH96" s="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W96" s="1"/>
      <c r="AX96" s="1"/>
      <c r="AY96" s="3"/>
      <c r="AZ96" s="3"/>
      <c r="BA96" s="3"/>
      <c r="BB96" s="3"/>
      <c r="BC96" s="3"/>
      <c r="BD96" s="3"/>
      <c r="BE96" s="3"/>
      <c r="BF96" s="3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U96" s="1"/>
      <c r="BV96" s="1"/>
      <c r="BW96" s="3"/>
      <c r="BX96" s="3"/>
      <c r="BY96" s="3"/>
      <c r="BZ96" s="3"/>
      <c r="CA96" s="3"/>
      <c r="CB96" s="3"/>
      <c r="CC96" s="3"/>
      <c r="CD96" s="3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S96" s="1"/>
      <c r="CT96" s="1"/>
      <c r="CU96" s="3"/>
      <c r="CV96" s="3"/>
      <c r="CW96" s="3"/>
      <c r="CX96" s="3"/>
      <c r="CY96" s="3"/>
      <c r="CZ96" s="3"/>
      <c r="DA96" s="3"/>
      <c r="DB96" s="3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Q96" s="1"/>
      <c r="DR96" s="1"/>
      <c r="DS96" s="3"/>
      <c r="DT96" s="3"/>
      <c r="DU96" s="3"/>
      <c r="DV96" s="3"/>
      <c r="DW96" s="3"/>
      <c r="DX96" s="3"/>
      <c r="DY96" s="3"/>
      <c r="DZ96" s="3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O96" s="1"/>
      <c r="EP96" s="1"/>
      <c r="EQ96" s="3"/>
      <c r="ER96" s="3"/>
      <c r="ES96" s="3"/>
      <c r="ET96" s="3"/>
      <c r="EU96" s="3"/>
      <c r="EV96" s="3"/>
      <c r="EW96" s="3"/>
      <c r="EX96" s="3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</row>
    <row r="97" ht="14.5" spans="1:167">
      <c r="A97" s="1"/>
      <c r="B97" s="1"/>
      <c r="C97" s="3"/>
      <c r="D97" s="3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3"/>
      <c r="AB97" s="3"/>
      <c r="AC97" s="3"/>
      <c r="AD97" s="3"/>
      <c r="AE97" s="3"/>
      <c r="AF97" s="3"/>
      <c r="AG97" s="3"/>
      <c r="AH97" s="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W97" s="1"/>
      <c r="AX97" s="1"/>
      <c r="AY97" s="3"/>
      <c r="AZ97" s="3"/>
      <c r="BA97" s="3"/>
      <c r="BB97" s="3"/>
      <c r="BC97" s="3"/>
      <c r="BD97" s="3"/>
      <c r="BE97" s="3"/>
      <c r="BF97" s="3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U97" s="1"/>
      <c r="BV97" s="1"/>
      <c r="BW97" s="3"/>
      <c r="BX97" s="3"/>
      <c r="BY97" s="3"/>
      <c r="BZ97" s="3"/>
      <c r="CA97" s="3"/>
      <c r="CB97" s="3"/>
      <c r="CC97" s="3"/>
      <c r="CD97" s="3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S97" s="1"/>
      <c r="CT97" s="1"/>
      <c r="CU97" s="3"/>
      <c r="CV97" s="3"/>
      <c r="CW97" s="3"/>
      <c r="CX97" s="3"/>
      <c r="CY97" s="3"/>
      <c r="CZ97" s="3"/>
      <c r="DA97" s="3"/>
      <c r="DB97" s="3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Q97" s="1"/>
      <c r="DR97" s="1"/>
      <c r="DS97" s="3"/>
      <c r="DT97" s="3"/>
      <c r="DU97" s="3"/>
      <c r="DV97" s="3"/>
      <c r="DW97" s="3"/>
      <c r="DX97" s="3"/>
      <c r="DY97" s="3"/>
      <c r="DZ97" s="3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O97" s="1"/>
      <c r="EP97" s="1"/>
      <c r="EQ97" s="3"/>
      <c r="ER97" s="3"/>
      <c r="ES97" s="3"/>
      <c r="ET97" s="3"/>
      <c r="EU97" s="3"/>
      <c r="EV97" s="3"/>
      <c r="EW97" s="3"/>
      <c r="EX97" s="3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</row>
    <row r="98" ht="14.5" spans="1:167">
      <c r="A98" s="1"/>
      <c r="B98" s="1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Y98" s="1"/>
      <c r="Z98" s="1"/>
      <c r="AA98" s="3"/>
      <c r="AB98" s="3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W98" s="1"/>
      <c r="AX98" s="1"/>
      <c r="AY98" s="3"/>
      <c r="AZ98" s="3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U98" s="1"/>
      <c r="BV98" s="1"/>
      <c r="BW98" s="3"/>
      <c r="BX98" s="3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S98" s="1"/>
      <c r="CT98" s="1"/>
      <c r="CU98" s="3"/>
      <c r="CV98" s="3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Q98" s="1"/>
      <c r="DR98" s="1"/>
      <c r="DS98" s="3"/>
      <c r="DT98" s="3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O98" s="1"/>
      <c r="EP98" s="1"/>
      <c r="EQ98" s="3"/>
      <c r="ER98" s="3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</row>
    <row r="99" ht="14.5" spans="1:167">
      <c r="A99" s="1"/>
      <c r="B99" s="1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Y99" s="1"/>
      <c r="Z99" s="1"/>
      <c r="AA99" s="3"/>
      <c r="AB99" s="3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W99" s="1"/>
      <c r="AX99" s="1"/>
      <c r="AY99" s="3"/>
      <c r="AZ99" s="3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U99" s="1"/>
      <c r="BV99" s="1"/>
      <c r="BW99" s="3"/>
      <c r="BX99" s="3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S99" s="1"/>
      <c r="CT99" s="1"/>
      <c r="CU99" s="3"/>
      <c r="CV99" s="3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Q99" s="1"/>
      <c r="DR99" s="1"/>
      <c r="DS99" s="3"/>
      <c r="DT99" s="3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O99" s="1"/>
      <c r="EP99" s="1"/>
      <c r="EQ99" s="3"/>
      <c r="ER99" s="3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</row>
    <row r="100" ht="14.5" spans="1:167">
      <c r="A100" s="1"/>
      <c r="B100" s="1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Y100" s="1"/>
      <c r="Z100" s="1"/>
      <c r="AA100" s="3"/>
      <c r="AB100" s="3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W100" s="1"/>
      <c r="AX100" s="1"/>
      <c r="AY100" s="3"/>
      <c r="AZ100" s="3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U100" s="1"/>
      <c r="BV100" s="1"/>
      <c r="BW100" s="3"/>
      <c r="BX100" s="3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S100" s="1"/>
      <c r="CT100" s="1"/>
      <c r="CU100" s="3"/>
      <c r="CV100" s="3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Q100" s="1"/>
      <c r="DR100" s="1"/>
      <c r="DS100" s="3"/>
      <c r="DT100" s="3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O100" s="1"/>
      <c r="EP100" s="1"/>
      <c r="EQ100" s="3"/>
      <c r="ER100" s="3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</row>
    <row r="101" ht="14.5" spans="1:167">
      <c r="A101" s="1"/>
      <c r="B101" s="1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Y101" s="1"/>
      <c r="Z101" s="1"/>
      <c r="AA101" s="3"/>
      <c r="AB101" s="3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W101" s="1"/>
      <c r="AX101" s="1"/>
      <c r="AY101" s="3"/>
      <c r="AZ101" s="3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U101" s="1"/>
      <c r="BV101" s="1"/>
      <c r="BW101" s="3"/>
      <c r="BX101" s="3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S101" s="1"/>
      <c r="CT101" s="1"/>
      <c r="CU101" s="3"/>
      <c r="CV101" s="3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Q101" s="1"/>
      <c r="DR101" s="1"/>
      <c r="DS101" s="3"/>
      <c r="DT101" s="3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O101" s="1"/>
      <c r="EP101" s="1"/>
      <c r="EQ101" s="3"/>
      <c r="ER101" s="3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</row>
    <row r="102" ht="14.5" spans="1:167">
      <c r="A102" s="1"/>
      <c r="B102" s="1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Y102" s="1"/>
      <c r="Z102" s="1"/>
      <c r="AA102" s="3"/>
      <c r="AB102" s="3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W102" s="1"/>
      <c r="AX102" s="1"/>
      <c r="AY102" s="3"/>
      <c r="AZ102" s="3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U102" s="1"/>
      <c r="BV102" s="1"/>
      <c r="BW102" s="3"/>
      <c r="BX102" s="3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S102" s="1"/>
      <c r="CT102" s="1"/>
      <c r="CU102" s="3"/>
      <c r="CV102" s="3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Q102" s="1"/>
      <c r="DR102" s="1"/>
      <c r="DS102" s="3"/>
      <c r="DT102" s="3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O102" s="1"/>
      <c r="EP102" s="1"/>
      <c r="EQ102" s="3"/>
      <c r="ER102" s="3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</row>
    <row r="103" ht="14.5" spans="1:167">
      <c r="A103" s="1"/>
      <c r="B103" s="1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Y103" s="1"/>
      <c r="Z103" s="1"/>
      <c r="AA103" s="3"/>
      <c r="AB103" s="3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W103" s="1"/>
      <c r="AX103" s="1"/>
      <c r="AY103" s="3"/>
      <c r="AZ103" s="3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U103" s="1"/>
      <c r="BV103" s="1"/>
      <c r="BW103" s="3"/>
      <c r="BX103" s="3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S103" s="1"/>
      <c r="CT103" s="1"/>
      <c r="CU103" s="3"/>
      <c r="CV103" s="3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Q103" s="1"/>
      <c r="DR103" s="1"/>
      <c r="DS103" s="3"/>
      <c r="DT103" s="3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O103" s="1"/>
      <c r="EP103" s="1"/>
      <c r="EQ103" s="3"/>
      <c r="ER103" s="3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</row>
    <row r="104" ht="14.5" spans="1:167">
      <c r="A104" s="1"/>
      <c r="B104" s="1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Y104" s="1"/>
      <c r="Z104" s="1"/>
      <c r="AA104" s="3"/>
      <c r="AB104" s="3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W104" s="1"/>
      <c r="AX104" s="1"/>
      <c r="AY104" s="3"/>
      <c r="AZ104" s="3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U104" s="1"/>
      <c r="BV104" s="1"/>
      <c r="BW104" s="3"/>
      <c r="BX104" s="3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S104" s="1"/>
      <c r="CT104" s="1"/>
      <c r="CU104" s="3"/>
      <c r="CV104" s="3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Q104" s="1"/>
      <c r="DR104" s="1"/>
      <c r="DS104" s="3"/>
      <c r="DT104" s="3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O104" s="1"/>
      <c r="EP104" s="1"/>
      <c r="EQ104" s="3"/>
      <c r="ER104" s="3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</row>
    <row r="105" ht="14.5" spans="1:167">
      <c r="A105" s="1"/>
      <c r="B105" s="1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Y105" s="1"/>
      <c r="Z105" s="1"/>
      <c r="AA105" s="3"/>
      <c r="AB105" s="3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W105" s="1"/>
      <c r="AX105" s="1"/>
      <c r="AY105" s="3"/>
      <c r="AZ105" s="3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U105" s="1"/>
      <c r="BV105" s="1"/>
      <c r="BW105" s="3"/>
      <c r="BX105" s="3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S105" s="1"/>
      <c r="CT105" s="1"/>
      <c r="CU105" s="3"/>
      <c r="CV105" s="3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Q105" s="1"/>
      <c r="DR105" s="1"/>
      <c r="DS105" s="3"/>
      <c r="DT105" s="3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O105" s="1"/>
      <c r="EP105" s="1"/>
      <c r="EQ105" s="3"/>
      <c r="ER105" s="3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</row>
    <row r="106" ht="14.5" spans="1:167">
      <c r="A106" s="1"/>
      <c r="B106" s="1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Y106" s="1"/>
      <c r="Z106" s="1"/>
      <c r="AA106" s="3"/>
      <c r="AB106" s="3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W106" s="1"/>
      <c r="AX106" s="1"/>
      <c r="AY106" s="3"/>
      <c r="AZ106" s="3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U106" s="1"/>
      <c r="BV106" s="1"/>
      <c r="BW106" s="3"/>
      <c r="BX106" s="3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S106" s="1"/>
      <c r="CT106" s="1"/>
      <c r="CU106" s="3"/>
      <c r="CV106" s="3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Q106" s="1"/>
      <c r="DR106" s="1"/>
      <c r="DS106" s="3"/>
      <c r="DT106" s="3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O106" s="1"/>
      <c r="EP106" s="1"/>
      <c r="EQ106" s="3"/>
      <c r="ER106" s="3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</row>
    <row r="107" ht="14.5" spans="1:167">
      <c r="A107" s="1"/>
      <c r="B107" s="1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Y107" s="1"/>
      <c r="Z107" s="1"/>
      <c r="AA107" s="3"/>
      <c r="AB107" s="3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W107" s="1"/>
      <c r="AX107" s="1"/>
      <c r="AY107" s="3"/>
      <c r="AZ107" s="3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U107" s="1"/>
      <c r="BV107" s="1"/>
      <c r="BW107" s="3"/>
      <c r="BX107" s="3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S107" s="1"/>
      <c r="CT107" s="1"/>
      <c r="CU107" s="3"/>
      <c r="CV107" s="3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Q107" s="1"/>
      <c r="DR107" s="1"/>
      <c r="DS107" s="3"/>
      <c r="DT107" s="3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O107" s="1"/>
      <c r="EP107" s="1"/>
      <c r="EQ107" s="3"/>
      <c r="ER107" s="3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</row>
    <row r="108" ht="14.5" spans="1:167">
      <c r="A108" s="1"/>
      <c r="B108" s="1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Y108" s="1"/>
      <c r="Z108" s="1"/>
      <c r="AA108" s="3"/>
      <c r="AB108" s="3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W108" s="1"/>
      <c r="AX108" s="1"/>
      <c r="AY108" s="3"/>
      <c r="AZ108" s="3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U108" s="1"/>
      <c r="BV108" s="1"/>
      <c r="BW108" s="3"/>
      <c r="BX108" s="3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S108" s="1"/>
      <c r="CT108" s="1"/>
      <c r="CU108" s="3"/>
      <c r="CV108" s="3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Q108" s="1"/>
      <c r="DR108" s="1"/>
      <c r="DS108" s="3"/>
      <c r="DT108" s="3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O108" s="1"/>
      <c r="EP108" s="1"/>
      <c r="EQ108" s="3"/>
      <c r="ER108" s="3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</row>
    <row r="109" ht="14.5" spans="1:167">
      <c r="A109" s="1"/>
      <c r="B109" s="1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Y109" s="1"/>
      <c r="Z109" s="1"/>
      <c r="AA109" s="3"/>
      <c r="AB109" s="3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W109" s="1"/>
      <c r="AX109" s="1"/>
      <c r="AY109" s="3"/>
      <c r="AZ109" s="3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U109" s="1"/>
      <c r="BV109" s="1"/>
      <c r="BW109" s="3"/>
      <c r="BX109" s="3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S109" s="1"/>
      <c r="CT109" s="1"/>
      <c r="CU109" s="3"/>
      <c r="CV109" s="3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Q109" s="1"/>
      <c r="DR109" s="1"/>
      <c r="DS109" s="3"/>
      <c r="DT109" s="3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O109" s="1"/>
      <c r="EP109" s="1"/>
      <c r="EQ109" s="3"/>
      <c r="ER109" s="3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</row>
    <row r="110" ht="14.5" spans="1:167">
      <c r="A110" s="1"/>
      <c r="B110" s="1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Y110" s="1"/>
      <c r="Z110" s="1"/>
      <c r="AA110" s="3"/>
      <c r="AB110" s="3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W110" s="1"/>
      <c r="AX110" s="1"/>
      <c r="AY110" s="3"/>
      <c r="AZ110" s="3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U110" s="1"/>
      <c r="BV110" s="1"/>
      <c r="BW110" s="3"/>
      <c r="BX110" s="3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S110" s="1"/>
      <c r="CT110" s="1"/>
      <c r="CU110" s="3"/>
      <c r="CV110" s="3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Q110" s="1"/>
      <c r="DR110" s="1"/>
      <c r="DS110" s="3"/>
      <c r="DT110" s="3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O110" s="1"/>
      <c r="EP110" s="1"/>
      <c r="EQ110" s="3"/>
      <c r="ER110" s="3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</row>
    <row r="111" ht="14.5" spans="1:167">
      <c r="A111" s="1"/>
      <c r="B111" s="1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Y111" s="1"/>
      <c r="Z111" s="1"/>
      <c r="AA111" s="3"/>
      <c r="AB111" s="3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W111" s="1"/>
      <c r="AX111" s="1"/>
      <c r="AY111" s="3"/>
      <c r="AZ111" s="3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U111" s="1"/>
      <c r="BV111" s="1"/>
      <c r="BW111" s="3"/>
      <c r="BX111" s="3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S111" s="1"/>
      <c r="CT111" s="1"/>
      <c r="CU111" s="3"/>
      <c r="CV111" s="3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Q111" s="1"/>
      <c r="DR111" s="1"/>
      <c r="DS111" s="3"/>
      <c r="DT111" s="3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O111" s="1"/>
      <c r="EP111" s="1"/>
      <c r="EQ111" s="3"/>
      <c r="ER111" s="3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</row>
    <row r="112" ht="14.5" spans="1:167">
      <c r="A112" s="1"/>
      <c r="B112" s="1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Y112" s="1"/>
      <c r="Z112" s="1"/>
      <c r="AA112" s="3"/>
      <c r="AB112" s="3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W112" s="1"/>
      <c r="AX112" s="1"/>
      <c r="AY112" s="3"/>
      <c r="AZ112" s="3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U112" s="1"/>
      <c r="BV112" s="1"/>
      <c r="BW112" s="3"/>
      <c r="BX112" s="3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S112" s="1"/>
      <c r="CT112" s="1"/>
      <c r="CU112" s="3"/>
      <c r="CV112" s="3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Q112" s="1"/>
      <c r="DR112" s="1"/>
      <c r="DS112" s="3"/>
      <c r="DT112" s="3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O112" s="1"/>
      <c r="EP112" s="1"/>
      <c r="EQ112" s="3"/>
      <c r="ER112" s="3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</row>
    <row r="113" ht="14.5" spans="1:167">
      <c r="A113" s="1"/>
      <c r="B113" s="1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Y113" s="1"/>
      <c r="Z113" s="1"/>
      <c r="AA113" s="3"/>
      <c r="AB113" s="3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W113" s="1"/>
      <c r="AX113" s="1"/>
      <c r="AY113" s="3"/>
      <c r="AZ113" s="3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U113" s="1"/>
      <c r="BV113" s="1"/>
      <c r="BW113" s="3"/>
      <c r="BX113" s="3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S113" s="1"/>
      <c r="CT113" s="1"/>
      <c r="CU113" s="3"/>
      <c r="CV113" s="3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Q113" s="1"/>
      <c r="DR113" s="1"/>
      <c r="DS113" s="3"/>
      <c r="DT113" s="3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O113" s="1"/>
      <c r="EP113" s="1"/>
      <c r="EQ113" s="3"/>
      <c r="ER113" s="3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</row>
    <row r="114" ht="14.5" spans="1:167">
      <c r="A114" s="1"/>
      <c r="B114" s="1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Y114" s="1"/>
      <c r="Z114" s="1"/>
      <c r="AA114" s="3"/>
      <c r="AB114" s="3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W114" s="1"/>
      <c r="AX114" s="1"/>
      <c r="AY114" s="3"/>
      <c r="AZ114" s="3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U114" s="1"/>
      <c r="BV114" s="1"/>
      <c r="BW114" s="3"/>
      <c r="BX114" s="3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S114" s="1"/>
      <c r="CT114" s="1"/>
      <c r="CU114" s="3"/>
      <c r="CV114" s="3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Q114" s="1"/>
      <c r="DR114" s="1"/>
      <c r="DS114" s="3"/>
      <c r="DT114" s="3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O114" s="1"/>
      <c r="EP114" s="1"/>
      <c r="EQ114" s="3"/>
      <c r="ER114" s="3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</row>
    <row r="115" ht="14.5" spans="1:167">
      <c r="A115" s="1"/>
      <c r="B115" s="1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Y115" s="1"/>
      <c r="Z115" s="1"/>
      <c r="AA115" s="3"/>
      <c r="AB115" s="3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W115" s="1"/>
      <c r="AX115" s="1"/>
      <c r="AY115" s="3"/>
      <c r="AZ115" s="3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U115" s="1"/>
      <c r="BV115" s="1"/>
      <c r="BW115" s="3"/>
      <c r="BX115" s="3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S115" s="1"/>
      <c r="CT115" s="1"/>
      <c r="CU115" s="3"/>
      <c r="CV115" s="3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Q115" s="1"/>
      <c r="DR115" s="1"/>
      <c r="DS115" s="3"/>
      <c r="DT115" s="3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O115" s="1"/>
      <c r="EP115" s="1"/>
      <c r="EQ115" s="3"/>
      <c r="ER115" s="3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</row>
    <row r="116" ht="14.5" spans="1:167">
      <c r="A116" s="1"/>
      <c r="B116" s="1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Y116" s="1"/>
      <c r="Z116" s="1"/>
      <c r="AA116" s="3"/>
      <c r="AB116" s="3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W116" s="1"/>
      <c r="AX116" s="1"/>
      <c r="AY116" s="3"/>
      <c r="AZ116" s="3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U116" s="1"/>
      <c r="BV116" s="1"/>
      <c r="BW116" s="3"/>
      <c r="BX116" s="3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S116" s="1"/>
      <c r="CT116" s="1"/>
      <c r="CU116" s="3"/>
      <c r="CV116" s="3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Q116" s="1"/>
      <c r="DR116" s="1"/>
      <c r="DS116" s="3"/>
      <c r="DT116" s="3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O116" s="1"/>
      <c r="EP116" s="1"/>
      <c r="EQ116" s="3"/>
      <c r="ER116" s="3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</row>
    <row r="117" ht="14.5" spans="1:167">
      <c r="A117" s="1"/>
      <c r="B117" s="1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Y117" s="1"/>
      <c r="Z117" s="1"/>
      <c r="AA117" s="3"/>
      <c r="AB117" s="3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W117" s="1"/>
      <c r="AX117" s="1"/>
      <c r="AY117" s="3"/>
      <c r="AZ117" s="3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U117" s="1"/>
      <c r="BV117" s="1"/>
      <c r="BW117" s="3"/>
      <c r="BX117" s="3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S117" s="1"/>
      <c r="CT117" s="1"/>
      <c r="CU117" s="3"/>
      <c r="CV117" s="3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Q117" s="1"/>
      <c r="DR117" s="1"/>
      <c r="DS117" s="3"/>
      <c r="DT117" s="3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O117" s="1"/>
      <c r="EP117" s="1"/>
      <c r="EQ117" s="3"/>
      <c r="ER117" s="3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</row>
    <row r="118" ht="14.5" spans="1:167">
      <c r="A118" s="1"/>
      <c r="B118" s="1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Y118" s="1"/>
      <c r="Z118" s="1"/>
      <c r="AA118" s="3"/>
      <c r="AB118" s="3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W118" s="1"/>
      <c r="AX118" s="1"/>
      <c r="AY118" s="3"/>
      <c r="AZ118" s="3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U118" s="1"/>
      <c r="BV118" s="1"/>
      <c r="BW118" s="3"/>
      <c r="BX118" s="3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S118" s="1"/>
      <c r="CT118" s="1"/>
      <c r="CU118" s="3"/>
      <c r="CV118" s="3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Q118" s="1"/>
      <c r="DR118" s="1"/>
      <c r="DS118" s="3"/>
      <c r="DT118" s="3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O118" s="1"/>
      <c r="EP118" s="1"/>
      <c r="EQ118" s="3"/>
      <c r="ER118" s="3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</row>
    <row r="119" ht="14.5" spans="1:167">
      <c r="A119" s="1"/>
      <c r="B119" s="1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Y119" s="1"/>
      <c r="Z119" s="1"/>
      <c r="AA119" s="3"/>
      <c r="AB119" s="3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W119" s="1"/>
      <c r="AX119" s="1"/>
      <c r="AY119" s="3"/>
      <c r="AZ119" s="3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U119" s="1"/>
      <c r="BV119" s="1"/>
      <c r="BW119" s="3"/>
      <c r="BX119" s="3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S119" s="1"/>
      <c r="CT119" s="1"/>
      <c r="CU119" s="3"/>
      <c r="CV119" s="3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Q119" s="1"/>
      <c r="DR119" s="1"/>
      <c r="DS119" s="3"/>
      <c r="DT119" s="3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O119" s="1"/>
      <c r="EP119" s="1"/>
      <c r="EQ119" s="3"/>
      <c r="ER119" s="3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</row>
    <row r="120" ht="14.5" spans="1:167">
      <c r="A120" s="1"/>
      <c r="B120" s="1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Y120" s="1"/>
      <c r="Z120" s="1"/>
      <c r="AA120" s="3"/>
      <c r="AB120" s="3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W120" s="1"/>
      <c r="AX120" s="1"/>
      <c r="AY120" s="3"/>
      <c r="AZ120" s="3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U120" s="1"/>
      <c r="BV120" s="1"/>
      <c r="BW120" s="3"/>
      <c r="BX120" s="3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S120" s="1"/>
      <c r="CT120" s="1"/>
      <c r="CU120" s="3"/>
      <c r="CV120" s="3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Q120" s="1"/>
      <c r="DR120" s="1"/>
      <c r="DS120" s="3"/>
      <c r="DT120" s="3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O120" s="1"/>
      <c r="EP120" s="1"/>
      <c r="EQ120" s="3"/>
      <c r="ER120" s="3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</row>
    <row r="121" ht="14.5" spans="1:167">
      <c r="A121" s="1"/>
      <c r="B121" s="1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Y121" s="1"/>
      <c r="Z121" s="1"/>
      <c r="AA121" s="3"/>
      <c r="AB121" s="3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W121" s="1"/>
      <c r="AX121" s="1"/>
      <c r="AY121" s="3"/>
      <c r="AZ121" s="3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U121" s="1"/>
      <c r="BV121" s="1"/>
      <c r="BW121" s="3"/>
      <c r="BX121" s="3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S121" s="1"/>
      <c r="CT121" s="1"/>
      <c r="CU121" s="3"/>
      <c r="CV121" s="3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Q121" s="1"/>
      <c r="DR121" s="1"/>
      <c r="DS121" s="3"/>
      <c r="DT121" s="3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O121" s="1"/>
      <c r="EP121" s="1"/>
      <c r="EQ121" s="3"/>
      <c r="ER121" s="3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</row>
    <row r="122" ht="14.5" spans="1:167">
      <c r="A122" s="1"/>
      <c r="B122" s="1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Y122" s="1"/>
      <c r="Z122" s="1"/>
      <c r="AA122" s="3"/>
      <c r="AB122" s="3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W122" s="1"/>
      <c r="AX122" s="1"/>
      <c r="AY122" s="3"/>
      <c r="AZ122" s="3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U122" s="1"/>
      <c r="BV122" s="1"/>
      <c r="BW122" s="3"/>
      <c r="BX122" s="3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S122" s="1"/>
      <c r="CT122" s="1"/>
      <c r="CU122" s="3"/>
      <c r="CV122" s="3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Q122" s="1"/>
      <c r="DR122" s="1"/>
      <c r="DS122" s="3"/>
      <c r="DT122" s="3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O122" s="1"/>
      <c r="EP122" s="1"/>
      <c r="EQ122" s="3"/>
      <c r="ER122" s="3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</row>
    <row r="123" ht="14.5" spans="1:167">
      <c r="A123" s="1"/>
      <c r="B123" s="1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Y123" s="1"/>
      <c r="Z123" s="1"/>
      <c r="AA123" s="3"/>
      <c r="AB123" s="3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W123" s="1"/>
      <c r="AX123" s="1"/>
      <c r="AY123" s="3"/>
      <c r="AZ123" s="3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U123" s="1"/>
      <c r="BV123" s="1"/>
      <c r="BW123" s="3"/>
      <c r="BX123" s="3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S123" s="1"/>
      <c r="CT123" s="1"/>
      <c r="CU123" s="3"/>
      <c r="CV123" s="3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Q123" s="1"/>
      <c r="DR123" s="1"/>
      <c r="DS123" s="3"/>
      <c r="DT123" s="3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O123" s="1"/>
      <c r="EP123" s="1"/>
      <c r="EQ123" s="3"/>
      <c r="ER123" s="3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</row>
    <row r="124" ht="14.5" spans="1:167">
      <c r="A124" s="1"/>
      <c r="B124" s="1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Y124" s="1"/>
      <c r="Z124" s="1"/>
      <c r="AA124" s="3"/>
      <c r="AB124" s="3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W124" s="1"/>
      <c r="AX124" s="1"/>
      <c r="AY124" s="3"/>
      <c r="AZ124" s="3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U124" s="1"/>
      <c r="BV124" s="1"/>
      <c r="BW124" s="3"/>
      <c r="BX124" s="3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S124" s="1"/>
      <c r="CT124" s="1"/>
      <c r="CU124" s="3"/>
      <c r="CV124" s="3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Q124" s="1"/>
      <c r="DR124" s="1"/>
      <c r="DS124" s="3"/>
      <c r="DT124" s="3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O124" s="1"/>
      <c r="EP124" s="1"/>
      <c r="EQ124" s="3"/>
      <c r="ER124" s="3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</row>
    <row r="125" ht="14.5" spans="1:167">
      <c r="A125" s="1"/>
      <c r="B125" s="1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Y125" s="1"/>
      <c r="Z125" s="1"/>
      <c r="AA125" s="3"/>
      <c r="AB125" s="3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W125" s="1"/>
      <c r="AX125" s="1"/>
      <c r="AY125" s="3"/>
      <c r="AZ125" s="3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U125" s="1"/>
      <c r="BV125" s="1"/>
      <c r="BW125" s="3"/>
      <c r="BX125" s="3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S125" s="1"/>
      <c r="CT125" s="1"/>
      <c r="CU125" s="3"/>
      <c r="CV125" s="3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Q125" s="1"/>
      <c r="DR125" s="1"/>
      <c r="DS125" s="3"/>
      <c r="DT125" s="3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O125" s="1"/>
      <c r="EP125" s="1"/>
      <c r="EQ125" s="3"/>
      <c r="ER125" s="3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</row>
    <row r="126" ht="14.5" spans="1:167">
      <c r="A126" s="1"/>
      <c r="B126" s="1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Y126" s="1"/>
      <c r="Z126" s="1"/>
      <c r="AA126" s="3"/>
      <c r="AB126" s="3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W126" s="1"/>
      <c r="AX126" s="1"/>
      <c r="AY126" s="3"/>
      <c r="AZ126" s="3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U126" s="1"/>
      <c r="BV126" s="1"/>
      <c r="BW126" s="3"/>
      <c r="BX126" s="3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S126" s="1"/>
      <c r="CT126" s="1"/>
      <c r="CU126" s="3"/>
      <c r="CV126" s="3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Q126" s="1"/>
      <c r="DR126" s="1"/>
      <c r="DS126" s="3"/>
      <c r="DT126" s="3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O126" s="1"/>
      <c r="EP126" s="1"/>
      <c r="EQ126" s="3"/>
      <c r="ER126" s="3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</row>
    <row r="127" ht="14.5" spans="1:167">
      <c r="A127" s="1"/>
      <c r="B127" s="1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Y127" s="1"/>
      <c r="Z127" s="1"/>
      <c r="AA127" s="3"/>
      <c r="AB127" s="3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W127" s="1"/>
      <c r="AX127" s="1"/>
      <c r="AY127" s="3"/>
      <c r="AZ127" s="3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U127" s="1"/>
      <c r="BV127" s="1"/>
      <c r="BW127" s="3"/>
      <c r="BX127" s="3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S127" s="1"/>
      <c r="CT127" s="1"/>
      <c r="CU127" s="3"/>
      <c r="CV127" s="3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Q127" s="1"/>
      <c r="DR127" s="1"/>
      <c r="DS127" s="3"/>
      <c r="DT127" s="3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O127" s="1"/>
      <c r="EP127" s="1"/>
      <c r="EQ127" s="3"/>
      <c r="ER127" s="3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</row>
    <row r="128" ht="14.5" spans="1:167">
      <c r="A128" s="1"/>
      <c r="B128" s="1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3"/>
      <c r="AB128" s="3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W128" s="1"/>
      <c r="AX128" s="1"/>
      <c r="AY128" s="3"/>
      <c r="AZ128" s="3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U128" s="1"/>
      <c r="BV128" s="1"/>
      <c r="BW128" s="3"/>
      <c r="BX128" s="3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S128" s="1"/>
      <c r="CT128" s="1"/>
      <c r="CU128" s="3"/>
      <c r="CV128" s="3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Q128" s="1"/>
      <c r="DR128" s="1"/>
      <c r="DS128" s="3"/>
      <c r="DT128" s="3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O128" s="1"/>
      <c r="EP128" s="1"/>
      <c r="EQ128" s="3"/>
      <c r="ER128" s="3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</row>
    <row r="129" ht="14.5" spans="1:167">
      <c r="A129" s="1"/>
      <c r="B129" s="1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Y129" s="1"/>
      <c r="Z129" s="1"/>
      <c r="AA129" s="3"/>
      <c r="AB129" s="3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W129" s="1"/>
      <c r="AX129" s="1"/>
      <c r="AY129" s="3"/>
      <c r="AZ129" s="3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U129" s="1"/>
      <c r="BV129" s="1"/>
      <c r="BW129" s="3"/>
      <c r="BX129" s="3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S129" s="1"/>
      <c r="CT129" s="1"/>
      <c r="CU129" s="3"/>
      <c r="CV129" s="3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Q129" s="1"/>
      <c r="DR129" s="1"/>
      <c r="DS129" s="3"/>
      <c r="DT129" s="3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O129" s="1"/>
      <c r="EP129" s="1"/>
      <c r="EQ129" s="3"/>
      <c r="ER129" s="3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</row>
    <row r="130" ht="14.5" spans="1:167">
      <c r="A130" s="1"/>
      <c r="B130" s="1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Y130" s="1"/>
      <c r="Z130" s="1"/>
      <c r="AA130" s="3"/>
      <c r="AB130" s="3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W130" s="1"/>
      <c r="AX130" s="1"/>
      <c r="AY130" s="3"/>
      <c r="AZ130" s="3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U130" s="1"/>
      <c r="BV130" s="1"/>
      <c r="BW130" s="3"/>
      <c r="BX130" s="3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S130" s="1"/>
      <c r="CT130" s="1"/>
      <c r="CU130" s="3"/>
      <c r="CV130" s="3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Q130" s="1"/>
      <c r="DR130" s="1"/>
      <c r="DS130" s="3"/>
      <c r="DT130" s="3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O130" s="1"/>
      <c r="EP130" s="1"/>
      <c r="EQ130" s="3"/>
      <c r="ER130" s="3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</row>
    <row r="131" ht="14.5" spans="1:167">
      <c r="A131" s="1"/>
      <c r="B131" s="1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Y131" s="1"/>
      <c r="Z131" s="1"/>
      <c r="AA131" s="3"/>
      <c r="AB131" s="3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W131" s="1"/>
      <c r="AX131" s="1"/>
      <c r="AY131" s="3"/>
      <c r="AZ131" s="3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U131" s="1"/>
      <c r="BV131" s="1"/>
      <c r="BW131" s="3"/>
      <c r="BX131" s="3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S131" s="1"/>
      <c r="CT131" s="1"/>
      <c r="CU131" s="3"/>
      <c r="CV131" s="3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Q131" s="1"/>
      <c r="DR131" s="1"/>
      <c r="DS131" s="3"/>
      <c r="DT131" s="3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O131" s="1"/>
      <c r="EP131" s="1"/>
      <c r="EQ131" s="3"/>
      <c r="ER131" s="3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</row>
    <row r="132" ht="14.5" spans="1:167">
      <c r="A132" s="1"/>
      <c r="B132" s="1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Y132" s="1"/>
      <c r="Z132" s="1"/>
      <c r="AA132" s="3"/>
      <c r="AB132" s="3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W132" s="1"/>
      <c r="AX132" s="1"/>
      <c r="AY132" s="3"/>
      <c r="AZ132" s="3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U132" s="1"/>
      <c r="BV132" s="1"/>
      <c r="BW132" s="3"/>
      <c r="BX132" s="3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S132" s="1"/>
      <c r="CT132" s="1"/>
      <c r="CU132" s="3"/>
      <c r="CV132" s="3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Q132" s="1"/>
      <c r="DR132" s="1"/>
      <c r="DS132" s="3"/>
      <c r="DT132" s="3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O132" s="1"/>
      <c r="EP132" s="1"/>
      <c r="EQ132" s="3"/>
      <c r="ER132" s="3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</row>
    <row r="133" ht="14.5" spans="1:167">
      <c r="A133" s="1"/>
      <c r="B133" s="1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Y133" s="1"/>
      <c r="Z133" s="1"/>
      <c r="AA133" s="3"/>
      <c r="AB133" s="3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W133" s="1"/>
      <c r="AX133" s="1"/>
      <c r="AY133" s="3"/>
      <c r="AZ133" s="3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U133" s="1"/>
      <c r="BV133" s="1"/>
      <c r="BW133" s="3"/>
      <c r="BX133" s="3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S133" s="1"/>
      <c r="CT133" s="1"/>
      <c r="CU133" s="3"/>
      <c r="CV133" s="3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Q133" s="1"/>
      <c r="DR133" s="1"/>
      <c r="DS133" s="3"/>
      <c r="DT133" s="3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O133" s="1"/>
      <c r="EP133" s="1"/>
      <c r="EQ133" s="3"/>
      <c r="ER133" s="3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</row>
    <row r="134" ht="14.5" spans="1:167">
      <c r="A134" s="1"/>
      <c r="B134" s="1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Y134" s="1"/>
      <c r="Z134" s="1"/>
      <c r="AA134" s="3"/>
      <c r="AB134" s="3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W134" s="1"/>
      <c r="AX134" s="1"/>
      <c r="AY134" s="3"/>
      <c r="AZ134" s="3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U134" s="1"/>
      <c r="BV134" s="1"/>
      <c r="BW134" s="3"/>
      <c r="BX134" s="3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S134" s="1"/>
      <c r="CT134" s="1"/>
      <c r="CU134" s="3"/>
      <c r="CV134" s="3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Q134" s="1"/>
      <c r="DR134" s="1"/>
      <c r="DS134" s="3"/>
      <c r="DT134" s="3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O134" s="1"/>
      <c r="EP134" s="1"/>
      <c r="EQ134" s="3"/>
      <c r="ER134" s="3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</row>
    <row r="135" ht="14.5" spans="1:167">
      <c r="A135" s="1"/>
      <c r="B135" s="1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Y135" s="1"/>
      <c r="Z135" s="1"/>
      <c r="AA135" s="3"/>
      <c r="AB135" s="3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W135" s="1"/>
      <c r="AX135" s="1"/>
      <c r="AY135" s="3"/>
      <c r="AZ135" s="3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U135" s="1"/>
      <c r="BV135" s="1"/>
      <c r="BW135" s="3"/>
      <c r="BX135" s="3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S135" s="1"/>
      <c r="CT135" s="1"/>
      <c r="CU135" s="3"/>
      <c r="CV135" s="3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Q135" s="1"/>
      <c r="DR135" s="1"/>
      <c r="DS135" s="3"/>
      <c r="DT135" s="3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O135" s="1"/>
      <c r="EP135" s="1"/>
      <c r="EQ135" s="3"/>
      <c r="ER135" s="3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</row>
    <row r="136" ht="14.5" spans="1:167">
      <c r="A136" s="1"/>
      <c r="B136" s="1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Y136" s="1"/>
      <c r="Z136" s="1"/>
      <c r="AA136" s="3"/>
      <c r="AB136" s="3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W136" s="1"/>
      <c r="AX136" s="1"/>
      <c r="AY136" s="3"/>
      <c r="AZ136" s="3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U136" s="1"/>
      <c r="BV136" s="1"/>
      <c r="BW136" s="3"/>
      <c r="BX136" s="3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S136" s="1"/>
      <c r="CT136" s="1"/>
      <c r="CU136" s="3"/>
      <c r="CV136" s="3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Q136" s="1"/>
      <c r="DR136" s="1"/>
      <c r="DS136" s="3"/>
      <c r="DT136" s="3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O136" s="1"/>
      <c r="EP136" s="1"/>
      <c r="EQ136" s="3"/>
      <c r="ER136" s="3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</row>
    <row r="137" ht="14.5" spans="1:167">
      <c r="A137" s="1"/>
      <c r="B137" s="1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Y137" s="1"/>
      <c r="Z137" s="1"/>
      <c r="AA137" s="3"/>
      <c r="AB137" s="3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W137" s="1"/>
      <c r="AX137" s="1"/>
      <c r="AY137" s="3"/>
      <c r="AZ137" s="3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U137" s="1"/>
      <c r="BV137" s="1"/>
      <c r="BW137" s="3"/>
      <c r="BX137" s="3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S137" s="1"/>
      <c r="CT137" s="1"/>
      <c r="CU137" s="3"/>
      <c r="CV137" s="3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Q137" s="1"/>
      <c r="DR137" s="1"/>
      <c r="DS137" s="3"/>
      <c r="DT137" s="3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O137" s="1"/>
      <c r="EP137" s="1"/>
      <c r="EQ137" s="3"/>
      <c r="ER137" s="3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</row>
    <row r="138" ht="14.5" spans="1:167">
      <c r="A138" s="1"/>
      <c r="B138" s="1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Y138" s="1"/>
      <c r="Z138" s="1"/>
      <c r="AA138" s="3"/>
      <c r="AB138" s="3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W138" s="1"/>
      <c r="AX138" s="1"/>
      <c r="AY138" s="3"/>
      <c r="AZ138" s="3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U138" s="1"/>
      <c r="BV138" s="1"/>
      <c r="BW138" s="3"/>
      <c r="BX138" s="3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S138" s="1"/>
      <c r="CT138" s="1"/>
      <c r="CU138" s="3"/>
      <c r="CV138" s="3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Q138" s="1"/>
      <c r="DR138" s="1"/>
      <c r="DS138" s="3"/>
      <c r="DT138" s="3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O138" s="1"/>
      <c r="EP138" s="1"/>
      <c r="EQ138" s="3"/>
      <c r="ER138" s="3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</row>
    <row r="139" ht="14.5" spans="1:167">
      <c r="A139" s="1"/>
      <c r="B139" s="1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Y139" s="1"/>
      <c r="Z139" s="1"/>
      <c r="AA139" s="3"/>
      <c r="AB139" s="3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W139" s="1"/>
      <c r="AX139" s="1"/>
      <c r="AY139" s="3"/>
      <c r="AZ139" s="3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U139" s="1"/>
      <c r="BV139" s="1"/>
      <c r="BW139" s="3"/>
      <c r="BX139" s="3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S139" s="1"/>
      <c r="CT139" s="1"/>
      <c r="CU139" s="3"/>
      <c r="CV139" s="3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Q139" s="1"/>
      <c r="DR139" s="1"/>
      <c r="DS139" s="3"/>
      <c r="DT139" s="3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O139" s="1"/>
      <c r="EP139" s="1"/>
      <c r="EQ139" s="3"/>
      <c r="ER139" s="3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</row>
    <row r="140" ht="14.5" spans="1:167">
      <c r="A140" s="1"/>
      <c r="B140" s="1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Y140" s="1"/>
      <c r="Z140" s="1"/>
      <c r="AA140" s="3"/>
      <c r="AB140" s="3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W140" s="1"/>
      <c r="AX140" s="1"/>
      <c r="AY140" s="3"/>
      <c r="AZ140" s="3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U140" s="1"/>
      <c r="BV140" s="1"/>
      <c r="BW140" s="3"/>
      <c r="BX140" s="3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S140" s="1"/>
      <c r="CT140" s="1"/>
      <c r="CU140" s="3"/>
      <c r="CV140" s="3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Q140" s="1"/>
      <c r="DR140" s="1"/>
      <c r="DS140" s="3"/>
      <c r="DT140" s="3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O140" s="1"/>
      <c r="EP140" s="1"/>
      <c r="EQ140" s="3"/>
      <c r="ER140" s="3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</row>
    <row r="141" ht="14.5" spans="1:167">
      <c r="A141" s="1"/>
      <c r="B141" s="1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Y141" s="1"/>
      <c r="Z141" s="1"/>
      <c r="AA141" s="3"/>
      <c r="AB141" s="3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W141" s="1"/>
      <c r="AX141" s="1"/>
      <c r="AY141" s="3"/>
      <c r="AZ141" s="3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U141" s="1"/>
      <c r="BV141" s="1"/>
      <c r="BW141" s="3"/>
      <c r="BX141" s="3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S141" s="1"/>
      <c r="CT141" s="1"/>
      <c r="CU141" s="3"/>
      <c r="CV141" s="3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Q141" s="1"/>
      <c r="DR141" s="1"/>
      <c r="DS141" s="3"/>
      <c r="DT141" s="3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O141" s="1"/>
      <c r="EP141" s="1"/>
      <c r="EQ141" s="3"/>
      <c r="ER141" s="3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</row>
    <row r="142" ht="14.5" spans="1:167">
      <c r="A142" s="1"/>
      <c r="B142" s="1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Y142" s="1"/>
      <c r="Z142" s="1"/>
      <c r="AA142" s="3"/>
      <c r="AB142" s="3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W142" s="1"/>
      <c r="AX142" s="1"/>
      <c r="AY142" s="3"/>
      <c r="AZ142" s="3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U142" s="1"/>
      <c r="BV142" s="1"/>
      <c r="BW142" s="3"/>
      <c r="BX142" s="3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S142" s="1"/>
      <c r="CT142" s="1"/>
      <c r="CU142" s="3"/>
      <c r="CV142" s="3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Q142" s="1"/>
      <c r="DR142" s="1"/>
      <c r="DS142" s="3"/>
      <c r="DT142" s="3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O142" s="1"/>
      <c r="EP142" s="1"/>
      <c r="EQ142" s="3"/>
      <c r="ER142" s="3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</row>
    <row r="143" ht="14.5" spans="1:167">
      <c r="A143" s="1"/>
      <c r="B143" s="1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Y143" s="1"/>
      <c r="Z143" s="1"/>
      <c r="AA143" s="3"/>
      <c r="AB143" s="3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W143" s="1"/>
      <c r="AX143" s="1"/>
      <c r="AY143" s="3"/>
      <c r="AZ143" s="3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U143" s="1"/>
      <c r="BV143" s="1"/>
      <c r="BW143" s="3"/>
      <c r="BX143" s="3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S143" s="1"/>
      <c r="CT143" s="1"/>
      <c r="CU143" s="3"/>
      <c r="CV143" s="3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Q143" s="1"/>
      <c r="DR143" s="1"/>
      <c r="DS143" s="3"/>
      <c r="DT143" s="3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O143" s="1"/>
      <c r="EP143" s="1"/>
      <c r="EQ143" s="3"/>
      <c r="ER143" s="3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</row>
    <row r="144" ht="14.5" spans="1:167">
      <c r="A144" s="1"/>
      <c r="B144" s="1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Y144" s="1"/>
      <c r="Z144" s="1"/>
      <c r="AA144" s="3"/>
      <c r="AB144" s="3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W144" s="1"/>
      <c r="AX144" s="1"/>
      <c r="AY144" s="3"/>
      <c r="AZ144" s="3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U144" s="1"/>
      <c r="BV144" s="1"/>
      <c r="BW144" s="3"/>
      <c r="BX144" s="3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S144" s="1"/>
      <c r="CT144" s="1"/>
      <c r="CU144" s="3"/>
      <c r="CV144" s="3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Q144" s="1"/>
      <c r="DR144" s="1"/>
      <c r="DS144" s="3"/>
      <c r="DT144" s="3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O144" s="1"/>
      <c r="EP144" s="1"/>
      <c r="EQ144" s="3"/>
      <c r="ER144" s="3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</row>
    <row r="145" ht="14.5" spans="1:167">
      <c r="A145" s="1"/>
      <c r="B145" s="1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Y145" s="1"/>
      <c r="Z145" s="1"/>
      <c r="AA145" s="3"/>
      <c r="AB145" s="3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W145" s="1"/>
      <c r="AX145" s="1"/>
      <c r="AY145" s="3"/>
      <c r="AZ145" s="3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U145" s="1"/>
      <c r="BV145" s="1"/>
      <c r="BW145" s="3"/>
      <c r="BX145" s="3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S145" s="1"/>
      <c r="CT145" s="1"/>
      <c r="CU145" s="3"/>
      <c r="CV145" s="3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Q145" s="1"/>
      <c r="DR145" s="1"/>
      <c r="DS145" s="3"/>
      <c r="DT145" s="3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O145" s="1"/>
      <c r="EP145" s="1"/>
      <c r="EQ145" s="3"/>
      <c r="ER145" s="3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</row>
    <row r="146" ht="14.5" spans="1:167">
      <c r="A146" s="1"/>
      <c r="B146" s="1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Y146" s="1"/>
      <c r="Z146" s="1"/>
      <c r="AA146" s="3"/>
      <c r="AB146" s="3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W146" s="1"/>
      <c r="AX146" s="1"/>
      <c r="AY146" s="3"/>
      <c r="AZ146" s="3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U146" s="1"/>
      <c r="BV146" s="1"/>
      <c r="BW146" s="3"/>
      <c r="BX146" s="3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S146" s="1"/>
      <c r="CT146" s="1"/>
      <c r="CU146" s="3"/>
      <c r="CV146" s="3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Q146" s="1"/>
      <c r="DR146" s="1"/>
      <c r="DS146" s="3"/>
      <c r="DT146" s="3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O146" s="1"/>
      <c r="EP146" s="1"/>
      <c r="EQ146" s="3"/>
      <c r="ER146" s="3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</row>
    <row r="147" ht="14.5" spans="1:167">
      <c r="A147" s="1"/>
      <c r="B147" s="1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Y147" s="1"/>
      <c r="Z147" s="1"/>
      <c r="AA147" s="3"/>
      <c r="AB147" s="3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W147" s="1"/>
      <c r="AX147" s="1"/>
      <c r="AY147" s="3"/>
      <c r="AZ147" s="3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U147" s="1"/>
      <c r="BV147" s="1"/>
      <c r="BW147" s="3"/>
      <c r="BX147" s="3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S147" s="1"/>
      <c r="CT147" s="1"/>
      <c r="CU147" s="3"/>
      <c r="CV147" s="3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Q147" s="1"/>
      <c r="DR147" s="1"/>
      <c r="DS147" s="3"/>
      <c r="DT147" s="3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O147" s="1"/>
      <c r="EP147" s="1"/>
      <c r="EQ147" s="3"/>
      <c r="ER147" s="3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</row>
    <row r="148" ht="14.5" spans="1:167">
      <c r="A148" s="1"/>
      <c r="B148" s="1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Y148" s="1"/>
      <c r="Z148" s="1"/>
      <c r="AA148" s="3"/>
      <c r="AB148" s="3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W148" s="1"/>
      <c r="AX148" s="1"/>
      <c r="AY148" s="3"/>
      <c r="AZ148" s="3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U148" s="1"/>
      <c r="BV148" s="1"/>
      <c r="BW148" s="3"/>
      <c r="BX148" s="3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S148" s="1"/>
      <c r="CT148" s="1"/>
      <c r="CU148" s="3"/>
      <c r="CV148" s="3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Q148" s="1"/>
      <c r="DR148" s="1"/>
      <c r="DS148" s="3"/>
      <c r="DT148" s="3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O148" s="1"/>
      <c r="EP148" s="1"/>
      <c r="EQ148" s="3"/>
      <c r="ER148" s="3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</row>
    <row r="149" ht="14.5" spans="1:167">
      <c r="A149" s="1"/>
      <c r="B149" s="1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Y149" s="1"/>
      <c r="Z149" s="1"/>
      <c r="AA149" s="3"/>
      <c r="AB149" s="3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W149" s="1"/>
      <c r="AX149" s="1"/>
      <c r="AY149" s="3"/>
      <c r="AZ149" s="3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U149" s="1"/>
      <c r="BV149" s="1"/>
      <c r="BW149" s="3"/>
      <c r="BX149" s="3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S149" s="1"/>
      <c r="CT149" s="1"/>
      <c r="CU149" s="3"/>
      <c r="CV149" s="3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Q149" s="1"/>
      <c r="DR149" s="1"/>
      <c r="DS149" s="3"/>
      <c r="DT149" s="3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O149" s="1"/>
      <c r="EP149" s="1"/>
      <c r="EQ149" s="3"/>
      <c r="ER149" s="3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</row>
    <row r="150" ht="14.5" spans="1:167">
      <c r="A150" s="1"/>
      <c r="B150" s="1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Y150" s="1"/>
      <c r="Z150" s="1"/>
      <c r="AA150" s="3"/>
      <c r="AB150" s="3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W150" s="1"/>
      <c r="AX150" s="1"/>
      <c r="AY150" s="3"/>
      <c r="AZ150" s="3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U150" s="1"/>
      <c r="BV150" s="1"/>
      <c r="BW150" s="3"/>
      <c r="BX150" s="3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S150" s="1"/>
      <c r="CT150" s="1"/>
      <c r="CU150" s="3"/>
      <c r="CV150" s="3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Q150" s="1"/>
      <c r="DR150" s="1"/>
      <c r="DS150" s="3"/>
      <c r="DT150" s="3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O150" s="1"/>
      <c r="EP150" s="1"/>
      <c r="EQ150" s="3"/>
      <c r="ER150" s="3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</row>
    <row r="151" ht="14.5" spans="1:167">
      <c r="A151" s="1"/>
      <c r="B151" s="1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Y151" s="1"/>
      <c r="Z151" s="1"/>
      <c r="AA151" s="3"/>
      <c r="AB151" s="3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W151" s="1"/>
      <c r="AX151" s="1"/>
      <c r="AY151" s="3"/>
      <c r="AZ151" s="3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U151" s="1"/>
      <c r="BV151" s="1"/>
      <c r="BW151" s="3"/>
      <c r="BX151" s="3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S151" s="1"/>
      <c r="CT151" s="1"/>
      <c r="CU151" s="3"/>
      <c r="CV151" s="3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Q151" s="1"/>
      <c r="DR151" s="1"/>
      <c r="DS151" s="3"/>
      <c r="DT151" s="3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O151" s="1"/>
      <c r="EP151" s="1"/>
      <c r="EQ151" s="3"/>
      <c r="ER151" s="3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</row>
    <row r="152" ht="14.5" spans="1:167">
      <c r="A152" s="1"/>
      <c r="B152" s="1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Y152" s="1"/>
      <c r="Z152" s="1"/>
      <c r="AA152" s="3"/>
      <c r="AB152" s="3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W152" s="1"/>
      <c r="AX152" s="1"/>
      <c r="AY152" s="3"/>
      <c r="AZ152" s="3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U152" s="1"/>
      <c r="BV152" s="1"/>
      <c r="BW152" s="3"/>
      <c r="BX152" s="3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S152" s="1"/>
      <c r="CT152" s="1"/>
      <c r="CU152" s="3"/>
      <c r="CV152" s="3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Q152" s="1"/>
      <c r="DR152" s="1"/>
      <c r="DS152" s="3"/>
      <c r="DT152" s="3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O152" s="1"/>
      <c r="EP152" s="1"/>
      <c r="EQ152" s="3"/>
      <c r="ER152" s="3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</row>
    <row r="153" ht="14.5" spans="1:167">
      <c r="A153" s="1"/>
      <c r="B153" s="1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Y153" s="1"/>
      <c r="Z153" s="1"/>
      <c r="AA153" s="3"/>
      <c r="AB153" s="3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W153" s="1"/>
      <c r="AX153" s="1"/>
      <c r="AY153" s="3"/>
      <c r="AZ153" s="3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U153" s="1"/>
      <c r="BV153" s="1"/>
      <c r="BW153" s="3"/>
      <c r="BX153" s="3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S153" s="1"/>
      <c r="CT153" s="1"/>
      <c r="CU153" s="3"/>
      <c r="CV153" s="3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Q153" s="1"/>
      <c r="DR153" s="1"/>
      <c r="DS153" s="3"/>
      <c r="DT153" s="3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O153" s="1"/>
      <c r="EP153" s="1"/>
      <c r="EQ153" s="3"/>
      <c r="ER153" s="3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</row>
    <row r="154" ht="14.5" spans="1:167">
      <c r="A154" s="1"/>
      <c r="B154" s="1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Y154" s="1"/>
      <c r="Z154" s="1"/>
      <c r="AA154" s="3"/>
      <c r="AB154" s="3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W154" s="1"/>
      <c r="AX154" s="1"/>
      <c r="AY154" s="3"/>
      <c r="AZ154" s="3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U154" s="1"/>
      <c r="BV154" s="1"/>
      <c r="BW154" s="3"/>
      <c r="BX154" s="3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S154" s="1"/>
      <c r="CT154" s="1"/>
      <c r="CU154" s="3"/>
      <c r="CV154" s="3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Q154" s="1"/>
      <c r="DR154" s="1"/>
      <c r="DS154" s="3"/>
      <c r="DT154" s="3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O154" s="1"/>
      <c r="EP154" s="1"/>
      <c r="EQ154" s="3"/>
      <c r="ER154" s="3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</row>
    <row r="155" ht="14.5" spans="1:167">
      <c r="A155" s="1"/>
      <c r="B155" s="1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Y155" s="1"/>
      <c r="Z155" s="1"/>
      <c r="AA155" s="3"/>
      <c r="AB155" s="3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W155" s="1"/>
      <c r="AX155" s="1"/>
      <c r="AY155" s="3"/>
      <c r="AZ155" s="3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U155" s="1"/>
      <c r="BV155" s="1"/>
      <c r="BW155" s="3"/>
      <c r="BX155" s="3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S155" s="1"/>
      <c r="CT155" s="1"/>
      <c r="CU155" s="3"/>
      <c r="CV155" s="3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Q155" s="1"/>
      <c r="DR155" s="1"/>
      <c r="DS155" s="3"/>
      <c r="DT155" s="3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O155" s="1"/>
      <c r="EP155" s="1"/>
      <c r="EQ155" s="3"/>
      <c r="ER155" s="3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</row>
    <row r="156" ht="14.5" spans="1:167">
      <c r="A156" s="1"/>
      <c r="B156" s="1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Y156" s="1"/>
      <c r="Z156" s="1"/>
      <c r="AA156" s="3"/>
      <c r="AB156" s="3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W156" s="1"/>
      <c r="AX156" s="1"/>
      <c r="AY156" s="3"/>
      <c r="AZ156" s="3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U156" s="1"/>
      <c r="BV156" s="1"/>
      <c r="BW156" s="3"/>
      <c r="BX156" s="3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S156" s="1"/>
      <c r="CT156" s="1"/>
      <c r="CU156" s="3"/>
      <c r="CV156" s="3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Q156" s="1"/>
      <c r="DR156" s="1"/>
      <c r="DS156" s="3"/>
      <c r="DT156" s="3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O156" s="1"/>
      <c r="EP156" s="1"/>
      <c r="EQ156" s="3"/>
      <c r="ER156" s="3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</row>
    <row r="157" ht="14.5" spans="1:167">
      <c r="A157" s="1"/>
      <c r="B157" s="1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Y157" s="1"/>
      <c r="Z157" s="1"/>
      <c r="AA157" s="3"/>
      <c r="AB157" s="3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W157" s="1"/>
      <c r="AX157" s="1"/>
      <c r="AY157" s="3"/>
      <c r="AZ157" s="3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U157" s="1"/>
      <c r="BV157" s="1"/>
      <c r="BW157" s="3"/>
      <c r="BX157" s="3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S157" s="1"/>
      <c r="CT157" s="1"/>
      <c r="CU157" s="3"/>
      <c r="CV157" s="3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Q157" s="1"/>
      <c r="DR157" s="1"/>
      <c r="DS157" s="3"/>
      <c r="DT157" s="3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O157" s="1"/>
      <c r="EP157" s="1"/>
      <c r="EQ157" s="3"/>
      <c r="ER157" s="3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</row>
    <row r="158" ht="14.5" spans="1:167">
      <c r="A158" s="1"/>
      <c r="B158" s="1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Y158" s="1"/>
      <c r="Z158" s="1"/>
      <c r="AA158" s="3"/>
      <c r="AB158" s="3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W158" s="1"/>
      <c r="AX158" s="1"/>
      <c r="AY158" s="3"/>
      <c r="AZ158" s="3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U158" s="1"/>
      <c r="BV158" s="1"/>
      <c r="BW158" s="3"/>
      <c r="BX158" s="3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S158" s="1"/>
      <c r="CT158" s="1"/>
      <c r="CU158" s="3"/>
      <c r="CV158" s="3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Q158" s="1"/>
      <c r="DR158" s="1"/>
      <c r="DS158" s="3"/>
      <c r="DT158" s="3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O158" s="1"/>
      <c r="EP158" s="1"/>
      <c r="EQ158" s="3"/>
      <c r="ER158" s="3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</row>
    <row r="159" ht="14.5" spans="1:167">
      <c r="A159" s="1"/>
      <c r="B159" s="1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Y159" s="1"/>
      <c r="Z159" s="1"/>
      <c r="AA159" s="3"/>
      <c r="AB159" s="3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W159" s="1"/>
      <c r="AX159" s="1"/>
      <c r="AY159" s="3"/>
      <c r="AZ159" s="3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U159" s="1"/>
      <c r="BV159" s="1"/>
      <c r="BW159" s="3"/>
      <c r="BX159" s="3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S159" s="1"/>
      <c r="CT159" s="1"/>
      <c r="CU159" s="3"/>
      <c r="CV159" s="3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Q159" s="1"/>
      <c r="DR159" s="1"/>
      <c r="DS159" s="3"/>
      <c r="DT159" s="3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O159" s="1"/>
      <c r="EP159" s="1"/>
      <c r="EQ159" s="3"/>
      <c r="ER159" s="3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</row>
    <row r="160" ht="14.5" spans="1:167">
      <c r="A160" s="1"/>
      <c r="B160" s="1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Y160" s="1"/>
      <c r="Z160" s="1"/>
      <c r="AA160" s="3"/>
      <c r="AB160" s="3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W160" s="1"/>
      <c r="AX160" s="1"/>
      <c r="AY160" s="3"/>
      <c r="AZ160" s="3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U160" s="1"/>
      <c r="BV160" s="1"/>
      <c r="BW160" s="3"/>
      <c r="BX160" s="3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S160" s="1"/>
      <c r="CT160" s="1"/>
      <c r="CU160" s="3"/>
      <c r="CV160" s="3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Q160" s="1"/>
      <c r="DR160" s="1"/>
      <c r="DS160" s="3"/>
      <c r="DT160" s="3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O160" s="1"/>
      <c r="EP160" s="1"/>
      <c r="EQ160" s="3"/>
      <c r="ER160" s="3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</row>
    <row r="161" ht="14.5" spans="1:167">
      <c r="A161" s="1"/>
      <c r="B161" s="1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Y161" s="1"/>
      <c r="Z161" s="1"/>
      <c r="AA161" s="3"/>
      <c r="AB161" s="3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W161" s="1"/>
      <c r="AX161" s="1"/>
      <c r="AY161" s="3"/>
      <c r="AZ161" s="3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U161" s="1"/>
      <c r="BV161" s="1"/>
      <c r="BW161" s="3"/>
      <c r="BX161" s="3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S161" s="1"/>
      <c r="CT161" s="1"/>
      <c r="CU161" s="3"/>
      <c r="CV161" s="3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Q161" s="1"/>
      <c r="DR161" s="1"/>
      <c r="DS161" s="3"/>
      <c r="DT161" s="3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O161" s="1"/>
      <c r="EP161" s="1"/>
      <c r="EQ161" s="3"/>
      <c r="ER161" s="3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</row>
    <row r="162" ht="14.5" spans="1:167">
      <c r="A162" s="1"/>
      <c r="B162" s="1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Y162" s="1"/>
      <c r="Z162" s="1"/>
      <c r="AA162" s="3"/>
      <c r="AB162" s="3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W162" s="1"/>
      <c r="AX162" s="1"/>
      <c r="AY162" s="3"/>
      <c r="AZ162" s="3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U162" s="1"/>
      <c r="BV162" s="1"/>
      <c r="BW162" s="3"/>
      <c r="BX162" s="3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S162" s="1"/>
      <c r="CT162" s="1"/>
      <c r="CU162" s="3"/>
      <c r="CV162" s="3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Q162" s="1"/>
      <c r="DR162" s="1"/>
      <c r="DS162" s="3"/>
      <c r="DT162" s="3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O162" s="1"/>
      <c r="EP162" s="1"/>
      <c r="EQ162" s="3"/>
      <c r="ER162" s="3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</row>
    <row r="163" ht="14.5" spans="1:167">
      <c r="A163" s="1"/>
      <c r="B163" s="1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Y163" s="1"/>
      <c r="Z163" s="1"/>
      <c r="AA163" s="3"/>
      <c r="AB163" s="3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W163" s="1"/>
      <c r="AX163" s="1"/>
      <c r="AY163" s="3"/>
      <c r="AZ163" s="3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U163" s="1"/>
      <c r="BV163" s="1"/>
      <c r="BW163" s="3"/>
      <c r="BX163" s="3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S163" s="1"/>
      <c r="CT163" s="1"/>
      <c r="CU163" s="3"/>
      <c r="CV163" s="3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Q163" s="1"/>
      <c r="DR163" s="1"/>
      <c r="DS163" s="3"/>
      <c r="DT163" s="3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O163" s="1"/>
      <c r="EP163" s="1"/>
      <c r="EQ163" s="3"/>
      <c r="ER163" s="3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</row>
    <row r="164" ht="14.5" spans="1:167">
      <c r="A164" s="1"/>
      <c r="B164" s="1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Y164" s="1"/>
      <c r="Z164" s="1"/>
      <c r="AA164" s="3"/>
      <c r="AB164" s="3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W164" s="1"/>
      <c r="AX164" s="1"/>
      <c r="AY164" s="3"/>
      <c r="AZ164" s="3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U164" s="1"/>
      <c r="BV164" s="1"/>
      <c r="BW164" s="3"/>
      <c r="BX164" s="3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S164" s="1"/>
      <c r="CT164" s="1"/>
      <c r="CU164" s="3"/>
      <c r="CV164" s="3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Q164" s="1"/>
      <c r="DR164" s="1"/>
      <c r="DS164" s="3"/>
      <c r="DT164" s="3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O164" s="1"/>
      <c r="EP164" s="1"/>
      <c r="EQ164" s="3"/>
      <c r="ER164" s="3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</row>
    <row r="165" ht="14.5" spans="1:167">
      <c r="A165" s="1"/>
      <c r="B165" s="1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Y165" s="1"/>
      <c r="Z165" s="1"/>
      <c r="AA165" s="3"/>
      <c r="AB165" s="3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W165" s="1"/>
      <c r="AX165" s="1"/>
      <c r="AY165" s="3"/>
      <c r="AZ165" s="3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U165" s="1"/>
      <c r="BV165" s="1"/>
      <c r="BW165" s="3"/>
      <c r="BX165" s="3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S165" s="1"/>
      <c r="CT165" s="1"/>
      <c r="CU165" s="3"/>
      <c r="CV165" s="3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Q165" s="1"/>
      <c r="DR165" s="1"/>
      <c r="DS165" s="3"/>
      <c r="DT165" s="3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O165" s="1"/>
      <c r="EP165" s="1"/>
      <c r="EQ165" s="3"/>
      <c r="ER165" s="3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</row>
    <row r="166" ht="14.5" spans="1:167">
      <c r="A166" s="1"/>
      <c r="B166" s="1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Y166" s="1"/>
      <c r="Z166" s="1"/>
      <c r="AA166" s="3"/>
      <c r="AB166" s="3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W166" s="1"/>
      <c r="AX166" s="1"/>
      <c r="AY166" s="3"/>
      <c r="AZ166" s="3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U166" s="1"/>
      <c r="BV166" s="1"/>
      <c r="BW166" s="3"/>
      <c r="BX166" s="3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S166" s="1"/>
      <c r="CT166" s="1"/>
      <c r="CU166" s="3"/>
      <c r="CV166" s="3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Q166" s="1"/>
      <c r="DR166" s="1"/>
      <c r="DS166" s="3"/>
      <c r="DT166" s="3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O166" s="1"/>
      <c r="EP166" s="1"/>
      <c r="EQ166" s="3"/>
      <c r="ER166" s="3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</row>
    <row r="167" ht="14.5" spans="1:167">
      <c r="A167" s="1"/>
      <c r="B167" s="1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Y167" s="1"/>
      <c r="Z167" s="1"/>
      <c r="AA167" s="3"/>
      <c r="AB167" s="3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W167" s="1"/>
      <c r="AX167" s="1"/>
      <c r="AY167" s="3"/>
      <c r="AZ167" s="3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U167" s="1"/>
      <c r="BV167" s="1"/>
      <c r="BW167" s="3"/>
      <c r="BX167" s="3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S167" s="1"/>
      <c r="CT167" s="1"/>
      <c r="CU167" s="3"/>
      <c r="CV167" s="3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Q167" s="1"/>
      <c r="DR167" s="1"/>
      <c r="DS167" s="3"/>
      <c r="DT167" s="3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O167" s="1"/>
      <c r="EP167" s="1"/>
      <c r="EQ167" s="3"/>
      <c r="ER167" s="3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</row>
    <row r="168" ht="14.5" spans="1:167">
      <c r="A168" s="1"/>
      <c r="B168" s="1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Y168" s="1"/>
      <c r="Z168" s="1"/>
      <c r="AA168" s="3"/>
      <c r="AB168" s="3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W168" s="1"/>
      <c r="AX168" s="1"/>
      <c r="AY168" s="3"/>
      <c r="AZ168" s="3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U168" s="1"/>
      <c r="BV168" s="1"/>
      <c r="BW168" s="3"/>
      <c r="BX168" s="3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S168" s="1"/>
      <c r="CT168" s="1"/>
      <c r="CU168" s="3"/>
      <c r="CV168" s="3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Q168" s="1"/>
      <c r="DR168" s="1"/>
      <c r="DS168" s="3"/>
      <c r="DT168" s="3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O168" s="1"/>
      <c r="EP168" s="1"/>
      <c r="EQ168" s="3"/>
      <c r="ER168" s="3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</row>
    <row r="169" ht="14.5" spans="1:167">
      <c r="A169" s="1"/>
      <c r="B169" s="1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Y169" s="1"/>
      <c r="Z169" s="1"/>
      <c r="AA169" s="3"/>
      <c r="AB169" s="3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W169" s="1"/>
      <c r="AX169" s="1"/>
      <c r="AY169" s="3"/>
      <c r="AZ169" s="3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U169" s="1"/>
      <c r="BV169" s="1"/>
      <c r="BW169" s="3"/>
      <c r="BX169" s="3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S169" s="1"/>
      <c r="CT169" s="1"/>
      <c r="CU169" s="3"/>
      <c r="CV169" s="3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Q169" s="1"/>
      <c r="DR169" s="1"/>
      <c r="DS169" s="3"/>
      <c r="DT169" s="3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O169" s="1"/>
      <c r="EP169" s="1"/>
      <c r="EQ169" s="3"/>
      <c r="ER169" s="3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</row>
    <row r="170" ht="14.5" spans="1:167">
      <c r="A170" s="1"/>
      <c r="B170" s="1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Y170" s="1"/>
      <c r="Z170" s="1"/>
      <c r="AA170" s="3"/>
      <c r="AB170" s="3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W170" s="1"/>
      <c r="AX170" s="1"/>
      <c r="AY170" s="3"/>
      <c r="AZ170" s="3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U170" s="1"/>
      <c r="BV170" s="1"/>
      <c r="BW170" s="3"/>
      <c r="BX170" s="3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S170" s="1"/>
      <c r="CT170" s="1"/>
      <c r="CU170" s="3"/>
      <c r="CV170" s="3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Q170" s="1"/>
      <c r="DR170" s="1"/>
      <c r="DS170" s="3"/>
      <c r="DT170" s="3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O170" s="1"/>
      <c r="EP170" s="1"/>
      <c r="EQ170" s="3"/>
      <c r="ER170" s="3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</row>
    <row r="171" ht="14.5" spans="1:167">
      <c r="A171" s="1"/>
      <c r="B171" s="1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Y171" s="1"/>
      <c r="Z171" s="1"/>
      <c r="AA171" s="3"/>
      <c r="AB171" s="3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W171" s="1"/>
      <c r="AX171" s="1"/>
      <c r="AY171" s="3"/>
      <c r="AZ171" s="3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U171" s="1"/>
      <c r="BV171" s="1"/>
      <c r="BW171" s="3"/>
      <c r="BX171" s="3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S171" s="1"/>
      <c r="CT171" s="1"/>
      <c r="CU171" s="3"/>
      <c r="CV171" s="3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Q171" s="1"/>
      <c r="DR171" s="1"/>
      <c r="DS171" s="3"/>
      <c r="DT171" s="3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O171" s="1"/>
      <c r="EP171" s="1"/>
      <c r="EQ171" s="3"/>
      <c r="ER171" s="3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</row>
    <row r="172" ht="14.5" spans="1:167">
      <c r="A172" s="1"/>
      <c r="B172" s="1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Y172" s="1"/>
      <c r="Z172" s="1"/>
      <c r="AA172" s="3"/>
      <c r="AB172" s="3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W172" s="1"/>
      <c r="AX172" s="1"/>
      <c r="AY172" s="3"/>
      <c r="AZ172" s="3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U172" s="1"/>
      <c r="BV172" s="1"/>
      <c r="BW172" s="3"/>
      <c r="BX172" s="3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S172" s="1"/>
      <c r="CT172" s="1"/>
      <c r="CU172" s="3"/>
      <c r="CV172" s="3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Q172" s="1"/>
      <c r="DR172" s="1"/>
      <c r="DS172" s="3"/>
      <c r="DT172" s="3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O172" s="1"/>
      <c r="EP172" s="1"/>
      <c r="EQ172" s="3"/>
      <c r="ER172" s="3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</row>
    <row r="173" ht="14.5" spans="1:167">
      <c r="A173" s="1"/>
      <c r="B173" s="1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Y173" s="1"/>
      <c r="Z173" s="1"/>
      <c r="AA173" s="3"/>
      <c r="AB173" s="3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W173" s="1"/>
      <c r="AX173" s="1"/>
      <c r="AY173" s="3"/>
      <c r="AZ173" s="3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U173" s="1"/>
      <c r="BV173" s="1"/>
      <c r="BW173" s="3"/>
      <c r="BX173" s="3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S173" s="1"/>
      <c r="CT173" s="1"/>
      <c r="CU173" s="3"/>
      <c r="CV173" s="3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Q173" s="1"/>
      <c r="DR173" s="1"/>
      <c r="DS173" s="3"/>
      <c r="DT173" s="3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O173" s="1"/>
      <c r="EP173" s="1"/>
      <c r="EQ173" s="3"/>
      <c r="ER173" s="3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</row>
    <row r="174" ht="14.5" spans="1:167">
      <c r="A174" s="1"/>
      <c r="B174" s="1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Y174" s="1"/>
      <c r="Z174" s="1"/>
      <c r="AA174" s="3"/>
      <c r="AB174" s="3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W174" s="1"/>
      <c r="AX174" s="1"/>
      <c r="AY174" s="3"/>
      <c r="AZ174" s="3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U174" s="1"/>
      <c r="BV174" s="1"/>
      <c r="BW174" s="3"/>
      <c r="BX174" s="3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S174" s="1"/>
      <c r="CT174" s="1"/>
      <c r="CU174" s="3"/>
      <c r="CV174" s="3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Q174" s="1"/>
      <c r="DR174" s="1"/>
      <c r="DS174" s="3"/>
      <c r="DT174" s="3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O174" s="1"/>
      <c r="EP174" s="1"/>
      <c r="EQ174" s="3"/>
      <c r="ER174" s="3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</row>
    <row r="175" ht="14.5" spans="1:167">
      <c r="A175" s="1"/>
      <c r="B175" s="1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Y175" s="1"/>
      <c r="Z175" s="1"/>
      <c r="AA175" s="3"/>
      <c r="AB175" s="3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W175" s="1"/>
      <c r="AX175" s="1"/>
      <c r="AY175" s="3"/>
      <c r="AZ175" s="3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U175" s="1"/>
      <c r="BV175" s="1"/>
      <c r="BW175" s="3"/>
      <c r="BX175" s="3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S175" s="1"/>
      <c r="CT175" s="1"/>
      <c r="CU175" s="3"/>
      <c r="CV175" s="3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Q175" s="1"/>
      <c r="DR175" s="1"/>
      <c r="DS175" s="3"/>
      <c r="DT175" s="3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O175" s="1"/>
      <c r="EP175" s="1"/>
      <c r="EQ175" s="3"/>
      <c r="ER175" s="3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</row>
    <row r="176" ht="14.5" spans="1:16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</row>
    <row r="177" ht="14.5" spans="1:16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</row>
    <row r="178" ht="14.5" spans="1:16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</row>
    <row r="179" ht="14.5" spans="1:16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</row>
    <row r="180" ht="14.5" spans="1:16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</row>
    <row r="181" ht="14.5" spans="1:16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</row>
    <row r="182" ht="14.5" spans="1:16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</row>
    <row r="183" ht="14.5" spans="1:16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</row>
    <row r="184" ht="14.5" spans="1:16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</row>
    <row r="185" ht="14.5" spans="1:16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</row>
    <row r="186" ht="14.5" spans="1:16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</row>
    <row r="187" ht="14.5" spans="1:16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</row>
    <row r="188" ht="14.5" spans="1:16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</row>
    <row r="189" ht="14.5" spans="1:16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</row>
    <row r="190" ht="14.5" spans="1:16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</row>
    <row r="191" ht="14.5" spans="1:16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</row>
    <row r="192" ht="14.5" spans="1:16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</row>
    <row r="193" ht="14.5" spans="1:16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</row>
    <row r="194" ht="14.5" spans="1:16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</row>
    <row r="195" ht="14.5" spans="1:16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</row>
    <row r="196" ht="14.5" spans="1:16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</row>
    <row r="197" ht="14.5" spans="1:16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</row>
    <row r="198" ht="14.5" spans="1:16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</row>
    <row r="199" ht="14.5" spans="1:16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</row>
    <row r="200" ht="14.5" spans="1:16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</row>
    <row r="201" ht="14.5" spans="1:16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</row>
    <row r="202" ht="14.5" spans="1:16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</row>
    <row r="203" ht="14.5" spans="1:16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</row>
    <row r="204" ht="14.5" spans="1:16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</row>
    <row r="205" ht="14.5" spans="1:16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</row>
    <row r="206" ht="14.5" spans="1:16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</row>
    <row r="207" ht="14.5" spans="1:16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</row>
    <row r="208" ht="14.5" spans="1:16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</row>
    <row r="209" ht="14.5" spans="1:16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</row>
    <row r="210" ht="14.5" spans="1:16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</row>
    <row r="211" ht="14.5" spans="1:16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</row>
    <row r="212" ht="14.5" spans="1:16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</row>
    <row r="213" ht="14.5" spans="1:16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</row>
    <row r="214" ht="14.5" spans="1:16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</row>
    <row r="215" ht="14.5" spans="1:16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</row>
    <row r="216" ht="14.5" spans="1:16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</row>
    <row r="217" ht="14.5" spans="1:16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</row>
    <row r="218" ht="14.5" spans="1:16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</row>
    <row r="219" ht="14.5" spans="1:16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</row>
    <row r="220" ht="14.5" spans="1:16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</row>
    <row r="221" ht="14.5" spans="1:16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</row>
    <row r="222" ht="14.5" spans="1:16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</row>
    <row r="223" ht="14.5" spans="1:16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</row>
    <row r="224" ht="14.5" spans="1:16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</row>
    <row r="225" ht="14.5" spans="1:16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</row>
    <row r="226" ht="14.5" spans="1:16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</row>
    <row r="227" ht="14.5" spans="1:16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</row>
    <row r="228" ht="14.5" spans="1:16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</row>
    <row r="229" ht="14.5" spans="1:16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</row>
    <row r="230" ht="14.5" spans="1:16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</row>
    <row r="231" ht="14.5" spans="1:16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</row>
    <row r="232" ht="14.5" spans="1:16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</row>
    <row r="233" ht="14.5" spans="1:16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</row>
    <row r="234" ht="14.5" spans="1:16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</row>
    <row r="235" ht="14.5" spans="1:16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</row>
    <row r="236" ht="14.5" spans="1:16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</row>
    <row r="237" ht="14.5" spans="1:16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</row>
    <row r="238" ht="14.5" spans="1:16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</row>
    <row r="239" ht="14.5" spans="1:16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</row>
    <row r="240" ht="14.5" spans="1:16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</row>
    <row r="241" ht="14.5" spans="1:16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</row>
    <row r="242" ht="14.5" spans="1:16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</row>
    <row r="243" ht="14.5" spans="1:16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</row>
    <row r="244" ht="14.5" spans="1:16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</row>
    <row r="245" ht="14.5" spans="1:16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</row>
    <row r="246" ht="14.5" spans="1:16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</row>
    <row r="247" ht="14.5" spans="1:16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</row>
    <row r="248" ht="14.5" spans="1:16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</row>
    <row r="249" ht="14.5" spans="1:16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</row>
    <row r="250" ht="14.5" spans="1:16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</row>
    <row r="251" ht="14.5" spans="1:16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</row>
    <row r="252" ht="14.5" spans="1:16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</row>
    <row r="253" ht="14.5" spans="1:16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</row>
    <row r="254" ht="14.5" spans="1:16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</row>
    <row r="255" ht="14.5" spans="1:16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</row>
    <row r="256" ht="14.5" spans="1:16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</row>
    <row r="257" ht="14.5" spans="1:16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</row>
    <row r="258" ht="14.5" spans="1:16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</row>
    <row r="259" ht="14.5" spans="1:16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</row>
    <row r="260" ht="14.5" spans="1:16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</row>
    <row r="261" ht="14.5" spans="1:16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</row>
    <row r="262" ht="14.5" spans="1:16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</row>
    <row r="263" ht="14.5" spans="1:16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</row>
    <row r="264" ht="14.5" spans="1:16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</row>
    <row r="265" ht="14.5" spans="1:16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</row>
    <row r="266" ht="14.5" spans="1:16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</row>
    <row r="267" ht="14.5" spans="1:1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</row>
    <row r="268" ht="14.5" spans="1:16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</row>
    <row r="269" ht="14.5" spans="1:16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</row>
    <row r="270" ht="14.5" spans="1:16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</row>
    <row r="271" ht="14.5" spans="1:16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</row>
    <row r="272" ht="14.5" spans="1:16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</row>
    <row r="273" ht="14.5" spans="1:16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</row>
    <row r="274" ht="14.5" spans="1:16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</row>
    <row r="275" ht="14.5" spans="1:16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</row>
    <row r="276" ht="14.5" spans="1:16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</row>
    <row r="277" ht="14.5" spans="1:16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</row>
    <row r="278" ht="14.5" spans="1:16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</row>
    <row r="279" ht="14.5" spans="1:16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</row>
    <row r="280" ht="14.5" spans="1:16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</row>
    <row r="281" ht="14.5" spans="1:16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</row>
    <row r="282" ht="14.5" spans="1:16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</row>
    <row r="283" ht="14.5" spans="1:16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</row>
    <row r="284" ht="14.5" spans="1:16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</row>
    <row r="285" ht="14.5" spans="1:16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</row>
    <row r="286" ht="14.5" spans="1:16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</row>
    <row r="287" ht="14.5" spans="1:16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</row>
    <row r="288" ht="14.5" spans="1:16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</row>
    <row r="289" ht="14.5" spans="1:16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</row>
    <row r="290" ht="14.5" spans="1:16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</row>
    <row r="291" ht="14.5" spans="1:16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</row>
    <row r="292" ht="14.5" spans="1:16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</row>
    <row r="293" ht="14.5" spans="1:16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</row>
    <row r="294" ht="14.5" spans="1:16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</row>
    <row r="295" ht="14.5" spans="1:16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</row>
    <row r="296" ht="14.5" spans="1:16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</row>
    <row r="297" ht="14.5" spans="1:16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</row>
    <row r="298" ht="14.5" spans="1:16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</row>
    <row r="299" ht="14.5" spans="1:16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</row>
    <row r="300" ht="14.5" spans="1:16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</row>
    <row r="301" ht="14.5" spans="1:16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</row>
    <row r="302" ht="14.5" spans="1:16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</row>
    <row r="303" ht="14.5" spans="1:16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</row>
    <row r="304" ht="14.5" spans="1:16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</row>
    <row r="305" ht="14.5" spans="1:16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</row>
    <row r="306" ht="14.5" spans="1:16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</row>
    <row r="307" ht="14.5" spans="1:16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</row>
    <row r="308" ht="14.5" spans="1:16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</row>
    <row r="309" ht="14.5" spans="1:16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</row>
    <row r="310" ht="14.5" spans="1:16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</row>
    <row r="311" ht="14.5" spans="1:16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</row>
    <row r="312" ht="14.5" spans="1:16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</row>
    <row r="313" ht="14.5" spans="1:16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</row>
    <row r="314" ht="14.5" spans="1:16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</row>
    <row r="315" ht="14.5" spans="1:16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</row>
    <row r="316" ht="14.5" spans="1:16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</row>
    <row r="317" ht="14.5" spans="1:16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</row>
    <row r="318" ht="14.5" spans="1:16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</row>
    <row r="319" ht="14.5" spans="1:16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</row>
    <row r="320" ht="14.5" spans="1:16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</row>
    <row r="321" ht="14.5" spans="1:16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</row>
    <row r="322" ht="14.5" spans="1:16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</row>
    <row r="323" ht="14.5" spans="1:16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</row>
    <row r="324" ht="14.5" spans="1:16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</row>
    <row r="325" ht="14.5" spans="1:16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</row>
    <row r="326" ht="14.5" spans="1:16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</row>
    <row r="327" ht="14.5" spans="1:16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</row>
    <row r="328" ht="14.5" spans="1:16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</row>
    <row r="329" ht="14.5" spans="1:16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</row>
    <row r="330" ht="14.5" spans="1:16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</row>
    <row r="331" ht="14.5" spans="1:16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</row>
    <row r="332" ht="14.5" spans="1:16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</row>
    <row r="333" ht="14.5" spans="1:16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</row>
    <row r="334" ht="14.5" spans="1:16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</row>
    <row r="335" ht="14.5" spans="1:16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</row>
    <row r="336" ht="14.5" spans="1:16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</row>
    <row r="337" ht="14.5" spans="1:16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</row>
    <row r="338" ht="14.5" spans="1:16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</row>
    <row r="339" ht="14.5" spans="1:16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</row>
    <row r="340" ht="14.5" spans="1:16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</row>
    <row r="341" ht="14.5" spans="1:16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</row>
    <row r="342" ht="14.5" spans="1:16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</row>
    <row r="343" ht="14.5" spans="1:16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</row>
    <row r="344" ht="14.5" spans="1:16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</row>
    <row r="345" ht="14.5" spans="1:16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</row>
    <row r="346" ht="14.5" spans="1:16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</row>
    <row r="347" ht="14.5" spans="1:16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</row>
    <row r="348" ht="14.5" spans="1:16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</row>
    <row r="349" ht="14.5" spans="1:16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</row>
    <row r="350" ht="14.5" spans="1:16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</row>
    <row r="351" ht="14.5" spans="1:16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</row>
    <row r="352" ht="14.5" spans="1:16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</row>
    <row r="353" ht="14.5" spans="1:16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</row>
    <row r="354" ht="14.5" spans="1:16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</row>
    <row r="355" ht="14.5" spans="1:16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</row>
    <row r="356" ht="14.5" spans="1:16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</row>
    <row r="357" ht="14.5" spans="1:16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</row>
    <row r="358" ht="14.5" spans="1:16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</row>
    <row r="359" ht="14.5" spans="1:16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</row>
    <row r="360" ht="14.5" spans="1:16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</row>
    <row r="361" ht="14.5" spans="1:16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</row>
    <row r="362" ht="14.5" spans="1:16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</row>
    <row r="363" ht="14.5" spans="1:16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</row>
    <row r="364" ht="14.5" spans="1:16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</row>
    <row r="365" ht="14.5" spans="1:16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</row>
    <row r="366" ht="14.5" spans="1:16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</row>
    <row r="367" ht="14.5" spans="1:1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</row>
    <row r="368" ht="14.5" spans="1:16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</row>
    <row r="369" ht="14.5" spans="1:16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</row>
    <row r="370" ht="14.5" spans="1:16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</row>
    <row r="371" ht="14.5" spans="1:16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</row>
    <row r="372" ht="14.5" spans="1:16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</row>
    <row r="373" ht="14.5" spans="1:16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</row>
    <row r="374" ht="14.5" spans="1:16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</row>
    <row r="375" ht="14.5" spans="1:16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</row>
    <row r="376" ht="14.5" spans="1:16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</row>
    <row r="377" ht="14.5" spans="1:16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</row>
    <row r="378" ht="14.5" spans="1:16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</row>
    <row r="379" ht="14.5" spans="1:16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</row>
    <row r="380" ht="14.5" spans="1:16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</row>
    <row r="381" ht="14.5" spans="1:16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</row>
    <row r="382" ht="14.5" spans="1:16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</row>
    <row r="383" ht="14.5" spans="1:16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</row>
    <row r="384" ht="14.5" spans="1:16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</row>
    <row r="385" ht="14.5" spans="1:16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</row>
    <row r="386" ht="14.5" spans="1:16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</row>
    <row r="387" ht="14.5" spans="1:16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</row>
    <row r="388" ht="14.5" spans="1:16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</row>
    <row r="389" ht="14.5" spans="1:16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</row>
    <row r="390" ht="14.5" spans="1:16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</row>
    <row r="391" ht="14.5" spans="1:16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</row>
    <row r="392" ht="14.5" spans="1:16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</row>
    <row r="393" ht="14.5" spans="1:16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</row>
    <row r="394" ht="14.5" spans="1:16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</row>
    <row r="395" ht="14.5" spans="1:16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</row>
    <row r="396" ht="14.5" spans="1:16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</row>
    <row r="397" ht="14.5" spans="1:16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</row>
    <row r="398" ht="14.5" spans="1:16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</row>
    <row r="399" ht="14.5" spans="1:16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</row>
    <row r="400" ht="14.5" spans="1:16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</row>
    <row r="401" ht="14.5" spans="1:16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</row>
    <row r="402" ht="14.5" spans="1:16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</row>
    <row r="403" ht="14.5" spans="1:16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</row>
    <row r="404" ht="14.5" spans="1:16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</row>
    <row r="405" ht="14.5" spans="1:16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</row>
    <row r="406" ht="14.5" spans="1:16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</row>
    <row r="407" ht="14.5" spans="1:16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</row>
  </sheetData>
  <mergeCells count="2597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  <mergeCell ref="A71:B71"/>
    <mergeCell ref="Y71:Z71"/>
    <mergeCell ref="AW71:AX71"/>
    <mergeCell ref="BU71:BV71"/>
    <mergeCell ref="CS71:CT71"/>
    <mergeCell ref="DQ71:DR71"/>
    <mergeCell ref="EO71:EP71"/>
    <mergeCell ref="A72:B72"/>
    <mergeCell ref="Y72:Z72"/>
    <mergeCell ref="AW72:AX72"/>
    <mergeCell ref="BU72:BV72"/>
    <mergeCell ref="CS72:CT72"/>
    <mergeCell ref="DQ72:DR72"/>
    <mergeCell ref="EO72:EP72"/>
    <mergeCell ref="A73:B73"/>
    <mergeCell ref="Y73:Z73"/>
    <mergeCell ref="AW73:AX73"/>
    <mergeCell ref="BU73:BV73"/>
    <mergeCell ref="CS73:CT73"/>
    <mergeCell ref="DQ73:DR73"/>
    <mergeCell ref="EO73:EP73"/>
    <mergeCell ref="A74:B74"/>
    <mergeCell ref="Y74:Z74"/>
    <mergeCell ref="AW74:AX74"/>
    <mergeCell ref="BU74:BV74"/>
    <mergeCell ref="CS74:CT74"/>
    <mergeCell ref="DQ74:DR74"/>
    <mergeCell ref="EO74:EP74"/>
    <mergeCell ref="A75:B75"/>
    <mergeCell ref="Y75:Z75"/>
    <mergeCell ref="AW75:AX75"/>
    <mergeCell ref="BU75:BV75"/>
    <mergeCell ref="CS75:CT75"/>
    <mergeCell ref="DQ75:DR75"/>
    <mergeCell ref="EO75:EP75"/>
    <mergeCell ref="A76:B76"/>
    <mergeCell ref="Y76:Z76"/>
    <mergeCell ref="AW76:AX76"/>
    <mergeCell ref="BU76:BV76"/>
    <mergeCell ref="CS76:CT76"/>
    <mergeCell ref="DQ76:DR76"/>
    <mergeCell ref="EO76:EP76"/>
    <mergeCell ref="A77:B77"/>
    <mergeCell ref="Y77:Z77"/>
    <mergeCell ref="AW77:AX77"/>
    <mergeCell ref="BU77:BV77"/>
    <mergeCell ref="CS77:CT77"/>
    <mergeCell ref="DQ77:DR77"/>
    <mergeCell ref="EO77:EP77"/>
    <mergeCell ref="A78:B78"/>
    <mergeCell ref="Y78:Z78"/>
    <mergeCell ref="AW78:AX78"/>
    <mergeCell ref="BU78:BV78"/>
    <mergeCell ref="CS78:CT78"/>
    <mergeCell ref="DQ78:DR78"/>
    <mergeCell ref="EO78:EP78"/>
    <mergeCell ref="A79:B79"/>
    <mergeCell ref="Y79:Z79"/>
    <mergeCell ref="AW79:AX79"/>
    <mergeCell ref="BU79:BV79"/>
    <mergeCell ref="CS79:CT79"/>
    <mergeCell ref="DQ79:DR79"/>
    <mergeCell ref="EO79:EP79"/>
    <mergeCell ref="A80:B80"/>
    <mergeCell ref="Y80:Z80"/>
    <mergeCell ref="AW80:AX80"/>
    <mergeCell ref="BU80:BV80"/>
    <mergeCell ref="CS80:CT80"/>
    <mergeCell ref="DQ80:DR80"/>
    <mergeCell ref="EO80:EP80"/>
    <mergeCell ref="A81:B81"/>
    <mergeCell ref="Y81:Z81"/>
    <mergeCell ref="AW81:AX81"/>
    <mergeCell ref="BU81:BV81"/>
    <mergeCell ref="CS81:CT81"/>
    <mergeCell ref="DQ81:DR81"/>
    <mergeCell ref="EO81:EP81"/>
    <mergeCell ref="A82:B82"/>
    <mergeCell ref="Y82:Z82"/>
    <mergeCell ref="AW82:AX82"/>
    <mergeCell ref="BU82:BV82"/>
    <mergeCell ref="CS82:CT82"/>
    <mergeCell ref="DQ82:DR82"/>
    <mergeCell ref="EO82:EP82"/>
    <mergeCell ref="A83:B83"/>
    <mergeCell ref="Y83:Z83"/>
    <mergeCell ref="AW83:AX83"/>
    <mergeCell ref="BU83:BV83"/>
    <mergeCell ref="CS83:CT83"/>
    <mergeCell ref="DQ83:DR83"/>
    <mergeCell ref="EO83:EP83"/>
    <mergeCell ref="A84:B84"/>
    <mergeCell ref="Y84:Z84"/>
    <mergeCell ref="AW84:AX84"/>
    <mergeCell ref="BU84:BV84"/>
    <mergeCell ref="CS84:CT84"/>
    <mergeCell ref="DQ84:DR84"/>
    <mergeCell ref="EO84:EP84"/>
    <mergeCell ref="A85:B85"/>
    <mergeCell ref="Y85:Z85"/>
    <mergeCell ref="AW85:AX85"/>
    <mergeCell ref="BU85:BV85"/>
    <mergeCell ref="CS85:CT85"/>
    <mergeCell ref="DQ85:DR85"/>
    <mergeCell ref="EO85:EP85"/>
    <mergeCell ref="A86:B86"/>
    <mergeCell ref="Y86:Z86"/>
    <mergeCell ref="AW86:AX86"/>
    <mergeCell ref="BU86:BV86"/>
    <mergeCell ref="CS86:CT86"/>
    <mergeCell ref="DQ86:DR86"/>
    <mergeCell ref="EO86:EP86"/>
    <mergeCell ref="A87:B87"/>
    <mergeCell ref="Y87:Z87"/>
    <mergeCell ref="AW87:AX87"/>
    <mergeCell ref="BU87:BV87"/>
    <mergeCell ref="CS87:CT87"/>
    <mergeCell ref="DQ87:DR87"/>
    <mergeCell ref="EO87:EP87"/>
    <mergeCell ref="A88:B88"/>
    <mergeCell ref="Y88:Z88"/>
    <mergeCell ref="AW88:AX88"/>
    <mergeCell ref="BU88:BV88"/>
    <mergeCell ref="CS88:CT88"/>
    <mergeCell ref="DQ88:DR88"/>
    <mergeCell ref="EO88:EP88"/>
    <mergeCell ref="A89:B89"/>
    <mergeCell ref="Y89:Z89"/>
    <mergeCell ref="AW89:AX89"/>
    <mergeCell ref="BU89:BV89"/>
    <mergeCell ref="CS89:CT89"/>
    <mergeCell ref="DQ89:DR89"/>
    <mergeCell ref="EO89:EP89"/>
    <mergeCell ref="A90:B90"/>
    <mergeCell ref="Y90:Z90"/>
    <mergeCell ref="AW90:AX90"/>
    <mergeCell ref="BU90:BV90"/>
    <mergeCell ref="CS90:CT90"/>
    <mergeCell ref="DQ90:DR90"/>
    <mergeCell ref="EO90:EP90"/>
    <mergeCell ref="A91:B91"/>
    <mergeCell ref="Y91:Z91"/>
    <mergeCell ref="AW91:AX91"/>
    <mergeCell ref="BU91:BV91"/>
    <mergeCell ref="CS91:CT91"/>
    <mergeCell ref="DQ91:DR91"/>
    <mergeCell ref="EO91:EP91"/>
    <mergeCell ref="A92:B92"/>
    <mergeCell ref="Y92:Z92"/>
    <mergeCell ref="AW92:AX92"/>
    <mergeCell ref="BU92:BV92"/>
    <mergeCell ref="CS92:CT92"/>
    <mergeCell ref="DQ92:DR92"/>
    <mergeCell ref="EO92:EP92"/>
    <mergeCell ref="A93:B93"/>
    <mergeCell ref="Y93:Z93"/>
    <mergeCell ref="AW93:AX93"/>
    <mergeCell ref="BU93:BV93"/>
    <mergeCell ref="CS93:CT93"/>
    <mergeCell ref="DQ93:DR93"/>
    <mergeCell ref="EO93:EP93"/>
    <mergeCell ref="A94:B94"/>
    <mergeCell ref="Y94:Z94"/>
    <mergeCell ref="AW94:AX94"/>
    <mergeCell ref="BU94:BV94"/>
    <mergeCell ref="CS94:CT94"/>
    <mergeCell ref="DQ94:DR94"/>
    <mergeCell ref="EO94:EP94"/>
    <mergeCell ref="A95:B95"/>
    <mergeCell ref="Y95:Z95"/>
    <mergeCell ref="AW95:AX95"/>
    <mergeCell ref="BU95:BV95"/>
    <mergeCell ref="CS95:CT95"/>
    <mergeCell ref="DQ95:DR95"/>
    <mergeCell ref="EO95:EP95"/>
    <mergeCell ref="A96:B96"/>
    <mergeCell ref="Y96:Z96"/>
    <mergeCell ref="AW96:AX96"/>
    <mergeCell ref="BU96:BV96"/>
    <mergeCell ref="CS96:CT96"/>
    <mergeCell ref="DQ96:DR96"/>
    <mergeCell ref="EO96:EP96"/>
    <mergeCell ref="A97:B97"/>
    <mergeCell ref="Y97:Z97"/>
    <mergeCell ref="AW97:AX97"/>
    <mergeCell ref="BU97:BV97"/>
    <mergeCell ref="CS97:CT97"/>
    <mergeCell ref="DQ97:DR97"/>
    <mergeCell ref="EO97:EP97"/>
    <mergeCell ref="A98:B98"/>
    <mergeCell ref="Y98:Z98"/>
    <mergeCell ref="AW98:AX98"/>
    <mergeCell ref="BU98:BV98"/>
    <mergeCell ref="CS98:CT98"/>
    <mergeCell ref="DQ98:DR98"/>
    <mergeCell ref="EO98:EP98"/>
    <mergeCell ref="A99:B99"/>
    <mergeCell ref="Y99:Z99"/>
    <mergeCell ref="AW99:AX99"/>
    <mergeCell ref="BU99:BV99"/>
    <mergeCell ref="CS99:CT99"/>
    <mergeCell ref="DQ99:DR99"/>
    <mergeCell ref="EO99:EP99"/>
    <mergeCell ref="A100:B100"/>
    <mergeCell ref="Y100:Z100"/>
    <mergeCell ref="AW100:AX100"/>
    <mergeCell ref="BU100:BV100"/>
    <mergeCell ref="CS100:CT100"/>
    <mergeCell ref="DQ100:DR100"/>
    <mergeCell ref="EO100:EP100"/>
    <mergeCell ref="A101:B101"/>
    <mergeCell ref="Y101:Z101"/>
    <mergeCell ref="AW101:AX101"/>
    <mergeCell ref="BU101:BV101"/>
    <mergeCell ref="CS101:CT101"/>
    <mergeCell ref="DQ101:DR101"/>
    <mergeCell ref="EO101:EP101"/>
    <mergeCell ref="A102:B102"/>
    <mergeCell ref="Y102:Z102"/>
    <mergeCell ref="AW102:AX102"/>
    <mergeCell ref="BU102:BV102"/>
    <mergeCell ref="CS102:CT102"/>
    <mergeCell ref="DQ102:DR102"/>
    <mergeCell ref="EO102:EP102"/>
    <mergeCell ref="A103:B103"/>
    <mergeCell ref="Y103:Z103"/>
    <mergeCell ref="AW103:AX103"/>
    <mergeCell ref="BU103:BV103"/>
    <mergeCell ref="CS103:CT103"/>
    <mergeCell ref="DQ103:DR103"/>
    <mergeCell ref="EO103:EP103"/>
    <mergeCell ref="A104:B104"/>
    <mergeCell ref="Y104:Z104"/>
    <mergeCell ref="AW104:AX104"/>
    <mergeCell ref="BU104:BV104"/>
    <mergeCell ref="CS104:CT104"/>
    <mergeCell ref="DQ104:DR104"/>
    <mergeCell ref="EO104:EP104"/>
    <mergeCell ref="A105:B105"/>
    <mergeCell ref="Y105:Z105"/>
    <mergeCell ref="AW105:AX105"/>
    <mergeCell ref="BU105:BV105"/>
    <mergeCell ref="CS105:CT105"/>
    <mergeCell ref="DQ105:DR105"/>
    <mergeCell ref="EO105:EP105"/>
    <mergeCell ref="A106:B106"/>
    <mergeCell ref="Y106:Z106"/>
    <mergeCell ref="AW106:AX106"/>
    <mergeCell ref="BU106:BV106"/>
    <mergeCell ref="CS106:CT106"/>
    <mergeCell ref="DQ106:DR106"/>
    <mergeCell ref="EO106:EP106"/>
    <mergeCell ref="A107:B107"/>
    <mergeCell ref="Y107:Z107"/>
    <mergeCell ref="AW107:AX107"/>
    <mergeCell ref="BU107:BV107"/>
    <mergeCell ref="CS107:CT107"/>
    <mergeCell ref="DQ107:DR107"/>
    <mergeCell ref="EO107:EP107"/>
    <mergeCell ref="A108:B108"/>
    <mergeCell ref="Y108:Z108"/>
    <mergeCell ref="AW108:AX108"/>
    <mergeCell ref="BU108:BV108"/>
    <mergeCell ref="CS108:CT108"/>
    <mergeCell ref="DQ108:DR108"/>
    <mergeCell ref="EO108:EP108"/>
    <mergeCell ref="A109:B109"/>
    <mergeCell ref="Y109:Z109"/>
    <mergeCell ref="AW109:AX109"/>
    <mergeCell ref="BU109:BV109"/>
    <mergeCell ref="CS109:CT109"/>
    <mergeCell ref="DQ109:DR109"/>
    <mergeCell ref="EO109:EP109"/>
    <mergeCell ref="A110:B110"/>
    <mergeCell ref="Y110:Z110"/>
    <mergeCell ref="AW110:AX110"/>
    <mergeCell ref="BU110:BV110"/>
    <mergeCell ref="CS110:CT110"/>
    <mergeCell ref="DQ110:DR110"/>
    <mergeCell ref="EO110:EP110"/>
    <mergeCell ref="A111:B111"/>
    <mergeCell ref="Y111:Z111"/>
    <mergeCell ref="AW111:AX111"/>
    <mergeCell ref="BU111:BV111"/>
    <mergeCell ref="CS111:CT111"/>
    <mergeCell ref="DQ111:DR111"/>
    <mergeCell ref="EO111:EP111"/>
    <mergeCell ref="A112:B112"/>
    <mergeCell ref="Y112:Z112"/>
    <mergeCell ref="AW112:AX112"/>
    <mergeCell ref="BU112:BV112"/>
    <mergeCell ref="CS112:CT112"/>
    <mergeCell ref="DQ112:DR112"/>
    <mergeCell ref="EO112:EP112"/>
    <mergeCell ref="A113:B113"/>
    <mergeCell ref="Y113:Z113"/>
    <mergeCell ref="AW113:AX113"/>
    <mergeCell ref="BU113:BV113"/>
    <mergeCell ref="CS113:CT113"/>
    <mergeCell ref="DQ113:DR113"/>
    <mergeCell ref="EO113:EP113"/>
    <mergeCell ref="A114:B114"/>
    <mergeCell ref="Y114:Z114"/>
    <mergeCell ref="AW114:AX114"/>
    <mergeCell ref="BU114:BV114"/>
    <mergeCell ref="CS114:CT114"/>
    <mergeCell ref="DQ114:DR114"/>
    <mergeCell ref="EO114:EP114"/>
    <mergeCell ref="A115:B115"/>
    <mergeCell ref="Y115:Z115"/>
    <mergeCell ref="AW115:AX115"/>
    <mergeCell ref="BU115:BV115"/>
    <mergeCell ref="CS115:CT115"/>
    <mergeCell ref="DQ115:DR115"/>
    <mergeCell ref="EO115:EP115"/>
    <mergeCell ref="A116:B116"/>
    <mergeCell ref="Y116:Z116"/>
    <mergeCell ref="AW116:AX116"/>
    <mergeCell ref="BU116:BV116"/>
    <mergeCell ref="CS116:CT116"/>
    <mergeCell ref="DQ116:DR116"/>
    <mergeCell ref="EO116:EP116"/>
    <mergeCell ref="A117:B117"/>
    <mergeCell ref="Y117:Z117"/>
    <mergeCell ref="AW117:AX117"/>
    <mergeCell ref="BU117:BV117"/>
    <mergeCell ref="CS117:CT117"/>
    <mergeCell ref="DQ117:DR117"/>
    <mergeCell ref="EO117:EP117"/>
    <mergeCell ref="A118:B118"/>
    <mergeCell ref="Y118:Z118"/>
    <mergeCell ref="AW118:AX118"/>
    <mergeCell ref="BU118:BV118"/>
    <mergeCell ref="CS118:CT118"/>
    <mergeCell ref="DQ118:DR118"/>
    <mergeCell ref="EO118:EP118"/>
    <mergeCell ref="A119:B119"/>
    <mergeCell ref="Y119:Z119"/>
    <mergeCell ref="AW119:AX119"/>
    <mergeCell ref="BU119:BV119"/>
    <mergeCell ref="CS119:CT119"/>
    <mergeCell ref="DQ119:DR119"/>
    <mergeCell ref="EO119:EP119"/>
    <mergeCell ref="A120:B120"/>
    <mergeCell ref="Y120:Z120"/>
    <mergeCell ref="AW120:AX120"/>
    <mergeCell ref="BU120:BV120"/>
    <mergeCell ref="CS120:CT120"/>
    <mergeCell ref="DQ120:DR120"/>
    <mergeCell ref="EO120:EP120"/>
    <mergeCell ref="A121:B121"/>
    <mergeCell ref="Y121:Z121"/>
    <mergeCell ref="AW121:AX121"/>
    <mergeCell ref="BU121:BV121"/>
    <mergeCell ref="CS121:CT121"/>
    <mergeCell ref="DQ121:DR121"/>
    <mergeCell ref="EO121:EP121"/>
    <mergeCell ref="A122:B122"/>
    <mergeCell ref="Y122:Z122"/>
    <mergeCell ref="AW122:AX122"/>
    <mergeCell ref="BU122:BV122"/>
    <mergeCell ref="CS122:CT122"/>
    <mergeCell ref="DQ122:DR122"/>
    <mergeCell ref="EO122:EP122"/>
    <mergeCell ref="A123:B123"/>
    <mergeCell ref="Y123:Z123"/>
    <mergeCell ref="AW123:AX123"/>
    <mergeCell ref="BU123:BV123"/>
    <mergeCell ref="CS123:CT123"/>
    <mergeCell ref="DQ123:DR123"/>
    <mergeCell ref="EO123:EP123"/>
    <mergeCell ref="A124:B124"/>
    <mergeCell ref="Y124:Z124"/>
    <mergeCell ref="AW124:AX124"/>
    <mergeCell ref="BU124:BV124"/>
    <mergeCell ref="CS124:CT124"/>
    <mergeCell ref="DQ124:DR124"/>
    <mergeCell ref="EO124:EP124"/>
    <mergeCell ref="A125:B125"/>
    <mergeCell ref="Y125:Z125"/>
    <mergeCell ref="AW125:AX125"/>
    <mergeCell ref="BU125:BV125"/>
    <mergeCell ref="CS125:CT125"/>
    <mergeCell ref="DQ125:DR125"/>
    <mergeCell ref="EO125:EP125"/>
    <mergeCell ref="A126:B126"/>
    <mergeCell ref="Y126:Z126"/>
    <mergeCell ref="AW126:AX126"/>
    <mergeCell ref="BU126:BV126"/>
    <mergeCell ref="CS126:CT126"/>
    <mergeCell ref="DQ126:DR126"/>
    <mergeCell ref="EO126:EP126"/>
    <mergeCell ref="A127:B127"/>
    <mergeCell ref="Y127:Z127"/>
    <mergeCell ref="AW127:AX127"/>
    <mergeCell ref="BU127:BV127"/>
    <mergeCell ref="CS127:CT127"/>
    <mergeCell ref="DQ127:DR127"/>
    <mergeCell ref="EO127:EP127"/>
    <mergeCell ref="A128:B128"/>
    <mergeCell ref="Y128:Z128"/>
    <mergeCell ref="AW128:AX128"/>
    <mergeCell ref="BU128:BV128"/>
    <mergeCell ref="CS128:CT128"/>
    <mergeCell ref="DQ128:DR128"/>
    <mergeCell ref="EO128:EP128"/>
    <mergeCell ref="A129:B129"/>
    <mergeCell ref="Y129:Z129"/>
    <mergeCell ref="AW129:AX129"/>
    <mergeCell ref="BU129:BV129"/>
    <mergeCell ref="CS129:CT129"/>
    <mergeCell ref="DQ129:DR129"/>
    <mergeCell ref="EO129:EP129"/>
    <mergeCell ref="A130:B130"/>
    <mergeCell ref="Y130:Z130"/>
    <mergeCell ref="AW130:AX130"/>
    <mergeCell ref="BU130:BV130"/>
    <mergeCell ref="CS130:CT130"/>
    <mergeCell ref="DQ130:DR130"/>
    <mergeCell ref="EO130:EP130"/>
    <mergeCell ref="A131:B131"/>
    <mergeCell ref="Y131:Z131"/>
    <mergeCell ref="AW131:AX131"/>
    <mergeCell ref="BU131:BV131"/>
    <mergeCell ref="CS131:CT131"/>
    <mergeCell ref="DQ131:DR131"/>
    <mergeCell ref="EO131:EP131"/>
    <mergeCell ref="A132:B132"/>
    <mergeCell ref="Y132:Z132"/>
    <mergeCell ref="AW132:AX132"/>
    <mergeCell ref="BU132:BV132"/>
    <mergeCell ref="CS132:CT132"/>
    <mergeCell ref="DQ132:DR132"/>
    <mergeCell ref="EO132:EP132"/>
    <mergeCell ref="A133:B133"/>
    <mergeCell ref="Y133:Z133"/>
    <mergeCell ref="AW133:AX133"/>
    <mergeCell ref="BU133:BV133"/>
    <mergeCell ref="CS133:CT133"/>
    <mergeCell ref="DQ133:DR133"/>
    <mergeCell ref="EO133:EP133"/>
    <mergeCell ref="A134:B134"/>
    <mergeCell ref="Y134:Z134"/>
    <mergeCell ref="AW134:AX134"/>
    <mergeCell ref="BU134:BV134"/>
    <mergeCell ref="CS134:CT134"/>
    <mergeCell ref="DQ134:DR134"/>
    <mergeCell ref="EO134:EP134"/>
    <mergeCell ref="A135:B135"/>
    <mergeCell ref="Y135:Z135"/>
    <mergeCell ref="AW135:AX135"/>
    <mergeCell ref="BU135:BV135"/>
    <mergeCell ref="CS135:CT135"/>
    <mergeCell ref="DQ135:DR135"/>
    <mergeCell ref="EO135:EP135"/>
    <mergeCell ref="A136:B136"/>
    <mergeCell ref="Y136:Z136"/>
    <mergeCell ref="AW136:AX136"/>
    <mergeCell ref="BU136:BV136"/>
    <mergeCell ref="CS136:CT136"/>
    <mergeCell ref="DQ136:DR136"/>
    <mergeCell ref="EO136:EP136"/>
    <mergeCell ref="A137:B137"/>
    <mergeCell ref="Y137:Z137"/>
    <mergeCell ref="AW137:AX137"/>
    <mergeCell ref="BU137:BV137"/>
    <mergeCell ref="CS137:CT137"/>
    <mergeCell ref="DQ137:DR137"/>
    <mergeCell ref="EO137:EP137"/>
    <mergeCell ref="A138:B138"/>
    <mergeCell ref="Y138:Z138"/>
    <mergeCell ref="AW138:AX138"/>
    <mergeCell ref="BU138:BV138"/>
    <mergeCell ref="CS138:CT138"/>
    <mergeCell ref="DQ138:DR138"/>
    <mergeCell ref="EO138:EP138"/>
    <mergeCell ref="A139:B139"/>
    <mergeCell ref="Y139:Z139"/>
    <mergeCell ref="AW139:AX139"/>
    <mergeCell ref="BU139:BV139"/>
    <mergeCell ref="CS139:CT139"/>
    <mergeCell ref="DQ139:DR139"/>
    <mergeCell ref="EO139:EP139"/>
    <mergeCell ref="A140:B140"/>
    <mergeCell ref="Y140:Z140"/>
    <mergeCell ref="AW140:AX140"/>
    <mergeCell ref="BU140:BV140"/>
    <mergeCell ref="CS140:CT140"/>
    <mergeCell ref="DQ140:DR140"/>
    <mergeCell ref="EO140:EP140"/>
    <mergeCell ref="A141:B141"/>
    <mergeCell ref="Y141:Z141"/>
    <mergeCell ref="AW141:AX141"/>
    <mergeCell ref="BU141:BV141"/>
    <mergeCell ref="CS141:CT141"/>
    <mergeCell ref="DQ141:DR141"/>
    <mergeCell ref="EO141:EP141"/>
    <mergeCell ref="A142:B142"/>
    <mergeCell ref="Y142:Z142"/>
    <mergeCell ref="AW142:AX142"/>
    <mergeCell ref="BU142:BV142"/>
    <mergeCell ref="CS142:CT142"/>
    <mergeCell ref="DQ142:DR142"/>
    <mergeCell ref="EO142:EP142"/>
    <mergeCell ref="A143:B143"/>
    <mergeCell ref="Y143:Z143"/>
    <mergeCell ref="AW143:AX143"/>
    <mergeCell ref="BU143:BV143"/>
    <mergeCell ref="CS143:CT143"/>
    <mergeCell ref="DQ143:DR143"/>
    <mergeCell ref="EO143:EP143"/>
    <mergeCell ref="A144:B144"/>
    <mergeCell ref="Y144:Z144"/>
    <mergeCell ref="AW144:AX144"/>
    <mergeCell ref="BU144:BV144"/>
    <mergeCell ref="CS144:CT144"/>
    <mergeCell ref="DQ144:DR144"/>
    <mergeCell ref="EO144:EP144"/>
    <mergeCell ref="A145:B145"/>
    <mergeCell ref="Y145:Z145"/>
    <mergeCell ref="AW145:AX145"/>
    <mergeCell ref="BU145:BV145"/>
    <mergeCell ref="CS145:CT145"/>
    <mergeCell ref="DQ145:DR145"/>
    <mergeCell ref="EO145:EP145"/>
    <mergeCell ref="A146:B146"/>
    <mergeCell ref="Y146:Z146"/>
    <mergeCell ref="AW146:AX146"/>
    <mergeCell ref="BU146:BV146"/>
    <mergeCell ref="CS146:CT146"/>
    <mergeCell ref="DQ146:DR146"/>
    <mergeCell ref="EO146:EP146"/>
    <mergeCell ref="A147:B147"/>
    <mergeCell ref="Y147:Z147"/>
    <mergeCell ref="AW147:AX147"/>
    <mergeCell ref="BU147:BV147"/>
    <mergeCell ref="CS147:CT147"/>
    <mergeCell ref="DQ147:DR147"/>
    <mergeCell ref="EO147:EP147"/>
    <mergeCell ref="A148:B148"/>
    <mergeCell ref="Y148:Z148"/>
    <mergeCell ref="AW148:AX148"/>
    <mergeCell ref="BU148:BV148"/>
    <mergeCell ref="CS148:CT148"/>
    <mergeCell ref="DQ148:DR148"/>
    <mergeCell ref="EO148:EP148"/>
    <mergeCell ref="A149:B149"/>
    <mergeCell ref="Y149:Z149"/>
    <mergeCell ref="AW149:AX149"/>
    <mergeCell ref="BU149:BV149"/>
    <mergeCell ref="CS149:CT149"/>
    <mergeCell ref="DQ149:DR149"/>
    <mergeCell ref="EO149:EP149"/>
    <mergeCell ref="A150:B150"/>
    <mergeCell ref="Y150:Z150"/>
    <mergeCell ref="AW150:AX150"/>
    <mergeCell ref="BU150:BV150"/>
    <mergeCell ref="CS150:CT150"/>
    <mergeCell ref="DQ150:DR150"/>
    <mergeCell ref="EO150:EP150"/>
    <mergeCell ref="A151:B151"/>
    <mergeCell ref="Y151:Z151"/>
    <mergeCell ref="AW151:AX151"/>
    <mergeCell ref="BU151:BV151"/>
    <mergeCell ref="CS151:CT151"/>
    <mergeCell ref="DQ151:DR151"/>
    <mergeCell ref="EO151:EP151"/>
    <mergeCell ref="A152:B152"/>
    <mergeCell ref="Y152:Z152"/>
    <mergeCell ref="AW152:AX152"/>
    <mergeCell ref="BU152:BV152"/>
    <mergeCell ref="CS152:CT152"/>
    <mergeCell ref="DQ152:DR152"/>
    <mergeCell ref="EO152:EP152"/>
    <mergeCell ref="A153:B153"/>
    <mergeCell ref="Y153:Z153"/>
    <mergeCell ref="AW153:AX153"/>
    <mergeCell ref="BU153:BV153"/>
    <mergeCell ref="CS153:CT153"/>
    <mergeCell ref="DQ153:DR153"/>
    <mergeCell ref="EO153:EP153"/>
    <mergeCell ref="A154:B154"/>
    <mergeCell ref="Y154:Z154"/>
    <mergeCell ref="AW154:AX154"/>
    <mergeCell ref="BU154:BV154"/>
    <mergeCell ref="CS154:CT154"/>
    <mergeCell ref="DQ154:DR154"/>
    <mergeCell ref="EO154:EP154"/>
    <mergeCell ref="A155:B155"/>
    <mergeCell ref="Y155:Z155"/>
    <mergeCell ref="AW155:AX155"/>
    <mergeCell ref="BU155:BV155"/>
    <mergeCell ref="CS155:CT155"/>
    <mergeCell ref="DQ155:DR155"/>
    <mergeCell ref="EO155:EP155"/>
    <mergeCell ref="A156:B156"/>
    <mergeCell ref="Y156:Z156"/>
    <mergeCell ref="AW156:AX156"/>
    <mergeCell ref="BU156:BV156"/>
    <mergeCell ref="CS156:CT156"/>
    <mergeCell ref="DQ156:DR156"/>
    <mergeCell ref="EO156:EP156"/>
    <mergeCell ref="A157:B157"/>
    <mergeCell ref="Y157:Z157"/>
    <mergeCell ref="AW157:AX157"/>
    <mergeCell ref="BU157:BV157"/>
    <mergeCell ref="CS157:CT157"/>
    <mergeCell ref="DQ157:DR157"/>
    <mergeCell ref="EO157:EP157"/>
    <mergeCell ref="A158:B158"/>
    <mergeCell ref="Y158:Z158"/>
    <mergeCell ref="AW158:AX158"/>
    <mergeCell ref="BU158:BV158"/>
    <mergeCell ref="CS158:CT158"/>
    <mergeCell ref="DQ158:DR158"/>
    <mergeCell ref="EO158:EP158"/>
    <mergeCell ref="A159:B159"/>
    <mergeCell ref="Y159:Z159"/>
    <mergeCell ref="AW159:AX159"/>
    <mergeCell ref="BU159:BV159"/>
    <mergeCell ref="CS159:CT159"/>
    <mergeCell ref="DQ159:DR159"/>
    <mergeCell ref="EO159:EP159"/>
    <mergeCell ref="A160:B160"/>
    <mergeCell ref="Y160:Z160"/>
    <mergeCell ref="AW160:AX160"/>
    <mergeCell ref="BU160:BV160"/>
    <mergeCell ref="CS160:CT160"/>
    <mergeCell ref="DQ160:DR160"/>
    <mergeCell ref="EO160:EP160"/>
    <mergeCell ref="A161:B161"/>
    <mergeCell ref="Y161:Z161"/>
    <mergeCell ref="AW161:AX161"/>
    <mergeCell ref="BU161:BV161"/>
    <mergeCell ref="CS161:CT161"/>
    <mergeCell ref="DQ161:DR161"/>
    <mergeCell ref="EO161:EP161"/>
    <mergeCell ref="A162:B162"/>
    <mergeCell ref="Y162:Z162"/>
    <mergeCell ref="AW162:AX162"/>
    <mergeCell ref="BU162:BV162"/>
    <mergeCell ref="CS162:CT162"/>
    <mergeCell ref="DQ162:DR162"/>
    <mergeCell ref="EO162:EP162"/>
    <mergeCell ref="A163:B163"/>
    <mergeCell ref="Y163:Z163"/>
    <mergeCell ref="AW163:AX163"/>
    <mergeCell ref="BU163:BV163"/>
    <mergeCell ref="CS163:CT163"/>
    <mergeCell ref="DQ163:DR163"/>
    <mergeCell ref="EO163:EP163"/>
    <mergeCell ref="A164:B164"/>
    <mergeCell ref="Y164:Z164"/>
    <mergeCell ref="AW164:AX164"/>
    <mergeCell ref="BU164:BV164"/>
    <mergeCell ref="CS164:CT164"/>
    <mergeCell ref="DQ164:DR164"/>
    <mergeCell ref="EO164:EP164"/>
    <mergeCell ref="A165:B165"/>
    <mergeCell ref="Y165:Z165"/>
    <mergeCell ref="AW165:AX165"/>
    <mergeCell ref="BU165:BV165"/>
    <mergeCell ref="CS165:CT165"/>
    <mergeCell ref="DQ165:DR165"/>
    <mergeCell ref="EO165:EP165"/>
    <mergeCell ref="A166:B166"/>
    <mergeCell ref="Y166:Z166"/>
    <mergeCell ref="AW166:AX166"/>
    <mergeCell ref="BU166:BV166"/>
    <mergeCell ref="CS166:CT166"/>
    <mergeCell ref="DQ166:DR166"/>
    <mergeCell ref="EO166:EP166"/>
    <mergeCell ref="A167:B167"/>
    <mergeCell ref="Y167:Z167"/>
    <mergeCell ref="AW167:AX167"/>
    <mergeCell ref="BU167:BV167"/>
    <mergeCell ref="CS167:CT167"/>
    <mergeCell ref="DQ167:DR167"/>
    <mergeCell ref="EO167:EP167"/>
    <mergeCell ref="A168:B168"/>
    <mergeCell ref="Y168:Z168"/>
    <mergeCell ref="AW168:AX168"/>
    <mergeCell ref="BU168:BV168"/>
    <mergeCell ref="CS168:CT168"/>
    <mergeCell ref="DQ168:DR168"/>
    <mergeCell ref="EO168:EP168"/>
    <mergeCell ref="A169:B169"/>
    <mergeCell ref="Y169:Z169"/>
    <mergeCell ref="AW169:AX169"/>
    <mergeCell ref="BU169:BV169"/>
    <mergeCell ref="CS169:CT169"/>
    <mergeCell ref="DQ169:DR169"/>
    <mergeCell ref="EO169:EP169"/>
    <mergeCell ref="A170:B170"/>
    <mergeCell ref="Y170:Z170"/>
    <mergeCell ref="AW170:AX170"/>
    <mergeCell ref="BU170:BV170"/>
    <mergeCell ref="CS170:CT170"/>
    <mergeCell ref="DQ170:DR170"/>
    <mergeCell ref="EO170:EP170"/>
    <mergeCell ref="A171:B171"/>
    <mergeCell ref="Y171:Z171"/>
    <mergeCell ref="AW171:AX171"/>
    <mergeCell ref="BU171:BV171"/>
    <mergeCell ref="CS171:CT171"/>
    <mergeCell ref="DQ171:DR171"/>
    <mergeCell ref="EO171:EP171"/>
    <mergeCell ref="A172:B172"/>
    <mergeCell ref="Y172:Z172"/>
    <mergeCell ref="AW172:AX172"/>
    <mergeCell ref="BU172:BV172"/>
    <mergeCell ref="CS172:CT172"/>
    <mergeCell ref="DQ172:DR172"/>
    <mergeCell ref="EO172:EP172"/>
    <mergeCell ref="A173:B173"/>
    <mergeCell ref="Y173:Z173"/>
    <mergeCell ref="AW173:AX173"/>
    <mergeCell ref="BU173:BV173"/>
    <mergeCell ref="CS173:CT173"/>
    <mergeCell ref="DQ173:DR173"/>
    <mergeCell ref="EO173:EP173"/>
    <mergeCell ref="A174:B174"/>
    <mergeCell ref="Y174:Z174"/>
    <mergeCell ref="AW174:AX174"/>
    <mergeCell ref="BU174:BV174"/>
    <mergeCell ref="CS174:CT174"/>
    <mergeCell ref="DQ174:DR174"/>
    <mergeCell ref="EO174:EP174"/>
    <mergeCell ref="A175:B175"/>
    <mergeCell ref="Y175:Z175"/>
    <mergeCell ref="AW175:AX175"/>
    <mergeCell ref="BU175:BV175"/>
    <mergeCell ref="CS175:CT175"/>
    <mergeCell ref="DQ175:DR175"/>
    <mergeCell ref="EO175:EP175"/>
    <mergeCell ref="A176:B176"/>
    <mergeCell ref="Y176:Z176"/>
    <mergeCell ref="AW176:AX176"/>
    <mergeCell ref="BU176:BV176"/>
    <mergeCell ref="CS176:CT176"/>
    <mergeCell ref="DQ176:DR176"/>
    <mergeCell ref="EO176:EP176"/>
    <mergeCell ref="A177:B177"/>
    <mergeCell ref="Y177:Z177"/>
    <mergeCell ref="AW177:AX177"/>
    <mergeCell ref="BU177:BV177"/>
    <mergeCell ref="CS177:CT177"/>
    <mergeCell ref="DQ177:DR177"/>
    <mergeCell ref="EO177:EP177"/>
    <mergeCell ref="A178:B178"/>
    <mergeCell ref="Y178:Z178"/>
    <mergeCell ref="AW178:AX178"/>
    <mergeCell ref="BU178:BV178"/>
    <mergeCell ref="CS178:CT178"/>
    <mergeCell ref="DQ178:DR178"/>
    <mergeCell ref="EO178:EP178"/>
    <mergeCell ref="A179:B179"/>
    <mergeCell ref="Y179:Z179"/>
    <mergeCell ref="AW179:AX179"/>
    <mergeCell ref="BU179:BV179"/>
    <mergeCell ref="CS179:CT179"/>
    <mergeCell ref="DQ179:DR179"/>
    <mergeCell ref="EO179:EP179"/>
    <mergeCell ref="A180:B180"/>
    <mergeCell ref="Y180:Z180"/>
    <mergeCell ref="AW180:AX180"/>
    <mergeCell ref="BU180:BV180"/>
    <mergeCell ref="CS180:CT180"/>
    <mergeCell ref="DQ180:DR180"/>
    <mergeCell ref="EO180:EP180"/>
    <mergeCell ref="A181:B181"/>
    <mergeCell ref="Y181:Z181"/>
    <mergeCell ref="AW181:AX181"/>
    <mergeCell ref="BU181:BV181"/>
    <mergeCell ref="CS181:CT181"/>
    <mergeCell ref="DQ181:DR181"/>
    <mergeCell ref="EO181:EP181"/>
    <mergeCell ref="A182:B182"/>
    <mergeCell ref="Y182:Z182"/>
    <mergeCell ref="AW182:AX182"/>
    <mergeCell ref="BU182:BV182"/>
    <mergeCell ref="CS182:CT182"/>
    <mergeCell ref="DQ182:DR182"/>
    <mergeCell ref="EO182:EP182"/>
    <mergeCell ref="A183:B183"/>
    <mergeCell ref="Y183:Z183"/>
    <mergeCell ref="AW183:AX183"/>
    <mergeCell ref="BU183:BV183"/>
    <mergeCell ref="CS183:CT183"/>
    <mergeCell ref="DQ183:DR183"/>
    <mergeCell ref="EO183:EP183"/>
    <mergeCell ref="A184:B184"/>
    <mergeCell ref="Y184:Z184"/>
    <mergeCell ref="AW184:AX184"/>
    <mergeCell ref="BU184:BV184"/>
    <mergeCell ref="CS184:CT184"/>
    <mergeCell ref="DQ184:DR184"/>
    <mergeCell ref="EO184:EP184"/>
    <mergeCell ref="A185:B185"/>
    <mergeCell ref="Y185:Z185"/>
    <mergeCell ref="AW185:AX185"/>
    <mergeCell ref="BU185:BV185"/>
    <mergeCell ref="CS185:CT185"/>
    <mergeCell ref="DQ185:DR185"/>
    <mergeCell ref="EO185:EP185"/>
    <mergeCell ref="A186:B186"/>
    <mergeCell ref="Y186:Z186"/>
    <mergeCell ref="AW186:AX186"/>
    <mergeCell ref="BU186:BV186"/>
    <mergeCell ref="CS186:CT186"/>
    <mergeCell ref="DQ186:DR186"/>
    <mergeCell ref="EO186:EP186"/>
    <mergeCell ref="A187:B187"/>
    <mergeCell ref="Y187:Z187"/>
    <mergeCell ref="AW187:AX187"/>
    <mergeCell ref="BU187:BV187"/>
    <mergeCell ref="CS187:CT187"/>
    <mergeCell ref="DQ187:DR187"/>
    <mergeCell ref="EO187:EP187"/>
    <mergeCell ref="A188:B188"/>
    <mergeCell ref="Y188:Z188"/>
    <mergeCell ref="AW188:AX188"/>
    <mergeCell ref="BU188:BV188"/>
    <mergeCell ref="CS188:CT188"/>
    <mergeCell ref="DQ188:DR188"/>
    <mergeCell ref="EO188:EP188"/>
    <mergeCell ref="A189:B189"/>
    <mergeCell ref="Y189:Z189"/>
    <mergeCell ref="AW189:AX189"/>
    <mergeCell ref="BU189:BV189"/>
    <mergeCell ref="CS189:CT189"/>
    <mergeCell ref="DQ189:DR189"/>
    <mergeCell ref="EO189:EP189"/>
    <mergeCell ref="A190:B190"/>
    <mergeCell ref="Y190:Z190"/>
    <mergeCell ref="AW190:AX190"/>
    <mergeCell ref="BU190:BV190"/>
    <mergeCell ref="CS190:CT190"/>
    <mergeCell ref="DQ190:DR190"/>
    <mergeCell ref="EO190:EP190"/>
    <mergeCell ref="A191:B191"/>
    <mergeCell ref="Y191:Z191"/>
    <mergeCell ref="AW191:AX191"/>
    <mergeCell ref="BU191:BV191"/>
    <mergeCell ref="CS191:CT191"/>
    <mergeCell ref="DQ191:DR191"/>
    <mergeCell ref="EO191:EP191"/>
    <mergeCell ref="A192:B192"/>
    <mergeCell ref="Y192:Z192"/>
    <mergeCell ref="AW192:AX192"/>
    <mergeCell ref="BU192:BV192"/>
    <mergeCell ref="CS192:CT192"/>
    <mergeCell ref="DQ192:DR192"/>
    <mergeCell ref="EO192:EP192"/>
    <mergeCell ref="A193:B193"/>
    <mergeCell ref="Y193:Z193"/>
    <mergeCell ref="AW193:AX193"/>
    <mergeCell ref="BU193:BV193"/>
    <mergeCell ref="CS193:CT193"/>
    <mergeCell ref="DQ193:DR193"/>
    <mergeCell ref="EO193:EP193"/>
    <mergeCell ref="A194:B194"/>
    <mergeCell ref="Y194:Z194"/>
    <mergeCell ref="AW194:AX194"/>
    <mergeCell ref="BU194:BV194"/>
    <mergeCell ref="CS194:CT194"/>
    <mergeCell ref="DQ194:DR194"/>
    <mergeCell ref="EO194:EP194"/>
    <mergeCell ref="A195:B195"/>
    <mergeCell ref="Y195:Z195"/>
    <mergeCell ref="AW195:AX195"/>
    <mergeCell ref="BU195:BV195"/>
    <mergeCell ref="CS195:CT195"/>
    <mergeCell ref="DQ195:DR195"/>
    <mergeCell ref="EO195:EP195"/>
    <mergeCell ref="A196:B196"/>
    <mergeCell ref="Y196:Z196"/>
    <mergeCell ref="AW196:AX196"/>
    <mergeCell ref="BU196:BV196"/>
    <mergeCell ref="CS196:CT196"/>
    <mergeCell ref="DQ196:DR196"/>
    <mergeCell ref="EO196:EP196"/>
    <mergeCell ref="A197:B197"/>
    <mergeCell ref="Y197:Z197"/>
    <mergeCell ref="AW197:AX197"/>
    <mergeCell ref="BU197:BV197"/>
    <mergeCell ref="CS197:CT197"/>
    <mergeCell ref="DQ197:DR197"/>
    <mergeCell ref="EO197:EP197"/>
    <mergeCell ref="A198:B198"/>
    <mergeCell ref="Y198:Z198"/>
    <mergeCell ref="AW198:AX198"/>
    <mergeCell ref="BU198:BV198"/>
    <mergeCell ref="CS198:CT198"/>
    <mergeCell ref="DQ198:DR198"/>
    <mergeCell ref="EO198:EP198"/>
    <mergeCell ref="A199:B199"/>
    <mergeCell ref="Y199:Z199"/>
    <mergeCell ref="AW199:AX199"/>
    <mergeCell ref="BU199:BV199"/>
    <mergeCell ref="CS199:CT199"/>
    <mergeCell ref="DQ199:DR199"/>
    <mergeCell ref="EO199:EP199"/>
    <mergeCell ref="A200:B200"/>
    <mergeCell ref="Y200:Z200"/>
    <mergeCell ref="AW200:AX200"/>
    <mergeCell ref="BU200:BV200"/>
    <mergeCell ref="CS200:CT200"/>
    <mergeCell ref="DQ200:DR200"/>
    <mergeCell ref="EO200:EP200"/>
    <mergeCell ref="A201:B201"/>
    <mergeCell ref="Y201:Z201"/>
    <mergeCell ref="AW201:AX201"/>
    <mergeCell ref="BU201:BV201"/>
    <mergeCell ref="CS201:CT201"/>
    <mergeCell ref="DQ201:DR201"/>
    <mergeCell ref="EO201:EP201"/>
    <mergeCell ref="A202:B202"/>
    <mergeCell ref="Y202:Z202"/>
    <mergeCell ref="AW202:AX202"/>
    <mergeCell ref="BU202:BV202"/>
    <mergeCell ref="CS202:CT202"/>
    <mergeCell ref="DQ202:DR202"/>
    <mergeCell ref="EO202:EP202"/>
    <mergeCell ref="A203:B203"/>
    <mergeCell ref="Y203:Z203"/>
    <mergeCell ref="AW203:AX203"/>
    <mergeCell ref="BU203:BV203"/>
    <mergeCell ref="CS203:CT203"/>
    <mergeCell ref="DQ203:DR203"/>
    <mergeCell ref="EO203:EP203"/>
    <mergeCell ref="A204:B204"/>
    <mergeCell ref="Y204:Z204"/>
    <mergeCell ref="AW204:AX204"/>
    <mergeCell ref="BU204:BV204"/>
    <mergeCell ref="CS204:CT204"/>
    <mergeCell ref="DQ204:DR204"/>
    <mergeCell ref="EO204:EP204"/>
    <mergeCell ref="A205:B205"/>
    <mergeCell ref="Y205:Z205"/>
    <mergeCell ref="AW205:AX205"/>
    <mergeCell ref="BU205:BV205"/>
    <mergeCell ref="CS205:CT205"/>
    <mergeCell ref="DQ205:DR205"/>
    <mergeCell ref="EO205:EP205"/>
    <mergeCell ref="A206:B206"/>
    <mergeCell ref="Y206:Z206"/>
    <mergeCell ref="AW206:AX206"/>
    <mergeCell ref="BU206:BV206"/>
    <mergeCell ref="CS206:CT206"/>
    <mergeCell ref="DQ206:DR206"/>
    <mergeCell ref="EO206:EP206"/>
    <mergeCell ref="A207:B207"/>
    <mergeCell ref="Y207:Z207"/>
    <mergeCell ref="AW207:AX207"/>
    <mergeCell ref="BU207:BV207"/>
    <mergeCell ref="CS207:CT207"/>
    <mergeCell ref="DQ207:DR207"/>
    <mergeCell ref="EO207:EP207"/>
    <mergeCell ref="A208:B208"/>
    <mergeCell ref="Y208:Z208"/>
    <mergeCell ref="AW208:AX208"/>
    <mergeCell ref="BU208:BV208"/>
    <mergeCell ref="CS208:CT208"/>
    <mergeCell ref="DQ208:DR208"/>
    <mergeCell ref="EO208:EP208"/>
    <mergeCell ref="A209:B209"/>
    <mergeCell ref="Y209:Z209"/>
    <mergeCell ref="AW209:AX209"/>
    <mergeCell ref="BU209:BV209"/>
    <mergeCell ref="CS209:CT209"/>
    <mergeCell ref="DQ209:DR209"/>
    <mergeCell ref="EO209:EP209"/>
    <mergeCell ref="A210:B210"/>
    <mergeCell ref="Y210:Z210"/>
    <mergeCell ref="AW210:AX210"/>
    <mergeCell ref="BU210:BV210"/>
    <mergeCell ref="CS210:CT210"/>
    <mergeCell ref="DQ210:DR210"/>
    <mergeCell ref="EO210:EP210"/>
    <mergeCell ref="A211:B211"/>
    <mergeCell ref="Y211:Z211"/>
    <mergeCell ref="AW211:AX211"/>
    <mergeCell ref="BU211:BV211"/>
    <mergeCell ref="CS211:CT211"/>
    <mergeCell ref="DQ211:DR211"/>
    <mergeCell ref="EO211:EP211"/>
    <mergeCell ref="A212:B212"/>
    <mergeCell ref="Y212:Z212"/>
    <mergeCell ref="AW212:AX212"/>
    <mergeCell ref="BU212:BV212"/>
    <mergeCell ref="CS212:CT212"/>
    <mergeCell ref="DQ212:DR212"/>
    <mergeCell ref="EO212:EP212"/>
    <mergeCell ref="A213:B213"/>
    <mergeCell ref="Y213:Z213"/>
    <mergeCell ref="AW213:AX213"/>
    <mergeCell ref="BU213:BV213"/>
    <mergeCell ref="CS213:CT213"/>
    <mergeCell ref="DQ213:DR213"/>
    <mergeCell ref="EO213:EP213"/>
    <mergeCell ref="A214:B214"/>
    <mergeCell ref="Y214:Z214"/>
    <mergeCell ref="AW214:AX214"/>
    <mergeCell ref="BU214:BV214"/>
    <mergeCell ref="CS214:CT214"/>
    <mergeCell ref="DQ214:DR214"/>
    <mergeCell ref="EO214:EP214"/>
    <mergeCell ref="A215:B215"/>
    <mergeCell ref="Y215:Z215"/>
    <mergeCell ref="AW215:AX215"/>
    <mergeCell ref="BU215:BV215"/>
    <mergeCell ref="CS215:CT215"/>
    <mergeCell ref="DQ215:DR215"/>
    <mergeCell ref="EO215:EP215"/>
    <mergeCell ref="A216:B216"/>
    <mergeCell ref="Y216:Z216"/>
    <mergeCell ref="AW216:AX216"/>
    <mergeCell ref="BU216:BV216"/>
    <mergeCell ref="CS216:CT216"/>
    <mergeCell ref="DQ216:DR216"/>
    <mergeCell ref="EO216:EP216"/>
    <mergeCell ref="A217:B217"/>
    <mergeCell ref="Y217:Z217"/>
    <mergeCell ref="AW217:AX217"/>
    <mergeCell ref="BU217:BV217"/>
    <mergeCell ref="CS217:CT217"/>
    <mergeCell ref="DQ217:DR217"/>
    <mergeCell ref="EO217:EP217"/>
    <mergeCell ref="A218:B218"/>
    <mergeCell ref="Y218:Z218"/>
    <mergeCell ref="AW218:AX218"/>
    <mergeCell ref="BU218:BV218"/>
    <mergeCell ref="CS218:CT218"/>
    <mergeCell ref="DQ218:DR218"/>
    <mergeCell ref="EO218:EP218"/>
    <mergeCell ref="A219:B219"/>
    <mergeCell ref="Y219:Z219"/>
    <mergeCell ref="AW219:AX219"/>
    <mergeCell ref="BU219:BV219"/>
    <mergeCell ref="CS219:CT219"/>
    <mergeCell ref="DQ219:DR219"/>
    <mergeCell ref="EO219:EP219"/>
    <mergeCell ref="A220:B220"/>
    <mergeCell ref="Y220:Z220"/>
    <mergeCell ref="AW220:AX220"/>
    <mergeCell ref="BU220:BV220"/>
    <mergeCell ref="CS220:CT220"/>
    <mergeCell ref="DQ220:DR220"/>
    <mergeCell ref="EO220:EP220"/>
    <mergeCell ref="A221:B221"/>
    <mergeCell ref="Y221:Z221"/>
    <mergeCell ref="AW221:AX221"/>
    <mergeCell ref="BU221:BV221"/>
    <mergeCell ref="CS221:CT221"/>
    <mergeCell ref="DQ221:DR221"/>
    <mergeCell ref="EO221:EP221"/>
    <mergeCell ref="A222:B222"/>
    <mergeCell ref="Y222:Z222"/>
    <mergeCell ref="AW222:AX222"/>
    <mergeCell ref="BU222:BV222"/>
    <mergeCell ref="CS222:CT222"/>
    <mergeCell ref="DQ222:DR222"/>
    <mergeCell ref="EO222:EP222"/>
    <mergeCell ref="A223:B223"/>
    <mergeCell ref="Y223:Z223"/>
    <mergeCell ref="AW223:AX223"/>
    <mergeCell ref="BU223:BV223"/>
    <mergeCell ref="CS223:CT223"/>
    <mergeCell ref="DQ223:DR223"/>
    <mergeCell ref="EO223:EP223"/>
    <mergeCell ref="A224:B224"/>
    <mergeCell ref="Y224:Z224"/>
    <mergeCell ref="AW224:AX224"/>
    <mergeCell ref="BU224:BV224"/>
    <mergeCell ref="CS224:CT224"/>
    <mergeCell ref="DQ224:DR224"/>
    <mergeCell ref="EO224:EP224"/>
    <mergeCell ref="A225:B225"/>
    <mergeCell ref="Y225:Z225"/>
    <mergeCell ref="AW225:AX225"/>
    <mergeCell ref="BU225:BV225"/>
    <mergeCell ref="CS225:CT225"/>
    <mergeCell ref="DQ225:DR225"/>
    <mergeCell ref="EO225:EP225"/>
    <mergeCell ref="A226:B226"/>
    <mergeCell ref="Y226:Z226"/>
    <mergeCell ref="AW226:AX226"/>
    <mergeCell ref="BU226:BV226"/>
    <mergeCell ref="CS226:CT226"/>
    <mergeCell ref="DQ226:DR226"/>
    <mergeCell ref="EO226:EP226"/>
    <mergeCell ref="A227:B227"/>
    <mergeCell ref="Y227:Z227"/>
    <mergeCell ref="AW227:AX227"/>
    <mergeCell ref="BU227:BV227"/>
    <mergeCell ref="CS227:CT227"/>
    <mergeCell ref="DQ227:DR227"/>
    <mergeCell ref="EO227:EP227"/>
    <mergeCell ref="A228:B228"/>
    <mergeCell ref="Y228:Z228"/>
    <mergeCell ref="AW228:AX228"/>
    <mergeCell ref="BU228:BV228"/>
    <mergeCell ref="CS228:CT228"/>
    <mergeCell ref="DQ228:DR228"/>
    <mergeCell ref="EO228:EP228"/>
    <mergeCell ref="A229:B229"/>
    <mergeCell ref="Y229:Z229"/>
    <mergeCell ref="AW229:AX229"/>
    <mergeCell ref="BU229:BV229"/>
    <mergeCell ref="CS229:CT229"/>
    <mergeCell ref="DQ229:DR229"/>
    <mergeCell ref="EO229:EP229"/>
    <mergeCell ref="A230:B230"/>
    <mergeCell ref="Y230:Z230"/>
    <mergeCell ref="AW230:AX230"/>
    <mergeCell ref="BU230:BV230"/>
    <mergeCell ref="CS230:CT230"/>
    <mergeCell ref="DQ230:DR230"/>
    <mergeCell ref="EO230:EP230"/>
    <mergeCell ref="A231:B231"/>
    <mergeCell ref="Y231:Z231"/>
    <mergeCell ref="AW231:AX231"/>
    <mergeCell ref="BU231:BV231"/>
    <mergeCell ref="CS231:CT231"/>
    <mergeCell ref="DQ231:DR231"/>
    <mergeCell ref="EO231:EP231"/>
    <mergeCell ref="A232:B232"/>
    <mergeCell ref="Y232:Z232"/>
    <mergeCell ref="AW232:AX232"/>
    <mergeCell ref="BU232:BV232"/>
    <mergeCell ref="CS232:CT232"/>
    <mergeCell ref="DQ232:DR232"/>
    <mergeCell ref="EO232:EP232"/>
    <mergeCell ref="A233:B233"/>
    <mergeCell ref="Y233:Z233"/>
    <mergeCell ref="AW233:AX233"/>
    <mergeCell ref="BU233:BV233"/>
    <mergeCell ref="CS233:CT233"/>
    <mergeCell ref="DQ233:DR233"/>
    <mergeCell ref="EO233:EP233"/>
    <mergeCell ref="A234:B234"/>
    <mergeCell ref="Y234:Z234"/>
    <mergeCell ref="AW234:AX234"/>
    <mergeCell ref="BU234:BV234"/>
    <mergeCell ref="CS234:CT234"/>
    <mergeCell ref="DQ234:DR234"/>
    <mergeCell ref="EO234:EP234"/>
    <mergeCell ref="A235:B235"/>
    <mergeCell ref="Y235:Z235"/>
    <mergeCell ref="AW235:AX235"/>
    <mergeCell ref="BU235:BV235"/>
    <mergeCell ref="CS235:CT235"/>
    <mergeCell ref="DQ235:DR235"/>
    <mergeCell ref="EO235:EP235"/>
    <mergeCell ref="A236:B236"/>
    <mergeCell ref="Y236:Z236"/>
    <mergeCell ref="AW236:AX236"/>
    <mergeCell ref="BU236:BV236"/>
    <mergeCell ref="CS236:CT236"/>
    <mergeCell ref="DQ236:DR236"/>
    <mergeCell ref="EO236:EP236"/>
    <mergeCell ref="A237:B237"/>
    <mergeCell ref="Y237:Z237"/>
    <mergeCell ref="AW237:AX237"/>
    <mergeCell ref="BU237:BV237"/>
    <mergeCell ref="CS237:CT237"/>
    <mergeCell ref="DQ237:DR237"/>
    <mergeCell ref="EO237:EP237"/>
    <mergeCell ref="A238:B238"/>
    <mergeCell ref="Y238:Z238"/>
    <mergeCell ref="AW238:AX238"/>
    <mergeCell ref="BU238:BV238"/>
    <mergeCell ref="CS238:CT238"/>
    <mergeCell ref="DQ238:DR238"/>
    <mergeCell ref="EO238:EP238"/>
    <mergeCell ref="A239:B239"/>
    <mergeCell ref="Y239:Z239"/>
    <mergeCell ref="AW239:AX239"/>
    <mergeCell ref="BU239:BV239"/>
    <mergeCell ref="CS239:CT239"/>
    <mergeCell ref="DQ239:DR239"/>
    <mergeCell ref="EO239:EP239"/>
    <mergeCell ref="A240:B240"/>
    <mergeCell ref="Y240:Z240"/>
    <mergeCell ref="AW240:AX240"/>
    <mergeCell ref="BU240:BV240"/>
    <mergeCell ref="CS240:CT240"/>
    <mergeCell ref="DQ240:DR240"/>
    <mergeCell ref="EO240:EP240"/>
    <mergeCell ref="A241:B241"/>
    <mergeCell ref="Y241:Z241"/>
    <mergeCell ref="AW241:AX241"/>
    <mergeCell ref="BU241:BV241"/>
    <mergeCell ref="CS241:CT241"/>
    <mergeCell ref="DQ241:DR241"/>
    <mergeCell ref="EO241:EP241"/>
    <mergeCell ref="A242:B242"/>
    <mergeCell ref="Y242:Z242"/>
    <mergeCell ref="AW242:AX242"/>
    <mergeCell ref="BU242:BV242"/>
    <mergeCell ref="CS242:CT242"/>
    <mergeCell ref="DQ242:DR242"/>
    <mergeCell ref="EO242:EP242"/>
    <mergeCell ref="A243:B243"/>
    <mergeCell ref="Y243:Z243"/>
    <mergeCell ref="AW243:AX243"/>
    <mergeCell ref="BU243:BV243"/>
    <mergeCell ref="CS243:CT243"/>
    <mergeCell ref="DQ243:DR243"/>
    <mergeCell ref="EO243:EP243"/>
    <mergeCell ref="A244:B244"/>
    <mergeCell ref="Y244:Z244"/>
    <mergeCell ref="AW244:AX244"/>
    <mergeCell ref="BU244:BV244"/>
    <mergeCell ref="CS244:CT244"/>
    <mergeCell ref="DQ244:DR244"/>
    <mergeCell ref="EO244:EP244"/>
    <mergeCell ref="A245:B245"/>
    <mergeCell ref="Y245:Z245"/>
    <mergeCell ref="AW245:AX245"/>
    <mergeCell ref="BU245:BV245"/>
    <mergeCell ref="CS245:CT245"/>
    <mergeCell ref="DQ245:DR245"/>
    <mergeCell ref="EO245:EP245"/>
    <mergeCell ref="A246:B246"/>
    <mergeCell ref="Y246:Z246"/>
    <mergeCell ref="AW246:AX246"/>
    <mergeCell ref="BU246:BV246"/>
    <mergeCell ref="CS246:CT246"/>
    <mergeCell ref="DQ246:DR246"/>
    <mergeCell ref="EO246:EP246"/>
    <mergeCell ref="A247:B247"/>
    <mergeCell ref="Y247:Z247"/>
    <mergeCell ref="AW247:AX247"/>
    <mergeCell ref="BU247:BV247"/>
    <mergeCell ref="CS247:CT247"/>
    <mergeCell ref="DQ247:DR247"/>
    <mergeCell ref="EO247:EP247"/>
    <mergeCell ref="A248:B248"/>
    <mergeCell ref="Y248:Z248"/>
    <mergeCell ref="AW248:AX248"/>
    <mergeCell ref="BU248:BV248"/>
    <mergeCell ref="CS248:CT248"/>
    <mergeCell ref="DQ248:DR248"/>
    <mergeCell ref="EO248:EP248"/>
    <mergeCell ref="A249:B249"/>
    <mergeCell ref="Y249:Z249"/>
    <mergeCell ref="AW249:AX249"/>
    <mergeCell ref="BU249:BV249"/>
    <mergeCell ref="CS249:CT249"/>
    <mergeCell ref="DQ249:DR249"/>
    <mergeCell ref="EO249:EP249"/>
    <mergeCell ref="A250:B250"/>
    <mergeCell ref="Y250:Z250"/>
    <mergeCell ref="AW250:AX250"/>
    <mergeCell ref="BU250:BV250"/>
    <mergeCell ref="CS250:CT250"/>
    <mergeCell ref="DQ250:DR250"/>
    <mergeCell ref="EO250:EP250"/>
    <mergeCell ref="A251:B251"/>
    <mergeCell ref="Y251:Z251"/>
    <mergeCell ref="AW251:AX251"/>
    <mergeCell ref="BU251:BV251"/>
    <mergeCell ref="CS251:CT251"/>
    <mergeCell ref="DQ251:DR251"/>
    <mergeCell ref="EO251:EP251"/>
    <mergeCell ref="A252:B252"/>
    <mergeCell ref="Y252:Z252"/>
    <mergeCell ref="AW252:AX252"/>
    <mergeCell ref="BU252:BV252"/>
    <mergeCell ref="CS252:CT252"/>
    <mergeCell ref="DQ252:DR252"/>
    <mergeCell ref="EO252:EP252"/>
    <mergeCell ref="A253:B253"/>
    <mergeCell ref="Y253:Z253"/>
    <mergeCell ref="AW253:AX253"/>
    <mergeCell ref="BU253:BV253"/>
    <mergeCell ref="CS253:CT253"/>
    <mergeCell ref="DQ253:DR253"/>
    <mergeCell ref="EO253:EP253"/>
    <mergeCell ref="A254:B254"/>
    <mergeCell ref="Y254:Z254"/>
    <mergeCell ref="AW254:AX254"/>
    <mergeCell ref="BU254:BV254"/>
    <mergeCell ref="CS254:CT254"/>
    <mergeCell ref="DQ254:DR254"/>
    <mergeCell ref="EO254:EP254"/>
    <mergeCell ref="A255:B255"/>
    <mergeCell ref="Y255:Z255"/>
    <mergeCell ref="AW255:AX255"/>
    <mergeCell ref="BU255:BV255"/>
    <mergeCell ref="CS255:CT255"/>
    <mergeCell ref="DQ255:DR255"/>
    <mergeCell ref="EO255:EP255"/>
    <mergeCell ref="A256:B256"/>
    <mergeCell ref="Y256:Z256"/>
    <mergeCell ref="AW256:AX256"/>
    <mergeCell ref="BU256:BV256"/>
    <mergeCell ref="CS256:CT256"/>
    <mergeCell ref="DQ256:DR256"/>
    <mergeCell ref="EO256:EP256"/>
    <mergeCell ref="A257:B257"/>
    <mergeCell ref="Y257:Z257"/>
    <mergeCell ref="AW257:AX257"/>
    <mergeCell ref="BU257:BV257"/>
    <mergeCell ref="CS257:CT257"/>
    <mergeCell ref="DQ257:DR257"/>
    <mergeCell ref="EO257:EP257"/>
    <mergeCell ref="A258:B258"/>
    <mergeCell ref="Y258:Z258"/>
    <mergeCell ref="AW258:AX258"/>
    <mergeCell ref="BU258:BV258"/>
    <mergeCell ref="CS258:CT258"/>
    <mergeCell ref="DQ258:DR258"/>
    <mergeCell ref="EO258:EP258"/>
    <mergeCell ref="A259:B259"/>
    <mergeCell ref="Y259:Z259"/>
    <mergeCell ref="AW259:AX259"/>
    <mergeCell ref="BU259:BV259"/>
    <mergeCell ref="CS259:CT259"/>
    <mergeCell ref="DQ259:DR259"/>
    <mergeCell ref="EO259:EP259"/>
    <mergeCell ref="A260:B260"/>
    <mergeCell ref="Y260:Z260"/>
    <mergeCell ref="AW260:AX260"/>
    <mergeCell ref="BU260:BV260"/>
    <mergeCell ref="CS260:CT260"/>
    <mergeCell ref="DQ260:DR260"/>
    <mergeCell ref="EO260:EP260"/>
    <mergeCell ref="A261:B261"/>
    <mergeCell ref="Y261:Z261"/>
    <mergeCell ref="AW261:AX261"/>
    <mergeCell ref="BU261:BV261"/>
    <mergeCell ref="CS261:CT261"/>
    <mergeCell ref="DQ261:DR261"/>
    <mergeCell ref="EO261:EP261"/>
    <mergeCell ref="A262:B262"/>
    <mergeCell ref="Y262:Z262"/>
    <mergeCell ref="AW262:AX262"/>
    <mergeCell ref="BU262:BV262"/>
    <mergeCell ref="CS262:CT262"/>
    <mergeCell ref="DQ262:DR262"/>
    <mergeCell ref="EO262:EP262"/>
    <mergeCell ref="A263:B263"/>
    <mergeCell ref="Y263:Z263"/>
    <mergeCell ref="AW263:AX263"/>
    <mergeCell ref="BU263:BV263"/>
    <mergeCell ref="CS263:CT263"/>
    <mergeCell ref="DQ263:DR263"/>
    <mergeCell ref="EO263:EP263"/>
    <mergeCell ref="A264:B264"/>
    <mergeCell ref="Y264:Z264"/>
    <mergeCell ref="AW264:AX264"/>
    <mergeCell ref="BU264:BV264"/>
    <mergeCell ref="CS264:CT264"/>
    <mergeCell ref="DQ264:DR264"/>
    <mergeCell ref="EO264:EP264"/>
    <mergeCell ref="A265:B265"/>
    <mergeCell ref="Y265:Z265"/>
    <mergeCell ref="AW265:AX265"/>
    <mergeCell ref="BU265:BV265"/>
    <mergeCell ref="CS265:CT265"/>
    <mergeCell ref="DQ265:DR265"/>
    <mergeCell ref="EO265:EP265"/>
    <mergeCell ref="A266:B266"/>
    <mergeCell ref="Y266:Z266"/>
    <mergeCell ref="AW266:AX266"/>
    <mergeCell ref="BU266:BV266"/>
    <mergeCell ref="CS266:CT266"/>
    <mergeCell ref="DQ266:DR266"/>
    <mergeCell ref="EO266:EP266"/>
    <mergeCell ref="A267:B267"/>
    <mergeCell ref="Y267:Z267"/>
    <mergeCell ref="AW267:AX267"/>
    <mergeCell ref="BU267:BV267"/>
    <mergeCell ref="CS267:CT267"/>
    <mergeCell ref="DQ267:DR267"/>
    <mergeCell ref="EO267:EP267"/>
    <mergeCell ref="A268:B268"/>
    <mergeCell ref="Y268:Z268"/>
    <mergeCell ref="AW268:AX268"/>
    <mergeCell ref="BU268:BV268"/>
    <mergeCell ref="CS268:CT268"/>
    <mergeCell ref="DQ268:DR268"/>
    <mergeCell ref="EO268:EP268"/>
    <mergeCell ref="A269:B269"/>
    <mergeCell ref="Y269:Z269"/>
    <mergeCell ref="AW269:AX269"/>
    <mergeCell ref="BU269:BV269"/>
    <mergeCell ref="CS269:CT269"/>
    <mergeCell ref="DQ269:DR269"/>
    <mergeCell ref="EO269:EP269"/>
    <mergeCell ref="A270:B270"/>
    <mergeCell ref="Y270:Z270"/>
    <mergeCell ref="AW270:AX270"/>
    <mergeCell ref="BU270:BV270"/>
    <mergeCell ref="CS270:CT270"/>
    <mergeCell ref="DQ270:DR270"/>
    <mergeCell ref="EO270:EP270"/>
    <mergeCell ref="A271:B271"/>
    <mergeCell ref="Y271:Z271"/>
    <mergeCell ref="AW271:AX271"/>
    <mergeCell ref="BU271:BV271"/>
    <mergeCell ref="CS271:CT271"/>
    <mergeCell ref="DQ271:DR271"/>
    <mergeCell ref="EO271:EP271"/>
    <mergeCell ref="A272:B272"/>
    <mergeCell ref="Y272:Z272"/>
    <mergeCell ref="AW272:AX272"/>
    <mergeCell ref="BU272:BV272"/>
    <mergeCell ref="CS272:CT272"/>
    <mergeCell ref="DQ272:DR272"/>
    <mergeCell ref="EO272:EP272"/>
    <mergeCell ref="A273:B273"/>
    <mergeCell ref="Y273:Z273"/>
    <mergeCell ref="AW273:AX273"/>
    <mergeCell ref="BU273:BV273"/>
    <mergeCell ref="CS273:CT273"/>
    <mergeCell ref="DQ273:DR273"/>
    <mergeCell ref="EO273:EP273"/>
    <mergeCell ref="A274:B274"/>
    <mergeCell ref="Y274:Z274"/>
    <mergeCell ref="AW274:AX274"/>
    <mergeCell ref="BU274:BV274"/>
    <mergeCell ref="CS274:CT274"/>
    <mergeCell ref="DQ274:DR274"/>
    <mergeCell ref="EO274:EP274"/>
    <mergeCell ref="A275:B275"/>
    <mergeCell ref="Y275:Z275"/>
    <mergeCell ref="AW275:AX275"/>
    <mergeCell ref="BU275:BV275"/>
    <mergeCell ref="CS275:CT275"/>
    <mergeCell ref="DQ275:DR275"/>
    <mergeCell ref="EO275:EP275"/>
    <mergeCell ref="A276:B276"/>
    <mergeCell ref="Y276:Z276"/>
    <mergeCell ref="AW276:AX276"/>
    <mergeCell ref="BU276:BV276"/>
    <mergeCell ref="CS276:CT276"/>
    <mergeCell ref="DQ276:DR276"/>
    <mergeCell ref="EO276:EP276"/>
    <mergeCell ref="A277:B277"/>
    <mergeCell ref="Y277:Z277"/>
    <mergeCell ref="AW277:AX277"/>
    <mergeCell ref="BU277:BV277"/>
    <mergeCell ref="CS277:CT277"/>
    <mergeCell ref="DQ277:DR277"/>
    <mergeCell ref="EO277:EP277"/>
    <mergeCell ref="A278:B278"/>
    <mergeCell ref="Y278:Z278"/>
    <mergeCell ref="AW278:AX278"/>
    <mergeCell ref="BU278:BV278"/>
    <mergeCell ref="CS278:CT278"/>
    <mergeCell ref="DQ278:DR278"/>
    <mergeCell ref="EO278:EP278"/>
    <mergeCell ref="A279:B279"/>
    <mergeCell ref="Y279:Z279"/>
    <mergeCell ref="AW279:AX279"/>
    <mergeCell ref="BU279:BV279"/>
    <mergeCell ref="CS279:CT279"/>
    <mergeCell ref="DQ279:DR279"/>
    <mergeCell ref="EO279:EP279"/>
    <mergeCell ref="A280:B280"/>
    <mergeCell ref="Y280:Z280"/>
    <mergeCell ref="AW280:AX280"/>
    <mergeCell ref="BU280:BV280"/>
    <mergeCell ref="CS280:CT280"/>
    <mergeCell ref="DQ280:DR280"/>
    <mergeCell ref="EO280:EP280"/>
    <mergeCell ref="A281:B281"/>
    <mergeCell ref="Y281:Z281"/>
    <mergeCell ref="AW281:AX281"/>
    <mergeCell ref="BU281:BV281"/>
    <mergeCell ref="CS281:CT281"/>
    <mergeCell ref="DQ281:DR281"/>
    <mergeCell ref="EO281:EP281"/>
    <mergeCell ref="A282:B282"/>
    <mergeCell ref="Y282:Z282"/>
    <mergeCell ref="AW282:AX282"/>
    <mergeCell ref="BU282:BV282"/>
    <mergeCell ref="CS282:CT282"/>
    <mergeCell ref="DQ282:DR282"/>
    <mergeCell ref="EO282:EP282"/>
    <mergeCell ref="A283:B283"/>
    <mergeCell ref="Y283:Z283"/>
    <mergeCell ref="AW283:AX283"/>
    <mergeCell ref="BU283:BV283"/>
    <mergeCell ref="CS283:CT283"/>
    <mergeCell ref="DQ283:DR283"/>
    <mergeCell ref="EO283:EP283"/>
    <mergeCell ref="A284:B284"/>
    <mergeCell ref="Y284:Z284"/>
    <mergeCell ref="AW284:AX284"/>
    <mergeCell ref="BU284:BV284"/>
    <mergeCell ref="CS284:CT284"/>
    <mergeCell ref="DQ284:DR284"/>
    <mergeCell ref="EO284:EP284"/>
    <mergeCell ref="A285:B285"/>
    <mergeCell ref="Y285:Z285"/>
    <mergeCell ref="AW285:AX285"/>
    <mergeCell ref="BU285:BV285"/>
    <mergeCell ref="CS285:CT285"/>
    <mergeCell ref="DQ285:DR285"/>
    <mergeCell ref="EO285:EP285"/>
    <mergeCell ref="A286:B286"/>
    <mergeCell ref="Y286:Z286"/>
    <mergeCell ref="AW286:AX286"/>
    <mergeCell ref="BU286:BV286"/>
    <mergeCell ref="CS286:CT286"/>
    <mergeCell ref="DQ286:DR286"/>
    <mergeCell ref="EO286:EP286"/>
    <mergeCell ref="A287:B287"/>
    <mergeCell ref="Y287:Z287"/>
    <mergeCell ref="AW287:AX287"/>
    <mergeCell ref="BU287:BV287"/>
    <mergeCell ref="CS287:CT287"/>
    <mergeCell ref="DQ287:DR287"/>
    <mergeCell ref="EO287:EP287"/>
    <mergeCell ref="A288:B288"/>
    <mergeCell ref="Y288:Z288"/>
    <mergeCell ref="AW288:AX288"/>
    <mergeCell ref="BU288:BV288"/>
    <mergeCell ref="CS288:CT288"/>
    <mergeCell ref="DQ288:DR288"/>
    <mergeCell ref="EO288:EP288"/>
    <mergeCell ref="A289:B289"/>
    <mergeCell ref="Y289:Z289"/>
    <mergeCell ref="AW289:AX289"/>
    <mergeCell ref="BU289:BV289"/>
    <mergeCell ref="CS289:CT289"/>
    <mergeCell ref="DQ289:DR289"/>
    <mergeCell ref="EO289:EP289"/>
    <mergeCell ref="A290:B290"/>
    <mergeCell ref="Y290:Z290"/>
    <mergeCell ref="AW290:AX290"/>
    <mergeCell ref="BU290:BV290"/>
    <mergeCell ref="CS290:CT290"/>
    <mergeCell ref="DQ290:DR290"/>
    <mergeCell ref="EO290:EP290"/>
    <mergeCell ref="A291:B291"/>
    <mergeCell ref="Y291:Z291"/>
    <mergeCell ref="AW291:AX291"/>
    <mergeCell ref="BU291:BV291"/>
    <mergeCell ref="CS291:CT291"/>
    <mergeCell ref="DQ291:DR291"/>
    <mergeCell ref="EO291:EP291"/>
    <mergeCell ref="A292:B292"/>
    <mergeCell ref="Y292:Z292"/>
    <mergeCell ref="AW292:AX292"/>
    <mergeCell ref="BU292:BV292"/>
    <mergeCell ref="CS292:CT292"/>
    <mergeCell ref="DQ292:DR292"/>
    <mergeCell ref="EO292:EP292"/>
    <mergeCell ref="A293:B293"/>
    <mergeCell ref="Y293:Z293"/>
    <mergeCell ref="AW293:AX293"/>
    <mergeCell ref="BU293:BV293"/>
    <mergeCell ref="CS293:CT293"/>
    <mergeCell ref="DQ293:DR293"/>
    <mergeCell ref="EO293:EP293"/>
    <mergeCell ref="A294:B294"/>
    <mergeCell ref="Y294:Z294"/>
    <mergeCell ref="AW294:AX294"/>
    <mergeCell ref="BU294:BV294"/>
    <mergeCell ref="CS294:CT294"/>
    <mergeCell ref="DQ294:DR294"/>
    <mergeCell ref="EO294:EP294"/>
    <mergeCell ref="A295:B295"/>
    <mergeCell ref="Y295:Z295"/>
    <mergeCell ref="AW295:AX295"/>
    <mergeCell ref="BU295:BV295"/>
    <mergeCell ref="CS295:CT295"/>
    <mergeCell ref="DQ295:DR295"/>
    <mergeCell ref="EO295:EP295"/>
    <mergeCell ref="A296:B296"/>
    <mergeCell ref="Y296:Z296"/>
    <mergeCell ref="AW296:AX296"/>
    <mergeCell ref="BU296:BV296"/>
    <mergeCell ref="CS296:CT296"/>
    <mergeCell ref="DQ296:DR296"/>
    <mergeCell ref="EO296:EP296"/>
    <mergeCell ref="A297:B297"/>
    <mergeCell ref="Y297:Z297"/>
    <mergeCell ref="AW297:AX297"/>
    <mergeCell ref="BU297:BV297"/>
    <mergeCell ref="CS297:CT297"/>
    <mergeCell ref="DQ297:DR297"/>
    <mergeCell ref="EO297:EP297"/>
    <mergeCell ref="A298:B298"/>
    <mergeCell ref="Y298:Z298"/>
    <mergeCell ref="AW298:AX298"/>
    <mergeCell ref="BU298:BV298"/>
    <mergeCell ref="CS298:CT298"/>
    <mergeCell ref="DQ298:DR298"/>
    <mergeCell ref="EO298:EP298"/>
    <mergeCell ref="A299:B299"/>
    <mergeCell ref="Y299:Z299"/>
    <mergeCell ref="AW299:AX299"/>
    <mergeCell ref="BU299:BV299"/>
    <mergeCell ref="CS299:CT299"/>
    <mergeCell ref="DQ299:DR299"/>
    <mergeCell ref="EO299:EP299"/>
    <mergeCell ref="A300:B300"/>
    <mergeCell ref="Y300:Z300"/>
    <mergeCell ref="AW300:AX300"/>
    <mergeCell ref="BU300:BV300"/>
    <mergeCell ref="CS300:CT300"/>
    <mergeCell ref="DQ300:DR300"/>
    <mergeCell ref="EO300:EP300"/>
    <mergeCell ref="A301:B301"/>
    <mergeCell ref="Y301:Z301"/>
    <mergeCell ref="AW301:AX301"/>
    <mergeCell ref="BU301:BV301"/>
    <mergeCell ref="CS301:CT301"/>
    <mergeCell ref="DQ301:DR301"/>
    <mergeCell ref="EO301:EP301"/>
    <mergeCell ref="A302:B302"/>
    <mergeCell ref="Y302:Z302"/>
    <mergeCell ref="AW302:AX302"/>
    <mergeCell ref="BU302:BV302"/>
    <mergeCell ref="CS302:CT302"/>
    <mergeCell ref="DQ302:DR302"/>
    <mergeCell ref="EO302:EP302"/>
    <mergeCell ref="A303:B303"/>
    <mergeCell ref="Y303:Z303"/>
    <mergeCell ref="AW303:AX303"/>
    <mergeCell ref="BU303:BV303"/>
    <mergeCell ref="CS303:CT303"/>
    <mergeCell ref="DQ303:DR303"/>
    <mergeCell ref="EO303:EP303"/>
    <mergeCell ref="A304:B304"/>
    <mergeCell ref="Y304:Z304"/>
    <mergeCell ref="AW304:AX304"/>
    <mergeCell ref="BU304:BV304"/>
    <mergeCell ref="CS304:CT304"/>
    <mergeCell ref="DQ304:DR304"/>
    <mergeCell ref="EO304:EP304"/>
    <mergeCell ref="A305:B305"/>
    <mergeCell ref="Y305:Z305"/>
    <mergeCell ref="AW305:AX305"/>
    <mergeCell ref="BU305:BV305"/>
    <mergeCell ref="CS305:CT305"/>
    <mergeCell ref="DQ305:DR305"/>
    <mergeCell ref="EO305:EP305"/>
    <mergeCell ref="A306:B306"/>
    <mergeCell ref="Y306:Z306"/>
    <mergeCell ref="AW306:AX306"/>
    <mergeCell ref="BU306:BV306"/>
    <mergeCell ref="CS306:CT306"/>
    <mergeCell ref="DQ306:DR306"/>
    <mergeCell ref="EO306:EP306"/>
    <mergeCell ref="A307:B307"/>
    <mergeCell ref="Y307:Z307"/>
    <mergeCell ref="AW307:AX307"/>
    <mergeCell ref="BU307:BV307"/>
    <mergeCell ref="CS307:CT307"/>
    <mergeCell ref="DQ307:DR307"/>
    <mergeCell ref="EO307:EP307"/>
    <mergeCell ref="A308:B308"/>
    <mergeCell ref="Y308:Z308"/>
    <mergeCell ref="AW308:AX308"/>
    <mergeCell ref="BU308:BV308"/>
    <mergeCell ref="CS308:CT308"/>
    <mergeCell ref="DQ308:DR308"/>
    <mergeCell ref="EO308:EP308"/>
    <mergeCell ref="A309:B309"/>
    <mergeCell ref="Y309:Z309"/>
    <mergeCell ref="AW309:AX309"/>
    <mergeCell ref="BU309:BV309"/>
    <mergeCell ref="CS309:CT309"/>
    <mergeCell ref="DQ309:DR309"/>
    <mergeCell ref="EO309:EP309"/>
    <mergeCell ref="A310:B310"/>
    <mergeCell ref="Y310:Z310"/>
    <mergeCell ref="AW310:AX310"/>
    <mergeCell ref="BU310:BV310"/>
    <mergeCell ref="CS310:CT310"/>
    <mergeCell ref="DQ310:DR310"/>
    <mergeCell ref="EO310:EP310"/>
    <mergeCell ref="A311:B311"/>
    <mergeCell ref="Y311:Z311"/>
    <mergeCell ref="AW311:AX311"/>
    <mergeCell ref="BU311:BV311"/>
    <mergeCell ref="CS311:CT311"/>
    <mergeCell ref="DQ311:DR311"/>
    <mergeCell ref="EO311:EP311"/>
    <mergeCell ref="A312:B312"/>
    <mergeCell ref="Y312:Z312"/>
    <mergeCell ref="AW312:AX312"/>
    <mergeCell ref="BU312:BV312"/>
    <mergeCell ref="CS312:CT312"/>
    <mergeCell ref="DQ312:DR312"/>
    <mergeCell ref="EO312:EP312"/>
    <mergeCell ref="A313:B313"/>
    <mergeCell ref="Y313:Z313"/>
    <mergeCell ref="AW313:AX313"/>
    <mergeCell ref="BU313:BV313"/>
    <mergeCell ref="CS313:CT313"/>
    <mergeCell ref="DQ313:DR313"/>
    <mergeCell ref="EO313:EP313"/>
    <mergeCell ref="A314:B314"/>
    <mergeCell ref="Y314:Z314"/>
    <mergeCell ref="AW314:AX314"/>
    <mergeCell ref="BU314:BV314"/>
    <mergeCell ref="CS314:CT314"/>
    <mergeCell ref="DQ314:DR314"/>
    <mergeCell ref="EO314:EP314"/>
    <mergeCell ref="A315:B315"/>
    <mergeCell ref="Y315:Z315"/>
    <mergeCell ref="AW315:AX315"/>
    <mergeCell ref="BU315:BV315"/>
    <mergeCell ref="CS315:CT315"/>
    <mergeCell ref="DQ315:DR315"/>
    <mergeCell ref="EO315:EP315"/>
    <mergeCell ref="A316:B316"/>
    <mergeCell ref="Y316:Z316"/>
    <mergeCell ref="AW316:AX316"/>
    <mergeCell ref="BU316:BV316"/>
    <mergeCell ref="CS316:CT316"/>
    <mergeCell ref="DQ316:DR316"/>
    <mergeCell ref="EO316:EP316"/>
    <mergeCell ref="A317:B317"/>
    <mergeCell ref="Y317:Z317"/>
    <mergeCell ref="AW317:AX317"/>
    <mergeCell ref="BU317:BV317"/>
    <mergeCell ref="CS317:CT317"/>
    <mergeCell ref="DQ317:DR317"/>
    <mergeCell ref="EO317:EP317"/>
    <mergeCell ref="A318:B318"/>
    <mergeCell ref="Y318:Z318"/>
    <mergeCell ref="AW318:AX318"/>
    <mergeCell ref="BU318:BV318"/>
    <mergeCell ref="CS318:CT318"/>
    <mergeCell ref="DQ318:DR318"/>
    <mergeCell ref="EO318:EP318"/>
    <mergeCell ref="A319:B319"/>
    <mergeCell ref="Y319:Z319"/>
    <mergeCell ref="AW319:AX319"/>
    <mergeCell ref="BU319:BV319"/>
    <mergeCell ref="CS319:CT319"/>
    <mergeCell ref="DQ319:DR319"/>
    <mergeCell ref="EO319:EP319"/>
    <mergeCell ref="A320:B320"/>
    <mergeCell ref="Y320:Z320"/>
    <mergeCell ref="AW320:AX320"/>
    <mergeCell ref="BU320:BV320"/>
    <mergeCell ref="CS320:CT320"/>
    <mergeCell ref="DQ320:DR320"/>
    <mergeCell ref="EO320:EP320"/>
    <mergeCell ref="A321:B321"/>
    <mergeCell ref="Y321:Z321"/>
    <mergeCell ref="AW321:AX321"/>
    <mergeCell ref="BU321:BV321"/>
    <mergeCell ref="CS321:CT321"/>
    <mergeCell ref="DQ321:DR321"/>
    <mergeCell ref="EO321:EP321"/>
    <mergeCell ref="A322:B322"/>
    <mergeCell ref="Y322:Z322"/>
    <mergeCell ref="AW322:AX322"/>
    <mergeCell ref="BU322:BV322"/>
    <mergeCell ref="CS322:CT322"/>
    <mergeCell ref="DQ322:DR322"/>
    <mergeCell ref="EO322:EP322"/>
    <mergeCell ref="A323:B323"/>
    <mergeCell ref="Y323:Z323"/>
    <mergeCell ref="AW323:AX323"/>
    <mergeCell ref="BU323:BV323"/>
    <mergeCell ref="CS323:CT323"/>
    <mergeCell ref="DQ323:DR323"/>
    <mergeCell ref="EO323:EP323"/>
    <mergeCell ref="A324:B324"/>
    <mergeCell ref="Y324:Z324"/>
    <mergeCell ref="AW324:AX324"/>
    <mergeCell ref="BU324:BV324"/>
    <mergeCell ref="CS324:CT324"/>
    <mergeCell ref="DQ324:DR324"/>
    <mergeCell ref="EO324:EP324"/>
    <mergeCell ref="A325:B325"/>
    <mergeCell ref="Y325:Z325"/>
    <mergeCell ref="AW325:AX325"/>
    <mergeCell ref="BU325:BV325"/>
    <mergeCell ref="CS325:CT325"/>
    <mergeCell ref="DQ325:DR325"/>
    <mergeCell ref="EO325:EP325"/>
    <mergeCell ref="A326:B326"/>
    <mergeCell ref="Y326:Z326"/>
    <mergeCell ref="AW326:AX326"/>
    <mergeCell ref="BU326:BV326"/>
    <mergeCell ref="CS326:CT326"/>
    <mergeCell ref="DQ326:DR326"/>
    <mergeCell ref="EO326:EP326"/>
    <mergeCell ref="A327:B327"/>
    <mergeCell ref="Y327:Z327"/>
    <mergeCell ref="AW327:AX327"/>
    <mergeCell ref="BU327:BV327"/>
    <mergeCell ref="CS327:CT327"/>
    <mergeCell ref="DQ327:DR327"/>
    <mergeCell ref="EO327:EP327"/>
    <mergeCell ref="A328:B328"/>
    <mergeCell ref="Y328:Z328"/>
    <mergeCell ref="AW328:AX328"/>
    <mergeCell ref="BU328:BV328"/>
    <mergeCell ref="CS328:CT328"/>
    <mergeCell ref="DQ328:DR328"/>
    <mergeCell ref="EO328:EP328"/>
    <mergeCell ref="A329:B329"/>
    <mergeCell ref="Y329:Z329"/>
    <mergeCell ref="AW329:AX329"/>
    <mergeCell ref="BU329:BV329"/>
    <mergeCell ref="CS329:CT329"/>
    <mergeCell ref="DQ329:DR329"/>
    <mergeCell ref="EO329:EP329"/>
    <mergeCell ref="A330:B330"/>
    <mergeCell ref="Y330:Z330"/>
    <mergeCell ref="AW330:AX330"/>
    <mergeCell ref="BU330:BV330"/>
    <mergeCell ref="CS330:CT330"/>
    <mergeCell ref="DQ330:DR330"/>
    <mergeCell ref="EO330:EP330"/>
    <mergeCell ref="A331:B331"/>
    <mergeCell ref="Y331:Z331"/>
    <mergeCell ref="AW331:AX331"/>
    <mergeCell ref="BU331:BV331"/>
    <mergeCell ref="CS331:CT331"/>
    <mergeCell ref="DQ331:DR331"/>
    <mergeCell ref="EO331:EP331"/>
    <mergeCell ref="A332:B332"/>
    <mergeCell ref="Y332:Z332"/>
    <mergeCell ref="AW332:AX332"/>
    <mergeCell ref="BU332:BV332"/>
    <mergeCell ref="CS332:CT332"/>
    <mergeCell ref="DQ332:DR332"/>
    <mergeCell ref="EO332:EP332"/>
    <mergeCell ref="A333:B333"/>
    <mergeCell ref="Y333:Z333"/>
    <mergeCell ref="AW333:AX333"/>
    <mergeCell ref="BU333:BV333"/>
    <mergeCell ref="CS333:CT333"/>
    <mergeCell ref="DQ333:DR333"/>
    <mergeCell ref="EO333:EP333"/>
    <mergeCell ref="A334:B334"/>
    <mergeCell ref="Y334:Z334"/>
    <mergeCell ref="AW334:AX334"/>
    <mergeCell ref="BU334:BV334"/>
    <mergeCell ref="CS334:CT334"/>
    <mergeCell ref="DQ334:DR334"/>
    <mergeCell ref="EO334:EP334"/>
    <mergeCell ref="A335:B335"/>
    <mergeCell ref="Y335:Z335"/>
    <mergeCell ref="AW335:AX335"/>
    <mergeCell ref="BU335:BV335"/>
    <mergeCell ref="CS335:CT335"/>
    <mergeCell ref="DQ335:DR335"/>
    <mergeCell ref="EO335:EP335"/>
    <mergeCell ref="A336:B336"/>
    <mergeCell ref="Y336:Z336"/>
    <mergeCell ref="AW336:AX336"/>
    <mergeCell ref="BU336:BV336"/>
    <mergeCell ref="CS336:CT336"/>
    <mergeCell ref="DQ336:DR336"/>
    <mergeCell ref="EO336:EP336"/>
    <mergeCell ref="A337:B337"/>
    <mergeCell ref="Y337:Z337"/>
    <mergeCell ref="AW337:AX337"/>
    <mergeCell ref="BU337:BV337"/>
    <mergeCell ref="CS337:CT337"/>
    <mergeCell ref="DQ337:DR337"/>
    <mergeCell ref="EO337:EP337"/>
    <mergeCell ref="A338:B338"/>
    <mergeCell ref="Y338:Z338"/>
    <mergeCell ref="AW338:AX338"/>
    <mergeCell ref="BU338:BV338"/>
    <mergeCell ref="CS338:CT338"/>
    <mergeCell ref="DQ338:DR338"/>
    <mergeCell ref="EO338:EP338"/>
    <mergeCell ref="A339:B339"/>
    <mergeCell ref="Y339:Z339"/>
    <mergeCell ref="AW339:AX339"/>
    <mergeCell ref="BU339:BV339"/>
    <mergeCell ref="CS339:CT339"/>
    <mergeCell ref="DQ339:DR339"/>
    <mergeCell ref="EO339:EP339"/>
    <mergeCell ref="A340:B340"/>
    <mergeCell ref="Y340:Z340"/>
    <mergeCell ref="AW340:AX340"/>
    <mergeCell ref="BU340:BV340"/>
    <mergeCell ref="CS340:CT340"/>
    <mergeCell ref="DQ340:DR340"/>
    <mergeCell ref="EO340:EP340"/>
    <mergeCell ref="A341:B341"/>
    <mergeCell ref="Y341:Z341"/>
    <mergeCell ref="AW341:AX341"/>
    <mergeCell ref="BU341:BV341"/>
    <mergeCell ref="CS341:CT341"/>
    <mergeCell ref="DQ341:DR341"/>
    <mergeCell ref="EO341:EP341"/>
    <mergeCell ref="A342:B342"/>
    <mergeCell ref="Y342:Z342"/>
    <mergeCell ref="AW342:AX342"/>
    <mergeCell ref="BU342:BV342"/>
    <mergeCell ref="CS342:CT342"/>
    <mergeCell ref="DQ342:DR342"/>
    <mergeCell ref="EO342:EP342"/>
    <mergeCell ref="A343:B343"/>
    <mergeCell ref="Y343:Z343"/>
    <mergeCell ref="AW343:AX343"/>
    <mergeCell ref="BU343:BV343"/>
    <mergeCell ref="CS343:CT343"/>
    <mergeCell ref="DQ343:DR343"/>
    <mergeCell ref="EO343:EP343"/>
    <mergeCell ref="A344:B344"/>
    <mergeCell ref="Y344:Z344"/>
    <mergeCell ref="AW344:AX344"/>
    <mergeCell ref="BU344:BV344"/>
    <mergeCell ref="CS344:CT344"/>
    <mergeCell ref="DQ344:DR344"/>
    <mergeCell ref="EO344:EP344"/>
    <mergeCell ref="A345:B345"/>
    <mergeCell ref="Y345:Z345"/>
    <mergeCell ref="AW345:AX345"/>
    <mergeCell ref="BU345:BV345"/>
    <mergeCell ref="CS345:CT345"/>
    <mergeCell ref="DQ345:DR345"/>
    <mergeCell ref="EO345:EP345"/>
    <mergeCell ref="A346:B346"/>
    <mergeCell ref="Y346:Z346"/>
    <mergeCell ref="AW346:AX346"/>
    <mergeCell ref="BU346:BV346"/>
    <mergeCell ref="CS346:CT346"/>
    <mergeCell ref="DQ346:DR346"/>
    <mergeCell ref="EO346:EP346"/>
    <mergeCell ref="A347:B347"/>
    <mergeCell ref="Y347:Z347"/>
    <mergeCell ref="AW347:AX347"/>
    <mergeCell ref="BU347:BV347"/>
    <mergeCell ref="CS347:CT347"/>
    <mergeCell ref="DQ347:DR347"/>
    <mergeCell ref="EO347:EP347"/>
    <mergeCell ref="A348:B348"/>
    <mergeCell ref="Y348:Z348"/>
    <mergeCell ref="AW348:AX348"/>
    <mergeCell ref="BU348:BV348"/>
    <mergeCell ref="CS348:CT348"/>
    <mergeCell ref="DQ348:DR348"/>
    <mergeCell ref="EO348:EP348"/>
    <mergeCell ref="A349:B349"/>
    <mergeCell ref="Y349:Z349"/>
    <mergeCell ref="AW349:AX349"/>
    <mergeCell ref="BU349:BV349"/>
    <mergeCell ref="CS349:CT349"/>
    <mergeCell ref="DQ349:DR349"/>
    <mergeCell ref="EO349:EP349"/>
    <mergeCell ref="A350:B350"/>
    <mergeCell ref="Y350:Z350"/>
    <mergeCell ref="AW350:AX350"/>
    <mergeCell ref="BU350:BV350"/>
    <mergeCell ref="CS350:CT350"/>
    <mergeCell ref="DQ350:DR350"/>
    <mergeCell ref="EO350:EP350"/>
    <mergeCell ref="A351:B351"/>
    <mergeCell ref="Y351:Z351"/>
    <mergeCell ref="AW351:AX351"/>
    <mergeCell ref="BU351:BV351"/>
    <mergeCell ref="CS351:CT351"/>
    <mergeCell ref="DQ351:DR351"/>
    <mergeCell ref="EO351:EP351"/>
    <mergeCell ref="A352:B352"/>
    <mergeCell ref="Y352:Z352"/>
    <mergeCell ref="AW352:AX352"/>
    <mergeCell ref="BU352:BV352"/>
    <mergeCell ref="CS352:CT352"/>
    <mergeCell ref="DQ352:DR352"/>
    <mergeCell ref="EO352:EP352"/>
    <mergeCell ref="A353:B353"/>
    <mergeCell ref="Y353:Z353"/>
    <mergeCell ref="AW353:AX353"/>
    <mergeCell ref="BU353:BV353"/>
    <mergeCell ref="CS353:CT353"/>
    <mergeCell ref="DQ353:DR353"/>
    <mergeCell ref="EO353:EP353"/>
    <mergeCell ref="A354:B354"/>
    <mergeCell ref="Y354:Z354"/>
    <mergeCell ref="AW354:AX354"/>
    <mergeCell ref="BU354:BV354"/>
    <mergeCell ref="CS354:CT354"/>
    <mergeCell ref="DQ354:DR354"/>
    <mergeCell ref="EO354:EP354"/>
    <mergeCell ref="A355:B355"/>
    <mergeCell ref="Y355:Z355"/>
    <mergeCell ref="AW355:AX355"/>
    <mergeCell ref="BU355:BV355"/>
    <mergeCell ref="CS355:CT355"/>
    <mergeCell ref="DQ355:DR355"/>
    <mergeCell ref="EO355:EP355"/>
    <mergeCell ref="A356:B356"/>
    <mergeCell ref="Y356:Z356"/>
    <mergeCell ref="AW356:AX356"/>
    <mergeCell ref="BU356:BV356"/>
    <mergeCell ref="CS356:CT356"/>
    <mergeCell ref="DQ356:DR356"/>
    <mergeCell ref="EO356:EP356"/>
    <mergeCell ref="A357:B357"/>
    <mergeCell ref="Y357:Z357"/>
    <mergeCell ref="AW357:AX357"/>
    <mergeCell ref="BU357:BV357"/>
    <mergeCell ref="CS357:CT357"/>
    <mergeCell ref="DQ357:DR357"/>
    <mergeCell ref="EO357:EP357"/>
    <mergeCell ref="A358:B358"/>
    <mergeCell ref="Y358:Z358"/>
    <mergeCell ref="AW358:AX358"/>
    <mergeCell ref="BU358:BV358"/>
    <mergeCell ref="CS358:CT358"/>
    <mergeCell ref="DQ358:DR358"/>
    <mergeCell ref="EO358:EP358"/>
    <mergeCell ref="A359:B359"/>
    <mergeCell ref="Y359:Z359"/>
    <mergeCell ref="AW359:AX359"/>
    <mergeCell ref="BU359:BV359"/>
    <mergeCell ref="CS359:CT359"/>
    <mergeCell ref="DQ359:DR359"/>
    <mergeCell ref="EO359:EP359"/>
    <mergeCell ref="A360:B360"/>
    <mergeCell ref="Y360:Z360"/>
    <mergeCell ref="AW360:AX360"/>
    <mergeCell ref="BU360:BV360"/>
    <mergeCell ref="CS360:CT360"/>
    <mergeCell ref="DQ360:DR360"/>
    <mergeCell ref="EO360:EP360"/>
    <mergeCell ref="A361:B361"/>
    <mergeCell ref="Y361:Z361"/>
    <mergeCell ref="AW361:AX361"/>
    <mergeCell ref="BU361:BV361"/>
    <mergeCell ref="CS361:CT361"/>
    <mergeCell ref="DQ361:DR361"/>
    <mergeCell ref="EO361:EP361"/>
    <mergeCell ref="A362:B362"/>
    <mergeCell ref="Y362:Z362"/>
    <mergeCell ref="AW362:AX362"/>
    <mergeCell ref="BU362:BV362"/>
    <mergeCell ref="CS362:CT362"/>
    <mergeCell ref="DQ362:DR362"/>
    <mergeCell ref="EO362:EP362"/>
    <mergeCell ref="A363:B363"/>
    <mergeCell ref="Y363:Z363"/>
    <mergeCell ref="AW363:AX363"/>
    <mergeCell ref="BU363:BV363"/>
    <mergeCell ref="CS363:CT363"/>
    <mergeCell ref="DQ363:DR363"/>
    <mergeCell ref="EO363:EP363"/>
    <mergeCell ref="A364:B364"/>
    <mergeCell ref="Y364:Z364"/>
    <mergeCell ref="AW364:AX364"/>
    <mergeCell ref="BU364:BV364"/>
    <mergeCell ref="CS364:CT364"/>
    <mergeCell ref="DQ364:DR364"/>
    <mergeCell ref="EO364:EP364"/>
    <mergeCell ref="A365:B365"/>
    <mergeCell ref="Y365:Z365"/>
    <mergeCell ref="AW365:AX365"/>
    <mergeCell ref="BU365:BV365"/>
    <mergeCell ref="CS365:CT365"/>
    <mergeCell ref="DQ365:DR365"/>
    <mergeCell ref="EO365:EP365"/>
    <mergeCell ref="A366:B366"/>
    <mergeCell ref="Y366:Z366"/>
    <mergeCell ref="AW366:AX366"/>
    <mergeCell ref="BU366:BV366"/>
    <mergeCell ref="CS366:CT366"/>
    <mergeCell ref="DQ366:DR366"/>
    <mergeCell ref="EO366:EP366"/>
    <mergeCell ref="A367:B367"/>
    <mergeCell ref="Y367:Z367"/>
    <mergeCell ref="AW367:AX367"/>
    <mergeCell ref="BU367:BV367"/>
    <mergeCell ref="CS367:CT367"/>
    <mergeCell ref="DQ367:DR367"/>
    <mergeCell ref="EO367:EP367"/>
    <mergeCell ref="A368:B368"/>
    <mergeCell ref="Y368:Z368"/>
    <mergeCell ref="AW368:AX368"/>
    <mergeCell ref="BU368:BV368"/>
    <mergeCell ref="CS368:CT368"/>
    <mergeCell ref="DQ368:DR368"/>
    <mergeCell ref="EO368:EP368"/>
    <mergeCell ref="A369:B369"/>
    <mergeCell ref="Y369:Z369"/>
    <mergeCell ref="AW369:AX369"/>
    <mergeCell ref="BU369:BV369"/>
    <mergeCell ref="CS369:CT369"/>
    <mergeCell ref="DQ369:DR369"/>
    <mergeCell ref="EO369:EP369"/>
    <mergeCell ref="A370:B370"/>
    <mergeCell ref="Y370:Z370"/>
    <mergeCell ref="AW370:AX370"/>
    <mergeCell ref="BU370:BV370"/>
    <mergeCell ref="CS370:CT370"/>
    <mergeCell ref="DQ370:DR370"/>
    <mergeCell ref="EO370:EP370"/>
    <mergeCell ref="A371:B371"/>
    <mergeCell ref="Y371:Z371"/>
    <mergeCell ref="AW371:AX371"/>
    <mergeCell ref="BU371:BV371"/>
    <mergeCell ref="CS371:CT371"/>
    <mergeCell ref="DQ371:DR371"/>
    <mergeCell ref="EO371:EP371"/>
    <mergeCell ref="A372:B372"/>
    <mergeCell ref="Y372:Z372"/>
    <mergeCell ref="AW372:AX372"/>
    <mergeCell ref="BU372:BV372"/>
    <mergeCell ref="CS372:CT372"/>
    <mergeCell ref="DQ372:DR372"/>
    <mergeCell ref="EO372:EP372"/>
    <mergeCell ref="A373:B373"/>
    <mergeCell ref="Y373:Z373"/>
    <mergeCell ref="AW373:AX373"/>
    <mergeCell ref="BU373:BV373"/>
    <mergeCell ref="CS373:CT373"/>
    <mergeCell ref="DQ373:DR373"/>
    <mergeCell ref="EO373:EP373"/>
    <mergeCell ref="A374:B374"/>
    <mergeCell ref="Y374:Z374"/>
    <mergeCell ref="AW374:AX374"/>
    <mergeCell ref="BU374:BV374"/>
    <mergeCell ref="CS374:CT374"/>
    <mergeCell ref="DQ374:DR374"/>
    <mergeCell ref="EO374:EP374"/>
    <mergeCell ref="A375:B375"/>
    <mergeCell ref="Y375:Z375"/>
    <mergeCell ref="AW375:AX375"/>
    <mergeCell ref="BU375:BV375"/>
    <mergeCell ref="CS375:CT375"/>
    <mergeCell ref="DQ375:DR375"/>
    <mergeCell ref="EO375:EP375"/>
    <mergeCell ref="A376:B376"/>
    <mergeCell ref="Y376:Z376"/>
    <mergeCell ref="AW376:AX376"/>
    <mergeCell ref="BU376:BV376"/>
    <mergeCell ref="CS376:CT376"/>
    <mergeCell ref="DQ376:DR376"/>
    <mergeCell ref="EO376:EP376"/>
    <mergeCell ref="A377:B377"/>
    <mergeCell ref="Y377:Z377"/>
    <mergeCell ref="AW377:AX377"/>
    <mergeCell ref="BU377:BV377"/>
    <mergeCell ref="CS377:CT377"/>
    <mergeCell ref="DQ377:DR377"/>
    <mergeCell ref="EO377:EP377"/>
    <mergeCell ref="A378:B378"/>
    <mergeCell ref="Y378:Z378"/>
    <mergeCell ref="AW378:AX378"/>
    <mergeCell ref="BU378:BV378"/>
    <mergeCell ref="CS378:CT378"/>
    <mergeCell ref="DQ378:DR378"/>
    <mergeCell ref="EO378:EP378"/>
    <mergeCell ref="A379:B379"/>
    <mergeCell ref="Y379:Z379"/>
    <mergeCell ref="AW379:AX379"/>
    <mergeCell ref="BU379:BV379"/>
    <mergeCell ref="CS379:CT379"/>
    <mergeCell ref="DQ379:DR379"/>
    <mergeCell ref="EO379:EP379"/>
    <mergeCell ref="A380:B380"/>
    <mergeCell ref="Y380:Z380"/>
    <mergeCell ref="AW380:AX380"/>
    <mergeCell ref="BU380:BV380"/>
    <mergeCell ref="CS380:CT380"/>
    <mergeCell ref="DQ380:DR380"/>
    <mergeCell ref="EO380:EP380"/>
    <mergeCell ref="A381:B381"/>
    <mergeCell ref="Y381:Z381"/>
    <mergeCell ref="AW381:AX381"/>
    <mergeCell ref="BU381:BV381"/>
    <mergeCell ref="CS381:CT381"/>
    <mergeCell ref="DQ381:DR381"/>
    <mergeCell ref="EO381:EP381"/>
    <mergeCell ref="A382:B382"/>
    <mergeCell ref="Y382:Z382"/>
    <mergeCell ref="AW382:AX382"/>
    <mergeCell ref="BU382:BV382"/>
    <mergeCell ref="CS382:CT382"/>
    <mergeCell ref="DQ382:DR382"/>
    <mergeCell ref="EO382:EP382"/>
    <mergeCell ref="A383:B383"/>
    <mergeCell ref="Y383:Z383"/>
    <mergeCell ref="AW383:AX383"/>
    <mergeCell ref="BU383:BV383"/>
    <mergeCell ref="CS383:CT383"/>
    <mergeCell ref="DQ383:DR383"/>
    <mergeCell ref="EO383:EP383"/>
    <mergeCell ref="A384:B384"/>
    <mergeCell ref="Y384:Z384"/>
    <mergeCell ref="AW384:AX384"/>
    <mergeCell ref="BU384:BV384"/>
    <mergeCell ref="CS384:CT384"/>
    <mergeCell ref="DQ384:DR384"/>
    <mergeCell ref="EO384:EP384"/>
    <mergeCell ref="A385:B385"/>
    <mergeCell ref="Y385:Z385"/>
    <mergeCell ref="AW385:AX385"/>
    <mergeCell ref="BU385:BV385"/>
    <mergeCell ref="CS385:CT385"/>
    <mergeCell ref="DQ385:DR385"/>
    <mergeCell ref="EO385:EP385"/>
    <mergeCell ref="A386:B386"/>
    <mergeCell ref="Y386:Z386"/>
    <mergeCell ref="AW386:AX386"/>
    <mergeCell ref="BU386:BV386"/>
    <mergeCell ref="CS386:CT386"/>
    <mergeCell ref="DQ386:DR386"/>
    <mergeCell ref="EO386:EP386"/>
    <mergeCell ref="A387:B387"/>
    <mergeCell ref="Y387:Z387"/>
    <mergeCell ref="AW387:AX387"/>
    <mergeCell ref="BU387:BV387"/>
    <mergeCell ref="CS387:CT387"/>
    <mergeCell ref="DQ387:DR387"/>
    <mergeCell ref="EO387:EP387"/>
    <mergeCell ref="A388:B388"/>
    <mergeCell ref="Y388:Z388"/>
    <mergeCell ref="AW388:AX388"/>
    <mergeCell ref="BU388:BV388"/>
    <mergeCell ref="CS388:CT388"/>
    <mergeCell ref="DQ388:DR388"/>
    <mergeCell ref="EO388:EP388"/>
    <mergeCell ref="A389:B389"/>
    <mergeCell ref="Y389:Z389"/>
    <mergeCell ref="AW389:AX389"/>
    <mergeCell ref="BU389:BV389"/>
    <mergeCell ref="CS389:CT389"/>
    <mergeCell ref="DQ389:DR389"/>
    <mergeCell ref="EO389:EP389"/>
    <mergeCell ref="A390:B390"/>
    <mergeCell ref="Y390:Z390"/>
    <mergeCell ref="AW390:AX390"/>
    <mergeCell ref="BU390:BV390"/>
    <mergeCell ref="CS390:CT390"/>
    <mergeCell ref="DQ390:DR390"/>
    <mergeCell ref="EO390:EP390"/>
    <mergeCell ref="A391:B391"/>
    <mergeCell ref="Y391:Z391"/>
    <mergeCell ref="AW391:AX391"/>
    <mergeCell ref="BU391:BV391"/>
    <mergeCell ref="CS391:CT391"/>
    <mergeCell ref="DQ391:DR391"/>
    <mergeCell ref="EO391:EP391"/>
    <mergeCell ref="A392:B392"/>
    <mergeCell ref="Y392:Z392"/>
    <mergeCell ref="AW392:AX392"/>
    <mergeCell ref="BU392:BV392"/>
    <mergeCell ref="CS392:CT392"/>
    <mergeCell ref="DQ392:DR392"/>
    <mergeCell ref="EO392:EP392"/>
    <mergeCell ref="A393:B393"/>
    <mergeCell ref="Y393:Z393"/>
    <mergeCell ref="AW393:AX393"/>
    <mergeCell ref="BU393:BV393"/>
    <mergeCell ref="CS393:CT393"/>
    <mergeCell ref="DQ393:DR393"/>
    <mergeCell ref="EO393:EP393"/>
    <mergeCell ref="A394:B394"/>
    <mergeCell ref="Y394:Z394"/>
    <mergeCell ref="AW394:AX394"/>
    <mergeCell ref="BU394:BV394"/>
    <mergeCell ref="CS394:CT394"/>
    <mergeCell ref="DQ394:DR394"/>
    <mergeCell ref="EO394:EP394"/>
    <mergeCell ref="A395:B395"/>
    <mergeCell ref="Y395:Z395"/>
    <mergeCell ref="AW395:AX395"/>
    <mergeCell ref="BU395:BV395"/>
    <mergeCell ref="CS395:CT395"/>
    <mergeCell ref="DQ395:DR395"/>
    <mergeCell ref="EO395:EP395"/>
    <mergeCell ref="A396:B396"/>
    <mergeCell ref="Y396:Z396"/>
    <mergeCell ref="AW396:AX396"/>
    <mergeCell ref="BU396:BV396"/>
    <mergeCell ref="CS396:CT396"/>
    <mergeCell ref="DQ396:DR396"/>
    <mergeCell ref="EO396:EP396"/>
    <mergeCell ref="A397:B397"/>
    <mergeCell ref="Y397:Z397"/>
    <mergeCell ref="AW397:AX397"/>
    <mergeCell ref="BU397:BV397"/>
    <mergeCell ref="CS397:CT397"/>
    <mergeCell ref="DQ397:DR397"/>
    <mergeCell ref="EO397:EP397"/>
    <mergeCell ref="A398:B398"/>
    <mergeCell ref="Y398:Z398"/>
    <mergeCell ref="AW398:AX398"/>
    <mergeCell ref="BU398:BV398"/>
    <mergeCell ref="CS398:CT398"/>
    <mergeCell ref="DQ398:DR398"/>
    <mergeCell ref="EO398:EP398"/>
    <mergeCell ref="A399:B399"/>
    <mergeCell ref="Y399:Z399"/>
    <mergeCell ref="AW399:AX399"/>
    <mergeCell ref="BU399:BV399"/>
    <mergeCell ref="CS399:CT399"/>
    <mergeCell ref="DQ399:DR399"/>
    <mergeCell ref="EO399:EP399"/>
    <mergeCell ref="A400:B400"/>
    <mergeCell ref="Y400:Z400"/>
    <mergeCell ref="AW400:AX400"/>
    <mergeCell ref="BU400:BV400"/>
    <mergeCell ref="CS400:CT400"/>
    <mergeCell ref="DQ400:DR400"/>
    <mergeCell ref="EO400:EP400"/>
    <mergeCell ref="A401:B401"/>
    <mergeCell ref="Y401:Z401"/>
    <mergeCell ref="AW401:AX401"/>
    <mergeCell ref="BU401:BV401"/>
    <mergeCell ref="CS401:CT401"/>
    <mergeCell ref="DQ401:DR401"/>
    <mergeCell ref="EO401:EP401"/>
    <mergeCell ref="A402:B402"/>
    <mergeCell ref="Y402:Z402"/>
    <mergeCell ref="AW402:AX402"/>
    <mergeCell ref="BU402:BV402"/>
    <mergeCell ref="CS402:CT402"/>
    <mergeCell ref="DQ402:DR402"/>
    <mergeCell ref="EO402:EP402"/>
    <mergeCell ref="A403:B403"/>
    <mergeCell ref="Y403:Z403"/>
    <mergeCell ref="AW403:AX403"/>
    <mergeCell ref="BU403:BV403"/>
    <mergeCell ref="CS403:CT403"/>
    <mergeCell ref="DQ403:DR403"/>
    <mergeCell ref="EO403:EP403"/>
    <mergeCell ref="A404:B404"/>
    <mergeCell ref="Y404:Z404"/>
    <mergeCell ref="AW404:AX404"/>
    <mergeCell ref="BU404:BV404"/>
    <mergeCell ref="CS404:CT404"/>
    <mergeCell ref="DQ404:DR404"/>
    <mergeCell ref="EO404:EP404"/>
    <mergeCell ref="A405:B405"/>
    <mergeCell ref="Y405:Z405"/>
    <mergeCell ref="AW405:AX405"/>
    <mergeCell ref="BU405:BV405"/>
    <mergeCell ref="CS405:CT405"/>
    <mergeCell ref="DQ405:DR405"/>
    <mergeCell ref="EO405:EP405"/>
    <mergeCell ref="A406:B406"/>
    <mergeCell ref="Y406:Z406"/>
    <mergeCell ref="AW406:AX406"/>
    <mergeCell ref="BU406:BV406"/>
    <mergeCell ref="CS406:CT406"/>
    <mergeCell ref="DQ406:DR406"/>
    <mergeCell ref="EO406:EP406"/>
    <mergeCell ref="A407:B407"/>
    <mergeCell ref="Y407:Z407"/>
    <mergeCell ref="AW407:AX407"/>
    <mergeCell ref="BU407:BV407"/>
    <mergeCell ref="CS407:CT407"/>
    <mergeCell ref="DQ407:DR407"/>
    <mergeCell ref="EO407:EP407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workbookViewId="0">
      <selection activeCell="AY38" sqref="AY38"/>
    </sheetView>
  </sheetViews>
  <sheetFormatPr defaultColWidth="9" defaultRowHeight="12.5"/>
  <cols>
    <col min="2" max="2" width="44.8181818181818" customWidth="1"/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5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Y5" s="2" t="s">
        <v>149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3"/>
      <c r="AN5" s="1"/>
      <c r="AO5" s="1"/>
      <c r="AP5" s="1"/>
      <c r="AQ5" s="1"/>
      <c r="AR5" s="1"/>
      <c r="AS5" s="1"/>
      <c r="AT5" s="1"/>
      <c r="AU5" s="1"/>
      <c r="AW5" s="2" t="s">
        <v>149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1"/>
      <c r="BI5" s="1"/>
      <c r="BJ5" s="1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1"/>
      <c r="CG5" s="1"/>
      <c r="CH5" s="1"/>
      <c r="CI5" s="3"/>
      <c r="CJ5" s="1"/>
      <c r="CK5" s="1"/>
      <c r="CL5" s="1"/>
      <c r="CM5" s="1"/>
      <c r="CN5" s="1"/>
      <c r="CO5" s="1"/>
      <c r="CP5" s="1"/>
      <c r="CQ5" s="1"/>
      <c r="CS5" s="2" t="s">
        <v>149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1"/>
      <c r="DE5" s="1"/>
      <c r="DF5" s="1"/>
      <c r="DG5" s="3"/>
      <c r="DH5" s="1"/>
      <c r="DI5" s="1"/>
      <c r="DJ5" s="1"/>
      <c r="DK5" s="1"/>
      <c r="DL5" s="1"/>
      <c r="DM5" s="1"/>
      <c r="DN5" s="1"/>
      <c r="DO5" s="1"/>
      <c r="DQ5" s="2" t="s">
        <v>149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1"/>
      <c r="FA5" s="1"/>
      <c r="FB5" s="1"/>
      <c r="FC5" s="3"/>
      <c r="FD5" s="1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U6" s="1"/>
      <c r="BV6" s="1"/>
      <c r="BW6" s="1"/>
      <c r="BX6" s="1"/>
      <c r="BY6" s="1"/>
      <c r="BZ6" s="1"/>
      <c r="CA6" s="1"/>
      <c r="CB6" s="3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</row>
    <row r="7" ht="17.5" spans="1:167">
      <c r="A7" s="4" t="s">
        <v>150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151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152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154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155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206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206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206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206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206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206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206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4.5" spans="1:167">
      <c r="A9" s="1"/>
      <c r="B9" s="1"/>
      <c r="C9" s="1"/>
      <c r="D9" s="1"/>
      <c r="E9" s="1"/>
      <c r="F9" s="1"/>
      <c r="G9" s="1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Y9" s="1"/>
      <c r="Z9" s="1"/>
      <c r="AA9" s="1"/>
      <c r="AB9" s="1"/>
      <c r="AC9" s="1"/>
      <c r="AD9" s="1"/>
      <c r="AE9" s="1"/>
      <c r="AF9" s="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W9" s="1"/>
      <c r="AX9" s="1"/>
      <c r="AY9" s="1"/>
      <c r="AZ9" s="1"/>
      <c r="BA9" s="1"/>
      <c r="BB9" s="1"/>
      <c r="BC9" s="1"/>
      <c r="BD9" s="5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U9" s="1"/>
      <c r="BV9" s="1"/>
      <c r="BW9" s="1"/>
      <c r="BX9" s="1"/>
      <c r="BY9" s="1"/>
      <c r="BZ9" s="1"/>
      <c r="CA9" s="1"/>
      <c r="CB9" s="5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S9" s="1"/>
      <c r="CT9" s="1"/>
      <c r="CU9" s="1"/>
      <c r="CV9" s="1"/>
      <c r="CW9" s="1"/>
      <c r="CX9" s="1"/>
      <c r="CY9" s="1"/>
      <c r="CZ9" s="5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Q9" s="1"/>
      <c r="DR9" s="1"/>
      <c r="DS9" s="1"/>
      <c r="DT9" s="1"/>
      <c r="DU9" s="1"/>
      <c r="DV9" s="1"/>
      <c r="DW9" s="1"/>
      <c r="DX9" s="5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9" t="s">
        <v>207</v>
      </c>
      <c r="C13" s="5">
        <v>96.8</v>
      </c>
      <c r="D13" s="5">
        <v>91.1</v>
      </c>
      <c r="E13" s="5">
        <v>98.4</v>
      </c>
      <c r="F13" s="5">
        <v>97.7</v>
      </c>
      <c r="G13" s="5">
        <v>104.7</v>
      </c>
      <c r="H13" s="5">
        <v>89.4</v>
      </c>
      <c r="I13" s="5">
        <v>84</v>
      </c>
      <c r="J13" s="5">
        <v>93.9</v>
      </c>
      <c r="K13" s="5">
        <v>81.6</v>
      </c>
      <c r="L13" s="5">
        <v>73.2</v>
      </c>
      <c r="M13" s="5">
        <v>60.5</v>
      </c>
      <c r="N13" s="5">
        <v>54</v>
      </c>
      <c r="O13" s="5">
        <v>47.4</v>
      </c>
      <c r="P13" s="5">
        <v>53</v>
      </c>
      <c r="Q13" s="5">
        <v>46.7</v>
      </c>
      <c r="R13" s="5">
        <v>52.2</v>
      </c>
      <c r="S13" s="5">
        <v>60.4</v>
      </c>
      <c r="T13" s="5">
        <v>64.6</v>
      </c>
      <c r="U13" s="5">
        <v>67.9</v>
      </c>
      <c r="V13" s="5">
        <v>61.2</v>
      </c>
      <c r="W13" s="5">
        <v>50.4</v>
      </c>
      <c r="Y13" s="8"/>
      <c r="Z13" s="9" t="s">
        <v>207</v>
      </c>
      <c r="AA13" s="5">
        <v>223.6</v>
      </c>
      <c r="AB13" s="5">
        <v>203.3</v>
      </c>
      <c r="AC13" s="5">
        <v>223.5</v>
      </c>
      <c r="AD13" s="5">
        <v>219.6</v>
      </c>
      <c r="AE13" s="5">
        <v>230.9</v>
      </c>
      <c r="AF13" s="5">
        <v>203.6</v>
      </c>
      <c r="AG13" s="5">
        <v>192.6</v>
      </c>
      <c r="AH13" s="5">
        <v>179.6</v>
      </c>
      <c r="AI13" s="5">
        <v>173.6</v>
      </c>
      <c r="AJ13" s="5">
        <v>144.5</v>
      </c>
      <c r="AK13" s="5">
        <v>138.1</v>
      </c>
      <c r="AL13" s="5">
        <v>139.1</v>
      </c>
      <c r="AM13" s="5">
        <v>125.7</v>
      </c>
      <c r="AN13" s="5">
        <v>125.4</v>
      </c>
      <c r="AO13" s="5">
        <v>125.7</v>
      </c>
      <c r="AP13" s="5">
        <v>138.1</v>
      </c>
      <c r="AQ13" s="5">
        <v>134.9</v>
      </c>
      <c r="AR13" s="5">
        <v>133.5</v>
      </c>
      <c r="AS13" s="5">
        <v>143.5</v>
      </c>
      <c r="AT13" s="5">
        <v>151.8</v>
      </c>
      <c r="AU13" s="5">
        <v>130.5</v>
      </c>
      <c r="AW13" s="8"/>
      <c r="AX13" s="9" t="s">
        <v>207</v>
      </c>
      <c r="AY13" s="5">
        <v>156.1</v>
      </c>
      <c r="AZ13" s="5">
        <v>142.4</v>
      </c>
      <c r="BA13" s="5">
        <v>147.5</v>
      </c>
      <c r="BB13" s="5">
        <v>147</v>
      </c>
      <c r="BC13" s="5">
        <v>164.4</v>
      </c>
      <c r="BD13" s="5">
        <v>135.2</v>
      </c>
      <c r="BE13" s="5">
        <v>124.7</v>
      </c>
      <c r="BF13" s="5">
        <v>118.2</v>
      </c>
      <c r="BG13" s="5">
        <v>108.6</v>
      </c>
      <c r="BH13" s="5">
        <v>89.7</v>
      </c>
      <c r="BI13" s="5">
        <v>87.2</v>
      </c>
      <c r="BJ13" s="5">
        <v>89.6</v>
      </c>
      <c r="BK13" s="5">
        <v>72.6</v>
      </c>
      <c r="BL13" s="5">
        <v>101.2</v>
      </c>
      <c r="BM13" s="5">
        <v>92.9</v>
      </c>
      <c r="BN13" s="5">
        <v>86.4</v>
      </c>
      <c r="BO13" s="5">
        <v>75.6</v>
      </c>
      <c r="BP13" s="5">
        <v>81.9</v>
      </c>
      <c r="BQ13" s="5">
        <v>73.8</v>
      </c>
      <c r="BR13" s="5">
        <v>71</v>
      </c>
      <c r="BS13" s="5">
        <v>71.7</v>
      </c>
      <c r="BU13" s="8"/>
      <c r="BV13" s="9" t="s">
        <v>207</v>
      </c>
      <c r="BW13" s="5">
        <v>8.7</v>
      </c>
      <c r="BX13" s="5">
        <v>8.5</v>
      </c>
      <c r="BY13" s="5">
        <v>8.3</v>
      </c>
      <c r="BZ13" s="5">
        <v>8.5</v>
      </c>
      <c r="CA13" s="5">
        <v>10.1</v>
      </c>
      <c r="CB13" s="5">
        <v>11.2</v>
      </c>
      <c r="CC13" s="5">
        <v>11.2</v>
      </c>
      <c r="CD13" s="5">
        <v>10.8</v>
      </c>
      <c r="CE13" s="5">
        <v>10.1</v>
      </c>
      <c r="CF13" s="5">
        <v>8.2</v>
      </c>
      <c r="CG13" s="5">
        <v>7</v>
      </c>
      <c r="CH13" s="5">
        <v>6.9</v>
      </c>
      <c r="CI13" s="5">
        <v>6.8</v>
      </c>
      <c r="CJ13" s="5">
        <v>6.9</v>
      </c>
      <c r="CK13" s="5">
        <v>8.3</v>
      </c>
      <c r="CL13" s="5">
        <v>6.3</v>
      </c>
      <c r="CM13" s="5">
        <v>6.4</v>
      </c>
      <c r="CN13" s="5">
        <v>5.8</v>
      </c>
      <c r="CO13" s="5">
        <v>6.5</v>
      </c>
      <c r="CP13" s="5">
        <v>6.6</v>
      </c>
      <c r="CQ13" s="5">
        <v>5.8</v>
      </c>
      <c r="CS13" s="8"/>
      <c r="CT13" s="9" t="s">
        <v>207</v>
      </c>
      <c r="CU13" s="5">
        <v>15.5</v>
      </c>
      <c r="CV13" s="5">
        <v>14.9</v>
      </c>
      <c r="CW13" s="5">
        <v>15.9</v>
      </c>
      <c r="CX13" s="5">
        <v>14</v>
      </c>
      <c r="CY13" s="5">
        <v>14.9</v>
      </c>
      <c r="CZ13" s="5">
        <v>9.2</v>
      </c>
      <c r="DA13" s="5">
        <v>1.6</v>
      </c>
      <c r="DB13" s="5">
        <v>5.4</v>
      </c>
      <c r="DC13" s="5">
        <v>0.9</v>
      </c>
      <c r="DD13" s="5">
        <v>4</v>
      </c>
      <c r="DE13" s="5">
        <v>3.9</v>
      </c>
      <c r="DF13" s="5">
        <v>4.2</v>
      </c>
      <c r="DG13" s="5">
        <v>8.5</v>
      </c>
      <c r="DH13" s="5">
        <v>8.7</v>
      </c>
      <c r="DI13" s="5">
        <v>6.5</v>
      </c>
      <c r="DJ13" s="5">
        <v>5.1</v>
      </c>
      <c r="DK13" s="5">
        <v>5.5</v>
      </c>
      <c r="DL13" s="5">
        <v>6.6</v>
      </c>
      <c r="DM13" s="5">
        <v>2.7</v>
      </c>
      <c r="DN13" s="5">
        <v>2.4</v>
      </c>
      <c r="DO13" s="5">
        <v>2.5</v>
      </c>
      <c r="DQ13" s="8"/>
      <c r="DR13" s="9" t="s">
        <v>207</v>
      </c>
      <c r="DS13" s="5">
        <v>85.4</v>
      </c>
      <c r="DT13" s="5">
        <v>83.9</v>
      </c>
      <c r="DU13" s="5">
        <v>92.6</v>
      </c>
      <c r="DV13" s="5">
        <v>97.9</v>
      </c>
      <c r="DW13" s="5">
        <v>110</v>
      </c>
      <c r="DX13" s="5">
        <v>117.4</v>
      </c>
      <c r="DY13" s="5">
        <v>86.1</v>
      </c>
      <c r="DZ13" s="5">
        <v>88.3</v>
      </c>
      <c r="EA13" s="5">
        <v>76.3</v>
      </c>
      <c r="EB13" s="5">
        <v>75.3</v>
      </c>
      <c r="EC13" s="5">
        <v>72.9</v>
      </c>
      <c r="ED13" s="5">
        <v>74.1</v>
      </c>
      <c r="EE13" s="5">
        <v>78.1</v>
      </c>
      <c r="EF13" s="5">
        <v>84.5</v>
      </c>
      <c r="EG13" s="5">
        <v>86.2</v>
      </c>
      <c r="EH13" s="5">
        <v>75.5</v>
      </c>
      <c r="EI13" s="5">
        <v>54.2</v>
      </c>
      <c r="EJ13" s="5">
        <v>53.9</v>
      </c>
      <c r="EK13" s="5">
        <v>78.3</v>
      </c>
      <c r="EL13" s="5">
        <v>73.5</v>
      </c>
      <c r="EM13" s="5">
        <v>72.9</v>
      </c>
      <c r="EO13" s="8"/>
      <c r="EP13" s="9" t="s">
        <v>207</v>
      </c>
      <c r="EQ13" s="5">
        <v>281.5</v>
      </c>
      <c r="ER13" s="5">
        <v>250.3</v>
      </c>
      <c r="ES13" s="5">
        <v>240.5</v>
      </c>
      <c r="ET13" s="5">
        <v>231.7</v>
      </c>
      <c r="EU13" s="5">
        <v>266.8</v>
      </c>
      <c r="EV13" s="5">
        <v>260.2</v>
      </c>
      <c r="EW13" s="5">
        <v>247.4</v>
      </c>
      <c r="EX13" s="5">
        <v>226.5</v>
      </c>
      <c r="EY13" s="5">
        <v>179.5</v>
      </c>
      <c r="EZ13" s="5">
        <v>184.3</v>
      </c>
      <c r="FA13" s="5">
        <v>183.1</v>
      </c>
      <c r="FB13" s="5">
        <v>171.9</v>
      </c>
      <c r="FC13" s="5">
        <v>185.9</v>
      </c>
      <c r="FD13" s="5">
        <v>180.9</v>
      </c>
      <c r="FE13" s="5">
        <v>204.2</v>
      </c>
      <c r="FF13" s="5">
        <v>208.4</v>
      </c>
      <c r="FG13" s="5">
        <v>193.4</v>
      </c>
      <c r="FH13" s="5">
        <v>195.4</v>
      </c>
      <c r="FI13" s="5">
        <v>190.7</v>
      </c>
      <c r="FJ13" s="5">
        <v>193.5</v>
      </c>
      <c r="FK13" s="5">
        <v>177.8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>
        <v>36.1</v>
      </c>
      <c r="D15" s="3">
        <v>34.1</v>
      </c>
      <c r="E15" s="3">
        <v>34</v>
      </c>
      <c r="F15" s="3">
        <v>35.5</v>
      </c>
      <c r="G15" s="3">
        <v>35.4</v>
      </c>
      <c r="H15" s="3">
        <v>29.7</v>
      </c>
      <c r="I15" s="3">
        <v>24.3</v>
      </c>
      <c r="J15" s="3">
        <v>29.1</v>
      </c>
      <c r="K15" s="3">
        <v>24.4</v>
      </c>
      <c r="L15" s="3">
        <v>20.6</v>
      </c>
      <c r="M15" s="3" t="s">
        <v>162</v>
      </c>
      <c r="N15" s="3" t="s">
        <v>162</v>
      </c>
      <c r="O15" s="3" t="s">
        <v>162</v>
      </c>
      <c r="P15" s="3">
        <v>17.8</v>
      </c>
      <c r="Q15" s="3">
        <v>15</v>
      </c>
      <c r="R15" s="3" t="s">
        <v>162</v>
      </c>
      <c r="S15" s="3" t="s">
        <v>162</v>
      </c>
      <c r="T15" s="3">
        <v>18.7</v>
      </c>
      <c r="U15" s="3">
        <v>19.1</v>
      </c>
      <c r="V15" s="3">
        <v>17.4</v>
      </c>
      <c r="W15" s="3">
        <v>17.1</v>
      </c>
      <c r="Y15" s="1"/>
      <c r="Z15" s="11" t="s">
        <v>161</v>
      </c>
      <c r="AA15" s="3">
        <v>81.2</v>
      </c>
      <c r="AB15" s="3">
        <v>75.4</v>
      </c>
      <c r="AC15" s="3">
        <v>78.5</v>
      </c>
      <c r="AD15" s="3">
        <v>81.7</v>
      </c>
      <c r="AE15" s="3">
        <v>82.2</v>
      </c>
      <c r="AF15" s="3">
        <v>80.4</v>
      </c>
      <c r="AG15" s="3">
        <v>77.7</v>
      </c>
      <c r="AH15" s="3">
        <v>70</v>
      </c>
      <c r="AI15" s="3">
        <v>66.3</v>
      </c>
      <c r="AJ15" s="3">
        <v>58</v>
      </c>
      <c r="AK15" s="3">
        <v>56.7</v>
      </c>
      <c r="AL15" s="3">
        <v>54.1</v>
      </c>
      <c r="AM15" s="3">
        <v>46.9</v>
      </c>
      <c r="AN15" s="3">
        <v>47.9</v>
      </c>
      <c r="AO15" s="3">
        <v>50.4</v>
      </c>
      <c r="AP15" s="3">
        <v>50</v>
      </c>
      <c r="AQ15" s="3">
        <v>50.6</v>
      </c>
      <c r="AR15" s="3">
        <v>53.7</v>
      </c>
      <c r="AS15" s="3">
        <v>57.6</v>
      </c>
      <c r="AT15" s="3">
        <v>56.5</v>
      </c>
      <c r="AU15" s="3">
        <v>50.9</v>
      </c>
      <c r="AW15" s="1"/>
      <c r="AX15" s="11" t="s">
        <v>161</v>
      </c>
      <c r="AY15" s="3">
        <v>36.1</v>
      </c>
      <c r="AZ15" s="3">
        <v>34.6</v>
      </c>
      <c r="BA15" s="3">
        <v>33.2</v>
      </c>
      <c r="BB15" s="3">
        <v>31.9</v>
      </c>
      <c r="BC15" s="3">
        <v>31.1</v>
      </c>
      <c r="BD15" s="3">
        <v>29</v>
      </c>
      <c r="BE15" s="3">
        <v>27.4</v>
      </c>
      <c r="BF15" s="3">
        <v>25</v>
      </c>
      <c r="BG15" s="3">
        <v>24.5</v>
      </c>
      <c r="BH15" s="3">
        <v>18.8</v>
      </c>
      <c r="BI15" s="3">
        <v>19.9</v>
      </c>
      <c r="BJ15" s="3">
        <v>18.9</v>
      </c>
      <c r="BK15" s="3" t="s">
        <v>162</v>
      </c>
      <c r="BL15" s="3" t="s">
        <v>162</v>
      </c>
      <c r="BM15" s="3">
        <v>20.1</v>
      </c>
      <c r="BN15" s="3" t="s">
        <v>162</v>
      </c>
      <c r="BO15" s="3">
        <v>17.8</v>
      </c>
      <c r="BP15" s="3">
        <v>16.8</v>
      </c>
      <c r="BQ15" s="3">
        <v>14.4</v>
      </c>
      <c r="BR15" s="3">
        <v>15.2</v>
      </c>
      <c r="BS15" s="3">
        <v>15</v>
      </c>
      <c r="BU15" s="1"/>
      <c r="BV15" s="11" t="s">
        <v>161</v>
      </c>
      <c r="BW15" s="3" t="s">
        <v>162</v>
      </c>
      <c r="BX15" s="3" t="s">
        <v>162</v>
      </c>
      <c r="BY15" s="3" t="s">
        <v>162</v>
      </c>
      <c r="BZ15" s="3" t="s">
        <v>162</v>
      </c>
      <c r="CA15" s="3" t="s">
        <v>162</v>
      </c>
      <c r="CB15" s="3" t="s">
        <v>162</v>
      </c>
      <c r="CC15" s="3" t="s">
        <v>162</v>
      </c>
      <c r="CD15" s="3" t="s">
        <v>162</v>
      </c>
      <c r="CE15" s="3" t="s">
        <v>162</v>
      </c>
      <c r="CF15" s="3" t="s">
        <v>162</v>
      </c>
      <c r="CG15" s="3" t="s">
        <v>162</v>
      </c>
      <c r="CH15" s="3" t="s">
        <v>162</v>
      </c>
      <c r="CI15" s="3" t="s">
        <v>162</v>
      </c>
      <c r="CJ15" s="3" t="s">
        <v>162</v>
      </c>
      <c r="CK15" s="3" t="s">
        <v>162</v>
      </c>
      <c r="CL15" s="3" t="s">
        <v>162</v>
      </c>
      <c r="CM15" s="3" t="s">
        <v>162</v>
      </c>
      <c r="CN15" s="3" t="s">
        <v>162</v>
      </c>
      <c r="CO15" s="3" t="s">
        <v>162</v>
      </c>
      <c r="CP15" s="3" t="s">
        <v>162</v>
      </c>
      <c r="CQ15" s="3" t="s">
        <v>162</v>
      </c>
      <c r="CS15" s="1"/>
      <c r="CT15" s="11" t="s">
        <v>161</v>
      </c>
      <c r="CU15" s="3" t="s">
        <v>162</v>
      </c>
      <c r="CV15" s="3" t="s">
        <v>162</v>
      </c>
      <c r="CW15" s="3" t="s">
        <v>162</v>
      </c>
      <c r="CX15" s="3" t="s">
        <v>162</v>
      </c>
      <c r="CY15" s="3" t="s">
        <v>162</v>
      </c>
      <c r="CZ15" s="3" t="s">
        <v>162</v>
      </c>
      <c r="DA15" s="3" t="s">
        <v>162</v>
      </c>
      <c r="DB15" s="3" t="s">
        <v>162</v>
      </c>
      <c r="DC15" s="3" t="s">
        <v>162</v>
      </c>
      <c r="DD15" s="3" t="s">
        <v>162</v>
      </c>
      <c r="DE15" s="3" t="s">
        <v>162</v>
      </c>
      <c r="DF15" s="3" t="s">
        <v>162</v>
      </c>
      <c r="DG15" s="3" t="s">
        <v>162</v>
      </c>
      <c r="DH15" s="3" t="s">
        <v>162</v>
      </c>
      <c r="DI15" s="3" t="s">
        <v>162</v>
      </c>
      <c r="DJ15" s="3" t="s">
        <v>162</v>
      </c>
      <c r="DK15" s="3" t="s">
        <v>162</v>
      </c>
      <c r="DL15" s="3" t="s">
        <v>162</v>
      </c>
      <c r="DM15" s="3" t="s">
        <v>162</v>
      </c>
      <c r="DN15" s="3" t="s">
        <v>162</v>
      </c>
      <c r="DO15" s="3" t="s">
        <v>162</v>
      </c>
      <c r="DQ15" s="1"/>
      <c r="DR15" s="11" t="s">
        <v>161</v>
      </c>
      <c r="DS15" s="3">
        <v>13.3</v>
      </c>
      <c r="DT15" s="3">
        <v>13.7</v>
      </c>
      <c r="DU15" s="3">
        <v>14.3</v>
      </c>
      <c r="DV15" s="3">
        <v>13.6</v>
      </c>
      <c r="DW15" s="3">
        <v>12.8</v>
      </c>
      <c r="DX15" s="3">
        <v>11.3</v>
      </c>
      <c r="DY15" s="3">
        <v>14.3</v>
      </c>
      <c r="DZ15" s="3">
        <v>15.9</v>
      </c>
      <c r="EA15" s="3">
        <v>12.5</v>
      </c>
      <c r="EB15" s="3">
        <v>11</v>
      </c>
      <c r="EC15" s="3">
        <v>10.1</v>
      </c>
      <c r="ED15" s="3">
        <v>10.1</v>
      </c>
      <c r="EE15" s="3" t="s">
        <v>162</v>
      </c>
      <c r="EF15" s="3" t="s">
        <v>162</v>
      </c>
      <c r="EG15" s="3" t="s">
        <v>162</v>
      </c>
      <c r="EH15" s="3" t="s">
        <v>162</v>
      </c>
      <c r="EI15" s="3">
        <v>11</v>
      </c>
      <c r="EJ15" s="3" t="s">
        <v>162</v>
      </c>
      <c r="EK15" s="3">
        <v>12.2</v>
      </c>
      <c r="EL15" s="3">
        <v>11.8</v>
      </c>
      <c r="EM15" s="3">
        <v>10.3</v>
      </c>
      <c r="EO15" s="1"/>
      <c r="EP15" s="11" t="s">
        <v>161</v>
      </c>
      <c r="EQ15" s="3">
        <v>53</v>
      </c>
      <c r="ER15" s="3">
        <v>48.6</v>
      </c>
      <c r="ES15" s="3">
        <v>47.3</v>
      </c>
      <c r="ET15" s="3">
        <v>49.1</v>
      </c>
      <c r="EU15" s="3">
        <v>51.2</v>
      </c>
      <c r="EV15" s="3">
        <v>52.5</v>
      </c>
      <c r="EW15" s="3">
        <v>46.7</v>
      </c>
      <c r="EX15" s="3">
        <v>42.3</v>
      </c>
      <c r="EY15" s="3">
        <v>36.5</v>
      </c>
      <c r="EZ15" s="3">
        <v>33.8</v>
      </c>
      <c r="FA15" s="3">
        <v>32.8</v>
      </c>
      <c r="FB15" s="3">
        <v>28.1</v>
      </c>
      <c r="FC15" s="3">
        <v>35.3</v>
      </c>
      <c r="FD15" s="3">
        <v>37.8</v>
      </c>
      <c r="FE15" s="3">
        <v>39.6</v>
      </c>
      <c r="FF15" s="3">
        <v>36.8</v>
      </c>
      <c r="FG15" s="3">
        <v>34</v>
      </c>
      <c r="FH15" s="3">
        <v>37</v>
      </c>
      <c r="FI15" s="3">
        <v>34.2</v>
      </c>
      <c r="FJ15" s="3">
        <v>35.2</v>
      </c>
      <c r="FK15" s="3">
        <v>32.5</v>
      </c>
    </row>
    <row r="16" ht="14.5" spans="1:167">
      <c r="A16" s="1"/>
      <c r="B16" s="11" t="s">
        <v>163</v>
      </c>
      <c r="C16" s="3" t="s">
        <v>162</v>
      </c>
      <c r="D16" s="3" t="s">
        <v>162</v>
      </c>
      <c r="E16" s="3" t="s">
        <v>162</v>
      </c>
      <c r="F16" s="3" t="s">
        <v>162</v>
      </c>
      <c r="G16" s="3" t="s">
        <v>162</v>
      </c>
      <c r="H16" s="3" t="s">
        <v>162</v>
      </c>
      <c r="I16" s="3" t="s">
        <v>162</v>
      </c>
      <c r="J16" s="3" t="s">
        <v>162</v>
      </c>
      <c r="K16" s="3" t="s">
        <v>162</v>
      </c>
      <c r="L16" s="3" t="s">
        <v>162</v>
      </c>
      <c r="M16" s="3" t="s">
        <v>162</v>
      </c>
      <c r="N16" s="3" t="s">
        <v>162</v>
      </c>
      <c r="O16" s="3" t="s">
        <v>162</v>
      </c>
      <c r="P16" s="3" t="s">
        <v>162</v>
      </c>
      <c r="Q16" s="3" t="s">
        <v>162</v>
      </c>
      <c r="R16" s="3" t="s">
        <v>162</v>
      </c>
      <c r="S16" s="3" t="s">
        <v>162</v>
      </c>
      <c r="T16" s="3" t="s">
        <v>162</v>
      </c>
      <c r="U16" s="3" t="s">
        <v>162</v>
      </c>
      <c r="V16" s="3" t="s">
        <v>162</v>
      </c>
      <c r="W16" s="3" t="s">
        <v>162</v>
      </c>
      <c r="Y16" s="1"/>
      <c r="Z16" s="11" t="s">
        <v>163</v>
      </c>
      <c r="AA16" s="3">
        <v>26.7</v>
      </c>
      <c r="AB16" s="3">
        <v>16.7</v>
      </c>
      <c r="AC16" s="3">
        <v>20.9</v>
      </c>
      <c r="AD16" s="3">
        <v>11.4</v>
      </c>
      <c r="AE16" s="3">
        <v>10</v>
      </c>
      <c r="AF16" s="3">
        <v>8.7</v>
      </c>
      <c r="AG16" s="3">
        <v>13.9</v>
      </c>
      <c r="AH16" s="3">
        <v>13.5</v>
      </c>
      <c r="AI16" s="3">
        <v>18.1</v>
      </c>
      <c r="AJ16" s="3">
        <v>19.6</v>
      </c>
      <c r="AK16" s="3">
        <v>20.6</v>
      </c>
      <c r="AL16" s="3">
        <v>20.3</v>
      </c>
      <c r="AM16" s="3">
        <v>19.1</v>
      </c>
      <c r="AN16" s="3">
        <v>21.7</v>
      </c>
      <c r="AO16" s="3" t="s">
        <v>162</v>
      </c>
      <c r="AP16" s="3" t="s">
        <v>162</v>
      </c>
      <c r="AQ16" s="3">
        <v>20.3</v>
      </c>
      <c r="AR16" s="3">
        <v>22.9</v>
      </c>
      <c r="AS16" s="3">
        <v>27</v>
      </c>
      <c r="AT16" s="3">
        <v>25.9</v>
      </c>
      <c r="AU16" s="3">
        <v>26.3</v>
      </c>
      <c r="AW16" s="1"/>
      <c r="AX16" s="11" t="s">
        <v>163</v>
      </c>
      <c r="AY16" s="3">
        <v>47</v>
      </c>
      <c r="AZ16" s="3">
        <v>38.1</v>
      </c>
      <c r="BA16" s="3">
        <v>41.7</v>
      </c>
      <c r="BB16" s="3">
        <v>36.2</v>
      </c>
      <c r="BC16" s="3">
        <v>35.3</v>
      </c>
      <c r="BD16" s="3">
        <v>31.3</v>
      </c>
      <c r="BE16" s="3">
        <v>26.2</v>
      </c>
      <c r="BF16" s="3">
        <v>25.9</v>
      </c>
      <c r="BG16" s="3">
        <v>21.7</v>
      </c>
      <c r="BH16" s="3">
        <v>26</v>
      </c>
      <c r="BI16" s="3" t="s">
        <v>162</v>
      </c>
      <c r="BJ16" s="3" t="s">
        <v>162</v>
      </c>
      <c r="BK16" s="3">
        <v>16.1</v>
      </c>
      <c r="BL16" s="3">
        <v>19.1</v>
      </c>
      <c r="BM16" s="3" t="s">
        <v>162</v>
      </c>
      <c r="BN16" s="3" t="s">
        <v>162</v>
      </c>
      <c r="BO16" s="3" t="s">
        <v>162</v>
      </c>
      <c r="BP16" s="3" t="s">
        <v>162</v>
      </c>
      <c r="BQ16" s="3">
        <v>18.9</v>
      </c>
      <c r="BR16" s="3">
        <v>20.1</v>
      </c>
      <c r="BS16" s="3">
        <v>18.7</v>
      </c>
      <c r="BU16" s="1"/>
      <c r="BV16" s="11" t="s">
        <v>163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 t="s">
        <v>162</v>
      </c>
      <c r="CD16" s="3" t="s">
        <v>162</v>
      </c>
      <c r="CE16" s="3" t="s">
        <v>162</v>
      </c>
      <c r="CF16" s="3" t="s">
        <v>162</v>
      </c>
      <c r="CG16" s="3">
        <v>0.1</v>
      </c>
      <c r="CH16" s="3">
        <v>0.1</v>
      </c>
      <c r="CI16" s="3">
        <v>0.1</v>
      </c>
      <c r="CJ16" s="3">
        <v>0.2</v>
      </c>
      <c r="CK16" s="3">
        <v>0.2</v>
      </c>
      <c r="CL16" s="3">
        <v>0.2</v>
      </c>
      <c r="CM16" s="3">
        <v>0.2</v>
      </c>
      <c r="CN16" s="3">
        <v>0.2</v>
      </c>
      <c r="CO16" s="3">
        <v>0.2</v>
      </c>
      <c r="CP16" s="3">
        <v>0.2</v>
      </c>
      <c r="CQ16" s="3">
        <v>0.2</v>
      </c>
      <c r="CS16" s="1"/>
      <c r="CT16" s="11" t="s">
        <v>163</v>
      </c>
      <c r="CU16" s="3" t="s">
        <v>162</v>
      </c>
      <c r="CV16" s="3" t="s">
        <v>162</v>
      </c>
      <c r="CW16" s="3" t="s">
        <v>162</v>
      </c>
      <c r="CX16" s="3" t="s">
        <v>162</v>
      </c>
      <c r="CY16" s="3" t="s">
        <v>162</v>
      </c>
      <c r="CZ16" s="3" t="s">
        <v>162</v>
      </c>
      <c r="DA16" s="3" t="s">
        <v>162</v>
      </c>
      <c r="DB16" s="3" t="s">
        <v>162</v>
      </c>
      <c r="DC16" s="3" t="s">
        <v>162</v>
      </c>
      <c r="DD16" s="3" t="s">
        <v>162</v>
      </c>
      <c r="DE16" s="3" t="s">
        <v>162</v>
      </c>
      <c r="DF16" s="3" t="s">
        <v>162</v>
      </c>
      <c r="DG16" s="3" t="s">
        <v>162</v>
      </c>
      <c r="DH16" s="3" t="s">
        <v>162</v>
      </c>
      <c r="DI16" s="3" t="s">
        <v>162</v>
      </c>
      <c r="DJ16" s="3" t="s">
        <v>162</v>
      </c>
      <c r="DK16" s="3" t="s">
        <v>162</v>
      </c>
      <c r="DL16" s="3" t="s">
        <v>162</v>
      </c>
      <c r="DM16" s="3" t="s">
        <v>162</v>
      </c>
      <c r="DN16" s="3" t="s">
        <v>162</v>
      </c>
      <c r="DO16" s="3" t="s">
        <v>162</v>
      </c>
      <c r="DQ16" s="1"/>
      <c r="DR16" s="11" t="s">
        <v>163</v>
      </c>
      <c r="DS16" s="3">
        <v>13.5</v>
      </c>
      <c r="DT16" s="3">
        <v>12.5</v>
      </c>
      <c r="DU16" s="3">
        <v>13.1</v>
      </c>
      <c r="DV16" s="3">
        <v>11.1</v>
      </c>
      <c r="DW16" s="3">
        <v>13</v>
      </c>
      <c r="DX16" s="3">
        <v>12</v>
      </c>
      <c r="DY16" s="3">
        <v>9.4</v>
      </c>
      <c r="DZ16" s="3">
        <v>9.1</v>
      </c>
      <c r="EA16" s="3">
        <v>8.6</v>
      </c>
      <c r="EB16" s="3">
        <v>8.3</v>
      </c>
      <c r="EC16" s="3" t="s">
        <v>162</v>
      </c>
      <c r="ED16" s="3" t="s">
        <v>162</v>
      </c>
      <c r="EE16" s="3" t="s">
        <v>162</v>
      </c>
      <c r="EF16" s="3">
        <v>10.1</v>
      </c>
      <c r="EG16" s="3" t="s">
        <v>162</v>
      </c>
      <c r="EH16" s="3" t="s">
        <v>162</v>
      </c>
      <c r="EI16" s="3" t="s">
        <v>162</v>
      </c>
      <c r="EJ16" s="3">
        <v>10.7</v>
      </c>
      <c r="EK16" s="3">
        <v>16.6</v>
      </c>
      <c r="EL16" s="3">
        <v>13.1</v>
      </c>
      <c r="EM16" s="3">
        <v>12.4</v>
      </c>
      <c r="EO16" s="1"/>
      <c r="EP16" s="11" t="s">
        <v>163</v>
      </c>
      <c r="EQ16" s="3">
        <v>44.2</v>
      </c>
      <c r="ER16" s="3">
        <v>35.8</v>
      </c>
      <c r="ES16" s="3">
        <v>36.9</v>
      </c>
      <c r="ET16" s="3">
        <v>29.4</v>
      </c>
      <c r="EU16" s="3">
        <v>30.2</v>
      </c>
      <c r="EV16" s="3">
        <v>24.5</v>
      </c>
      <c r="EW16" s="3">
        <v>22.7</v>
      </c>
      <c r="EX16" s="3">
        <v>22.9</v>
      </c>
      <c r="EY16" s="3">
        <v>19.2</v>
      </c>
      <c r="EZ16" s="3">
        <v>19.7</v>
      </c>
      <c r="FA16" s="3">
        <v>18.5</v>
      </c>
      <c r="FB16" s="3">
        <v>17.5</v>
      </c>
      <c r="FC16" s="3">
        <v>21.2</v>
      </c>
      <c r="FD16" s="3">
        <v>18.5</v>
      </c>
      <c r="FE16" s="3" t="s">
        <v>162</v>
      </c>
      <c r="FF16" s="3" t="s">
        <v>162</v>
      </c>
      <c r="FG16" s="3">
        <v>25.3</v>
      </c>
      <c r="FH16" s="3">
        <v>26.4</v>
      </c>
      <c r="FI16" s="3">
        <v>26.7</v>
      </c>
      <c r="FJ16" s="3">
        <v>27.8</v>
      </c>
      <c r="FK16" s="3">
        <v>26.3</v>
      </c>
    </row>
    <row r="17" ht="14.5" spans="1:167">
      <c r="A17" s="1"/>
      <c r="B17" s="11" t="s">
        <v>164</v>
      </c>
      <c r="C17" s="3" t="s">
        <v>162</v>
      </c>
      <c r="D17" s="3" t="s">
        <v>162</v>
      </c>
      <c r="E17" s="3" t="s">
        <v>162</v>
      </c>
      <c r="F17" s="3" t="s">
        <v>162</v>
      </c>
      <c r="G17" s="3" t="s">
        <v>162</v>
      </c>
      <c r="H17" s="3" t="s">
        <v>162</v>
      </c>
      <c r="I17" s="3" t="s">
        <v>162</v>
      </c>
      <c r="J17" s="3" t="s">
        <v>162</v>
      </c>
      <c r="K17" s="3" t="s">
        <v>162</v>
      </c>
      <c r="L17" s="3" t="s">
        <v>162</v>
      </c>
      <c r="M17" s="3" t="s">
        <v>162</v>
      </c>
      <c r="N17" s="3" t="s">
        <v>162</v>
      </c>
      <c r="O17" s="3" t="s">
        <v>162</v>
      </c>
      <c r="P17" s="3" t="s">
        <v>162</v>
      </c>
      <c r="Q17" s="3" t="s">
        <v>162</v>
      </c>
      <c r="R17" s="3" t="s">
        <v>162</v>
      </c>
      <c r="S17" s="3">
        <v>0.1</v>
      </c>
      <c r="T17" s="3" t="s">
        <v>162</v>
      </c>
      <c r="U17" s="3" t="s">
        <v>162</v>
      </c>
      <c r="V17" s="3" t="s">
        <v>162</v>
      </c>
      <c r="W17" s="3" t="s">
        <v>162</v>
      </c>
      <c r="Y17" s="1"/>
      <c r="Z17" s="11" t="s">
        <v>164</v>
      </c>
      <c r="AA17" s="3" t="s">
        <v>162</v>
      </c>
      <c r="AB17" s="3" t="s">
        <v>162</v>
      </c>
      <c r="AC17" s="3" t="s">
        <v>162</v>
      </c>
      <c r="AD17" s="3" t="s">
        <v>162</v>
      </c>
      <c r="AE17" s="3" t="s">
        <v>162</v>
      </c>
      <c r="AF17" s="3" t="s">
        <v>162</v>
      </c>
      <c r="AG17" s="3" t="s">
        <v>162</v>
      </c>
      <c r="AH17" s="3" t="s">
        <v>162</v>
      </c>
      <c r="AI17" s="3" t="s">
        <v>162</v>
      </c>
      <c r="AJ17" s="3" t="s">
        <v>162</v>
      </c>
      <c r="AK17" s="3" t="s">
        <v>162</v>
      </c>
      <c r="AL17" s="3" t="s">
        <v>162</v>
      </c>
      <c r="AM17" s="3" t="s">
        <v>162</v>
      </c>
      <c r="AN17" s="3" t="s">
        <v>162</v>
      </c>
      <c r="AO17" s="3">
        <v>0.4</v>
      </c>
      <c r="AP17" s="3" t="s">
        <v>162</v>
      </c>
      <c r="AQ17" s="3" t="s">
        <v>162</v>
      </c>
      <c r="AR17" s="3" t="s">
        <v>162</v>
      </c>
      <c r="AS17" s="3" t="s">
        <v>162</v>
      </c>
      <c r="AT17" s="3">
        <v>0.3</v>
      </c>
      <c r="AU17" s="3">
        <v>0.3</v>
      </c>
      <c r="AW17" s="1"/>
      <c r="AX17" s="11" t="s">
        <v>164</v>
      </c>
      <c r="AY17" s="3" t="s">
        <v>162</v>
      </c>
      <c r="AZ17" s="3" t="s">
        <v>162</v>
      </c>
      <c r="BA17" s="3" t="s">
        <v>162</v>
      </c>
      <c r="BB17" s="3" t="s">
        <v>162</v>
      </c>
      <c r="BC17" s="3" t="s">
        <v>162</v>
      </c>
      <c r="BD17" s="3" t="s">
        <v>162</v>
      </c>
      <c r="BE17" s="3" t="s">
        <v>162</v>
      </c>
      <c r="BF17" s="3" t="s">
        <v>162</v>
      </c>
      <c r="BG17" s="3" t="s">
        <v>162</v>
      </c>
      <c r="BH17" s="3" t="s">
        <v>162</v>
      </c>
      <c r="BI17" s="3" t="s">
        <v>162</v>
      </c>
      <c r="BJ17" s="3" t="s">
        <v>162</v>
      </c>
      <c r="BK17" s="3" t="s">
        <v>162</v>
      </c>
      <c r="BL17" s="3" t="s">
        <v>162</v>
      </c>
      <c r="BM17" s="3" t="s">
        <v>162</v>
      </c>
      <c r="BN17" s="3" t="s">
        <v>162</v>
      </c>
      <c r="BO17" s="3" t="s">
        <v>162</v>
      </c>
      <c r="BP17" s="3" t="s">
        <v>162</v>
      </c>
      <c r="BQ17" s="3" t="s">
        <v>162</v>
      </c>
      <c r="BR17" s="3">
        <v>0.2</v>
      </c>
      <c r="BS17" s="3">
        <v>0.2</v>
      </c>
      <c r="BU17" s="1"/>
      <c r="BV17" s="11" t="s">
        <v>164</v>
      </c>
      <c r="BW17" s="3" t="s">
        <v>162</v>
      </c>
      <c r="BX17" s="3" t="s">
        <v>162</v>
      </c>
      <c r="BY17" s="3" t="s">
        <v>162</v>
      </c>
      <c r="BZ17" s="3" t="s">
        <v>162</v>
      </c>
      <c r="CA17" s="3" t="s">
        <v>162</v>
      </c>
      <c r="CB17" s="3" t="s">
        <v>162</v>
      </c>
      <c r="CC17" s="3" t="s">
        <v>162</v>
      </c>
      <c r="CD17" s="3" t="s">
        <v>162</v>
      </c>
      <c r="CE17" s="3" t="s">
        <v>162</v>
      </c>
      <c r="CF17" s="3" t="s">
        <v>162</v>
      </c>
      <c r="CG17" s="3" t="s">
        <v>162</v>
      </c>
      <c r="CH17" s="3">
        <v>0</v>
      </c>
      <c r="CI17" s="3" t="s">
        <v>162</v>
      </c>
      <c r="CJ17" s="3" t="s">
        <v>162</v>
      </c>
      <c r="CK17" s="3" t="s">
        <v>162</v>
      </c>
      <c r="CL17" s="3" t="s">
        <v>162</v>
      </c>
      <c r="CM17" s="3" t="s">
        <v>162</v>
      </c>
      <c r="CN17" s="3" t="s">
        <v>162</v>
      </c>
      <c r="CO17" s="3">
        <v>0</v>
      </c>
      <c r="CP17" s="3">
        <v>0</v>
      </c>
      <c r="CQ17" s="3">
        <v>0</v>
      </c>
      <c r="CS17" s="1"/>
      <c r="CT17" s="11" t="s">
        <v>164</v>
      </c>
      <c r="CU17" s="3">
        <v>0</v>
      </c>
      <c r="CV17" s="3">
        <v>0</v>
      </c>
      <c r="CW17" s="3" t="s">
        <v>162</v>
      </c>
      <c r="CX17" s="3" t="s">
        <v>162</v>
      </c>
      <c r="CY17" s="3" t="s">
        <v>162</v>
      </c>
      <c r="CZ17" s="3" t="s">
        <v>162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 t="s">
        <v>162</v>
      </c>
      <c r="DH17" s="3" t="s">
        <v>162</v>
      </c>
      <c r="DI17" s="3" t="s">
        <v>162</v>
      </c>
      <c r="DJ17" s="3">
        <v>0</v>
      </c>
      <c r="DK17" s="3">
        <v>0</v>
      </c>
      <c r="DL17" s="3">
        <v>0</v>
      </c>
      <c r="DM17" s="3" t="s">
        <v>162</v>
      </c>
      <c r="DN17" s="3" t="s">
        <v>162</v>
      </c>
      <c r="DO17" s="3" t="s">
        <v>162</v>
      </c>
      <c r="DQ17" s="1"/>
      <c r="DR17" s="11" t="s">
        <v>164</v>
      </c>
      <c r="DS17" s="3" t="s">
        <v>162</v>
      </c>
      <c r="DT17" s="3" t="s">
        <v>162</v>
      </c>
      <c r="DU17" s="3" t="s">
        <v>162</v>
      </c>
      <c r="DV17" s="3" t="s">
        <v>162</v>
      </c>
      <c r="DW17" s="3" t="s">
        <v>162</v>
      </c>
      <c r="DX17" s="3" t="s">
        <v>162</v>
      </c>
      <c r="DY17" s="3" t="s">
        <v>162</v>
      </c>
      <c r="DZ17" s="3" t="s">
        <v>162</v>
      </c>
      <c r="EA17" s="3" t="s">
        <v>162</v>
      </c>
      <c r="EB17" s="3" t="s">
        <v>162</v>
      </c>
      <c r="EC17" s="3" t="s">
        <v>162</v>
      </c>
      <c r="ED17" s="3" t="s">
        <v>162</v>
      </c>
      <c r="EE17" s="3" t="s">
        <v>162</v>
      </c>
      <c r="EF17" s="3" t="s">
        <v>162</v>
      </c>
      <c r="EG17" s="3" t="s">
        <v>162</v>
      </c>
      <c r="EH17" s="3" t="s">
        <v>162</v>
      </c>
      <c r="EI17" s="3" t="s">
        <v>162</v>
      </c>
      <c r="EJ17" s="3" t="s">
        <v>162</v>
      </c>
      <c r="EK17" s="3">
        <v>0.1</v>
      </c>
      <c r="EL17" s="3">
        <v>0.1</v>
      </c>
      <c r="EM17" s="3">
        <v>0.1</v>
      </c>
      <c r="EO17" s="1"/>
      <c r="EP17" s="11" t="s">
        <v>164</v>
      </c>
      <c r="EQ17" s="3" t="s">
        <v>162</v>
      </c>
      <c r="ER17" s="3" t="s">
        <v>162</v>
      </c>
      <c r="ES17" s="3" t="s">
        <v>162</v>
      </c>
      <c r="ET17" s="3" t="s">
        <v>162</v>
      </c>
      <c r="EU17" s="3" t="s">
        <v>162</v>
      </c>
      <c r="EV17" s="3" t="s">
        <v>162</v>
      </c>
      <c r="EW17" s="3" t="s">
        <v>162</v>
      </c>
      <c r="EX17" s="3" t="s">
        <v>162</v>
      </c>
      <c r="EY17" s="3" t="s">
        <v>162</v>
      </c>
      <c r="EZ17" s="3" t="s">
        <v>162</v>
      </c>
      <c r="FA17" s="3" t="s">
        <v>162</v>
      </c>
      <c r="FB17" s="3" t="s">
        <v>162</v>
      </c>
      <c r="FC17" s="3" t="s">
        <v>162</v>
      </c>
      <c r="FD17" s="3" t="s">
        <v>162</v>
      </c>
      <c r="FE17" s="3" t="s">
        <v>162</v>
      </c>
      <c r="FF17" s="3" t="s">
        <v>162</v>
      </c>
      <c r="FG17" s="3" t="s">
        <v>162</v>
      </c>
      <c r="FH17" s="3" t="s">
        <v>162</v>
      </c>
      <c r="FI17" s="3">
        <v>0.3</v>
      </c>
      <c r="FJ17" s="3">
        <v>0.2</v>
      </c>
      <c r="FK17" s="3">
        <v>0.2</v>
      </c>
    </row>
    <row r="18" ht="14.5" spans="1:167">
      <c r="A18" s="1"/>
      <c r="B18" s="11" t="s">
        <v>165</v>
      </c>
      <c r="C18" s="3">
        <v>16.9</v>
      </c>
      <c r="D18" s="3">
        <v>14.7</v>
      </c>
      <c r="E18" s="3">
        <v>14.1</v>
      </c>
      <c r="F18" s="3">
        <v>16.1</v>
      </c>
      <c r="G18" s="3">
        <v>16.7</v>
      </c>
      <c r="H18" s="3">
        <v>12.2</v>
      </c>
      <c r="I18" s="3">
        <v>7.8</v>
      </c>
      <c r="J18" s="3">
        <v>8.8</v>
      </c>
      <c r="K18" s="3">
        <v>5.5</v>
      </c>
      <c r="L18" s="3">
        <v>4.6</v>
      </c>
      <c r="M18" s="3" t="s">
        <v>162</v>
      </c>
      <c r="N18" s="3" t="s">
        <v>162</v>
      </c>
      <c r="O18" s="3" t="s">
        <v>162</v>
      </c>
      <c r="P18" s="3" t="s">
        <v>162</v>
      </c>
      <c r="Q18" s="3" t="s">
        <v>162</v>
      </c>
      <c r="R18" s="3" t="s">
        <v>162</v>
      </c>
      <c r="S18" s="3" t="s">
        <v>162</v>
      </c>
      <c r="T18" s="3" t="s">
        <v>162</v>
      </c>
      <c r="U18" s="3" t="s">
        <v>162</v>
      </c>
      <c r="V18" s="3" t="s">
        <v>162</v>
      </c>
      <c r="W18" s="3" t="s">
        <v>162</v>
      </c>
      <c r="Y18" s="1"/>
      <c r="Z18" s="11" t="s">
        <v>165</v>
      </c>
      <c r="AA18" s="3">
        <v>28.4</v>
      </c>
      <c r="AB18" s="3">
        <v>30.4</v>
      </c>
      <c r="AC18" s="3">
        <v>26</v>
      </c>
      <c r="AD18" s="3">
        <v>33.4</v>
      </c>
      <c r="AE18" s="3">
        <v>33.5</v>
      </c>
      <c r="AF18" s="3">
        <v>29.1</v>
      </c>
      <c r="AG18" s="3">
        <v>22.2</v>
      </c>
      <c r="AH18" s="3">
        <v>22</v>
      </c>
      <c r="AI18" s="3">
        <v>11.5</v>
      </c>
      <c r="AJ18" s="3">
        <v>6.3</v>
      </c>
      <c r="AK18" s="3" t="s">
        <v>162</v>
      </c>
      <c r="AL18" s="3">
        <v>4.4</v>
      </c>
      <c r="AM18" s="3" t="s">
        <v>162</v>
      </c>
      <c r="AN18" s="3">
        <v>2.1</v>
      </c>
      <c r="AO18" s="3">
        <v>2.3</v>
      </c>
      <c r="AP18" s="3">
        <v>2</v>
      </c>
      <c r="AQ18" s="3" t="s">
        <v>162</v>
      </c>
      <c r="AR18" s="3">
        <v>2</v>
      </c>
      <c r="AS18" s="3" t="s">
        <v>162</v>
      </c>
      <c r="AT18" s="3">
        <v>1.6</v>
      </c>
      <c r="AU18" s="3">
        <v>0.8</v>
      </c>
      <c r="AW18" s="1"/>
      <c r="AX18" s="11" t="s">
        <v>165</v>
      </c>
      <c r="AY18" s="3" t="s">
        <v>162</v>
      </c>
      <c r="AZ18" s="3" t="s">
        <v>162</v>
      </c>
      <c r="BA18" s="3" t="s">
        <v>162</v>
      </c>
      <c r="BB18" s="3" t="s">
        <v>162</v>
      </c>
      <c r="BC18" s="3" t="s">
        <v>162</v>
      </c>
      <c r="BD18" s="3" t="s">
        <v>162</v>
      </c>
      <c r="BE18" s="3">
        <v>1.6</v>
      </c>
      <c r="BF18" s="3">
        <v>2.2</v>
      </c>
      <c r="BG18" s="3" t="s">
        <v>162</v>
      </c>
      <c r="BH18" s="3" t="s">
        <v>162</v>
      </c>
      <c r="BI18" s="3" t="s">
        <v>162</v>
      </c>
      <c r="BJ18" s="3" t="s">
        <v>162</v>
      </c>
      <c r="BK18" s="3">
        <v>0</v>
      </c>
      <c r="BL18" s="3" t="s">
        <v>162</v>
      </c>
      <c r="BM18" s="3" t="s">
        <v>162</v>
      </c>
      <c r="BN18" s="3" t="s">
        <v>162</v>
      </c>
      <c r="BO18" s="3" t="s">
        <v>162</v>
      </c>
      <c r="BP18" s="3" t="s">
        <v>162</v>
      </c>
      <c r="BQ18" s="3" t="s">
        <v>162</v>
      </c>
      <c r="BR18" s="3">
        <v>1.2</v>
      </c>
      <c r="BS18" s="3">
        <v>1.4</v>
      </c>
      <c r="BU18" s="1"/>
      <c r="BV18" s="11" t="s">
        <v>165</v>
      </c>
      <c r="BW18" s="3" t="s">
        <v>162</v>
      </c>
      <c r="BX18" s="3" t="s">
        <v>162</v>
      </c>
      <c r="BY18" s="3" t="s">
        <v>162</v>
      </c>
      <c r="BZ18" s="3" t="s">
        <v>162</v>
      </c>
      <c r="CA18" s="3" t="s">
        <v>162</v>
      </c>
      <c r="CB18" s="3" t="s">
        <v>162</v>
      </c>
      <c r="CC18" s="3" t="s">
        <v>162</v>
      </c>
      <c r="CD18" s="3" t="s">
        <v>162</v>
      </c>
      <c r="CE18" s="3" t="s">
        <v>162</v>
      </c>
      <c r="CF18" s="3" t="s">
        <v>162</v>
      </c>
      <c r="CG18" s="3" t="s">
        <v>162</v>
      </c>
      <c r="CH18" s="3" t="s">
        <v>162</v>
      </c>
      <c r="CI18" s="3" t="s">
        <v>162</v>
      </c>
      <c r="CJ18" s="3" t="s">
        <v>162</v>
      </c>
      <c r="CK18" s="3" t="s">
        <v>162</v>
      </c>
      <c r="CL18" s="3" t="s">
        <v>162</v>
      </c>
      <c r="CM18" s="3" t="s">
        <v>162</v>
      </c>
      <c r="CN18" s="3" t="s">
        <v>162</v>
      </c>
      <c r="CO18" s="3" t="s">
        <v>162</v>
      </c>
      <c r="CP18" s="3" t="s">
        <v>162</v>
      </c>
      <c r="CQ18" s="3" t="s">
        <v>162</v>
      </c>
      <c r="CS18" s="1"/>
      <c r="CT18" s="11" t="s">
        <v>165</v>
      </c>
      <c r="CU18" s="3" t="s">
        <v>162</v>
      </c>
      <c r="CV18" s="3">
        <v>0</v>
      </c>
      <c r="CW18" s="3">
        <v>0</v>
      </c>
      <c r="CX18" s="3" t="s">
        <v>162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165</v>
      </c>
      <c r="EQ18" s="3" t="s">
        <v>162</v>
      </c>
      <c r="ER18" s="3" t="s">
        <v>162</v>
      </c>
      <c r="ES18" s="3" t="s">
        <v>162</v>
      </c>
      <c r="ET18" s="3" t="s">
        <v>162</v>
      </c>
      <c r="EU18" s="3" t="s">
        <v>162</v>
      </c>
      <c r="EV18" s="3" t="s">
        <v>162</v>
      </c>
      <c r="EW18" s="3">
        <v>2.3</v>
      </c>
      <c r="EX18" s="3">
        <v>1.8</v>
      </c>
      <c r="EY18" s="3" t="s">
        <v>162</v>
      </c>
      <c r="EZ18" s="3" t="s">
        <v>162</v>
      </c>
      <c r="FA18" s="3" t="s">
        <v>162</v>
      </c>
      <c r="FB18" s="3" t="s">
        <v>162</v>
      </c>
      <c r="FC18" s="3" t="s">
        <v>162</v>
      </c>
      <c r="FD18" s="3" t="s">
        <v>162</v>
      </c>
      <c r="FE18" s="3" t="s">
        <v>162</v>
      </c>
      <c r="FF18" s="3" t="s">
        <v>162</v>
      </c>
      <c r="FG18" s="3" t="s">
        <v>162</v>
      </c>
      <c r="FH18" s="3" t="s">
        <v>162</v>
      </c>
      <c r="FI18" s="3">
        <v>0.3</v>
      </c>
      <c r="FJ18" s="3">
        <v>0.2</v>
      </c>
      <c r="FK18" s="3">
        <v>0.1</v>
      </c>
    </row>
    <row r="19" ht="14.5" spans="1:167">
      <c r="A19" s="1"/>
      <c r="B19" s="11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166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166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166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166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166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166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167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0.5</v>
      </c>
      <c r="I20" s="3" t="s">
        <v>162</v>
      </c>
      <c r="J20" s="3" t="s">
        <v>162</v>
      </c>
      <c r="K20" s="3" t="s">
        <v>162</v>
      </c>
      <c r="L20" s="3" t="s">
        <v>162</v>
      </c>
      <c r="M20" s="3" t="s">
        <v>162</v>
      </c>
      <c r="N20" s="3" t="s">
        <v>162</v>
      </c>
      <c r="O20" s="3" t="s">
        <v>162</v>
      </c>
      <c r="P20" s="3" t="s">
        <v>162</v>
      </c>
      <c r="Q20" s="3" t="s">
        <v>162</v>
      </c>
      <c r="R20" s="3" t="s">
        <v>162</v>
      </c>
      <c r="S20" s="3" t="s">
        <v>162</v>
      </c>
      <c r="T20" s="3">
        <v>0</v>
      </c>
      <c r="U20" s="3" t="s">
        <v>162</v>
      </c>
      <c r="V20" s="3" t="s">
        <v>162</v>
      </c>
      <c r="W20" s="3" t="s">
        <v>162</v>
      </c>
      <c r="Y20" s="1"/>
      <c r="Z20" s="11" t="s">
        <v>167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0.1</v>
      </c>
      <c r="AG20" s="3">
        <v>0.2</v>
      </c>
      <c r="AH20" s="3">
        <v>0.1</v>
      </c>
      <c r="AI20" s="3">
        <v>0.2</v>
      </c>
      <c r="AJ20" s="3" t="s">
        <v>162</v>
      </c>
      <c r="AK20" s="3" t="s">
        <v>162</v>
      </c>
      <c r="AL20" s="3" t="s">
        <v>162</v>
      </c>
      <c r="AM20" s="3">
        <v>0.1</v>
      </c>
      <c r="AN20" s="3">
        <v>0.1</v>
      </c>
      <c r="AO20" s="3">
        <v>0.1</v>
      </c>
      <c r="AP20" s="3">
        <v>0.1</v>
      </c>
      <c r="AQ20" s="3" t="s">
        <v>162</v>
      </c>
      <c r="AR20" s="3">
        <v>0.1</v>
      </c>
      <c r="AS20" s="3" t="s">
        <v>162</v>
      </c>
      <c r="AT20" s="3">
        <v>0.1</v>
      </c>
      <c r="AU20" s="3">
        <v>0.1</v>
      </c>
      <c r="AW20" s="1"/>
      <c r="AX20" s="11" t="s">
        <v>167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0.2</v>
      </c>
      <c r="BE20" s="3">
        <v>0.1</v>
      </c>
      <c r="BF20" s="3">
        <v>0.1</v>
      </c>
      <c r="BG20" s="3">
        <v>0.1</v>
      </c>
      <c r="BH20" s="3">
        <v>0.1</v>
      </c>
      <c r="BI20" s="3">
        <v>0.1</v>
      </c>
      <c r="BJ20" s="3">
        <v>0.1</v>
      </c>
      <c r="BK20" s="3">
        <v>0.1</v>
      </c>
      <c r="BL20" s="3">
        <v>0.1</v>
      </c>
      <c r="BM20" s="3">
        <v>0.1</v>
      </c>
      <c r="BN20" s="3" t="s">
        <v>162</v>
      </c>
      <c r="BO20" s="3" t="s">
        <v>162</v>
      </c>
      <c r="BP20" s="3" t="s">
        <v>162</v>
      </c>
      <c r="BQ20" s="3">
        <v>0.1</v>
      </c>
      <c r="BR20" s="3">
        <v>0.1</v>
      </c>
      <c r="BS20" s="3">
        <v>0.1</v>
      </c>
      <c r="BU20" s="1"/>
      <c r="BV20" s="11" t="s">
        <v>167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 t="s">
        <v>162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 t="s">
        <v>162</v>
      </c>
      <c r="CL20" s="3" t="s">
        <v>162</v>
      </c>
      <c r="CM20" s="3" t="s">
        <v>162</v>
      </c>
      <c r="CN20" s="3" t="s">
        <v>162</v>
      </c>
      <c r="CO20" s="3" t="s">
        <v>162</v>
      </c>
      <c r="CP20" s="3" t="s">
        <v>162</v>
      </c>
      <c r="CQ20" s="3" t="s">
        <v>162</v>
      </c>
      <c r="CS20" s="1"/>
      <c r="CT20" s="11" t="s">
        <v>167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 t="s">
        <v>162</v>
      </c>
      <c r="DA20" s="3" t="s">
        <v>162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167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 t="s">
        <v>162</v>
      </c>
      <c r="DY20" s="3">
        <v>0</v>
      </c>
      <c r="DZ20" s="3">
        <v>0</v>
      </c>
      <c r="EA20" s="3" t="s">
        <v>162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O20" s="1"/>
      <c r="EP20" s="11" t="s">
        <v>167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0.1</v>
      </c>
      <c r="EW20" s="3">
        <v>0.1</v>
      </c>
      <c r="EX20" s="3">
        <v>0.1</v>
      </c>
      <c r="EY20" s="3">
        <v>0.1</v>
      </c>
      <c r="EZ20" s="3">
        <v>0.2</v>
      </c>
      <c r="FA20" s="3">
        <v>0.1</v>
      </c>
      <c r="FB20" s="3">
        <v>0.1</v>
      </c>
      <c r="FC20" s="3">
        <v>0.1</v>
      </c>
      <c r="FD20" s="3">
        <v>0</v>
      </c>
      <c r="FE20" s="3">
        <v>0.1</v>
      </c>
      <c r="FF20" s="3" t="s">
        <v>162</v>
      </c>
      <c r="FG20" s="3">
        <v>0</v>
      </c>
      <c r="FH20" s="3">
        <v>0</v>
      </c>
      <c r="FI20" s="3">
        <v>0.1</v>
      </c>
      <c r="FJ20" s="3">
        <v>0.1</v>
      </c>
      <c r="FK20" s="3">
        <v>0.1</v>
      </c>
    </row>
    <row r="21" ht="14.5" spans="1:167">
      <c r="A21" s="1"/>
      <c r="B21" s="11" t="s">
        <v>168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168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168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168</v>
      </c>
      <c r="BW21" s="3" t="s">
        <v>162</v>
      </c>
      <c r="BX21" s="3" t="s">
        <v>162</v>
      </c>
      <c r="BY21" s="3" t="s">
        <v>162</v>
      </c>
      <c r="BZ21" s="3" t="s">
        <v>162</v>
      </c>
      <c r="CA21" s="3" t="s">
        <v>162</v>
      </c>
      <c r="CB21" s="3" t="s">
        <v>162</v>
      </c>
      <c r="CC21" s="3" t="s">
        <v>162</v>
      </c>
      <c r="CD21" s="3" t="s">
        <v>162</v>
      </c>
      <c r="CE21" s="3" t="s">
        <v>162</v>
      </c>
      <c r="CF21" s="3" t="s">
        <v>162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168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168</v>
      </c>
      <c r="EQ21" s="3">
        <v>0</v>
      </c>
      <c r="ER21" s="3">
        <v>0</v>
      </c>
      <c r="ES21" s="3" t="s">
        <v>162</v>
      </c>
      <c r="ET21" s="3" t="s">
        <v>162</v>
      </c>
      <c r="EU21" s="3" t="s">
        <v>162</v>
      </c>
      <c r="EV21" s="3" t="s">
        <v>162</v>
      </c>
      <c r="EW21" s="3" t="s">
        <v>162</v>
      </c>
      <c r="EX21" s="3" t="s">
        <v>162</v>
      </c>
      <c r="EY21" s="3" t="s">
        <v>162</v>
      </c>
      <c r="EZ21" s="3" t="s">
        <v>162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169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169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169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170</v>
      </c>
      <c r="C23" s="3" t="s">
        <v>162</v>
      </c>
      <c r="D23" s="3" t="s">
        <v>162</v>
      </c>
      <c r="E23" s="3" t="s">
        <v>162</v>
      </c>
      <c r="F23" s="3" t="s">
        <v>162</v>
      </c>
      <c r="G23" s="3" t="s">
        <v>162</v>
      </c>
      <c r="H23" s="3" t="s">
        <v>162</v>
      </c>
      <c r="I23" s="3" t="s">
        <v>162</v>
      </c>
      <c r="J23" s="3" t="s">
        <v>162</v>
      </c>
      <c r="K23" s="3" t="s">
        <v>162</v>
      </c>
      <c r="L23" s="3" t="s">
        <v>162</v>
      </c>
      <c r="M23" s="3" t="s">
        <v>162</v>
      </c>
      <c r="N23" s="3" t="s">
        <v>162</v>
      </c>
      <c r="O23" s="3" t="s">
        <v>162</v>
      </c>
      <c r="P23" s="3" t="s">
        <v>162</v>
      </c>
      <c r="Q23" s="3" t="s">
        <v>162</v>
      </c>
      <c r="R23" s="3" t="s">
        <v>162</v>
      </c>
      <c r="S23" s="3" t="s">
        <v>162</v>
      </c>
      <c r="T23" s="3" t="s">
        <v>162</v>
      </c>
      <c r="U23" s="3" t="s">
        <v>162</v>
      </c>
      <c r="V23" s="3" t="s">
        <v>162</v>
      </c>
      <c r="W23" s="3">
        <v>27.7</v>
      </c>
      <c r="Y23" s="1"/>
      <c r="Z23" s="11" t="s">
        <v>170</v>
      </c>
      <c r="AA23" s="3">
        <v>81.8</v>
      </c>
      <c r="AB23" s="3">
        <v>75.6</v>
      </c>
      <c r="AC23" s="3">
        <v>91.2</v>
      </c>
      <c r="AD23" s="3">
        <v>86.5</v>
      </c>
      <c r="AE23" s="3">
        <v>99.6</v>
      </c>
      <c r="AF23" s="3">
        <v>79.8</v>
      </c>
      <c r="AG23" s="3">
        <v>75.3</v>
      </c>
      <c r="AH23" s="3">
        <v>71.6</v>
      </c>
      <c r="AI23" s="3">
        <v>75.4</v>
      </c>
      <c r="AJ23" s="3">
        <v>60</v>
      </c>
      <c r="AK23" s="3">
        <v>56.2</v>
      </c>
      <c r="AL23" s="3">
        <v>59.4</v>
      </c>
      <c r="AM23" s="3">
        <v>55.6</v>
      </c>
      <c r="AN23" s="3">
        <v>52.9</v>
      </c>
      <c r="AO23" s="3">
        <v>55</v>
      </c>
      <c r="AP23" s="3">
        <v>64.2</v>
      </c>
      <c r="AQ23" s="3">
        <v>60.4</v>
      </c>
      <c r="AR23" s="3">
        <v>53.1</v>
      </c>
      <c r="AS23" s="3">
        <v>55.3</v>
      </c>
      <c r="AT23" s="3">
        <v>66.1</v>
      </c>
      <c r="AU23" s="3">
        <v>52.1</v>
      </c>
      <c r="AW23" s="1"/>
      <c r="AX23" s="11" t="s">
        <v>170</v>
      </c>
      <c r="AY23" s="3">
        <v>65.5</v>
      </c>
      <c r="AZ23" s="3">
        <v>60.2</v>
      </c>
      <c r="BA23" s="3">
        <v>65.5</v>
      </c>
      <c r="BB23" s="3">
        <v>69</v>
      </c>
      <c r="BC23" s="3">
        <v>88</v>
      </c>
      <c r="BD23" s="3">
        <v>68.4</v>
      </c>
      <c r="BE23" s="3">
        <v>64.2</v>
      </c>
      <c r="BF23" s="3">
        <v>61.7</v>
      </c>
      <c r="BG23" s="3">
        <v>57.1</v>
      </c>
      <c r="BH23" s="3">
        <v>42.6</v>
      </c>
      <c r="BI23" s="3">
        <v>46.8</v>
      </c>
      <c r="BJ23" s="3">
        <v>46.2</v>
      </c>
      <c r="BK23" s="3">
        <v>34.4</v>
      </c>
      <c r="BL23" s="3">
        <v>54.3</v>
      </c>
      <c r="BM23" s="3">
        <v>49.5</v>
      </c>
      <c r="BN23" s="3">
        <v>49.4</v>
      </c>
      <c r="BO23" s="3">
        <v>35.7</v>
      </c>
      <c r="BP23" s="3">
        <v>42.1</v>
      </c>
      <c r="BQ23" s="3">
        <v>39</v>
      </c>
      <c r="BR23" s="3">
        <v>34.2</v>
      </c>
      <c r="BS23" s="3">
        <v>36.3</v>
      </c>
      <c r="BU23" s="1"/>
      <c r="BV23" s="11" t="s">
        <v>170</v>
      </c>
      <c r="BW23" s="3" t="s">
        <v>162</v>
      </c>
      <c r="BX23" s="3" t="s">
        <v>162</v>
      </c>
      <c r="BY23" s="3" t="s">
        <v>162</v>
      </c>
      <c r="BZ23" s="3" t="s">
        <v>162</v>
      </c>
      <c r="CA23" s="3" t="s">
        <v>162</v>
      </c>
      <c r="CB23" s="3" t="s">
        <v>162</v>
      </c>
      <c r="CC23" s="3" t="s">
        <v>162</v>
      </c>
      <c r="CD23" s="3" t="s">
        <v>162</v>
      </c>
      <c r="CE23" s="3" t="s">
        <v>162</v>
      </c>
      <c r="CF23" s="3" t="s">
        <v>162</v>
      </c>
      <c r="CG23" s="3" t="s">
        <v>162</v>
      </c>
      <c r="CH23" s="3" t="s">
        <v>162</v>
      </c>
      <c r="CI23" s="3" t="s">
        <v>162</v>
      </c>
      <c r="CJ23" s="3" t="s">
        <v>162</v>
      </c>
      <c r="CK23" s="3" t="s">
        <v>162</v>
      </c>
      <c r="CL23" s="3" t="s">
        <v>162</v>
      </c>
      <c r="CM23" s="3" t="s">
        <v>162</v>
      </c>
      <c r="CN23" s="3" t="s">
        <v>162</v>
      </c>
      <c r="CO23" s="3" t="s">
        <v>162</v>
      </c>
      <c r="CP23" s="3" t="s">
        <v>162</v>
      </c>
      <c r="CQ23" s="3" t="s">
        <v>162</v>
      </c>
      <c r="CS23" s="1"/>
      <c r="CT23" s="11" t="s">
        <v>170</v>
      </c>
      <c r="CU23" s="3" t="s">
        <v>162</v>
      </c>
      <c r="CV23" s="3" t="s">
        <v>162</v>
      </c>
      <c r="CW23" s="3" t="s">
        <v>162</v>
      </c>
      <c r="CX23" s="3" t="s">
        <v>162</v>
      </c>
      <c r="CY23" s="3" t="s">
        <v>162</v>
      </c>
      <c r="CZ23" s="3" t="s">
        <v>162</v>
      </c>
      <c r="DA23" s="3" t="s">
        <v>162</v>
      </c>
      <c r="DB23" s="3" t="s">
        <v>162</v>
      </c>
      <c r="DC23" s="3" t="s">
        <v>162</v>
      </c>
      <c r="DD23" s="3">
        <v>0</v>
      </c>
      <c r="DE23" s="3">
        <v>0</v>
      </c>
      <c r="DF23" s="3" t="s">
        <v>162</v>
      </c>
      <c r="DG23" s="3" t="s">
        <v>162</v>
      </c>
      <c r="DH23" s="3" t="s">
        <v>162</v>
      </c>
      <c r="DI23" s="3" t="s">
        <v>162</v>
      </c>
      <c r="DJ23" s="3" t="s">
        <v>162</v>
      </c>
      <c r="DK23" s="3" t="s">
        <v>162</v>
      </c>
      <c r="DL23" s="3" t="s">
        <v>162</v>
      </c>
      <c r="DM23" s="3" t="s">
        <v>162</v>
      </c>
      <c r="DN23" s="3" t="s">
        <v>162</v>
      </c>
      <c r="DO23" s="3">
        <v>1.2</v>
      </c>
      <c r="DQ23" s="1"/>
      <c r="DR23" s="11" t="s">
        <v>170</v>
      </c>
      <c r="DS23" s="3">
        <v>58.5</v>
      </c>
      <c r="DT23" s="3">
        <v>57.6</v>
      </c>
      <c r="DU23" s="3">
        <v>65.2</v>
      </c>
      <c r="DV23" s="3">
        <v>72</v>
      </c>
      <c r="DW23" s="3">
        <v>83</v>
      </c>
      <c r="DX23" s="3">
        <v>93</v>
      </c>
      <c r="DY23" s="3">
        <v>61</v>
      </c>
      <c r="DZ23" s="3">
        <v>61.9</v>
      </c>
      <c r="EA23" s="3">
        <v>53.8</v>
      </c>
      <c r="EB23" s="3">
        <v>55.9</v>
      </c>
      <c r="EC23" s="3">
        <v>54</v>
      </c>
      <c r="ED23" s="3">
        <v>54.6</v>
      </c>
      <c r="EE23" s="3">
        <v>56.8</v>
      </c>
      <c r="EF23" s="3">
        <v>66.7</v>
      </c>
      <c r="EG23" s="3">
        <v>64.1</v>
      </c>
      <c r="EH23" s="3">
        <v>51.4</v>
      </c>
      <c r="EI23" s="3">
        <v>33.4</v>
      </c>
      <c r="EJ23" s="3">
        <v>32.6</v>
      </c>
      <c r="EK23" s="3">
        <v>49.4</v>
      </c>
      <c r="EL23" s="3">
        <v>48.6</v>
      </c>
      <c r="EM23" s="3">
        <v>50</v>
      </c>
      <c r="EO23" s="1"/>
      <c r="EP23" s="11" t="s">
        <v>170</v>
      </c>
      <c r="EQ23" s="3">
        <v>174.4</v>
      </c>
      <c r="ER23" s="3">
        <v>154</v>
      </c>
      <c r="ES23" s="3">
        <v>151.9</v>
      </c>
      <c r="ET23" s="3">
        <v>146.8</v>
      </c>
      <c r="EU23" s="3">
        <v>178.1</v>
      </c>
      <c r="EV23" s="3">
        <v>178.2</v>
      </c>
      <c r="EW23" s="3">
        <v>172.7</v>
      </c>
      <c r="EX23" s="3">
        <v>155.8</v>
      </c>
      <c r="EY23" s="3">
        <v>120.4</v>
      </c>
      <c r="EZ23" s="3">
        <v>127.6</v>
      </c>
      <c r="FA23" s="3">
        <v>128.5</v>
      </c>
      <c r="FB23" s="3">
        <v>123.2</v>
      </c>
      <c r="FC23" s="3">
        <v>127</v>
      </c>
      <c r="FD23" s="3">
        <v>122.2</v>
      </c>
      <c r="FE23" s="3">
        <v>141.3</v>
      </c>
      <c r="FF23" s="3">
        <v>146.1</v>
      </c>
      <c r="FG23" s="3">
        <v>133</v>
      </c>
      <c r="FH23" s="3">
        <v>131</v>
      </c>
      <c r="FI23" s="3">
        <v>129.1</v>
      </c>
      <c r="FJ23" s="3">
        <v>130</v>
      </c>
      <c r="FK23" s="3">
        <v>118.6</v>
      </c>
    </row>
    <row r="24" ht="14.5" spans="1:167">
      <c r="A24" s="1"/>
      <c r="B24" s="11" t="s">
        <v>171</v>
      </c>
      <c r="C24" s="3">
        <v>6.2</v>
      </c>
      <c r="D24" s="3">
        <v>6</v>
      </c>
      <c r="E24" s="3">
        <v>7.5</v>
      </c>
      <c r="F24" s="3">
        <v>7.4</v>
      </c>
      <c r="G24" s="3">
        <v>7.4</v>
      </c>
      <c r="H24" s="3">
        <v>7.2</v>
      </c>
      <c r="I24" s="3">
        <v>7.2</v>
      </c>
      <c r="J24" s="3">
        <v>6.6</v>
      </c>
      <c r="K24" s="3">
        <v>6.1</v>
      </c>
      <c r="L24" s="3">
        <v>3.8</v>
      </c>
      <c r="M24" s="3">
        <v>0</v>
      </c>
      <c r="N24" s="3" t="s">
        <v>162</v>
      </c>
      <c r="O24" s="3" t="s">
        <v>162</v>
      </c>
      <c r="P24" s="3" t="s">
        <v>162</v>
      </c>
      <c r="Q24" s="3" t="s">
        <v>162</v>
      </c>
      <c r="R24" s="3">
        <v>0.4</v>
      </c>
      <c r="S24" s="3" t="s">
        <v>162</v>
      </c>
      <c r="T24" s="3" t="s">
        <v>162</v>
      </c>
      <c r="U24" s="3">
        <v>3.3</v>
      </c>
      <c r="V24" s="3">
        <v>3.3</v>
      </c>
      <c r="W24" s="3">
        <v>0</v>
      </c>
      <c r="Y24" s="1"/>
      <c r="Z24" s="11" t="s">
        <v>171</v>
      </c>
      <c r="AA24" s="3">
        <v>4.1</v>
      </c>
      <c r="AB24" s="3">
        <v>4</v>
      </c>
      <c r="AC24" s="3">
        <v>5.8</v>
      </c>
      <c r="AD24" s="3">
        <v>5.6</v>
      </c>
      <c r="AE24" s="3">
        <v>4.8</v>
      </c>
      <c r="AF24" s="3">
        <v>4.6</v>
      </c>
      <c r="AG24" s="3">
        <v>2.7</v>
      </c>
      <c r="AH24" s="3">
        <v>1.5</v>
      </c>
      <c r="AI24" s="3">
        <v>1.5</v>
      </c>
      <c r="AJ24" s="3">
        <v>0</v>
      </c>
      <c r="AK24" s="3" t="s">
        <v>162</v>
      </c>
      <c r="AL24" s="3" t="s">
        <v>162</v>
      </c>
      <c r="AM24" s="3" t="s">
        <v>162</v>
      </c>
      <c r="AN24" s="3" t="s">
        <v>162</v>
      </c>
      <c r="AO24" s="3" t="s">
        <v>162</v>
      </c>
      <c r="AP24" s="3" t="s">
        <v>162</v>
      </c>
      <c r="AQ24" s="3">
        <v>1.4</v>
      </c>
      <c r="AR24" s="3">
        <v>1.5</v>
      </c>
      <c r="AS24" s="3">
        <v>1.4</v>
      </c>
      <c r="AT24" s="3">
        <v>1.3</v>
      </c>
      <c r="AU24" s="3">
        <v>0</v>
      </c>
      <c r="AW24" s="1"/>
      <c r="AX24" s="11" t="s">
        <v>171</v>
      </c>
      <c r="AY24" s="3">
        <v>2.6</v>
      </c>
      <c r="AZ24" s="3">
        <v>2.5</v>
      </c>
      <c r="BA24" s="3">
        <v>2.9</v>
      </c>
      <c r="BB24" s="3">
        <v>5.8</v>
      </c>
      <c r="BC24" s="3">
        <v>5.8</v>
      </c>
      <c r="BD24" s="3">
        <v>4.8</v>
      </c>
      <c r="BE24" s="3">
        <v>5</v>
      </c>
      <c r="BF24" s="3">
        <v>3</v>
      </c>
      <c r="BG24" s="3">
        <v>2.9</v>
      </c>
      <c r="BH24" s="3">
        <v>0.7</v>
      </c>
      <c r="BI24" s="3">
        <v>0</v>
      </c>
      <c r="BJ24" s="3">
        <v>0.9</v>
      </c>
      <c r="BK24" s="3">
        <v>0.9</v>
      </c>
      <c r="BL24" s="3">
        <v>0.9</v>
      </c>
      <c r="BM24" s="3">
        <v>1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171</v>
      </c>
      <c r="DS24" s="3">
        <v>0</v>
      </c>
      <c r="DT24" s="3">
        <v>0</v>
      </c>
      <c r="DU24" s="3">
        <v>0</v>
      </c>
      <c r="DV24" s="3">
        <v>1.2</v>
      </c>
      <c r="DW24" s="3">
        <v>1.2</v>
      </c>
      <c r="DX24" s="3">
        <v>1</v>
      </c>
      <c r="DY24" s="3">
        <v>1.3</v>
      </c>
      <c r="DZ24" s="3">
        <v>1.3</v>
      </c>
      <c r="EA24" s="3">
        <v>1.3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171</v>
      </c>
      <c r="EQ24" s="3" t="s">
        <v>162</v>
      </c>
      <c r="ER24" s="3" t="s">
        <v>162</v>
      </c>
      <c r="ES24" s="3" t="s">
        <v>162</v>
      </c>
      <c r="ET24" s="3" t="s">
        <v>162</v>
      </c>
      <c r="EU24" s="3" t="s">
        <v>162</v>
      </c>
      <c r="EV24" s="3" t="s">
        <v>162</v>
      </c>
      <c r="EW24" s="3" t="s">
        <v>162</v>
      </c>
      <c r="EX24" s="3" t="s">
        <v>162</v>
      </c>
      <c r="EY24" s="3" t="s">
        <v>162</v>
      </c>
      <c r="EZ24" s="3" t="s">
        <v>162</v>
      </c>
      <c r="FA24" s="3" t="s">
        <v>162</v>
      </c>
      <c r="FB24" s="3" t="s">
        <v>162</v>
      </c>
      <c r="FC24" s="3" t="s">
        <v>162</v>
      </c>
      <c r="FD24" s="3">
        <v>0.1</v>
      </c>
      <c r="FE24" s="3">
        <v>0.1</v>
      </c>
      <c r="FF24" s="3" t="s">
        <v>162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>
        <v>37.2</v>
      </c>
      <c r="D27" s="3">
        <v>37.4</v>
      </c>
      <c r="E27" s="3">
        <v>34.5</v>
      </c>
      <c r="F27" s="3">
        <v>36.3</v>
      </c>
      <c r="G27" s="3">
        <v>33.8</v>
      </c>
      <c r="H27" s="3">
        <v>33.2</v>
      </c>
      <c r="I27" s="3">
        <v>28.9</v>
      </c>
      <c r="J27" s="3">
        <v>31</v>
      </c>
      <c r="K27" s="3">
        <v>29.9</v>
      </c>
      <c r="L27" s="3">
        <v>28.2</v>
      </c>
      <c r="M27" s="3" t="s">
        <v>162</v>
      </c>
      <c r="N27" s="3" t="s">
        <v>162</v>
      </c>
      <c r="O27" s="3" t="s">
        <v>162</v>
      </c>
      <c r="P27" s="3">
        <v>33.6</v>
      </c>
      <c r="Q27" s="3">
        <v>32.1</v>
      </c>
      <c r="R27" s="3" t="s">
        <v>162</v>
      </c>
      <c r="S27" s="3" t="s">
        <v>162</v>
      </c>
      <c r="T27" s="3">
        <v>28.9</v>
      </c>
      <c r="U27" s="3">
        <v>28.2</v>
      </c>
      <c r="V27" s="3">
        <v>28.4</v>
      </c>
      <c r="W27" s="3">
        <v>33.8</v>
      </c>
      <c r="Y27" s="1"/>
      <c r="Z27" s="11" t="s">
        <v>161</v>
      </c>
      <c r="AA27" s="3">
        <v>36.3</v>
      </c>
      <c r="AB27" s="3">
        <v>37.1</v>
      </c>
      <c r="AC27" s="3">
        <v>35.1</v>
      </c>
      <c r="AD27" s="3">
        <v>37.2</v>
      </c>
      <c r="AE27" s="3">
        <v>35.6</v>
      </c>
      <c r="AF27" s="3">
        <v>39.5</v>
      </c>
      <c r="AG27" s="3">
        <v>40.3</v>
      </c>
      <c r="AH27" s="3">
        <v>39</v>
      </c>
      <c r="AI27" s="3">
        <v>38.2</v>
      </c>
      <c r="AJ27" s="3">
        <v>40.1</v>
      </c>
      <c r="AK27" s="3">
        <v>41</v>
      </c>
      <c r="AL27" s="3">
        <v>38.9</v>
      </c>
      <c r="AM27" s="3">
        <v>37.3</v>
      </c>
      <c r="AN27" s="3">
        <v>38.2</v>
      </c>
      <c r="AO27" s="3">
        <v>40.1</v>
      </c>
      <c r="AP27" s="3">
        <v>36.2</v>
      </c>
      <c r="AQ27" s="3">
        <v>37.5</v>
      </c>
      <c r="AR27" s="3">
        <v>40.2</v>
      </c>
      <c r="AS27" s="3">
        <v>40.1</v>
      </c>
      <c r="AT27" s="3">
        <v>37.2</v>
      </c>
      <c r="AU27" s="3">
        <v>39</v>
      </c>
      <c r="AW27" s="1"/>
      <c r="AX27" s="11" t="s">
        <v>161</v>
      </c>
      <c r="AY27" s="3">
        <v>23.1</v>
      </c>
      <c r="AZ27" s="3">
        <v>24.3</v>
      </c>
      <c r="BA27" s="3">
        <v>22.5</v>
      </c>
      <c r="BB27" s="3">
        <v>21.7</v>
      </c>
      <c r="BC27" s="3">
        <v>18.9</v>
      </c>
      <c r="BD27" s="3">
        <v>21.5</v>
      </c>
      <c r="BE27" s="3">
        <v>22</v>
      </c>
      <c r="BF27" s="3">
        <v>21.2</v>
      </c>
      <c r="BG27" s="3">
        <v>22.5</v>
      </c>
      <c r="BH27" s="3">
        <v>20.9</v>
      </c>
      <c r="BI27" s="3">
        <v>22.8</v>
      </c>
      <c r="BJ27" s="3">
        <v>21</v>
      </c>
      <c r="BK27" s="3" t="s">
        <v>162</v>
      </c>
      <c r="BL27" s="3" t="s">
        <v>162</v>
      </c>
      <c r="BM27" s="3">
        <v>21.6</v>
      </c>
      <c r="BN27" s="3" t="s">
        <v>162</v>
      </c>
      <c r="BO27" s="3">
        <v>23.6</v>
      </c>
      <c r="BP27" s="3">
        <v>20.5</v>
      </c>
      <c r="BQ27" s="3">
        <v>19.5</v>
      </c>
      <c r="BR27" s="3">
        <v>21.4</v>
      </c>
      <c r="BS27" s="3">
        <v>21</v>
      </c>
      <c r="BU27" s="1"/>
      <c r="BV27" s="11" t="s">
        <v>161</v>
      </c>
      <c r="BW27" s="3" t="s">
        <v>162</v>
      </c>
      <c r="BX27" s="3" t="s">
        <v>162</v>
      </c>
      <c r="BY27" s="3" t="s">
        <v>162</v>
      </c>
      <c r="BZ27" s="3" t="s">
        <v>162</v>
      </c>
      <c r="CA27" s="3" t="s">
        <v>162</v>
      </c>
      <c r="CB27" s="3" t="s">
        <v>162</v>
      </c>
      <c r="CC27" s="3" t="s">
        <v>162</v>
      </c>
      <c r="CD27" s="3" t="s">
        <v>162</v>
      </c>
      <c r="CE27" s="3" t="s">
        <v>162</v>
      </c>
      <c r="CF27" s="3" t="s">
        <v>162</v>
      </c>
      <c r="CG27" s="3" t="s">
        <v>162</v>
      </c>
      <c r="CH27" s="3" t="s">
        <v>162</v>
      </c>
      <c r="CI27" s="3" t="s">
        <v>162</v>
      </c>
      <c r="CJ27" s="3" t="s">
        <v>162</v>
      </c>
      <c r="CK27" s="3" t="s">
        <v>162</v>
      </c>
      <c r="CL27" s="3" t="s">
        <v>162</v>
      </c>
      <c r="CM27" s="3" t="s">
        <v>162</v>
      </c>
      <c r="CN27" s="3" t="s">
        <v>162</v>
      </c>
      <c r="CO27" s="3" t="s">
        <v>162</v>
      </c>
      <c r="CP27" s="3" t="s">
        <v>162</v>
      </c>
      <c r="CQ27" s="3" t="s">
        <v>162</v>
      </c>
      <c r="CS27" s="1"/>
      <c r="CT27" s="11" t="s">
        <v>161</v>
      </c>
      <c r="CU27" s="3" t="s">
        <v>162</v>
      </c>
      <c r="CV27" s="3" t="s">
        <v>162</v>
      </c>
      <c r="CW27" s="3" t="s">
        <v>162</v>
      </c>
      <c r="CX27" s="3" t="s">
        <v>162</v>
      </c>
      <c r="CY27" s="3" t="s">
        <v>162</v>
      </c>
      <c r="CZ27" s="3" t="s">
        <v>162</v>
      </c>
      <c r="DA27" s="3" t="s">
        <v>162</v>
      </c>
      <c r="DB27" s="3" t="s">
        <v>162</v>
      </c>
      <c r="DC27" s="3" t="s">
        <v>162</v>
      </c>
      <c r="DD27" s="3" t="s">
        <v>162</v>
      </c>
      <c r="DE27" s="3" t="s">
        <v>162</v>
      </c>
      <c r="DF27" s="3" t="s">
        <v>162</v>
      </c>
      <c r="DG27" s="3" t="s">
        <v>162</v>
      </c>
      <c r="DH27" s="3" t="s">
        <v>162</v>
      </c>
      <c r="DI27" s="3" t="s">
        <v>162</v>
      </c>
      <c r="DJ27" s="3" t="s">
        <v>162</v>
      </c>
      <c r="DK27" s="3" t="s">
        <v>162</v>
      </c>
      <c r="DL27" s="3" t="s">
        <v>162</v>
      </c>
      <c r="DM27" s="3" t="s">
        <v>162</v>
      </c>
      <c r="DN27" s="3" t="s">
        <v>162</v>
      </c>
      <c r="DO27" s="3" t="s">
        <v>162</v>
      </c>
      <c r="DQ27" s="1"/>
      <c r="DR27" s="11" t="s">
        <v>161</v>
      </c>
      <c r="DS27" s="3">
        <v>15.6</v>
      </c>
      <c r="DT27" s="3">
        <v>16.4</v>
      </c>
      <c r="DU27" s="3">
        <v>15.4</v>
      </c>
      <c r="DV27" s="3">
        <v>13.9</v>
      </c>
      <c r="DW27" s="3">
        <v>11.6</v>
      </c>
      <c r="DX27" s="3">
        <v>9.6</v>
      </c>
      <c r="DY27" s="3">
        <v>16.7</v>
      </c>
      <c r="DZ27" s="3">
        <v>18</v>
      </c>
      <c r="EA27" s="3">
        <v>16.4</v>
      </c>
      <c r="EB27" s="3">
        <v>14.6</v>
      </c>
      <c r="EC27" s="3">
        <v>13.9</v>
      </c>
      <c r="ED27" s="3">
        <v>13.6</v>
      </c>
      <c r="EE27" s="3" t="s">
        <v>162</v>
      </c>
      <c r="EF27" s="3" t="s">
        <v>162</v>
      </c>
      <c r="EG27" s="3" t="s">
        <v>162</v>
      </c>
      <c r="EH27" s="3" t="s">
        <v>162</v>
      </c>
      <c r="EI27" s="3">
        <v>20.3</v>
      </c>
      <c r="EJ27" s="3" t="s">
        <v>162</v>
      </c>
      <c r="EK27" s="3">
        <v>15.5</v>
      </c>
      <c r="EL27" s="3">
        <v>16</v>
      </c>
      <c r="EM27" s="3">
        <v>14.2</v>
      </c>
      <c r="EO27" s="1"/>
      <c r="EP27" s="11" t="s">
        <v>161</v>
      </c>
      <c r="EQ27" s="3">
        <v>18.8</v>
      </c>
      <c r="ER27" s="3">
        <v>19.4</v>
      </c>
      <c r="ES27" s="3">
        <v>19.6</v>
      </c>
      <c r="ET27" s="3">
        <v>21.2</v>
      </c>
      <c r="EU27" s="3">
        <v>19.2</v>
      </c>
      <c r="EV27" s="3">
        <v>20.2</v>
      </c>
      <c r="EW27" s="3">
        <v>18.9</v>
      </c>
      <c r="EX27" s="3">
        <v>18.7</v>
      </c>
      <c r="EY27" s="3">
        <v>20.3</v>
      </c>
      <c r="EZ27" s="3">
        <v>18.3</v>
      </c>
      <c r="FA27" s="3">
        <v>17.9</v>
      </c>
      <c r="FB27" s="3">
        <v>16.3</v>
      </c>
      <c r="FC27" s="3">
        <v>19</v>
      </c>
      <c r="FD27" s="3">
        <v>20.9</v>
      </c>
      <c r="FE27" s="3">
        <v>19.4</v>
      </c>
      <c r="FF27" s="3">
        <v>17.7</v>
      </c>
      <c r="FG27" s="3">
        <v>17.6</v>
      </c>
      <c r="FH27" s="3">
        <v>18.9</v>
      </c>
      <c r="FI27" s="3">
        <v>17.9</v>
      </c>
      <c r="FJ27" s="3">
        <v>18.2</v>
      </c>
      <c r="FK27" s="3">
        <v>18.3</v>
      </c>
    </row>
    <row r="28" ht="14.5" spans="1:167">
      <c r="A28" s="1"/>
      <c r="B28" s="11" t="s">
        <v>163</v>
      </c>
      <c r="C28" s="3" t="s">
        <v>162</v>
      </c>
      <c r="D28" s="3" t="s">
        <v>162</v>
      </c>
      <c r="E28" s="3" t="s">
        <v>162</v>
      </c>
      <c r="F28" s="3" t="s">
        <v>162</v>
      </c>
      <c r="G28" s="3" t="s">
        <v>162</v>
      </c>
      <c r="H28" s="3" t="s">
        <v>162</v>
      </c>
      <c r="I28" s="3" t="s">
        <v>162</v>
      </c>
      <c r="J28" s="3" t="s">
        <v>162</v>
      </c>
      <c r="K28" s="3" t="s">
        <v>162</v>
      </c>
      <c r="L28" s="3" t="s">
        <v>162</v>
      </c>
      <c r="M28" s="3" t="s">
        <v>162</v>
      </c>
      <c r="N28" s="3" t="s">
        <v>162</v>
      </c>
      <c r="O28" s="3" t="s">
        <v>162</v>
      </c>
      <c r="P28" s="3" t="s">
        <v>162</v>
      </c>
      <c r="Q28" s="3" t="s">
        <v>162</v>
      </c>
      <c r="R28" s="3" t="s">
        <v>162</v>
      </c>
      <c r="S28" s="3" t="s">
        <v>162</v>
      </c>
      <c r="T28" s="3" t="s">
        <v>162</v>
      </c>
      <c r="U28" s="3" t="s">
        <v>162</v>
      </c>
      <c r="V28" s="3" t="s">
        <v>162</v>
      </c>
      <c r="W28" s="3" t="s">
        <v>162</v>
      </c>
      <c r="Y28" s="1"/>
      <c r="Z28" s="11" t="s">
        <v>163</v>
      </c>
      <c r="AA28" s="3">
        <v>12</v>
      </c>
      <c r="AB28" s="3">
        <v>8.2</v>
      </c>
      <c r="AC28" s="3">
        <v>9.3</v>
      </c>
      <c r="AD28" s="3">
        <v>5.2</v>
      </c>
      <c r="AE28" s="3">
        <v>4.3</v>
      </c>
      <c r="AF28" s="3">
        <v>4.3</v>
      </c>
      <c r="AG28" s="3">
        <v>7.2</v>
      </c>
      <c r="AH28" s="3">
        <v>7.5</v>
      </c>
      <c r="AI28" s="3">
        <v>10.4</v>
      </c>
      <c r="AJ28" s="3">
        <v>13.6</v>
      </c>
      <c r="AK28" s="3">
        <v>14.9</v>
      </c>
      <c r="AL28" s="3">
        <v>14.6</v>
      </c>
      <c r="AM28" s="3">
        <v>15.2</v>
      </c>
      <c r="AN28" s="3">
        <v>17.3</v>
      </c>
      <c r="AO28" s="3" t="s">
        <v>162</v>
      </c>
      <c r="AP28" s="3" t="s">
        <v>162</v>
      </c>
      <c r="AQ28" s="3">
        <v>15.1</v>
      </c>
      <c r="AR28" s="3">
        <v>17.2</v>
      </c>
      <c r="AS28" s="3">
        <v>18.8</v>
      </c>
      <c r="AT28" s="3">
        <v>17.1</v>
      </c>
      <c r="AU28" s="3">
        <v>20.1</v>
      </c>
      <c r="AW28" s="1"/>
      <c r="AX28" s="11" t="s">
        <v>163</v>
      </c>
      <c r="AY28" s="3">
        <v>30.1</v>
      </c>
      <c r="AZ28" s="3">
        <v>26.7</v>
      </c>
      <c r="BA28" s="3">
        <v>28.3</v>
      </c>
      <c r="BB28" s="3">
        <v>24.6</v>
      </c>
      <c r="BC28" s="3">
        <v>21.5</v>
      </c>
      <c r="BD28" s="3">
        <v>23.2</v>
      </c>
      <c r="BE28" s="3">
        <v>21</v>
      </c>
      <c r="BF28" s="3">
        <v>21.9</v>
      </c>
      <c r="BG28" s="3">
        <v>19.9</v>
      </c>
      <c r="BH28" s="3">
        <v>28.9</v>
      </c>
      <c r="BI28" s="3" t="s">
        <v>162</v>
      </c>
      <c r="BJ28" s="3" t="s">
        <v>162</v>
      </c>
      <c r="BK28" s="3">
        <v>22.1</v>
      </c>
      <c r="BL28" s="3">
        <v>18.9</v>
      </c>
      <c r="BM28" s="3" t="s">
        <v>162</v>
      </c>
      <c r="BN28" s="3" t="s">
        <v>162</v>
      </c>
      <c r="BO28" s="3" t="s">
        <v>162</v>
      </c>
      <c r="BP28" s="3" t="s">
        <v>162</v>
      </c>
      <c r="BQ28" s="3">
        <v>25.6</v>
      </c>
      <c r="BR28" s="3">
        <v>28.3</v>
      </c>
      <c r="BS28" s="3">
        <v>26.1</v>
      </c>
      <c r="BU28" s="1"/>
      <c r="BV28" s="11" t="s">
        <v>163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 t="s">
        <v>162</v>
      </c>
      <c r="CD28" s="3" t="s">
        <v>162</v>
      </c>
      <c r="CE28" s="3" t="s">
        <v>162</v>
      </c>
      <c r="CF28" s="3" t="s">
        <v>162</v>
      </c>
      <c r="CG28" s="3">
        <v>1.9</v>
      </c>
      <c r="CH28" s="3">
        <v>2</v>
      </c>
      <c r="CI28" s="3">
        <v>2.1</v>
      </c>
      <c r="CJ28" s="3">
        <v>2.3</v>
      </c>
      <c r="CK28" s="3">
        <v>2.4</v>
      </c>
      <c r="CL28" s="3">
        <v>2.7</v>
      </c>
      <c r="CM28" s="3">
        <v>2.6</v>
      </c>
      <c r="CN28" s="3">
        <v>2.9</v>
      </c>
      <c r="CO28" s="3">
        <v>2.6</v>
      </c>
      <c r="CP28" s="3">
        <v>2.5</v>
      </c>
      <c r="CQ28" s="3">
        <v>2.9</v>
      </c>
      <c r="CS28" s="1"/>
      <c r="CT28" s="11" t="s">
        <v>163</v>
      </c>
      <c r="CU28" s="3" t="s">
        <v>162</v>
      </c>
      <c r="CV28" s="3" t="s">
        <v>162</v>
      </c>
      <c r="CW28" s="3" t="s">
        <v>162</v>
      </c>
      <c r="CX28" s="3" t="s">
        <v>162</v>
      </c>
      <c r="CY28" s="3" t="s">
        <v>162</v>
      </c>
      <c r="CZ28" s="3" t="s">
        <v>162</v>
      </c>
      <c r="DA28" s="3" t="s">
        <v>162</v>
      </c>
      <c r="DB28" s="3" t="s">
        <v>162</v>
      </c>
      <c r="DC28" s="3" t="s">
        <v>162</v>
      </c>
      <c r="DD28" s="3" t="s">
        <v>162</v>
      </c>
      <c r="DE28" s="3" t="s">
        <v>162</v>
      </c>
      <c r="DF28" s="3" t="s">
        <v>162</v>
      </c>
      <c r="DG28" s="3" t="s">
        <v>162</v>
      </c>
      <c r="DH28" s="3" t="s">
        <v>162</v>
      </c>
      <c r="DI28" s="3" t="s">
        <v>162</v>
      </c>
      <c r="DJ28" s="3" t="s">
        <v>162</v>
      </c>
      <c r="DK28" s="3" t="s">
        <v>162</v>
      </c>
      <c r="DL28" s="3" t="s">
        <v>162</v>
      </c>
      <c r="DM28" s="3" t="s">
        <v>162</v>
      </c>
      <c r="DN28" s="3" t="s">
        <v>162</v>
      </c>
      <c r="DO28" s="3" t="s">
        <v>162</v>
      </c>
      <c r="DQ28" s="1"/>
      <c r="DR28" s="11" t="s">
        <v>163</v>
      </c>
      <c r="DS28" s="3">
        <v>15.7</v>
      </c>
      <c r="DT28" s="3">
        <v>14.9</v>
      </c>
      <c r="DU28" s="3">
        <v>14.1</v>
      </c>
      <c r="DV28" s="3">
        <v>11.3</v>
      </c>
      <c r="DW28" s="3">
        <v>11.8</v>
      </c>
      <c r="DX28" s="3">
        <v>10.2</v>
      </c>
      <c r="DY28" s="3">
        <v>11</v>
      </c>
      <c r="DZ28" s="3">
        <v>10.3</v>
      </c>
      <c r="EA28" s="3">
        <v>11.3</v>
      </c>
      <c r="EB28" s="3">
        <v>11.1</v>
      </c>
      <c r="EC28" s="3" t="s">
        <v>162</v>
      </c>
      <c r="ED28" s="3" t="s">
        <v>162</v>
      </c>
      <c r="EE28" s="3" t="s">
        <v>162</v>
      </c>
      <c r="EF28" s="3">
        <v>12</v>
      </c>
      <c r="EG28" s="3" t="s">
        <v>162</v>
      </c>
      <c r="EH28" s="3" t="s">
        <v>162</v>
      </c>
      <c r="EI28" s="3" t="s">
        <v>162</v>
      </c>
      <c r="EJ28" s="3">
        <v>19.8</v>
      </c>
      <c r="EK28" s="3">
        <v>21.2</v>
      </c>
      <c r="EL28" s="3">
        <v>17.8</v>
      </c>
      <c r="EM28" s="3">
        <v>17.1</v>
      </c>
      <c r="EO28" s="1"/>
      <c r="EP28" s="11" t="s">
        <v>163</v>
      </c>
      <c r="EQ28" s="3">
        <v>15.7</v>
      </c>
      <c r="ER28" s="3">
        <v>14.3</v>
      </c>
      <c r="ES28" s="3">
        <v>15.4</v>
      </c>
      <c r="ET28" s="3">
        <v>12.7</v>
      </c>
      <c r="EU28" s="3">
        <v>11.3</v>
      </c>
      <c r="EV28" s="3">
        <v>9.4</v>
      </c>
      <c r="EW28" s="3">
        <v>9.2</v>
      </c>
      <c r="EX28" s="3">
        <v>10.1</v>
      </c>
      <c r="EY28" s="3">
        <v>10.7</v>
      </c>
      <c r="EZ28" s="3">
        <v>10.7</v>
      </c>
      <c r="FA28" s="3">
        <v>10.1</v>
      </c>
      <c r="FB28" s="3">
        <v>10.2</v>
      </c>
      <c r="FC28" s="3">
        <v>11.4</v>
      </c>
      <c r="FD28" s="3">
        <v>10.2</v>
      </c>
      <c r="FE28" s="3" t="s">
        <v>162</v>
      </c>
      <c r="FF28" s="3" t="s">
        <v>162</v>
      </c>
      <c r="FG28" s="3">
        <v>13.1</v>
      </c>
      <c r="FH28" s="3">
        <v>13.5</v>
      </c>
      <c r="FI28" s="3">
        <v>14</v>
      </c>
      <c r="FJ28" s="3">
        <v>14.4</v>
      </c>
      <c r="FK28" s="3">
        <v>14.8</v>
      </c>
    </row>
    <row r="29" ht="14.5" spans="1:167">
      <c r="A29" s="1"/>
      <c r="B29" s="11" t="s">
        <v>164</v>
      </c>
      <c r="C29" s="3" t="s">
        <v>162</v>
      </c>
      <c r="D29" s="3" t="s">
        <v>162</v>
      </c>
      <c r="E29" s="3" t="s">
        <v>162</v>
      </c>
      <c r="F29" s="3" t="s">
        <v>162</v>
      </c>
      <c r="G29" s="3" t="s">
        <v>162</v>
      </c>
      <c r="H29" s="3" t="s">
        <v>162</v>
      </c>
      <c r="I29" s="3" t="s">
        <v>162</v>
      </c>
      <c r="J29" s="3" t="s">
        <v>162</v>
      </c>
      <c r="K29" s="3" t="s">
        <v>162</v>
      </c>
      <c r="L29" s="3" t="s">
        <v>162</v>
      </c>
      <c r="M29" s="3" t="s">
        <v>162</v>
      </c>
      <c r="N29" s="3" t="s">
        <v>162</v>
      </c>
      <c r="O29" s="3" t="s">
        <v>162</v>
      </c>
      <c r="P29" s="3" t="s">
        <v>162</v>
      </c>
      <c r="Q29" s="3" t="s">
        <v>162</v>
      </c>
      <c r="R29" s="3" t="s">
        <v>162</v>
      </c>
      <c r="S29" s="3">
        <v>0.2</v>
      </c>
      <c r="T29" s="3" t="s">
        <v>162</v>
      </c>
      <c r="U29" s="3" t="s">
        <v>162</v>
      </c>
      <c r="V29" s="3" t="s">
        <v>162</v>
      </c>
      <c r="W29" s="3" t="s">
        <v>162</v>
      </c>
      <c r="Y29" s="1"/>
      <c r="Z29" s="11" t="s">
        <v>164</v>
      </c>
      <c r="AA29" s="3" t="s">
        <v>162</v>
      </c>
      <c r="AB29" s="3" t="s">
        <v>162</v>
      </c>
      <c r="AC29" s="3" t="s">
        <v>162</v>
      </c>
      <c r="AD29" s="3" t="s">
        <v>162</v>
      </c>
      <c r="AE29" s="3" t="s">
        <v>162</v>
      </c>
      <c r="AF29" s="3" t="s">
        <v>162</v>
      </c>
      <c r="AG29" s="3" t="s">
        <v>162</v>
      </c>
      <c r="AH29" s="3" t="s">
        <v>162</v>
      </c>
      <c r="AI29" s="3" t="s">
        <v>162</v>
      </c>
      <c r="AJ29" s="3" t="s">
        <v>162</v>
      </c>
      <c r="AK29" s="3" t="s">
        <v>162</v>
      </c>
      <c r="AL29" s="3" t="s">
        <v>162</v>
      </c>
      <c r="AM29" s="3" t="s">
        <v>162</v>
      </c>
      <c r="AN29" s="3" t="s">
        <v>162</v>
      </c>
      <c r="AO29" s="3">
        <v>0.3</v>
      </c>
      <c r="AP29" s="3" t="s">
        <v>162</v>
      </c>
      <c r="AQ29" s="3" t="s">
        <v>162</v>
      </c>
      <c r="AR29" s="3" t="s">
        <v>162</v>
      </c>
      <c r="AS29" s="3" t="s">
        <v>162</v>
      </c>
      <c r="AT29" s="3">
        <v>0.2</v>
      </c>
      <c r="AU29" s="3">
        <v>0.2</v>
      </c>
      <c r="AW29" s="1"/>
      <c r="AX29" s="11" t="s">
        <v>164</v>
      </c>
      <c r="AY29" s="3" t="s">
        <v>162</v>
      </c>
      <c r="AZ29" s="3" t="s">
        <v>162</v>
      </c>
      <c r="BA29" s="3" t="s">
        <v>162</v>
      </c>
      <c r="BB29" s="3" t="s">
        <v>162</v>
      </c>
      <c r="BC29" s="3" t="s">
        <v>162</v>
      </c>
      <c r="BD29" s="3" t="s">
        <v>162</v>
      </c>
      <c r="BE29" s="3" t="s">
        <v>162</v>
      </c>
      <c r="BF29" s="3" t="s">
        <v>162</v>
      </c>
      <c r="BG29" s="3" t="s">
        <v>162</v>
      </c>
      <c r="BH29" s="3" t="s">
        <v>162</v>
      </c>
      <c r="BI29" s="3" t="s">
        <v>162</v>
      </c>
      <c r="BJ29" s="3" t="s">
        <v>162</v>
      </c>
      <c r="BK29" s="3" t="s">
        <v>162</v>
      </c>
      <c r="BL29" s="3" t="s">
        <v>162</v>
      </c>
      <c r="BM29" s="3" t="s">
        <v>162</v>
      </c>
      <c r="BN29" s="3" t="s">
        <v>162</v>
      </c>
      <c r="BO29" s="3" t="s">
        <v>162</v>
      </c>
      <c r="BP29" s="3" t="s">
        <v>162</v>
      </c>
      <c r="BQ29" s="3" t="s">
        <v>162</v>
      </c>
      <c r="BR29" s="3">
        <v>0.3</v>
      </c>
      <c r="BS29" s="3">
        <v>0.2</v>
      </c>
      <c r="BU29" s="1"/>
      <c r="BV29" s="11" t="s">
        <v>164</v>
      </c>
      <c r="BW29" s="3" t="s">
        <v>162</v>
      </c>
      <c r="BX29" s="3" t="s">
        <v>162</v>
      </c>
      <c r="BY29" s="3" t="s">
        <v>162</v>
      </c>
      <c r="BZ29" s="3" t="s">
        <v>162</v>
      </c>
      <c r="CA29" s="3" t="s">
        <v>162</v>
      </c>
      <c r="CB29" s="3" t="s">
        <v>162</v>
      </c>
      <c r="CC29" s="3" t="s">
        <v>162</v>
      </c>
      <c r="CD29" s="3" t="s">
        <v>162</v>
      </c>
      <c r="CE29" s="3" t="s">
        <v>162</v>
      </c>
      <c r="CF29" s="3" t="s">
        <v>162</v>
      </c>
      <c r="CG29" s="3" t="s">
        <v>162</v>
      </c>
      <c r="CH29" s="3">
        <v>0</v>
      </c>
      <c r="CI29" s="3" t="s">
        <v>162</v>
      </c>
      <c r="CJ29" s="3" t="s">
        <v>162</v>
      </c>
      <c r="CK29" s="3" t="s">
        <v>162</v>
      </c>
      <c r="CL29" s="3" t="s">
        <v>162</v>
      </c>
      <c r="CM29" s="3" t="s">
        <v>162</v>
      </c>
      <c r="CN29" s="3" t="s">
        <v>162</v>
      </c>
      <c r="CO29" s="3">
        <v>0</v>
      </c>
      <c r="CP29" s="3">
        <v>0</v>
      </c>
      <c r="CQ29" s="3">
        <v>0</v>
      </c>
      <c r="CS29" s="1"/>
      <c r="CT29" s="11" t="s">
        <v>164</v>
      </c>
      <c r="CU29" s="3">
        <v>0</v>
      </c>
      <c r="CV29" s="3">
        <v>0</v>
      </c>
      <c r="CW29" s="3" t="s">
        <v>162</v>
      </c>
      <c r="CX29" s="3" t="s">
        <v>162</v>
      </c>
      <c r="CY29" s="3" t="s">
        <v>162</v>
      </c>
      <c r="CZ29" s="3" t="s">
        <v>162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 t="s">
        <v>162</v>
      </c>
      <c r="DH29" s="3" t="s">
        <v>162</v>
      </c>
      <c r="DI29" s="3" t="s">
        <v>162</v>
      </c>
      <c r="DJ29" s="3">
        <v>0</v>
      </c>
      <c r="DK29" s="3">
        <v>0</v>
      </c>
      <c r="DL29" s="3">
        <v>0</v>
      </c>
      <c r="DM29" s="3" t="s">
        <v>162</v>
      </c>
      <c r="DN29" s="3" t="s">
        <v>162</v>
      </c>
      <c r="DO29" s="3" t="s">
        <v>162</v>
      </c>
      <c r="DQ29" s="1"/>
      <c r="DR29" s="11" t="s">
        <v>164</v>
      </c>
      <c r="DS29" s="3" t="s">
        <v>162</v>
      </c>
      <c r="DT29" s="3" t="s">
        <v>162</v>
      </c>
      <c r="DU29" s="3" t="s">
        <v>162</v>
      </c>
      <c r="DV29" s="3" t="s">
        <v>162</v>
      </c>
      <c r="DW29" s="3" t="s">
        <v>162</v>
      </c>
      <c r="DX29" s="3" t="s">
        <v>162</v>
      </c>
      <c r="DY29" s="3" t="s">
        <v>162</v>
      </c>
      <c r="DZ29" s="3" t="s">
        <v>162</v>
      </c>
      <c r="EA29" s="3" t="s">
        <v>162</v>
      </c>
      <c r="EB29" s="3" t="s">
        <v>162</v>
      </c>
      <c r="EC29" s="3" t="s">
        <v>162</v>
      </c>
      <c r="ED29" s="3" t="s">
        <v>162</v>
      </c>
      <c r="EE29" s="3" t="s">
        <v>162</v>
      </c>
      <c r="EF29" s="3" t="s">
        <v>162</v>
      </c>
      <c r="EG29" s="3" t="s">
        <v>162</v>
      </c>
      <c r="EH29" s="3" t="s">
        <v>162</v>
      </c>
      <c r="EI29" s="3" t="s">
        <v>162</v>
      </c>
      <c r="EJ29" s="3" t="s">
        <v>162</v>
      </c>
      <c r="EK29" s="3">
        <v>0.1</v>
      </c>
      <c r="EL29" s="3">
        <v>0.1</v>
      </c>
      <c r="EM29" s="3">
        <v>0.2</v>
      </c>
      <c r="EO29" s="1"/>
      <c r="EP29" s="11" t="s">
        <v>164</v>
      </c>
      <c r="EQ29" s="3" t="s">
        <v>162</v>
      </c>
      <c r="ER29" s="3" t="s">
        <v>162</v>
      </c>
      <c r="ES29" s="3" t="s">
        <v>162</v>
      </c>
      <c r="ET29" s="3" t="s">
        <v>162</v>
      </c>
      <c r="EU29" s="3" t="s">
        <v>162</v>
      </c>
      <c r="EV29" s="3" t="s">
        <v>162</v>
      </c>
      <c r="EW29" s="3" t="s">
        <v>162</v>
      </c>
      <c r="EX29" s="3" t="s">
        <v>162</v>
      </c>
      <c r="EY29" s="3" t="s">
        <v>162</v>
      </c>
      <c r="EZ29" s="3" t="s">
        <v>162</v>
      </c>
      <c r="FA29" s="3" t="s">
        <v>162</v>
      </c>
      <c r="FB29" s="3" t="s">
        <v>162</v>
      </c>
      <c r="FC29" s="3" t="s">
        <v>162</v>
      </c>
      <c r="FD29" s="3" t="s">
        <v>162</v>
      </c>
      <c r="FE29" s="3" t="s">
        <v>162</v>
      </c>
      <c r="FF29" s="3" t="s">
        <v>162</v>
      </c>
      <c r="FG29" s="3" t="s">
        <v>162</v>
      </c>
      <c r="FH29" s="3" t="s">
        <v>162</v>
      </c>
      <c r="FI29" s="3">
        <v>0.2</v>
      </c>
      <c r="FJ29" s="3">
        <v>0.1</v>
      </c>
      <c r="FK29" s="3">
        <v>0.1</v>
      </c>
    </row>
    <row r="30" ht="14.5" spans="1:167">
      <c r="A30" s="1"/>
      <c r="B30" s="11" t="s">
        <v>165</v>
      </c>
      <c r="C30" s="3">
        <v>17.5</v>
      </c>
      <c r="D30" s="3">
        <v>16.2</v>
      </c>
      <c r="E30" s="3">
        <v>14.3</v>
      </c>
      <c r="F30" s="3">
        <v>16.5</v>
      </c>
      <c r="G30" s="3">
        <v>15.9</v>
      </c>
      <c r="H30" s="3">
        <v>13.6</v>
      </c>
      <c r="I30" s="3">
        <v>9.2</v>
      </c>
      <c r="J30" s="3">
        <v>9.4</v>
      </c>
      <c r="K30" s="3">
        <v>6.7</v>
      </c>
      <c r="L30" s="3">
        <v>6.3</v>
      </c>
      <c r="M30" s="3" t="s">
        <v>162</v>
      </c>
      <c r="N30" s="3" t="s">
        <v>162</v>
      </c>
      <c r="O30" s="3" t="s">
        <v>162</v>
      </c>
      <c r="P30" s="3" t="s">
        <v>162</v>
      </c>
      <c r="Q30" s="3" t="s">
        <v>162</v>
      </c>
      <c r="R30" s="3" t="s">
        <v>162</v>
      </c>
      <c r="S30" s="3" t="s">
        <v>162</v>
      </c>
      <c r="T30" s="3" t="s">
        <v>162</v>
      </c>
      <c r="U30" s="3" t="s">
        <v>162</v>
      </c>
      <c r="V30" s="3" t="s">
        <v>162</v>
      </c>
      <c r="W30" s="3" t="s">
        <v>162</v>
      </c>
      <c r="Y30" s="1"/>
      <c r="Z30" s="11" t="s">
        <v>165</v>
      </c>
      <c r="AA30" s="3">
        <v>12.7</v>
      </c>
      <c r="AB30" s="3">
        <v>14.9</v>
      </c>
      <c r="AC30" s="3">
        <v>11.6</v>
      </c>
      <c r="AD30" s="3">
        <v>15.2</v>
      </c>
      <c r="AE30" s="3">
        <v>14.5</v>
      </c>
      <c r="AF30" s="3">
        <v>14.3</v>
      </c>
      <c r="AG30" s="3">
        <v>11.5</v>
      </c>
      <c r="AH30" s="3">
        <v>12.3</v>
      </c>
      <c r="AI30" s="3">
        <v>6.6</v>
      </c>
      <c r="AJ30" s="3">
        <v>4.4</v>
      </c>
      <c r="AK30" s="3" t="s">
        <v>162</v>
      </c>
      <c r="AL30" s="3">
        <v>3.2</v>
      </c>
      <c r="AM30" s="3" t="s">
        <v>162</v>
      </c>
      <c r="AN30" s="3">
        <v>1.7</v>
      </c>
      <c r="AO30" s="3">
        <v>1.8</v>
      </c>
      <c r="AP30" s="3">
        <v>1.4</v>
      </c>
      <c r="AQ30" s="3" t="s">
        <v>162</v>
      </c>
      <c r="AR30" s="3">
        <v>1.5</v>
      </c>
      <c r="AS30" s="3" t="s">
        <v>162</v>
      </c>
      <c r="AT30" s="3">
        <v>1.1</v>
      </c>
      <c r="AU30" s="3">
        <v>0.6</v>
      </c>
      <c r="AW30" s="1"/>
      <c r="AX30" s="11" t="s">
        <v>165</v>
      </c>
      <c r="AY30" s="3" t="s">
        <v>162</v>
      </c>
      <c r="AZ30" s="3" t="s">
        <v>162</v>
      </c>
      <c r="BA30" s="3" t="s">
        <v>162</v>
      </c>
      <c r="BB30" s="3" t="s">
        <v>162</v>
      </c>
      <c r="BC30" s="3" t="s">
        <v>162</v>
      </c>
      <c r="BD30" s="3" t="s">
        <v>162</v>
      </c>
      <c r="BE30" s="3">
        <v>1.3</v>
      </c>
      <c r="BF30" s="3">
        <v>1.9</v>
      </c>
      <c r="BG30" s="3" t="s">
        <v>162</v>
      </c>
      <c r="BH30" s="3" t="s">
        <v>162</v>
      </c>
      <c r="BI30" s="3" t="s">
        <v>162</v>
      </c>
      <c r="BJ30" s="3" t="s">
        <v>162</v>
      </c>
      <c r="BK30" s="3">
        <v>0</v>
      </c>
      <c r="BL30" s="3" t="s">
        <v>162</v>
      </c>
      <c r="BM30" s="3" t="s">
        <v>162</v>
      </c>
      <c r="BN30" s="3" t="s">
        <v>162</v>
      </c>
      <c r="BO30" s="3" t="s">
        <v>162</v>
      </c>
      <c r="BP30" s="3" t="s">
        <v>162</v>
      </c>
      <c r="BQ30" s="3" t="s">
        <v>162</v>
      </c>
      <c r="BR30" s="3">
        <v>1.7</v>
      </c>
      <c r="BS30" s="3">
        <v>1.9</v>
      </c>
      <c r="BU30" s="1"/>
      <c r="BV30" s="11" t="s">
        <v>165</v>
      </c>
      <c r="BW30" s="3" t="s">
        <v>162</v>
      </c>
      <c r="BX30" s="3" t="s">
        <v>162</v>
      </c>
      <c r="BY30" s="3" t="s">
        <v>162</v>
      </c>
      <c r="BZ30" s="3" t="s">
        <v>162</v>
      </c>
      <c r="CA30" s="3" t="s">
        <v>162</v>
      </c>
      <c r="CB30" s="3" t="s">
        <v>162</v>
      </c>
      <c r="CC30" s="3" t="s">
        <v>162</v>
      </c>
      <c r="CD30" s="3" t="s">
        <v>162</v>
      </c>
      <c r="CE30" s="3" t="s">
        <v>162</v>
      </c>
      <c r="CF30" s="3" t="s">
        <v>162</v>
      </c>
      <c r="CG30" s="3" t="s">
        <v>162</v>
      </c>
      <c r="CH30" s="3" t="s">
        <v>162</v>
      </c>
      <c r="CI30" s="3" t="s">
        <v>162</v>
      </c>
      <c r="CJ30" s="3" t="s">
        <v>162</v>
      </c>
      <c r="CK30" s="3" t="s">
        <v>162</v>
      </c>
      <c r="CL30" s="3" t="s">
        <v>162</v>
      </c>
      <c r="CM30" s="3" t="s">
        <v>162</v>
      </c>
      <c r="CN30" s="3" t="s">
        <v>162</v>
      </c>
      <c r="CO30" s="3" t="s">
        <v>162</v>
      </c>
      <c r="CP30" s="3" t="s">
        <v>162</v>
      </c>
      <c r="CQ30" s="3" t="s">
        <v>162</v>
      </c>
      <c r="CS30" s="1"/>
      <c r="CT30" s="11" t="s">
        <v>165</v>
      </c>
      <c r="CU30" s="3" t="s">
        <v>162</v>
      </c>
      <c r="CV30" s="3">
        <v>0</v>
      </c>
      <c r="CW30" s="3">
        <v>0</v>
      </c>
      <c r="CX30" s="3" t="s">
        <v>162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165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165</v>
      </c>
      <c r="EQ30" s="3" t="s">
        <v>162</v>
      </c>
      <c r="ER30" s="3" t="s">
        <v>162</v>
      </c>
      <c r="ES30" s="3" t="s">
        <v>162</v>
      </c>
      <c r="ET30" s="3" t="s">
        <v>162</v>
      </c>
      <c r="EU30" s="3" t="s">
        <v>162</v>
      </c>
      <c r="EV30" s="3" t="s">
        <v>162</v>
      </c>
      <c r="EW30" s="3">
        <v>0.9</v>
      </c>
      <c r="EX30" s="3">
        <v>0.8</v>
      </c>
      <c r="EY30" s="3" t="s">
        <v>162</v>
      </c>
      <c r="EZ30" s="3" t="s">
        <v>162</v>
      </c>
      <c r="FA30" s="3" t="s">
        <v>162</v>
      </c>
      <c r="FB30" s="3" t="s">
        <v>162</v>
      </c>
      <c r="FC30" s="3" t="s">
        <v>162</v>
      </c>
      <c r="FD30" s="3" t="s">
        <v>162</v>
      </c>
      <c r="FE30" s="3" t="s">
        <v>162</v>
      </c>
      <c r="FF30" s="3" t="s">
        <v>162</v>
      </c>
      <c r="FG30" s="3" t="s">
        <v>162</v>
      </c>
      <c r="FH30" s="3" t="s">
        <v>162</v>
      </c>
      <c r="FI30" s="3">
        <v>0.2</v>
      </c>
      <c r="FJ30" s="3">
        <v>0.1</v>
      </c>
      <c r="FK30" s="3">
        <v>0.1</v>
      </c>
    </row>
    <row r="31" ht="14.5" spans="1:167">
      <c r="A31" s="1"/>
      <c r="B31" s="1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166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166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166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166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166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166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0.5</v>
      </c>
      <c r="I32" s="3" t="s">
        <v>162</v>
      </c>
      <c r="J32" s="3" t="s">
        <v>162</v>
      </c>
      <c r="K32" s="3" t="s">
        <v>162</v>
      </c>
      <c r="L32" s="3" t="s">
        <v>162</v>
      </c>
      <c r="M32" s="3" t="s">
        <v>162</v>
      </c>
      <c r="N32" s="3" t="s">
        <v>162</v>
      </c>
      <c r="O32" s="3" t="s">
        <v>162</v>
      </c>
      <c r="P32" s="3" t="s">
        <v>162</v>
      </c>
      <c r="Q32" s="3" t="s">
        <v>162</v>
      </c>
      <c r="R32" s="3" t="s">
        <v>162</v>
      </c>
      <c r="S32" s="3" t="s">
        <v>162</v>
      </c>
      <c r="T32" s="3">
        <v>0.1</v>
      </c>
      <c r="U32" s="3" t="s">
        <v>162</v>
      </c>
      <c r="V32" s="3" t="s">
        <v>162</v>
      </c>
      <c r="W32" s="3" t="s">
        <v>162</v>
      </c>
      <c r="Y32" s="1"/>
      <c r="Z32" s="11" t="s">
        <v>167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0.1</v>
      </c>
      <c r="AG32" s="3">
        <v>0.1</v>
      </c>
      <c r="AH32" s="3">
        <v>0.1</v>
      </c>
      <c r="AI32" s="3">
        <v>0.1</v>
      </c>
      <c r="AJ32" s="3" t="s">
        <v>162</v>
      </c>
      <c r="AK32" s="3" t="s">
        <v>162</v>
      </c>
      <c r="AL32" s="3" t="s">
        <v>162</v>
      </c>
      <c r="AM32" s="3">
        <v>0.1</v>
      </c>
      <c r="AN32" s="3">
        <v>0.1</v>
      </c>
      <c r="AO32" s="3">
        <v>0.1</v>
      </c>
      <c r="AP32" s="3">
        <v>0</v>
      </c>
      <c r="AQ32" s="3" t="s">
        <v>162</v>
      </c>
      <c r="AR32" s="3">
        <v>0.1</v>
      </c>
      <c r="AS32" s="3" t="s">
        <v>162</v>
      </c>
      <c r="AT32" s="3">
        <v>0.1</v>
      </c>
      <c r="AU32" s="3">
        <v>0.1</v>
      </c>
      <c r="AW32" s="1"/>
      <c r="AX32" s="11" t="s">
        <v>167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0.1</v>
      </c>
      <c r="BE32" s="3">
        <v>0.1</v>
      </c>
      <c r="BF32" s="3">
        <v>0.1</v>
      </c>
      <c r="BG32" s="3">
        <v>0.1</v>
      </c>
      <c r="BH32" s="3">
        <v>0.1</v>
      </c>
      <c r="BI32" s="3">
        <v>0.1</v>
      </c>
      <c r="BJ32" s="3">
        <v>0.1</v>
      </c>
      <c r="BK32" s="3">
        <v>0.1</v>
      </c>
      <c r="BL32" s="3">
        <v>0.1</v>
      </c>
      <c r="BM32" s="3">
        <v>0.1</v>
      </c>
      <c r="BN32" s="3" t="s">
        <v>162</v>
      </c>
      <c r="BO32" s="3" t="s">
        <v>162</v>
      </c>
      <c r="BP32" s="3" t="s">
        <v>162</v>
      </c>
      <c r="BQ32" s="3">
        <v>0.2</v>
      </c>
      <c r="BR32" s="3">
        <v>0.2</v>
      </c>
      <c r="BS32" s="3">
        <v>0.2</v>
      </c>
      <c r="BU32" s="1"/>
      <c r="BV32" s="11" t="s">
        <v>167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 t="s">
        <v>162</v>
      </c>
      <c r="CC32" s="3">
        <v>0.4</v>
      </c>
      <c r="CD32" s="3">
        <v>0.2</v>
      </c>
      <c r="CE32" s="3">
        <v>0.2</v>
      </c>
      <c r="CF32" s="3">
        <v>0.2</v>
      </c>
      <c r="CG32" s="3">
        <v>0.2</v>
      </c>
      <c r="CH32" s="3">
        <v>0.2</v>
      </c>
      <c r="CI32" s="3">
        <v>0.2</v>
      </c>
      <c r="CJ32" s="3">
        <v>0.4</v>
      </c>
      <c r="CK32" s="3" t="s">
        <v>162</v>
      </c>
      <c r="CL32" s="3" t="s">
        <v>162</v>
      </c>
      <c r="CM32" s="3" t="s">
        <v>162</v>
      </c>
      <c r="CN32" s="3" t="s">
        <v>162</v>
      </c>
      <c r="CO32" s="3" t="s">
        <v>162</v>
      </c>
      <c r="CP32" s="3" t="s">
        <v>162</v>
      </c>
      <c r="CQ32" s="3" t="s">
        <v>162</v>
      </c>
      <c r="CS32" s="1"/>
      <c r="CT32" s="11" t="s">
        <v>167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 t="s">
        <v>162</v>
      </c>
      <c r="DA32" s="3" t="s">
        <v>162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Q32" s="1"/>
      <c r="DR32" s="11" t="s">
        <v>167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 t="s">
        <v>162</v>
      </c>
      <c r="DY32" s="3">
        <v>0</v>
      </c>
      <c r="DZ32" s="3">
        <v>0</v>
      </c>
      <c r="EA32" s="3" t="s">
        <v>162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O32" s="1"/>
      <c r="EP32" s="11" t="s">
        <v>167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0.1</v>
      </c>
      <c r="EW32" s="3">
        <v>0.1</v>
      </c>
      <c r="EX32" s="3">
        <v>0.1</v>
      </c>
      <c r="EY32" s="3">
        <v>0.1</v>
      </c>
      <c r="EZ32" s="3">
        <v>0.1</v>
      </c>
      <c r="FA32" s="3">
        <v>0.1</v>
      </c>
      <c r="FB32" s="3">
        <v>0</v>
      </c>
      <c r="FC32" s="3">
        <v>0</v>
      </c>
      <c r="FD32" s="3">
        <v>0</v>
      </c>
      <c r="FE32" s="3">
        <v>0</v>
      </c>
      <c r="FF32" s="3" t="s">
        <v>162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</row>
    <row r="33" ht="14.5" spans="1:167">
      <c r="A33" s="1"/>
      <c r="B33" s="11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168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168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168</v>
      </c>
      <c r="BW33" s="3" t="s">
        <v>162</v>
      </c>
      <c r="BX33" s="3" t="s">
        <v>162</v>
      </c>
      <c r="BY33" s="3" t="s">
        <v>162</v>
      </c>
      <c r="BZ33" s="3" t="s">
        <v>162</v>
      </c>
      <c r="CA33" s="3" t="s">
        <v>162</v>
      </c>
      <c r="CB33" s="3" t="s">
        <v>162</v>
      </c>
      <c r="CC33" s="3" t="s">
        <v>162</v>
      </c>
      <c r="CD33" s="3" t="s">
        <v>162</v>
      </c>
      <c r="CE33" s="3" t="s">
        <v>162</v>
      </c>
      <c r="CF33" s="3" t="s">
        <v>162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168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168</v>
      </c>
      <c r="EQ33" s="3">
        <v>0</v>
      </c>
      <c r="ER33" s="3">
        <v>0</v>
      </c>
      <c r="ES33" s="3" t="s">
        <v>162</v>
      </c>
      <c r="ET33" s="3" t="s">
        <v>162</v>
      </c>
      <c r="EU33" s="3" t="s">
        <v>162</v>
      </c>
      <c r="EV33" s="3" t="s">
        <v>162</v>
      </c>
      <c r="EW33" s="3" t="s">
        <v>162</v>
      </c>
      <c r="EX33" s="3" t="s">
        <v>162</v>
      </c>
      <c r="EY33" s="3" t="s">
        <v>162</v>
      </c>
      <c r="EZ33" s="3" t="s">
        <v>162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169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169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170</v>
      </c>
      <c r="C35" s="3" t="s">
        <v>162</v>
      </c>
      <c r="D35" s="3" t="s">
        <v>162</v>
      </c>
      <c r="E35" s="3" t="s">
        <v>162</v>
      </c>
      <c r="F35" s="3" t="s">
        <v>162</v>
      </c>
      <c r="G35" s="3" t="s">
        <v>162</v>
      </c>
      <c r="H35" s="3" t="s">
        <v>162</v>
      </c>
      <c r="I35" s="3" t="s">
        <v>162</v>
      </c>
      <c r="J35" s="3" t="s">
        <v>162</v>
      </c>
      <c r="K35" s="3" t="s">
        <v>162</v>
      </c>
      <c r="L35" s="3" t="s">
        <v>162</v>
      </c>
      <c r="M35" s="3" t="s">
        <v>162</v>
      </c>
      <c r="N35" s="3" t="s">
        <v>162</v>
      </c>
      <c r="O35" s="3" t="s">
        <v>162</v>
      </c>
      <c r="P35" s="3" t="s">
        <v>162</v>
      </c>
      <c r="Q35" s="3" t="s">
        <v>162</v>
      </c>
      <c r="R35" s="3" t="s">
        <v>162</v>
      </c>
      <c r="S35" s="3" t="s">
        <v>162</v>
      </c>
      <c r="T35" s="3" t="s">
        <v>162</v>
      </c>
      <c r="U35" s="3" t="s">
        <v>162</v>
      </c>
      <c r="V35" s="3" t="s">
        <v>162</v>
      </c>
      <c r="W35" s="3">
        <v>54.9</v>
      </c>
      <c r="Y35" s="1"/>
      <c r="Z35" s="11" t="s">
        <v>170</v>
      </c>
      <c r="AA35" s="3">
        <v>36.6</v>
      </c>
      <c r="AB35" s="3">
        <v>37.2</v>
      </c>
      <c r="AC35" s="3">
        <v>40.8</v>
      </c>
      <c r="AD35" s="3">
        <v>39.4</v>
      </c>
      <c r="AE35" s="3">
        <v>43.1</v>
      </c>
      <c r="AF35" s="3">
        <v>39.2</v>
      </c>
      <c r="AG35" s="3">
        <v>39.1</v>
      </c>
      <c r="AH35" s="3">
        <v>39.9</v>
      </c>
      <c r="AI35" s="3">
        <v>43.4</v>
      </c>
      <c r="AJ35" s="3">
        <v>41.5</v>
      </c>
      <c r="AK35" s="3">
        <v>40.7</v>
      </c>
      <c r="AL35" s="3">
        <v>42.7</v>
      </c>
      <c r="AM35" s="3">
        <v>44.3</v>
      </c>
      <c r="AN35" s="3">
        <v>42.2</v>
      </c>
      <c r="AO35" s="3">
        <v>43.7</v>
      </c>
      <c r="AP35" s="3">
        <v>46.5</v>
      </c>
      <c r="AQ35" s="3">
        <v>44.8</v>
      </c>
      <c r="AR35" s="3">
        <v>39.8</v>
      </c>
      <c r="AS35" s="3">
        <v>38.6</v>
      </c>
      <c r="AT35" s="3">
        <v>43.5</v>
      </c>
      <c r="AU35" s="3">
        <v>39.9</v>
      </c>
      <c r="AW35" s="1"/>
      <c r="AX35" s="11" t="s">
        <v>170</v>
      </c>
      <c r="AY35" s="3">
        <v>41.9</v>
      </c>
      <c r="AZ35" s="3">
        <v>42.3</v>
      </c>
      <c r="BA35" s="3">
        <v>44.4</v>
      </c>
      <c r="BB35" s="3">
        <v>47</v>
      </c>
      <c r="BC35" s="3">
        <v>53.5</v>
      </c>
      <c r="BD35" s="3">
        <v>50.6</v>
      </c>
      <c r="BE35" s="3">
        <v>51.5</v>
      </c>
      <c r="BF35" s="3">
        <v>52.2</v>
      </c>
      <c r="BG35" s="3">
        <v>52.6</v>
      </c>
      <c r="BH35" s="3">
        <v>47.5</v>
      </c>
      <c r="BI35" s="3">
        <v>53.7</v>
      </c>
      <c r="BJ35" s="3">
        <v>51.6</v>
      </c>
      <c r="BK35" s="3">
        <v>47.3</v>
      </c>
      <c r="BL35" s="3">
        <v>53.7</v>
      </c>
      <c r="BM35" s="3">
        <v>53.3</v>
      </c>
      <c r="BN35" s="3">
        <v>57.2</v>
      </c>
      <c r="BO35" s="3">
        <v>47.2</v>
      </c>
      <c r="BP35" s="3">
        <v>51.4</v>
      </c>
      <c r="BQ35" s="3">
        <v>52.8</v>
      </c>
      <c r="BR35" s="3">
        <v>48.2</v>
      </c>
      <c r="BS35" s="3">
        <v>50.7</v>
      </c>
      <c r="BU35" s="1"/>
      <c r="BV35" s="11" t="s">
        <v>170</v>
      </c>
      <c r="BW35" s="3" t="s">
        <v>162</v>
      </c>
      <c r="BX35" s="3" t="s">
        <v>162</v>
      </c>
      <c r="BY35" s="3" t="s">
        <v>162</v>
      </c>
      <c r="BZ35" s="3" t="s">
        <v>162</v>
      </c>
      <c r="CA35" s="3" t="s">
        <v>162</v>
      </c>
      <c r="CB35" s="3" t="s">
        <v>162</v>
      </c>
      <c r="CC35" s="3" t="s">
        <v>162</v>
      </c>
      <c r="CD35" s="3" t="s">
        <v>162</v>
      </c>
      <c r="CE35" s="3" t="s">
        <v>162</v>
      </c>
      <c r="CF35" s="3" t="s">
        <v>162</v>
      </c>
      <c r="CG35" s="3" t="s">
        <v>162</v>
      </c>
      <c r="CH35" s="3" t="s">
        <v>162</v>
      </c>
      <c r="CI35" s="3" t="s">
        <v>162</v>
      </c>
      <c r="CJ35" s="3" t="s">
        <v>162</v>
      </c>
      <c r="CK35" s="3" t="s">
        <v>162</v>
      </c>
      <c r="CL35" s="3" t="s">
        <v>162</v>
      </c>
      <c r="CM35" s="3" t="s">
        <v>162</v>
      </c>
      <c r="CN35" s="3" t="s">
        <v>162</v>
      </c>
      <c r="CO35" s="3" t="s">
        <v>162</v>
      </c>
      <c r="CP35" s="3" t="s">
        <v>162</v>
      </c>
      <c r="CQ35" s="3" t="s">
        <v>162</v>
      </c>
      <c r="CS35" s="1"/>
      <c r="CT35" s="11" t="s">
        <v>170</v>
      </c>
      <c r="CU35" s="3" t="s">
        <v>162</v>
      </c>
      <c r="CV35" s="3" t="s">
        <v>162</v>
      </c>
      <c r="CW35" s="3" t="s">
        <v>162</v>
      </c>
      <c r="CX35" s="3" t="s">
        <v>162</v>
      </c>
      <c r="CY35" s="3" t="s">
        <v>162</v>
      </c>
      <c r="CZ35" s="3" t="s">
        <v>162</v>
      </c>
      <c r="DA35" s="3" t="s">
        <v>162</v>
      </c>
      <c r="DB35" s="3" t="s">
        <v>162</v>
      </c>
      <c r="DC35" s="3" t="s">
        <v>162</v>
      </c>
      <c r="DD35" s="3">
        <v>0</v>
      </c>
      <c r="DE35" s="3">
        <v>0</v>
      </c>
      <c r="DF35" s="3" t="s">
        <v>162</v>
      </c>
      <c r="DG35" s="3" t="s">
        <v>162</v>
      </c>
      <c r="DH35" s="3" t="s">
        <v>162</v>
      </c>
      <c r="DI35" s="3" t="s">
        <v>162</v>
      </c>
      <c r="DJ35" s="3" t="s">
        <v>162</v>
      </c>
      <c r="DK35" s="3" t="s">
        <v>162</v>
      </c>
      <c r="DL35" s="3" t="s">
        <v>162</v>
      </c>
      <c r="DM35" s="3" t="s">
        <v>162</v>
      </c>
      <c r="DN35" s="3" t="s">
        <v>162</v>
      </c>
      <c r="DO35" s="3">
        <v>48.3</v>
      </c>
      <c r="DQ35" s="1"/>
      <c r="DR35" s="11" t="s">
        <v>170</v>
      </c>
      <c r="DS35" s="3">
        <v>68.5</v>
      </c>
      <c r="DT35" s="3">
        <v>68.6</v>
      </c>
      <c r="DU35" s="3">
        <v>70.4</v>
      </c>
      <c r="DV35" s="3">
        <v>73.5</v>
      </c>
      <c r="DW35" s="3">
        <v>75.5</v>
      </c>
      <c r="DX35" s="3">
        <v>79.2</v>
      </c>
      <c r="DY35" s="3">
        <v>70.8</v>
      </c>
      <c r="DZ35" s="3">
        <v>70.1</v>
      </c>
      <c r="EA35" s="3">
        <v>70.5</v>
      </c>
      <c r="EB35" s="3">
        <v>74.3</v>
      </c>
      <c r="EC35" s="3">
        <v>74.1</v>
      </c>
      <c r="ED35" s="3">
        <v>73.7</v>
      </c>
      <c r="EE35" s="3">
        <v>72.8</v>
      </c>
      <c r="EF35" s="3">
        <v>78.9</v>
      </c>
      <c r="EG35" s="3">
        <v>74.3</v>
      </c>
      <c r="EH35" s="3">
        <v>68.1</v>
      </c>
      <c r="EI35" s="3">
        <v>61.8</v>
      </c>
      <c r="EJ35" s="3">
        <v>60.6</v>
      </c>
      <c r="EK35" s="3">
        <v>63.1</v>
      </c>
      <c r="EL35" s="3">
        <v>66.1</v>
      </c>
      <c r="EM35" s="3">
        <v>68.6</v>
      </c>
      <c r="EO35" s="1"/>
      <c r="EP35" s="11" t="s">
        <v>170</v>
      </c>
      <c r="EQ35" s="3">
        <v>62</v>
      </c>
      <c r="ER35" s="3">
        <v>61.5</v>
      </c>
      <c r="ES35" s="3">
        <v>63.2</v>
      </c>
      <c r="ET35" s="3">
        <v>63.3</v>
      </c>
      <c r="EU35" s="3">
        <v>66.7</v>
      </c>
      <c r="EV35" s="3">
        <v>68.5</v>
      </c>
      <c r="EW35" s="3">
        <v>69.8</v>
      </c>
      <c r="EX35" s="3">
        <v>68.8</v>
      </c>
      <c r="EY35" s="3">
        <v>67.1</v>
      </c>
      <c r="EZ35" s="3">
        <v>69.2</v>
      </c>
      <c r="FA35" s="3">
        <v>70.2</v>
      </c>
      <c r="FB35" s="3">
        <v>71.7</v>
      </c>
      <c r="FC35" s="3">
        <v>68.3</v>
      </c>
      <c r="FD35" s="3">
        <v>67.6</v>
      </c>
      <c r="FE35" s="3">
        <v>69.2</v>
      </c>
      <c r="FF35" s="3">
        <v>70.1</v>
      </c>
      <c r="FG35" s="3">
        <v>68.8</v>
      </c>
      <c r="FH35" s="3">
        <v>67.1</v>
      </c>
      <c r="FI35" s="3">
        <v>67.7</v>
      </c>
      <c r="FJ35" s="3">
        <v>67.2</v>
      </c>
      <c r="FK35" s="3">
        <v>66.7</v>
      </c>
    </row>
    <row r="36" ht="14.5" spans="1:167">
      <c r="A36" s="1"/>
      <c r="B36" s="11" t="s">
        <v>171</v>
      </c>
      <c r="C36" s="3">
        <v>6.4</v>
      </c>
      <c r="D36" s="3">
        <v>6.6</v>
      </c>
      <c r="E36" s="3">
        <v>7.6</v>
      </c>
      <c r="F36" s="3">
        <v>7.5</v>
      </c>
      <c r="G36" s="3">
        <v>7.1</v>
      </c>
      <c r="H36" s="3">
        <v>8</v>
      </c>
      <c r="I36" s="3">
        <v>8.6</v>
      </c>
      <c r="J36" s="3">
        <v>7</v>
      </c>
      <c r="K36" s="3">
        <v>7.5</v>
      </c>
      <c r="L36" s="3">
        <v>5.2</v>
      </c>
      <c r="M36" s="3">
        <v>0</v>
      </c>
      <c r="N36" s="3" t="s">
        <v>162</v>
      </c>
      <c r="O36" s="3" t="s">
        <v>162</v>
      </c>
      <c r="P36" s="3" t="s">
        <v>162</v>
      </c>
      <c r="Q36" s="3" t="s">
        <v>162</v>
      </c>
      <c r="R36" s="3">
        <v>0.8</v>
      </c>
      <c r="S36" s="3" t="s">
        <v>162</v>
      </c>
      <c r="T36" s="3" t="s">
        <v>162</v>
      </c>
      <c r="U36" s="3">
        <v>4.8</v>
      </c>
      <c r="V36" s="3">
        <v>5.3</v>
      </c>
      <c r="W36" s="3">
        <v>0</v>
      </c>
      <c r="Y36" s="1"/>
      <c r="Z36" s="11" t="s">
        <v>171</v>
      </c>
      <c r="AA36" s="3">
        <v>1.8</v>
      </c>
      <c r="AB36" s="3">
        <v>2</v>
      </c>
      <c r="AC36" s="3">
        <v>2.6</v>
      </c>
      <c r="AD36" s="3">
        <v>2.6</v>
      </c>
      <c r="AE36" s="3">
        <v>2.1</v>
      </c>
      <c r="AF36" s="3">
        <v>2.3</v>
      </c>
      <c r="AG36" s="3">
        <v>1.4</v>
      </c>
      <c r="AH36" s="3">
        <v>0.8</v>
      </c>
      <c r="AI36" s="3">
        <v>0.9</v>
      </c>
      <c r="AJ36" s="3">
        <v>0</v>
      </c>
      <c r="AK36" s="3" t="s">
        <v>162</v>
      </c>
      <c r="AL36" s="3" t="s">
        <v>162</v>
      </c>
      <c r="AM36" s="3" t="s">
        <v>162</v>
      </c>
      <c r="AN36" s="3" t="s">
        <v>162</v>
      </c>
      <c r="AO36" s="3" t="s">
        <v>162</v>
      </c>
      <c r="AP36" s="3" t="s">
        <v>162</v>
      </c>
      <c r="AQ36" s="3">
        <v>1</v>
      </c>
      <c r="AR36" s="3">
        <v>1.1</v>
      </c>
      <c r="AS36" s="3">
        <v>1</v>
      </c>
      <c r="AT36" s="3">
        <v>0.9</v>
      </c>
      <c r="AU36" s="3">
        <v>0</v>
      </c>
      <c r="AW36" s="1"/>
      <c r="AX36" s="11" t="s">
        <v>171</v>
      </c>
      <c r="AY36" s="3">
        <v>1.7</v>
      </c>
      <c r="AZ36" s="3">
        <v>1.7</v>
      </c>
      <c r="BA36" s="3">
        <v>2</v>
      </c>
      <c r="BB36" s="3">
        <v>4</v>
      </c>
      <c r="BC36" s="3">
        <v>3.5</v>
      </c>
      <c r="BD36" s="3">
        <v>3.6</v>
      </c>
      <c r="BE36" s="3">
        <v>4</v>
      </c>
      <c r="BF36" s="3">
        <v>2.6</v>
      </c>
      <c r="BG36" s="3">
        <v>2.7</v>
      </c>
      <c r="BH36" s="3">
        <v>0.8</v>
      </c>
      <c r="BI36" s="3">
        <v>0</v>
      </c>
      <c r="BJ36" s="3">
        <v>1</v>
      </c>
      <c r="BK36" s="3">
        <v>1.2</v>
      </c>
      <c r="BL36" s="3">
        <v>0.9</v>
      </c>
      <c r="BM36" s="3">
        <v>1.1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171</v>
      </c>
      <c r="DS36" s="3">
        <v>0</v>
      </c>
      <c r="DT36" s="3">
        <v>0</v>
      </c>
      <c r="DU36" s="3">
        <v>0</v>
      </c>
      <c r="DV36" s="3">
        <v>1.2</v>
      </c>
      <c r="DW36" s="3">
        <v>1.1</v>
      </c>
      <c r="DX36" s="3">
        <v>0.9</v>
      </c>
      <c r="DY36" s="3">
        <v>1.5</v>
      </c>
      <c r="DZ36" s="3">
        <v>1.5</v>
      </c>
      <c r="EA36" s="3">
        <v>1.8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171</v>
      </c>
      <c r="EQ36" s="3" t="s">
        <v>162</v>
      </c>
      <c r="ER36" s="3" t="s">
        <v>162</v>
      </c>
      <c r="ES36" s="3" t="s">
        <v>162</v>
      </c>
      <c r="ET36" s="3" t="s">
        <v>162</v>
      </c>
      <c r="EU36" s="3" t="s">
        <v>162</v>
      </c>
      <c r="EV36" s="3" t="s">
        <v>162</v>
      </c>
      <c r="EW36" s="3" t="s">
        <v>162</v>
      </c>
      <c r="EX36" s="3" t="s">
        <v>162</v>
      </c>
      <c r="EY36" s="3" t="s">
        <v>162</v>
      </c>
      <c r="EZ36" s="3" t="s">
        <v>162</v>
      </c>
      <c r="FA36" s="3" t="s">
        <v>162</v>
      </c>
      <c r="FB36" s="3" t="s">
        <v>162</v>
      </c>
      <c r="FC36" s="3" t="s">
        <v>162</v>
      </c>
      <c r="FD36" s="3">
        <v>0</v>
      </c>
      <c r="FE36" s="3">
        <v>0</v>
      </c>
      <c r="FF36" s="3" t="s">
        <v>162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46.5" spans="1:167">
      <c r="A38" s="8"/>
      <c r="B38" s="12" t="s">
        <v>208</v>
      </c>
      <c r="C38" s="5">
        <v>1.4</v>
      </c>
      <c r="D38" s="5">
        <v>1.3</v>
      </c>
      <c r="E38" s="5">
        <v>1.4</v>
      </c>
      <c r="F38" s="5">
        <v>1.4</v>
      </c>
      <c r="G38" s="5">
        <v>1.4</v>
      </c>
      <c r="H38" s="5">
        <v>1.1</v>
      </c>
      <c r="I38" s="5">
        <v>0.8</v>
      </c>
      <c r="J38" s="5">
        <v>0.9</v>
      </c>
      <c r="K38" s="5">
        <v>0.6</v>
      </c>
      <c r="L38" s="5">
        <v>0.6</v>
      </c>
      <c r="M38" s="5">
        <v>0.5</v>
      </c>
      <c r="N38" s="5">
        <v>0.5</v>
      </c>
      <c r="O38" s="5">
        <v>0.5</v>
      </c>
      <c r="P38" s="5">
        <v>0.4</v>
      </c>
      <c r="Q38" s="5">
        <v>0.4</v>
      </c>
      <c r="R38" s="5">
        <v>0.4</v>
      </c>
      <c r="S38" s="5">
        <v>0.4</v>
      </c>
      <c r="T38" s="5">
        <v>0.4</v>
      </c>
      <c r="U38" s="5">
        <v>0.4</v>
      </c>
      <c r="V38" s="5">
        <v>0.4</v>
      </c>
      <c r="W38" s="5">
        <v>0.3</v>
      </c>
      <c r="Y38" s="8"/>
      <c r="Z38" s="12" t="s">
        <v>208</v>
      </c>
      <c r="AA38" s="5">
        <v>3.6</v>
      </c>
      <c r="AB38" s="5">
        <v>3.2</v>
      </c>
      <c r="AC38" s="5">
        <v>3.1</v>
      </c>
      <c r="AD38" s="5">
        <v>3.2</v>
      </c>
      <c r="AE38" s="5">
        <v>3.1</v>
      </c>
      <c r="AF38" s="5">
        <v>2.7</v>
      </c>
      <c r="AG38" s="5">
        <v>2.4</v>
      </c>
      <c r="AH38" s="5">
        <v>2.4</v>
      </c>
      <c r="AI38" s="5">
        <v>1.9</v>
      </c>
      <c r="AJ38" s="5">
        <v>1.5</v>
      </c>
      <c r="AK38" s="5">
        <v>1.4</v>
      </c>
      <c r="AL38" s="5">
        <v>1.4</v>
      </c>
      <c r="AM38" s="5">
        <v>1.2</v>
      </c>
      <c r="AN38" s="5">
        <v>1.3</v>
      </c>
      <c r="AO38" s="5">
        <v>1.1</v>
      </c>
      <c r="AP38" s="5">
        <v>1.2</v>
      </c>
      <c r="AQ38" s="5">
        <v>1.2</v>
      </c>
      <c r="AR38" s="5">
        <v>1.3</v>
      </c>
      <c r="AS38" s="5">
        <v>1.5</v>
      </c>
      <c r="AT38" s="5">
        <v>1.5</v>
      </c>
      <c r="AU38" s="5">
        <v>1.4</v>
      </c>
      <c r="AW38" s="8"/>
      <c r="AX38" s="12" t="s">
        <v>208</v>
      </c>
      <c r="AY38" s="5">
        <v>2.7</v>
      </c>
      <c r="AZ38" s="5">
        <v>2.4</v>
      </c>
      <c r="BA38" s="5">
        <v>2.4</v>
      </c>
      <c r="BB38" s="5">
        <v>2.1</v>
      </c>
      <c r="BC38" s="5">
        <v>2.1</v>
      </c>
      <c r="BD38" s="5">
        <v>1.7</v>
      </c>
      <c r="BE38" s="5">
        <v>1.5</v>
      </c>
      <c r="BF38" s="5">
        <v>1.5</v>
      </c>
      <c r="BG38" s="5">
        <v>1.3</v>
      </c>
      <c r="BH38" s="5">
        <v>1.4</v>
      </c>
      <c r="BI38" s="5">
        <v>1.1</v>
      </c>
      <c r="BJ38" s="5">
        <v>1.3</v>
      </c>
      <c r="BK38" s="5">
        <v>1.2</v>
      </c>
      <c r="BL38" s="5">
        <v>1.5</v>
      </c>
      <c r="BM38" s="5">
        <v>1.2</v>
      </c>
      <c r="BN38" s="5">
        <v>1.2</v>
      </c>
      <c r="BO38" s="5">
        <v>1.1</v>
      </c>
      <c r="BP38" s="5">
        <v>1.2</v>
      </c>
      <c r="BQ38" s="5">
        <v>1.1</v>
      </c>
      <c r="BR38" s="5">
        <v>1.1</v>
      </c>
      <c r="BS38" s="5">
        <v>1.1</v>
      </c>
      <c r="BU38" s="8"/>
      <c r="BV38" s="12" t="s">
        <v>208</v>
      </c>
      <c r="BW38" s="5">
        <v>0.2</v>
      </c>
      <c r="BX38" s="5">
        <v>0.1</v>
      </c>
      <c r="BY38" s="5">
        <v>0.1</v>
      </c>
      <c r="BZ38" s="5">
        <v>0.1</v>
      </c>
      <c r="CA38" s="5">
        <v>0.1</v>
      </c>
      <c r="CB38" s="5">
        <v>0.2</v>
      </c>
      <c r="CC38" s="5">
        <v>0.1</v>
      </c>
      <c r="CD38" s="5">
        <v>0.1</v>
      </c>
      <c r="CE38" s="5">
        <v>0.1</v>
      </c>
      <c r="CF38" s="5">
        <v>0.1</v>
      </c>
      <c r="CG38" s="5">
        <v>0</v>
      </c>
      <c r="CH38" s="5">
        <v>0</v>
      </c>
      <c r="CI38" s="5">
        <v>0</v>
      </c>
      <c r="CJ38" s="5">
        <v>0</v>
      </c>
      <c r="CK38" s="5">
        <v>0.1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12" t="s">
        <v>208</v>
      </c>
      <c r="CU38" s="5">
        <v>0.3</v>
      </c>
      <c r="CV38" s="5">
        <v>0.2</v>
      </c>
      <c r="CW38" s="5">
        <v>0.3</v>
      </c>
      <c r="CX38" s="5">
        <v>0.2</v>
      </c>
      <c r="CY38" s="5">
        <v>0.2</v>
      </c>
      <c r="CZ38" s="5">
        <v>0.2</v>
      </c>
      <c r="DA38" s="5">
        <v>0</v>
      </c>
      <c r="DB38" s="5">
        <v>0.1</v>
      </c>
      <c r="DC38" s="5">
        <v>0</v>
      </c>
      <c r="DD38" s="5">
        <v>0.1</v>
      </c>
      <c r="DE38" s="5">
        <v>0.1</v>
      </c>
      <c r="DF38" s="5">
        <v>0.1</v>
      </c>
      <c r="DG38" s="5">
        <v>0.1</v>
      </c>
      <c r="DH38" s="5">
        <v>0.1</v>
      </c>
      <c r="DI38" s="5">
        <v>0.1</v>
      </c>
      <c r="DJ38" s="5">
        <v>0.1</v>
      </c>
      <c r="DK38" s="5">
        <v>0.1</v>
      </c>
      <c r="DL38" s="5">
        <v>0.1</v>
      </c>
      <c r="DM38" s="5">
        <v>0.1</v>
      </c>
      <c r="DN38" s="5">
        <v>0.1</v>
      </c>
      <c r="DO38" s="5">
        <v>0.1</v>
      </c>
      <c r="DQ38" s="8"/>
      <c r="DR38" s="12" t="s">
        <v>208</v>
      </c>
      <c r="DS38" s="5">
        <v>0.7</v>
      </c>
      <c r="DT38" s="5">
        <v>0.7</v>
      </c>
      <c r="DU38" s="5">
        <v>0.7</v>
      </c>
      <c r="DV38" s="5">
        <v>0.6</v>
      </c>
      <c r="DW38" s="5">
        <v>0.7</v>
      </c>
      <c r="DX38" s="5">
        <v>0.6</v>
      </c>
      <c r="DY38" s="5">
        <v>0.5</v>
      </c>
      <c r="DZ38" s="5">
        <v>0.5</v>
      </c>
      <c r="EA38" s="5">
        <v>0.5</v>
      </c>
      <c r="EB38" s="5">
        <v>0.4</v>
      </c>
      <c r="EC38" s="5">
        <v>0.5</v>
      </c>
      <c r="ED38" s="5">
        <v>0.5</v>
      </c>
      <c r="EE38" s="5">
        <v>0.6</v>
      </c>
      <c r="EF38" s="5">
        <v>0.5</v>
      </c>
      <c r="EG38" s="5">
        <v>0.6</v>
      </c>
      <c r="EH38" s="5">
        <v>0.6</v>
      </c>
      <c r="EI38" s="5">
        <v>0.5</v>
      </c>
      <c r="EJ38" s="5">
        <v>0.6</v>
      </c>
      <c r="EK38" s="5">
        <v>0.9</v>
      </c>
      <c r="EL38" s="5">
        <v>0.7</v>
      </c>
      <c r="EM38" s="5">
        <v>0.6</v>
      </c>
      <c r="EO38" s="8"/>
      <c r="EP38" s="12" t="s">
        <v>208</v>
      </c>
      <c r="EQ38" s="5">
        <v>2.8</v>
      </c>
      <c r="ER38" s="5">
        <v>2.6</v>
      </c>
      <c r="ES38" s="5">
        <v>2.2</v>
      </c>
      <c r="ET38" s="5">
        <v>2</v>
      </c>
      <c r="EU38" s="5">
        <v>2</v>
      </c>
      <c r="EV38" s="5">
        <v>1.5</v>
      </c>
      <c r="EW38" s="5">
        <v>1.5</v>
      </c>
      <c r="EX38" s="5">
        <v>1.5</v>
      </c>
      <c r="EY38" s="5">
        <v>1.1</v>
      </c>
      <c r="EZ38" s="5">
        <v>1.2</v>
      </c>
      <c r="FA38" s="5">
        <v>1.2</v>
      </c>
      <c r="FB38" s="5">
        <v>1.1</v>
      </c>
      <c r="FC38" s="5">
        <v>1.2</v>
      </c>
      <c r="FD38" s="5">
        <v>1.1</v>
      </c>
      <c r="FE38" s="5">
        <v>1.2</v>
      </c>
      <c r="FF38" s="5">
        <v>1.3</v>
      </c>
      <c r="FG38" s="5">
        <v>1.4</v>
      </c>
      <c r="FH38" s="5">
        <v>1.4</v>
      </c>
      <c r="FI38" s="5">
        <v>1.4</v>
      </c>
      <c r="FJ38" s="5">
        <v>1.5</v>
      </c>
      <c r="FK38" s="5">
        <v>1.4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 t="s">
        <v>162</v>
      </c>
      <c r="D41" s="3" t="s">
        <v>162</v>
      </c>
      <c r="E41" s="3" t="s">
        <v>162</v>
      </c>
      <c r="F41" s="3" t="s">
        <v>162</v>
      </c>
      <c r="G41" s="3" t="s">
        <v>162</v>
      </c>
      <c r="H41" s="3" t="s">
        <v>162</v>
      </c>
      <c r="I41" s="3" t="s">
        <v>162</v>
      </c>
      <c r="J41" s="3" t="s">
        <v>162</v>
      </c>
      <c r="K41" s="3" t="s">
        <v>162</v>
      </c>
      <c r="L41" s="3" t="s">
        <v>162</v>
      </c>
      <c r="M41" s="3" t="s">
        <v>162</v>
      </c>
      <c r="N41" s="3" t="s">
        <v>162</v>
      </c>
      <c r="O41" s="3" t="s">
        <v>162</v>
      </c>
      <c r="P41" s="3" t="s">
        <v>162</v>
      </c>
      <c r="Q41" s="3" t="s">
        <v>162</v>
      </c>
      <c r="R41" s="3" t="s">
        <v>162</v>
      </c>
      <c r="S41" s="3" t="s">
        <v>162</v>
      </c>
      <c r="T41" s="3" t="s">
        <v>162</v>
      </c>
      <c r="U41" s="3" t="s">
        <v>162</v>
      </c>
      <c r="V41" s="3" t="s">
        <v>162</v>
      </c>
      <c r="W41" s="3" t="s">
        <v>162</v>
      </c>
      <c r="Y41" s="1"/>
      <c r="Z41" s="11" t="s">
        <v>163</v>
      </c>
      <c r="AA41" s="3">
        <v>1.3</v>
      </c>
      <c r="AB41" s="3">
        <v>0.8</v>
      </c>
      <c r="AC41" s="3">
        <v>1</v>
      </c>
      <c r="AD41" s="3">
        <v>0.6</v>
      </c>
      <c r="AE41" s="3">
        <v>0.5</v>
      </c>
      <c r="AF41" s="3">
        <v>0.4</v>
      </c>
      <c r="AG41" s="3">
        <v>0.7</v>
      </c>
      <c r="AH41" s="3">
        <v>0.7</v>
      </c>
      <c r="AI41" s="3">
        <v>0.9</v>
      </c>
      <c r="AJ41" s="3">
        <v>1</v>
      </c>
      <c r="AK41" s="3">
        <v>1</v>
      </c>
      <c r="AL41" s="3">
        <v>1</v>
      </c>
      <c r="AM41" s="3">
        <v>0.9</v>
      </c>
      <c r="AN41" s="3">
        <v>1.1</v>
      </c>
      <c r="AO41" s="3" t="s">
        <v>162</v>
      </c>
      <c r="AP41" s="3" t="s">
        <v>162</v>
      </c>
      <c r="AQ41" s="3">
        <v>1</v>
      </c>
      <c r="AR41" s="3">
        <v>1.1</v>
      </c>
      <c r="AS41" s="3">
        <v>1.3</v>
      </c>
      <c r="AT41" s="3">
        <v>1.3</v>
      </c>
      <c r="AU41" s="3">
        <v>1.3</v>
      </c>
      <c r="AW41" s="1"/>
      <c r="AX41" s="11" t="s">
        <v>163</v>
      </c>
      <c r="AY41" s="3">
        <v>2.3</v>
      </c>
      <c r="AZ41" s="3">
        <v>1.9</v>
      </c>
      <c r="BA41" s="3">
        <v>2.1</v>
      </c>
      <c r="BB41" s="3">
        <v>1.8</v>
      </c>
      <c r="BC41" s="3">
        <v>1.7</v>
      </c>
      <c r="BD41" s="3">
        <v>1.5</v>
      </c>
      <c r="BE41" s="3">
        <v>1.3</v>
      </c>
      <c r="BF41" s="3">
        <v>1.3</v>
      </c>
      <c r="BG41" s="3">
        <v>1.1</v>
      </c>
      <c r="BH41" s="3">
        <v>1.3</v>
      </c>
      <c r="BI41" s="3" t="s">
        <v>162</v>
      </c>
      <c r="BJ41" s="3" t="s">
        <v>162</v>
      </c>
      <c r="BK41" s="3">
        <v>0.8</v>
      </c>
      <c r="BL41" s="3">
        <v>0.9</v>
      </c>
      <c r="BM41" s="3" t="s">
        <v>162</v>
      </c>
      <c r="BN41" s="3" t="s">
        <v>162</v>
      </c>
      <c r="BO41" s="3" t="s">
        <v>162</v>
      </c>
      <c r="BP41" s="3" t="s">
        <v>162</v>
      </c>
      <c r="BQ41" s="3">
        <v>0.9</v>
      </c>
      <c r="BR41" s="3">
        <v>1</v>
      </c>
      <c r="BS41" s="3">
        <v>0.9</v>
      </c>
      <c r="BU41" s="1"/>
      <c r="BV41" s="11" t="s">
        <v>163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 t="s">
        <v>162</v>
      </c>
      <c r="CD41" s="3" t="s">
        <v>162</v>
      </c>
      <c r="CE41" s="3" t="s">
        <v>162</v>
      </c>
      <c r="CF41" s="3" t="s">
        <v>162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S41" s="1"/>
      <c r="CT41" s="11" t="s">
        <v>163</v>
      </c>
      <c r="CU41" s="3" t="s">
        <v>162</v>
      </c>
      <c r="CV41" s="3" t="s">
        <v>162</v>
      </c>
      <c r="CW41" s="3" t="s">
        <v>162</v>
      </c>
      <c r="CX41" s="3" t="s">
        <v>162</v>
      </c>
      <c r="CY41" s="3" t="s">
        <v>162</v>
      </c>
      <c r="CZ41" s="3" t="s">
        <v>162</v>
      </c>
      <c r="DA41" s="3" t="s">
        <v>162</v>
      </c>
      <c r="DB41" s="3" t="s">
        <v>162</v>
      </c>
      <c r="DC41" s="3" t="s">
        <v>162</v>
      </c>
      <c r="DD41" s="3" t="s">
        <v>162</v>
      </c>
      <c r="DE41" s="3" t="s">
        <v>162</v>
      </c>
      <c r="DF41" s="3" t="s">
        <v>162</v>
      </c>
      <c r="DG41" s="3" t="s">
        <v>162</v>
      </c>
      <c r="DH41" s="3" t="s">
        <v>162</v>
      </c>
      <c r="DI41" s="3" t="s">
        <v>162</v>
      </c>
      <c r="DJ41" s="3" t="s">
        <v>162</v>
      </c>
      <c r="DK41" s="3" t="s">
        <v>162</v>
      </c>
      <c r="DL41" s="3" t="s">
        <v>162</v>
      </c>
      <c r="DM41" s="3" t="s">
        <v>162</v>
      </c>
      <c r="DN41" s="3" t="s">
        <v>162</v>
      </c>
      <c r="DO41" s="3" t="s">
        <v>162</v>
      </c>
      <c r="DQ41" s="1"/>
      <c r="DR41" s="11" t="s">
        <v>163</v>
      </c>
      <c r="DS41" s="3">
        <v>0.7</v>
      </c>
      <c r="DT41" s="3">
        <v>0.6</v>
      </c>
      <c r="DU41" s="3">
        <v>0.7</v>
      </c>
      <c r="DV41" s="3">
        <v>0.6</v>
      </c>
      <c r="DW41" s="3">
        <v>0.7</v>
      </c>
      <c r="DX41" s="3">
        <v>0.6</v>
      </c>
      <c r="DY41" s="3">
        <v>0.5</v>
      </c>
      <c r="DZ41" s="3">
        <v>0.5</v>
      </c>
      <c r="EA41" s="3">
        <v>0.4</v>
      </c>
      <c r="EB41" s="3">
        <v>0.4</v>
      </c>
      <c r="EC41" s="3" t="s">
        <v>162</v>
      </c>
      <c r="ED41" s="3" t="s">
        <v>162</v>
      </c>
      <c r="EE41" s="3" t="s">
        <v>162</v>
      </c>
      <c r="EF41" s="3">
        <v>0.5</v>
      </c>
      <c r="EG41" s="3" t="s">
        <v>162</v>
      </c>
      <c r="EH41" s="3" t="s">
        <v>162</v>
      </c>
      <c r="EI41" s="3" t="s">
        <v>162</v>
      </c>
      <c r="EJ41" s="3">
        <v>0.5</v>
      </c>
      <c r="EK41" s="3">
        <v>0.8</v>
      </c>
      <c r="EL41" s="3">
        <v>0.7</v>
      </c>
      <c r="EM41" s="3">
        <v>0.6</v>
      </c>
      <c r="EO41" s="1"/>
      <c r="EP41" s="11" t="s">
        <v>163</v>
      </c>
      <c r="EQ41" s="3">
        <v>2.2</v>
      </c>
      <c r="ER41" s="3">
        <v>1.8</v>
      </c>
      <c r="ES41" s="3">
        <v>1.9</v>
      </c>
      <c r="ET41" s="3">
        <v>1.5</v>
      </c>
      <c r="EU41" s="3">
        <v>1.5</v>
      </c>
      <c r="EV41" s="3">
        <v>1.2</v>
      </c>
      <c r="EW41" s="3">
        <v>1.1</v>
      </c>
      <c r="EX41" s="3">
        <v>1.1</v>
      </c>
      <c r="EY41" s="3">
        <v>1</v>
      </c>
      <c r="EZ41" s="3">
        <v>1</v>
      </c>
      <c r="FA41" s="3">
        <v>0.9</v>
      </c>
      <c r="FB41" s="3">
        <v>0.9</v>
      </c>
      <c r="FC41" s="3">
        <v>1.1</v>
      </c>
      <c r="FD41" s="3">
        <v>0.9</v>
      </c>
      <c r="FE41" s="3" t="s">
        <v>162</v>
      </c>
      <c r="FF41" s="3" t="s">
        <v>162</v>
      </c>
      <c r="FG41" s="3">
        <v>1.3</v>
      </c>
      <c r="FH41" s="3">
        <v>1.3</v>
      </c>
      <c r="FI41" s="3">
        <v>1.4</v>
      </c>
      <c r="FJ41" s="3">
        <v>1.4</v>
      </c>
      <c r="FK41" s="3">
        <v>1.3</v>
      </c>
    </row>
    <row r="42" ht="14.5" spans="1:167">
      <c r="A42" s="1"/>
      <c r="B42" s="11" t="s">
        <v>164</v>
      </c>
      <c r="C42" s="3" t="s">
        <v>162</v>
      </c>
      <c r="D42" s="3" t="s">
        <v>162</v>
      </c>
      <c r="E42" s="3" t="s">
        <v>162</v>
      </c>
      <c r="F42" s="3" t="s">
        <v>162</v>
      </c>
      <c r="G42" s="3" t="s">
        <v>162</v>
      </c>
      <c r="H42" s="3" t="s">
        <v>162</v>
      </c>
      <c r="I42" s="3" t="s">
        <v>162</v>
      </c>
      <c r="J42" s="3" t="s">
        <v>162</v>
      </c>
      <c r="K42" s="3" t="s">
        <v>162</v>
      </c>
      <c r="L42" s="3" t="s">
        <v>162</v>
      </c>
      <c r="M42" s="3" t="s">
        <v>162</v>
      </c>
      <c r="N42" s="3" t="s">
        <v>162</v>
      </c>
      <c r="O42" s="3" t="s">
        <v>162</v>
      </c>
      <c r="P42" s="3" t="s">
        <v>162</v>
      </c>
      <c r="Q42" s="3" t="s">
        <v>162</v>
      </c>
      <c r="R42" s="3" t="s">
        <v>162</v>
      </c>
      <c r="S42" s="3">
        <v>0</v>
      </c>
      <c r="T42" s="3" t="s">
        <v>162</v>
      </c>
      <c r="U42" s="3" t="s">
        <v>162</v>
      </c>
      <c r="V42" s="3" t="s">
        <v>162</v>
      </c>
      <c r="W42" s="3" t="s">
        <v>162</v>
      </c>
      <c r="Y42" s="1"/>
      <c r="Z42" s="11" t="s">
        <v>164</v>
      </c>
      <c r="AA42" s="3" t="s">
        <v>162</v>
      </c>
      <c r="AB42" s="3" t="s">
        <v>162</v>
      </c>
      <c r="AC42" s="3" t="s">
        <v>162</v>
      </c>
      <c r="AD42" s="3" t="s">
        <v>162</v>
      </c>
      <c r="AE42" s="3" t="s">
        <v>162</v>
      </c>
      <c r="AF42" s="3" t="s">
        <v>162</v>
      </c>
      <c r="AG42" s="3" t="s">
        <v>162</v>
      </c>
      <c r="AH42" s="3" t="s">
        <v>162</v>
      </c>
      <c r="AI42" s="3" t="s">
        <v>162</v>
      </c>
      <c r="AJ42" s="3" t="s">
        <v>162</v>
      </c>
      <c r="AK42" s="3" t="s">
        <v>162</v>
      </c>
      <c r="AL42" s="3" t="s">
        <v>162</v>
      </c>
      <c r="AM42" s="3" t="s">
        <v>162</v>
      </c>
      <c r="AN42" s="3" t="s">
        <v>162</v>
      </c>
      <c r="AO42" s="3">
        <v>0</v>
      </c>
      <c r="AP42" s="3" t="s">
        <v>162</v>
      </c>
      <c r="AQ42" s="3" t="s">
        <v>162</v>
      </c>
      <c r="AR42" s="3" t="s">
        <v>162</v>
      </c>
      <c r="AS42" s="3" t="s">
        <v>162</v>
      </c>
      <c r="AT42" s="3">
        <v>0</v>
      </c>
      <c r="AU42" s="3">
        <v>0</v>
      </c>
      <c r="AW42" s="1"/>
      <c r="AX42" s="11" t="s">
        <v>164</v>
      </c>
      <c r="AY42" s="3" t="s">
        <v>162</v>
      </c>
      <c r="AZ42" s="3" t="s">
        <v>162</v>
      </c>
      <c r="BA42" s="3" t="s">
        <v>162</v>
      </c>
      <c r="BB42" s="3" t="s">
        <v>162</v>
      </c>
      <c r="BC42" s="3" t="s">
        <v>162</v>
      </c>
      <c r="BD42" s="3" t="s">
        <v>162</v>
      </c>
      <c r="BE42" s="3" t="s">
        <v>162</v>
      </c>
      <c r="BF42" s="3" t="s">
        <v>162</v>
      </c>
      <c r="BG42" s="3" t="s">
        <v>162</v>
      </c>
      <c r="BH42" s="3" t="s">
        <v>162</v>
      </c>
      <c r="BI42" s="3" t="s">
        <v>162</v>
      </c>
      <c r="BJ42" s="3" t="s">
        <v>162</v>
      </c>
      <c r="BK42" s="3" t="s">
        <v>162</v>
      </c>
      <c r="BL42" s="3" t="s">
        <v>162</v>
      </c>
      <c r="BM42" s="3" t="s">
        <v>162</v>
      </c>
      <c r="BN42" s="3" t="s">
        <v>162</v>
      </c>
      <c r="BO42" s="3" t="s">
        <v>162</v>
      </c>
      <c r="BP42" s="3" t="s">
        <v>162</v>
      </c>
      <c r="BQ42" s="3" t="s">
        <v>162</v>
      </c>
      <c r="BR42" s="3">
        <v>0</v>
      </c>
      <c r="BS42" s="3">
        <v>0</v>
      </c>
      <c r="BU42" s="1"/>
      <c r="BV42" s="11" t="s">
        <v>164</v>
      </c>
      <c r="BW42" s="3" t="s">
        <v>162</v>
      </c>
      <c r="BX42" s="3" t="s">
        <v>162</v>
      </c>
      <c r="BY42" s="3" t="s">
        <v>162</v>
      </c>
      <c r="BZ42" s="3" t="s">
        <v>162</v>
      </c>
      <c r="CA42" s="3" t="s">
        <v>162</v>
      </c>
      <c r="CB42" s="3" t="s">
        <v>162</v>
      </c>
      <c r="CC42" s="3" t="s">
        <v>162</v>
      </c>
      <c r="CD42" s="3" t="s">
        <v>162</v>
      </c>
      <c r="CE42" s="3" t="s">
        <v>162</v>
      </c>
      <c r="CF42" s="3" t="s">
        <v>162</v>
      </c>
      <c r="CG42" s="3" t="s">
        <v>162</v>
      </c>
      <c r="CH42" s="3">
        <v>0</v>
      </c>
      <c r="CI42" s="3" t="s">
        <v>162</v>
      </c>
      <c r="CJ42" s="3" t="s">
        <v>162</v>
      </c>
      <c r="CK42" s="3" t="s">
        <v>162</v>
      </c>
      <c r="CL42" s="3" t="s">
        <v>162</v>
      </c>
      <c r="CM42" s="3" t="s">
        <v>162</v>
      </c>
      <c r="CN42" s="3" t="s">
        <v>162</v>
      </c>
      <c r="CO42" s="3">
        <v>0</v>
      </c>
      <c r="CP42" s="3">
        <v>0</v>
      </c>
      <c r="CQ42" s="3">
        <v>0</v>
      </c>
      <c r="CS42" s="1"/>
      <c r="CT42" s="11" t="s">
        <v>164</v>
      </c>
      <c r="CU42" s="3">
        <v>0</v>
      </c>
      <c r="CV42" s="3">
        <v>0</v>
      </c>
      <c r="CW42" s="3" t="s">
        <v>162</v>
      </c>
      <c r="CX42" s="3" t="s">
        <v>162</v>
      </c>
      <c r="CY42" s="3" t="s">
        <v>162</v>
      </c>
      <c r="CZ42" s="3" t="s">
        <v>162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 t="s">
        <v>162</v>
      </c>
      <c r="DH42" s="3" t="s">
        <v>162</v>
      </c>
      <c r="DI42" s="3" t="s">
        <v>162</v>
      </c>
      <c r="DJ42" s="3">
        <v>0</v>
      </c>
      <c r="DK42" s="3">
        <v>0</v>
      </c>
      <c r="DL42" s="3">
        <v>0</v>
      </c>
      <c r="DM42" s="3" t="s">
        <v>162</v>
      </c>
      <c r="DN42" s="3" t="s">
        <v>162</v>
      </c>
      <c r="DO42" s="3" t="s">
        <v>162</v>
      </c>
      <c r="DQ42" s="1"/>
      <c r="DR42" s="11" t="s">
        <v>164</v>
      </c>
      <c r="DS42" s="3" t="s">
        <v>162</v>
      </c>
      <c r="DT42" s="3" t="s">
        <v>162</v>
      </c>
      <c r="DU42" s="3" t="s">
        <v>162</v>
      </c>
      <c r="DV42" s="3" t="s">
        <v>162</v>
      </c>
      <c r="DW42" s="3" t="s">
        <v>162</v>
      </c>
      <c r="DX42" s="3" t="s">
        <v>162</v>
      </c>
      <c r="DY42" s="3" t="s">
        <v>162</v>
      </c>
      <c r="DZ42" s="3" t="s">
        <v>162</v>
      </c>
      <c r="EA42" s="3" t="s">
        <v>162</v>
      </c>
      <c r="EB42" s="3" t="s">
        <v>162</v>
      </c>
      <c r="EC42" s="3" t="s">
        <v>162</v>
      </c>
      <c r="ED42" s="3" t="s">
        <v>162</v>
      </c>
      <c r="EE42" s="3" t="s">
        <v>162</v>
      </c>
      <c r="EF42" s="3" t="s">
        <v>162</v>
      </c>
      <c r="EG42" s="3" t="s">
        <v>162</v>
      </c>
      <c r="EH42" s="3" t="s">
        <v>162</v>
      </c>
      <c r="EI42" s="3" t="s">
        <v>162</v>
      </c>
      <c r="EJ42" s="3" t="s">
        <v>162</v>
      </c>
      <c r="EK42" s="3">
        <v>0</v>
      </c>
      <c r="EL42" s="3">
        <v>0</v>
      </c>
      <c r="EM42" s="3">
        <v>0</v>
      </c>
      <c r="EO42" s="1"/>
      <c r="EP42" s="11" t="s">
        <v>164</v>
      </c>
      <c r="EQ42" s="3" t="s">
        <v>162</v>
      </c>
      <c r="ER42" s="3" t="s">
        <v>162</v>
      </c>
      <c r="ES42" s="3" t="s">
        <v>162</v>
      </c>
      <c r="ET42" s="3" t="s">
        <v>162</v>
      </c>
      <c r="EU42" s="3" t="s">
        <v>162</v>
      </c>
      <c r="EV42" s="3" t="s">
        <v>162</v>
      </c>
      <c r="EW42" s="3" t="s">
        <v>162</v>
      </c>
      <c r="EX42" s="3" t="s">
        <v>162</v>
      </c>
      <c r="EY42" s="3" t="s">
        <v>162</v>
      </c>
      <c r="EZ42" s="3" t="s">
        <v>162</v>
      </c>
      <c r="FA42" s="3" t="s">
        <v>162</v>
      </c>
      <c r="FB42" s="3" t="s">
        <v>162</v>
      </c>
      <c r="FC42" s="3" t="s">
        <v>162</v>
      </c>
      <c r="FD42" s="3" t="s">
        <v>162</v>
      </c>
      <c r="FE42" s="3" t="s">
        <v>162</v>
      </c>
      <c r="FF42" s="3" t="s">
        <v>162</v>
      </c>
      <c r="FG42" s="3" t="s">
        <v>162</v>
      </c>
      <c r="FH42" s="3" t="s">
        <v>162</v>
      </c>
      <c r="FI42" s="3">
        <v>0</v>
      </c>
      <c r="FJ42" s="3">
        <v>0</v>
      </c>
      <c r="FK42" s="3">
        <v>0</v>
      </c>
    </row>
    <row r="43" ht="14.5" spans="1:167">
      <c r="A43" s="1"/>
      <c r="B43" s="11" t="s">
        <v>165</v>
      </c>
      <c r="C43" s="3">
        <v>1.3</v>
      </c>
      <c r="D43" s="3">
        <v>1.1</v>
      </c>
      <c r="E43" s="3">
        <v>1.1</v>
      </c>
      <c r="F43" s="3">
        <v>1.2</v>
      </c>
      <c r="G43" s="3">
        <v>1.3</v>
      </c>
      <c r="H43" s="3">
        <v>0.9</v>
      </c>
      <c r="I43" s="3">
        <v>0.6</v>
      </c>
      <c r="J43" s="3">
        <v>0.7</v>
      </c>
      <c r="K43" s="3">
        <v>0.4</v>
      </c>
      <c r="L43" s="3">
        <v>0.4</v>
      </c>
      <c r="M43" s="3" t="s">
        <v>162</v>
      </c>
      <c r="N43" s="3" t="s">
        <v>162</v>
      </c>
      <c r="O43" s="3" t="s">
        <v>162</v>
      </c>
      <c r="P43" s="3" t="s">
        <v>162</v>
      </c>
      <c r="Q43" s="3" t="s">
        <v>162</v>
      </c>
      <c r="R43" s="3" t="s">
        <v>162</v>
      </c>
      <c r="S43" s="3" t="s">
        <v>162</v>
      </c>
      <c r="T43" s="3" t="s">
        <v>162</v>
      </c>
      <c r="U43" s="3" t="s">
        <v>162</v>
      </c>
      <c r="V43" s="3" t="s">
        <v>162</v>
      </c>
      <c r="W43" s="3" t="s">
        <v>162</v>
      </c>
      <c r="Y43" s="1"/>
      <c r="Z43" s="11" t="s">
        <v>165</v>
      </c>
      <c r="AA43" s="3">
        <v>2.1</v>
      </c>
      <c r="AB43" s="3">
        <v>2.3</v>
      </c>
      <c r="AC43" s="3">
        <v>1.9</v>
      </c>
      <c r="AD43" s="3">
        <v>2.5</v>
      </c>
      <c r="AE43" s="3">
        <v>2.5</v>
      </c>
      <c r="AF43" s="3">
        <v>2.2</v>
      </c>
      <c r="AG43" s="3">
        <v>1.7</v>
      </c>
      <c r="AH43" s="3">
        <v>1.7</v>
      </c>
      <c r="AI43" s="3">
        <v>0.9</v>
      </c>
      <c r="AJ43" s="3">
        <v>0.5</v>
      </c>
      <c r="AK43" s="3" t="s">
        <v>162</v>
      </c>
      <c r="AL43" s="3">
        <v>0.3</v>
      </c>
      <c r="AM43" s="3" t="s">
        <v>162</v>
      </c>
      <c r="AN43" s="3">
        <v>0.2</v>
      </c>
      <c r="AO43" s="3">
        <v>0.2</v>
      </c>
      <c r="AP43" s="3">
        <v>0.2</v>
      </c>
      <c r="AQ43" s="3" t="s">
        <v>162</v>
      </c>
      <c r="AR43" s="3">
        <v>0.2</v>
      </c>
      <c r="AS43" s="3" t="s">
        <v>162</v>
      </c>
      <c r="AT43" s="3">
        <v>0.1</v>
      </c>
      <c r="AU43" s="3">
        <v>0.1</v>
      </c>
      <c r="AW43" s="1"/>
      <c r="AX43" s="11" t="s">
        <v>165</v>
      </c>
      <c r="AY43" s="3" t="s">
        <v>162</v>
      </c>
      <c r="AZ43" s="3" t="s">
        <v>162</v>
      </c>
      <c r="BA43" s="3" t="s">
        <v>162</v>
      </c>
      <c r="BB43" s="3" t="s">
        <v>162</v>
      </c>
      <c r="BC43" s="3" t="s">
        <v>162</v>
      </c>
      <c r="BD43" s="3" t="s">
        <v>162</v>
      </c>
      <c r="BE43" s="3">
        <v>0.1</v>
      </c>
      <c r="BF43" s="3">
        <v>0.2</v>
      </c>
      <c r="BG43" s="3" t="s">
        <v>162</v>
      </c>
      <c r="BH43" s="3" t="s">
        <v>162</v>
      </c>
      <c r="BI43" s="3" t="s">
        <v>162</v>
      </c>
      <c r="BJ43" s="3" t="s">
        <v>162</v>
      </c>
      <c r="BK43" s="3">
        <v>0</v>
      </c>
      <c r="BL43" s="3" t="s">
        <v>162</v>
      </c>
      <c r="BM43" s="3" t="s">
        <v>162</v>
      </c>
      <c r="BN43" s="3" t="s">
        <v>162</v>
      </c>
      <c r="BO43" s="3" t="s">
        <v>162</v>
      </c>
      <c r="BP43" s="3" t="s">
        <v>162</v>
      </c>
      <c r="BQ43" s="3" t="s">
        <v>162</v>
      </c>
      <c r="BR43" s="3">
        <v>0.1</v>
      </c>
      <c r="BS43" s="3">
        <v>0.1</v>
      </c>
      <c r="BU43" s="1"/>
      <c r="BV43" s="11" t="s">
        <v>165</v>
      </c>
      <c r="BW43" s="3" t="s">
        <v>162</v>
      </c>
      <c r="BX43" s="3" t="s">
        <v>162</v>
      </c>
      <c r="BY43" s="3" t="s">
        <v>162</v>
      </c>
      <c r="BZ43" s="3" t="s">
        <v>162</v>
      </c>
      <c r="CA43" s="3" t="s">
        <v>162</v>
      </c>
      <c r="CB43" s="3" t="s">
        <v>162</v>
      </c>
      <c r="CC43" s="3" t="s">
        <v>162</v>
      </c>
      <c r="CD43" s="3" t="s">
        <v>162</v>
      </c>
      <c r="CE43" s="3" t="s">
        <v>162</v>
      </c>
      <c r="CF43" s="3" t="s">
        <v>162</v>
      </c>
      <c r="CG43" s="3" t="s">
        <v>162</v>
      </c>
      <c r="CH43" s="3" t="s">
        <v>162</v>
      </c>
      <c r="CI43" s="3" t="s">
        <v>162</v>
      </c>
      <c r="CJ43" s="3" t="s">
        <v>162</v>
      </c>
      <c r="CK43" s="3" t="s">
        <v>162</v>
      </c>
      <c r="CL43" s="3" t="s">
        <v>162</v>
      </c>
      <c r="CM43" s="3" t="s">
        <v>162</v>
      </c>
      <c r="CN43" s="3" t="s">
        <v>162</v>
      </c>
      <c r="CO43" s="3" t="s">
        <v>162</v>
      </c>
      <c r="CP43" s="3" t="s">
        <v>162</v>
      </c>
      <c r="CQ43" s="3" t="s">
        <v>162</v>
      </c>
      <c r="CS43" s="1"/>
      <c r="CT43" s="11" t="s">
        <v>165</v>
      </c>
      <c r="CU43" s="3" t="s">
        <v>162</v>
      </c>
      <c r="CV43" s="3">
        <v>0</v>
      </c>
      <c r="CW43" s="3">
        <v>0</v>
      </c>
      <c r="CX43" s="3" t="s">
        <v>162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 t="s">
        <v>162</v>
      </c>
      <c r="ER43" s="3" t="s">
        <v>162</v>
      </c>
      <c r="ES43" s="3" t="s">
        <v>162</v>
      </c>
      <c r="ET43" s="3" t="s">
        <v>162</v>
      </c>
      <c r="EU43" s="3" t="s">
        <v>162</v>
      </c>
      <c r="EV43" s="3" t="s">
        <v>162</v>
      </c>
      <c r="EW43" s="3">
        <v>0.2</v>
      </c>
      <c r="EX43" s="3">
        <v>0.1</v>
      </c>
      <c r="EY43" s="3" t="s">
        <v>162</v>
      </c>
      <c r="EZ43" s="3" t="s">
        <v>162</v>
      </c>
      <c r="FA43" s="3" t="s">
        <v>162</v>
      </c>
      <c r="FB43" s="3" t="s">
        <v>162</v>
      </c>
      <c r="FC43" s="3" t="s">
        <v>162</v>
      </c>
      <c r="FD43" s="3" t="s">
        <v>162</v>
      </c>
      <c r="FE43" s="3" t="s">
        <v>162</v>
      </c>
      <c r="FF43" s="3" t="s">
        <v>162</v>
      </c>
      <c r="FG43" s="3" t="s">
        <v>162</v>
      </c>
      <c r="FH43" s="3" t="s">
        <v>162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166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166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166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166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166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167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 t="s">
        <v>162</v>
      </c>
      <c r="J45" s="3" t="s">
        <v>162</v>
      </c>
      <c r="K45" s="3" t="s">
        <v>162</v>
      </c>
      <c r="L45" s="3" t="s">
        <v>162</v>
      </c>
      <c r="M45" s="3" t="s">
        <v>162</v>
      </c>
      <c r="N45" s="3" t="s">
        <v>162</v>
      </c>
      <c r="O45" s="3" t="s">
        <v>162</v>
      </c>
      <c r="P45" s="3" t="s">
        <v>162</v>
      </c>
      <c r="Q45" s="3" t="s">
        <v>162</v>
      </c>
      <c r="R45" s="3" t="s">
        <v>162</v>
      </c>
      <c r="S45" s="3" t="s">
        <v>162</v>
      </c>
      <c r="T45" s="3">
        <v>0</v>
      </c>
      <c r="U45" s="3" t="s">
        <v>162</v>
      </c>
      <c r="V45" s="3" t="s">
        <v>162</v>
      </c>
      <c r="W45" s="3" t="s">
        <v>162</v>
      </c>
      <c r="Y45" s="1"/>
      <c r="Z45" s="11" t="s">
        <v>167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 t="s">
        <v>162</v>
      </c>
      <c r="AK45" s="3" t="s">
        <v>162</v>
      </c>
      <c r="AL45" s="3" t="s">
        <v>162</v>
      </c>
      <c r="AM45" s="3">
        <v>0</v>
      </c>
      <c r="AN45" s="3">
        <v>0</v>
      </c>
      <c r="AO45" s="3">
        <v>0</v>
      </c>
      <c r="AP45" s="3">
        <v>0</v>
      </c>
      <c r="AQ45" s="3" t="s">
        <v>162</v>
      </c>
      <c r="AR45" s="3">
        <v>0</v>
      </c>
      <c r="AS45" s="3" t="s">
        <v>162</v>
      </c>
      <c r="AT45" s="3">
        <v>0</v>
      </c>
      <c r="AU45" s="3">
        <v>0</v>
      </c>
      <c r="AW45" s="1"/>
      <c r="AX45" s="11" t="s">
        <v>167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 t="s">
        <v>162</v>
      </c>
      <c r="BO45" s="3" t="s">
        <v>162</v>
      </c>
      <c r="BP45" s="3" t="s">
        <v>162</v>
      </c>
      <c r="BQ45" s="3">
        <v>0</v>
      </c>
      <c r="BR45" s="3">
        <v>0</v>
      </c>
      <c r="BS45" s="3">
        <v>0</v>
      </c>
      <c r="BU45" s="1"/>
      <c r="BV45" s="11" t="s">
        <v>167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 t="s">
        <v>162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 t="s">
        <v>162</v>
      </c>
      <c r="CL45" s="3" t="s">
        <v>162</v>
      </c>
      <c r="CM45" s="3" t="s">
        <v>162</v>
      </c>
      <c r="CN45" s="3" t="s">
        <v>162</v>
      </c>
      <c r="CO45" s="3" t="s">
        <v>162</v>
      </c>
      <c r="CP45" s="3" t="s">
        <v>162</v>
      </c>
      <c r="CQ45" s="3" t="s">
        <v>162</v>
      </c>
      <c r="CS45" s="1"/>
      <c r="CT45" s="11" t="s">
        <v>167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 t="s">
        <v>162</v>
      </c>
      <c r="DA45" s="3" t="s">
        <v>162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167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 t="s">
        <v>162</v>
      </c>
      <c r="DY45" s="3">
        <v>0</v>
      </c>
      <c r="DZ45" s="3">
        <v>0</v>
      </c>
      <c r="EA45" s="3" t="s">
        <v>162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O45" s="1"/>
      <c r="EP45" s="11" t="s">
        <v>167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 t="s">
        <v>162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168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168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168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168</v>
      </c>
      <c r="BW46" s="3" t="s">
        <v>162</v>
      </c>
      <c r="BX46" s="3" t="s">
        <v>162</v>
      </c>
      <c r="BY46" s="3" t="s">
        <v>162</v>
      </c>
      <c r="BZ46" s="3" t="s">
        <v>162</v>
      </c>
      <c r="CA46" s="3" t="s">
        <v>162</v>
      </c>
      <c r="CB46" s="3" t="s">
        <v>162</v>
      </c>
      <c r="CC46" s="3" t="s">
        <v>162</v>
      </c>
      <c r="CD46" s="3" t="s">
        <v>162</v>
      </c>
      <c r="CE46" s="3" t="s">
        <v>162</v>
      </c>
      <c r="CF46" s="3" t="s">
        <v>162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168</v>
      </c>
      <c r="EQ46" s="3">
        <v>0</v>
      </c>
      <c r="ER46" s="3">
        <v>0</v>
      </c>
      <c r="ES46" s="3" t="s">
        <v>162</v>
      </c>
      <c r="ET46" s="3" t="s">
        <v>162</v>
      </c>
      <c r="EU46" s="3" t="s">
        <v>162</v>
      </c>
      <c r="EV46" s="3" t="s">
        <v>162</v>
      </c>
      <c r="EW46" s="3" t="s">
        <v>162</v>
      </c>
      <c r="EX46" s="3" t="s">
        <v>162</v>
      </c>
      <c r="EY46" s="3" t="s">
        <v>162</v>
      </c>
      <c r="EZ46" s="3" t="s">
        <v>162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169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169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169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170</v>
      </c>
      <c r="C48" s="3" t="s">
        <v>162</v>
      </c>
      <c r="D48" s="3" t="s">
        <v>162</v>
      </c>
      <c r="E48" s="3" t="s">
        <v>162</v>
      </c>
      <c r="F48" s="3" t="s">
        <v>162</v>
      </c>
      <c r="G48" s="3" t="s">
        <v>162</v>
      </c>
      <c r="H48" s="3" t="s">
        <v>162</v>
      </c>
      <c r="I48" s="3" t="s">
        <v>162</v>
      </c>
      <c r="J48" s="3" t="s">
        <v>162</v>
      </c>
      <c r="K48" s="3" t="s">
        <v>162</v>
      </c>
      <c r="L48" s="3" t="s">
        <v>162</v>
      </c>
      <c r="M48" s="3" t="s">
        <v>162</v>
      </c>
      <c r="N48" s="3" t="s">
        <v>162</v>
      </c>
      <c r="O48" s="3" t="s">
        <v>162</v>
      </c>
      <c r="P48" s="3" t="s">
        <v>162</v>
      </c>
      <c r="Q48" s="3" t="s">
        <v>162</v>
      </c>
      <c r="R48" s="3" t="s">
        <v>162</v>
      </c>
      <c r="S48" s="3" t="s">
        <v>162</v>
      </c>
      <c r="T48" s="3" t="s">
        <v>162</v>
      </c>
      <c r="U48" s="3" t="s">
        <v>162</v>
      </c>
      <c r="V48" s="3" t="s">
        <v>162</v>
      </c>
      <c r="W48" s="3">
        <v>0</v>
      </c>
      <c r="Y48" s="1"/>
      <c r="Z48" s="11" t="s">
        <v>170</v>
      </c>
      <c r="AA48" s="3">
        <v>0.1</v>
      </c>
      <c r="AB48" s="3">
        <v>0</v>
      </c>
      <c r="AC48" s="3">
        <v>0.1</v>
      </c>
      <c r="AD48" s="3">
        <v>0.1</v>
      </c>
      <c r="AE48" s="3">
        <v>0.1</v>
      </c>
      <c r="AF48" s="3">
        <v>0.1</v>
      </c>
      <c r="AG48" s="3">
        <v>0.1</v>
      </c>
      <c r="AH48" s="3">
        <v>0</v>
      </c>
      <c r="AI48" s="3">
        <v>0.1</v>
      </c>
      <c r="AJ48" s="3">
        <v>0.1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0.1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 t="s">
        <v>162</v>
      </c>
      <c r="BX48" s="3" t="s">
        <v>162</v>
      </c>
      <c r="BY48" s="3" t="s">
        <v>162</v>
      </c>
      <c r="BZ48" s="3" t="s">
        <v>162</v>
      </c>
      <c r="CA48" s="3" t="s">
        <v>162</v>
      </c>
      <c r="CB48" s="3" t="s">
        <v>162</v>
      </c>
      <c r="CC48" s="3" t="s">
        <v>162</v>
      </c>
      <c r="CD48" s="3" t="s">
        <v>162</v>
      </c>
      <c r="CE48" s="3" t="s">
        <v>162</v>
      </c>
      <c r="CF48" s="3" t="s">
        <v>162</v>
      </c>
      <c r="CG48" s="3" t="s">
        <v>162</v>
      </c>
      <c r="CH48" s="3" t="s">
        <v>162</v>
      </c>
      <c r="CI48" s="3" t="s">
        <v>162</v>
      </c>
      <c r="CJ48" s="3" t="s">
        <v>162</v>
      </c>
      <c r="CK48" s="3" t="s">
        <v>162</v>
      </c>
      <c r="CL48" s="3" t="s">
        <v>162</v>
      </c>
      <c r="CM48" s="3" t="s">
        <v>162</v>
      </c>
      <c r="CN48" s="3" t="s">
        <v>162</v>
      </c>
      <c r="CO48" s="3" t="s">
        <v>162</v>
      </c>
      <c r="CP48" s="3" t="s">
        <v>162</v>
      </c>
      <c r="CQ48" s="3" t="s">
        <v>162</v>
      </c>
      <c r="CS48" s="1"/>
      <c r="CT48" s="11" t="s">
        <v>170</v>
      </c>
      <c r="CU48" s="3" t="s">
        <v>162</v>
      </c>
      <c r="CV48" s="3" t="s">
        <v>162</v>
      </c>
      <c r="CW48" s="3" t="s">
        <v>162</v>
      </c>
      <c r="CX48" s="3" t="s">
        <v>162</v>
      </c>
      <c r="CY48" s="3" t="s">
        <v>162</v>
      </c>
      <c r="CZ48" s="3" t="s">
        <v>162</v>
      </c>
      <c r="DA48" s="3" t="s">
        <v>162</v>
      </c>
      <c r="DB48" s="3" t="s">
        <v>162</v>
      </c>
      <c r="DC48" s="3" t="s">
        <v>162</v>
      </c>
      <c r="DD48" s="3">
        <v>0</v>
      </c>
      <c r="DE48" s="3">
        <v>0</v>
      </c>
      <c r="DF48" s="3" t="s">
        <v>162</v>
      </c>
      <c r="DG48" s="3" t="s">
        <v>162</v>
      </c>
      <c r="DH48" s="3" t="s">
        <v>162</v>
      </c>
      <c r="DI48" s="3" t="s">
        <v>162</v>
      </c>
      <c r="DJ48" s="3" t="s">
        <v>162</v>
      </c>
      <c r="DK48" s="3" t="s">
        <v>162</v>
      </c>
      <c r="DL48" s="3" t="s">
        <v>162</v>
      </c>
      <c r="DM48" s="3" t="s">
        <v>162</v>
      </c>
      <c r="DN48" s="3" t="s">
        <v>162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0.1</v>
      </c>
      <c r="ER48" s="3">
        <v>0.1</v>
      </c>
      <c r="ES48" s="3">
        <v>0.1</v>
      </c>
      <c r="ET48" s="3">
        <v>0.1</v>
      </c>
      <c r="EU48" s="3">
        <v>0.1</v>
      </c>
      <c r="EV48" s="3">
        <v>0.1</v>
      </c>
      <c r="EW48" s="3">
        <v>0.1</v>
      </c>
      <c r="EX48" s="3">
        <v>0.1</v>
      </c>
      <c r="EY48" s="3">
        <v>0.1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0.1</v>
      </c>
      <c r="FF48" s="3">
        <v>0.1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 t="s">
        <v>162</v>
      </c>
      <c r="O49" s="3" t="s">
        <v>162</v>
      </c>
      <c r="P49" s="3" t="s">
        <v>162</v>
      </c>
      <c r="Q49" s="3" t="s">
        <v>162</v>
      </c>
      <c r="R49" s="3">
        <v>0</v>
      </c>
      <c r="S49" s="3" t="s">
        <v>162</v>
      </c>
      <c r="T49" s="3" t="s">
        <v>162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 t="s">
        <v>162</v>
      </c>
      <c r="AL49" s="3" t="s">
        <v>162</v>
      </c>
      <c r="AM49" s="3" t="s">
        <v>162</v>
      </c>
      <c r="AN49" s="3" t="s">
        <v>162</v>
      </c>
      <c r="AO49" s="3" t="s">
        <v>162</v>
      </c>
      <c r="AP49" s="3" t="s">
        <v>162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 t="s">
        <v>162</v>
      </c>
      <c r="ER49" s="3" t="s">
        <v>162</v>
      </c>
      <c r="ES49" s="3" t="s">
        <v>162</v>
      </c>
      <c r="ET49" s="3" t="s">
        <v>162</v>
      </c>
      <c r="EU49" s="3" t="s">
        <v>162</v>
      </c>
      <c r="EV49" s="3" t="s">
        <v>162</v>
      </c>
      <c r="EW49" s="3" t="s">
        <v>162</v>
      </c>
      <c r="EX49" s="3" t="s">
        <v>162</v>
      </c>
      <c r="EY49" s="3" t="s">
        <v>162</v>
      </c>
      <c r="EZ49" s="3" t="s">
        <v>162</v>
      </c>
      <c r="FA49" s="3" t="s">
        <v>162</v>
      </c>
      <c r="FB49" s="3" t="s">
        <v>162</v>
      </c>
      <c r="FC49" s="3" t="s">
        <v>162</v>
      </c>
      <c r="FD49" s="3">
        <v>0</v>
      </c>
      <c r="FE49" s="3">
        <v>0</v>
      </c>
      <c r="FF49" s="3" t="s">
        <v>162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14</v>
      </c>
      <c r="D51" s="5">
        <v>13.9</v>
      </c>
      <c r="E51" s="5">
        <v>13.9</v>
      </c>
      <c r="F51" s="5">
        <v>14</v>
      </c>
      <c r="G51" s="5">
        <v>13</v>
      </c>
      <c r="H51" s="5">
        <v>11.9</v>
      </c>
      <c r="I51" s="5">
        <v>9.2</v>
      </c>
      <c r="J51" s="5">
        <v>9.2</v>
      </c>
      <c r="K51" s="5">
        <v>7.8</v>
      </c>
      <c r="L51" s="5">
        <v>7.7</v>
      </c>
      <c r="M51" s="5">
        <v>8.5</v>
      </c>
      <c r="N51" s="5">
        <v>9.3</v>
      </c>
      <c r="O51" s="5">
        <v>9.8</v>
      </c>
      <c r="P51" s="5">
        <v>7.2</v>
      </c>
      <c r="Q51" s="5">
        <v>7.6</v>
      </c>
      <c r="R51" s="5">
        <v>7.4</v>
      </c>
      <c r="S51" s="5">
        <v>6</v>
      </c>
      <c r="T51" s="5">
        <v>6.3</v>
      </c>
      <c r="U51" s="5">
        <v>6.6</v>
      </c>
      <c r="V51" s="5">
        <v>6.3</v>
      </c>
      <c r="W51" s="5">
        <v>6.4</v>
      </c>
      <c r="Y51" s="8"/>
      <c r="Z51" s="9" t="s">
        <v>176</v>
      </c>
      <c r="AA51" s="5">
        <v>16.1</v>
      </c>
      <c r="AB51" s="5">
        <v>15.9</v>
      </c>
      <c r="AC51" s="5">
        <v>13.9</v>
      </c>
      <c r="AD51" s="5">
        <v>14.5</v>
      </c>
      <c r="AE51" s="5">
        <v>13.5</v>
      </c>
      <c r="AF51" s="5">
        <v>13.4</v>
      </c>
      <c r="AG51" s="5">
        <v>12.6</v>
      </c>
      <c r="AH51" s="5">
        <v>13.4</v>
      </c>
      <c r="AI51" s="5">
        <v>10.7</v>
      </c>
      <c r="AJ51" s="5">
        <v>10.5</v>
      </c>
      <c r="AK51" s="5">
        <v>9.9</v>
      </c>
      <c r="AL51" s="5">
        <v>10</v>
      </c>
      <c r="AM51" s="5">
        <v>9.9</v>
      </c>
      <c r="AN51" s="5">
        <v>10.2</v>
      </c>
      <c r="AO51" s="5">
        <v>8.5</v>
      </c>
      <c r="AP51" s="5">
        <v>8.7</v>
      </c>
      <c r="AQ51" s="5">
        <v>8.8</v>
      </c>
      <c r="AR51" s="5">
        <v>9.9</v>
      </c>
      <c r="AS51" s="5">
        <v>10.6</v>
      </c>
      <c r="AT51" s="5">
        <v>9.6</v>
      </c>
      <c r="AU51" s="5">
        <v>10.8</v>
      </c>
      <c r="AW51" s="8"/>
      <c r="AX51" s="9" t="s">
        <v>176</v>
      </c>
      <c r="AY51" s="5">
        <v>17.5</v>
      </c>
      <c r="AZ51" s="5">
        <v>17.2</v>
      </c>
      <c r="BA51" s="5">
        <v>16.3</v>
      </c>
      <c r="BB51" s="5">
        <v>14.4</v>
      </c>
      <c r="BC51" s="5">
        <v>12.7</v>
      </c>
      <c r="BD51" s="5">
        <v>12.5</v>
      </c>
      <c r="BE51" s="5">
        <v>11.6</v>
      </c>
      <c r="BF51" s="5">
        <v>12.5</v>
      </c>
      <c r="BG51" s="5">
        <v>11.7</v>
      </c>
      <c r="BH51" s="5">
        <v>15.8</v>
      </c>
      <c r="BI51" s="5">
        <v>12.3</v>
      </c>
      <c r="BJ51" s="5">
        <v>15</v>
      </c>
      <c r="BK51" s="5">
        <v>16.2</v>
      </c>
      <c r="BL51" s="5">
        <v>14.4</v>
      </c>
      <c r="BM51" s="5">
        <v>13.3</v>
      </c>
      <c r="BN51" s="5">
        <v>13.4</v>
      </c>
      <c r="BO51" s="5">
        <v>15.1</v>
      </c>
      <c r="BP51" s="5">
        <v>14.7</v>
      </c>
      <c r="BQ51" s="5">
        <v>14.4</v>
      </c>
      <c r="BR51" s="5">
        <v>15.7</v>
      </c>
      <c r="BS51" s="5">
        <v>14.7</v>
      </c>
      <c r="BU51" s="8"/>
      <c r="BV51" s="9" t="s">
        <v>176</v>
      </c>
      <c r="BW51" s="5">
        <v>22.1</v>
      </c>
      <c r="BX51" s="5">
        <v>17.7</v>
      </c>
      <c r="BY51" s="5">
        <v>15.7</v>
      </c>
      <c r="BZ51" s="5">
        <v>14.5</v>
      </c>
      <c r="CA51" s="5">
        <v>13.3</v>
      </c>
      <c r="CB51" s="5">
        <v>14.4</v>
      </c>
      <c r="CC51" s="5">
        <v>12.8</v>
      </c>
      <c r="CD51" s="5">
        <v>9.9</v>
      </c>
      <c r="CE51" s="5">
        <v>8.2</v>
      </c>
      <c r="CF51" s="5">
        <v>9.5</v>
      </c>
      <c r="CG51" s="5">
        <v>4.8</v>
      </c>
      <c r="CH51" s="5">
        <v>4.8</v>
      </c>
      <c r="CI51" s="5">
        <v>6.6</v>
      </c>
      <c r="CJ51" s="5">
        <v>6.2</v>
      </c>
      <c r="CK51" s="5">
        <v>6.5</v>
      </c>
      <c r="CL51" s="5">
        <v>6.2</v>
      </c>
      <c r="CM51" s="5">
        <v>6</v>
      </c>
      <c r="CN51" s="5">
        <v>2.4</v>
      </c>
      <c r="CO51" s="5">
        <v>2.2</v>
      </c>
      <c r="CP51" s="5">
        <v>6.1</v>
      </c>
      <c r="CQ51" s="5">
        <v>5.6</v>
      </c>
      <c r="CS51" s="8"/>
      <c r="CT51" s="9" t="s">
        <v>176</v>
      </c>
      <c r="CU51" s="5">
        <v>19.3</v>
      </c>
      <c r="CV51" s="5">
        <v>16</v>
      </c>
      <c r="CW51" s="5">
        <v>15.9</v>
      </c>
      <c r="CX51" s="5">
        <v>16.6</v>
      </c>
      <c r="CY51" s="5">
        <v>13.4</v>
      </c>
      <c r="CZ51" s="5">
        <v>20.6</v>
      </c>
      <c r="DA51" s="5">
        <v>10.4</v>
      </c>
      <c r="DB51" s="5">
        <v>11.5</v>
      </c>
      <c r="DC51" s="5">
        <v>15.7</v>
      </c>
      <c r="DD51" s="5">
        <v>17.3</v>
      </c>
      <c r="DE51" s="5">
        <v>17.4</v>
      </c>
      <c r="DF51" s="5">
        <v>16.5</v>
      </c>
      <c r="DG51" s="5">
        <v>9.2</v>
      </c>
      <c r="DH51" s="5">
        <v>8.2</v>
      </c>
      <c r="DI51" s="5">
        <v>9.8</v>
      </c>
      <c r="DJ51" s="5">
        <v>10.6</v>
      </c>
      <c r="DK51" s="5">
        <v>11.3</v>
      </c>
      <c r="DL51" s="5">
        <v>10.4</v>
      </c>
      <c r="DM51" s="5">
        <v>26.1</v>
      </c>
      <c r="DN51" s="5">
        <v>26.8</v>
      </c>
      <c r="DO51" s="5">
        <v>24.7</v>
      </c>
      <c r="DQ51" s="8"/>
      <c r="DR51" s="9" t="s">
        <v>176</v>
      </c>
      <c r="DS51" s="5">
        <v>8.3</v>
      </c>
      <c r="DT51" s="5">
        <v>7.9</v>
      </c>
      <c r="DU51" s="5">
        <v>7.5</v>
      </c>
      <c r="DV51" s="5">
        <v>6</v>
      </c>
      <c r="DW51" s="5">
        <v>6.3</v>
      </c>
      <c r="DX51" s="5">
        <v>5.5</v>
      </c>
      <c r="DY51" s="5">
        <v>5.9</v>
      </c>
      <c r="DZ51" s="5">
        <v>5.6</v>
      </c>
      <c r="EA51" s="5">
        <v>6</v>
      </c>
      <c r="EB51" s="5">
        <v>5.9</v>
      </c>
      <c r="EC51" s="5">
        <v>6.3</v>
      </c>
      <c r="ED51" s="5">
        <v>6.6</v>
      </c>
      <c r="EE51" s="5">
        <v>7.4</v>
      </c>
      <c r="EF51" s="5">
        <v>6.3</v>
      </c>
      <c r="EG51" s="5">
        <v>7.4</v>
      </c>
      <c r="EH51" s="5">
        <v>7.6</v>
      </c>
      <c r="EI51" s="5">
        <v>9.2</v>
      </c>
      <c r="EJ51" s="5">
        <v>10.3</v>
      </c>
      <c r="EK51" s="5">
        <v>10.9</v>
      </c>
      <c r="EL51" s="5">
        <v>9.2</v>
      </c>
      <c r="EM51" s="5">
        <v>8.9</v>
      </c>
      <c r="EO51" s="8"/>
      <c r="EP51" s="9" t="s">
        <v>176</v>
      </c>
      <c r="EQ51" s="5">
        <v>10</v>
      </c>
      <c r="ER51" s="5">
        <v>10.2</v>
      </c>
      <c r="ES51" s="5">
        <v>9.3</v>
      </c>
      <c r="ET51" s="5">
        <v>8.7</v>
      </c>
      <c r="EU51" s="5">
        <v>7.5</v>
      </c>
      <c r="EV51" s="5">
        <v>5.9</v>
      </c>
      <c r="EW51" s="5">
        <v>6</v>
      </c>
      <c r="EX51" s="5">
        <v>6.4</v>
      </c>
      <c r="EY51" s="5">
        <v>6.2</v>
      </c>
      <c r="EZ51" s="5">
        <v>6.7</v>
      </c>
      <c r="FA51" s="5">
        <v>6.4</v>
      </c>
      <c r="FB51" s="5">
        <v>6.5</v>
      </c>
      <c r="FC51" s="5">
        <v>6.6</v>
      </c>
      <c r="FD51" s="5">
        <v>6.2</v>
      </c>
      <c r="FE51" s="5">
        <v>6.1</v>
      </c>
      <c r="FF51" s="5">
        <v>6.4</v>
      </c>
      <c r="FG51" s="5">
        <v>7.2</v>
      </c>
      <c r="FH51" s="5">
        <v>7.4</v>
      </c>
      <c r="FI51" s="5">
        <v>7.5</v>
      </c>
      <c r="FJ51" s="5">
        <v>7.6</v>
      </c>
      <c r="FK51" s="5">
        <v>7.8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177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177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177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177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177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177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178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178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178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178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178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178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1"/>
  <sheetViews>
    <sheetView topLeftCell="A3" workbookViewId="0">
      <selection activeCell="A10" sqref="A10:B10"/>
    </sheetView>
  </sheetViews>
  <sheetFormatPr defaultColWidth="9" defaultRowHeight="12.5"/>
  <cols>
    <col min="2" max="2" width="44.8181818181818" customWidth="1"/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149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149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149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149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150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151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152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154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155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209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209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209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209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209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209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209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9" t="s">
        <v>210</v>
      </c>
      <c r="C13" s="5">
        <v>1.6</v>
      </c>
      <c r="D13" s="5">
        <v>1.5</v>
      </c>
      <c r="E13" s="5">
        <v>1.4</v>
      </c>
      <c r="F13" s="5">
        <v>1</v>
      </c>
      <c r="G13" s="5">
        <v>0.9</v>
      </c>
      <c r="H13" s="5">
        <v>1.2</v>
      </c>
      <c r="I13" s="5">
        <v>1.7</v>
      </c>
      <c r="J13" s="5">
        <v>2.5</v>
      </c>
      <c r="K13" s="5">
        <v>1.7</v>
      </c>
      <c r="L13" s="5">
        <v>1.8</v>
      </c>
      <c r="M13" s="5">
        <v>1.7</v>
      </c>
      <c r="N13" s="5">
        <v>1.7</v>
      </c>
      <c r="O13" s="5">
        <v>1.6</v>
      </c>
      <c r="P13" s="5">
        <v>1.6</v>
      </c>
      <c r="Q13" s="5">
        <v>1.5</v>
      </c>
      <c r="R13" s="5">
        <v>1.5</v>
      </c>
      <c r="S13" s="5">
        <v>1.3</v>
      </c>
      <c r="T13" s="5">
        <v>2.7</v>
      </c>
      <c r="U13" s="5">
        <v>2.8</v>
      </c>
      <c r="V13" s="5">
        <v>2.7</v>
      </c>
      <c r="W13" s="5">
        <v>1.3</v>
      </c>
      <c r="Y13" s="8"/>
      <c r="Z13" s="9" t="s">
        <v>210</v>
      </c>
      <c r="AA13" s="5">
        <v>169.8</v>
      </c>
      <c r="AB13" s="5">
        <v>185</v>
      </c>
      <c r="AC13" s="5">
        <v>192.2</v>
      </c>
      <c r="AD13" s="5">
        <v>199.2</v>
      </c>
      <c r="AE13" s="5">
        <v>186</v>
      </c>
      <c r="AF13" s="5">
        <v>199.1</v>
      </c>
      <c r="AG13" s="5">
        <v>204.3</v>
      </c>
      <c r="AH13" s="5">
        <v>195.3</v>
      </c>
      <c r="AI13" s="5">
        <v>199.4</v>
      </c>
      <c r="AJ13" s="5">
        <v>174.6</v>
      </c>
      <c r="AK13" s="5">
        <v>180.1</v>
      </c>
      <c r="AL13" s="5">
        <v>188.9</v>
      </c>
      <c r="AM13" s="5">
        <v>177.5</v>
      </c>
      <c r="AN13" s="5">
        <v>175.8</v>
      </c>
      <c r="AO13" s="5">
        <v>189</v>
      </c>
      <c r="AP13" s="5">
        <v>200.2</v>
      </c>
      <c r="AQ13" s="5">
        <v>203.6</v>
      </c>
      <c r="AR13" s="5">
        <v>205.9</v>
      </c>
      <c r="AS13" s="5">
        <v>201.5</v>
      </c>
      <c r="AT13" s="5">
        <v>217.8</v>
      </c>
      <c r="AU13" s="5">
        <v>212.6</v>
      </c>
      <c r="AW13" s="8"/>
      <c r="AX13" s="9" t="s">
        <v>210</v>
      </c>
      <c r="AY13" s="5">
        <v>20.9</v>
      </c>
      <c r="AZ13" s="5">
        <v>24.7</v>
      </c>
      <c r="BA13" s="5">
        <v>23.5</v>
      </c>
      <c r="BB13" s="5">
        <v>19.1</v>
      </c>
      <c r="BC13" s="5">
        <v>19.8</v>
      </c>
      <c r="BD13" s="5">
        <v>20.6</v>
      </c>
      <c r="BE13" s="5">
        <v>22.8</v>
      </c>
      <c r="BF13" s="5">
        <v>23.6</v>
      </c>
      <c r="BG13" s="5">
        <v>24.2</v>
      </c>
      <c r="BH13" s="5">
        <v>19</v>
      </c>
      <c r="BI13" s="5">
        <v>19.4</v>
      </c>
      <c r="BJ13" s="5">
        <v>20.8</v>
      </c>
      <c r="BK13" s="5">
        <v>19.7</v>
      </c>
      <c r="BL13" s="5">
        <v>17.4</v>
      </c>
      <c r="BM13" s="5">
        <v>11.8</v>
      </c>
      <c r="BN13" s="5">
        <v>9.2</v>
      </c>
      <c r="BO13" s="5">
        <v>19.8</v>
      </c>
      <c r="BP13" s="5">
        <v>21.3</v>
      </c>
      <c r="BQ13" s="5">
        <v>20.3</v>
      </c>
      <c r="BR13" s="5">
        <v>21.6</v>
      </c>
      <c r="BS13" s="5">
        <v>19.7</v>
      </c>
      <c r="BU13" s="8"/>
      <c r="BV13" s="9" t="s">
        <v>210</v>
      </c>
      <c r="BW13" s="5">
        <v>5.1</v>
      </c>
      <c r="BX13" s="5">
        <v>5.6</v>
      </c>
      <c r="BY13" s="5">
        <v>5.7</v>
      </c>
      <c r="BZ13" s="5">
        <v>5.6</v>
      </c>
      <c r="CA13" s="5">
        <v>7.7</v>
      </c>
      <c r="CB13" s="5">
        <v>7.8</v>
      </c>
      <c r="CC13" s="5">
        <v>7.4</v>
      </c>
      <c r="CD13" s="5">
        <v>7.6</v>
      </c>
      <c r="CE13" s="5">
        <v>7.6</v>
      </c>
      <c r="CF13" s="5">
        <v>6.9</v>
      </c>
      <c r="CG13" s="5">
        <v>6.8</v>
      </c>
      <c r="CH13" s="5">
        <v>6</v>
      </c>
      <c r="CI13" s="5">
        <v>6</v>
      </c>
      <c r="CJ13" s="5">
        <v>5.8</v>
      </c>
      <c r="CK13" s="5">
        <v>6</v>
      </c>
      <c r="CL13" s="5">
        <v>5.7</v>
      </c>
      <c r="CM13" s="5">
        <v>5.7</v>
      </c>
      <c r="CN13" s="5">
        <v>5.5</v>
      </c>
      <c r="CO13" s="5">
        <v>4.7</v>
      </c>
      <c r="CP13" s="5">
        <v>3.1</v>
      </c>
      <c r="CQ13" s="5">
        <v>3.1</v>
      </c>
      <c r="CS13" s="8"/>
      <c r="CT13" s="9" t="s">
        <v>210</v>
      </c>
      <c r="CU13" s="5">
        <v>0.5</v>
      </c>
      <c r="CV13" s="5">
        <v>0.6</v>
      </c>
      <c r="CW13" s="5">
        <v>0.6</v>
      </c>
      <c r="CX13" s="5">
        <v>0.6</v>
      </c>
      <c r="CY13" s="5">
        <v>0.6</v>
      </c>
      <c r="CZ13" s="5">
        <v>0.6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0.1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Q13" s="8"/>
      <c r="DR13" s="9" t="s">
        <v>210</v>
      </c>
      <c r="DS13" s="5">
        <v>5.5</v>
      </c>
      <c r="DT13" s="5">
        <v>5.2</v>
      </c>
      <c r="DU13" s="5">
        <v>5.2</v>
      </c>
      <c r="DV13" s="5">
        <v>4.4</v>
      </c>
      <c r="DW13" s="5">
        <v>4</v>
      </c>
      <c r="DX13" s="5">
        <v>4.1</v>
      </c>
      <c r="DY13" s="5">
        <v>4.6</v>
      </c>
      <c r="DZ13" s="5">
        <v>5.1</v>
      </c>
      <c r="EA13" s="5">
        <v>0.5</v>
      </c>
      <c r="EB13" s="5">
        <v>0.4</v>
      </c>
      <c r="EC13" s="5">
        <v>5.6</v>
      </c>
      <c r="ED13" s="5">
        <v>6.8</v>
      </c>
      <c r="EE13" s="5">
        <v>0.3</v>
      </c>
      <c r="EF13" s="5">
        <v>0.3</v>
      </c>
      <c r="EG13" s="5">
        <v>0.6</v>
      </c>
      <c r="EH13" s="5">
        <v>0.5</v>
      </c>
      <c r="EI13" s="5">
        <v>0.5</v>
      </c>
      <c r="EJ13" s="5">
        <v>0.4</v>
      </c>
      <c r="EK13" s="5">
        <v>0.9</v>
      </c>
      <c r="EL13" s="5">
        <v>0.7</v>
      </c>
      <c r="EM13" s="5">
        <v>1</v>
      </c>
      <c r="EO13" s="8"/>
      <c r="EP13" s="9" t="s">
        <v>210</v>
      </c>
      <c r="EQ13" s="5">
        <v>27.7</v>
      </c>
      <c r="ER13" s="5">
        <v>23.6</v>
      </c>
      <c r="ES13" s="5">
        <v>22.4</v>
      </c>
      <c r="ET13" s="5">
        <v>26.2</v>
      </c>
      <c r="EU13" s="5">
        <v>29.4</v>
      </c>
      <c r="EV13" s="5">
        <v>27.8</v>
      </c>
      <c r="EW13" s="5">
        <v>21.9</v>
      </c>
      <c r="EX13" s="5">
        <v>23.9</v>
      </c>
      <c r="EY13" s="5">
        <v>29.8</v>
      </c>
      <c r="EZ13" s="5">
        <v>26.4</v>
      </c>
      <c r="FA13" s="5">
        <v>24.8</v>
      </c>
      <c r="FB13" s="5">
        <v>24.2</v>
      </c>
      <c r="FC13" s="5">
        <v>24.4</v>
      </c>
      <c r="FD13" s="5">
        <v>24.3</v>
      </c>
      <c r="FE13" s="5">
        <v>22</v>
      </c>
      <c r="FF13" s="5">
        <v>19.8</v>
      </c>
      <c r="FG13" s="5">
        <v>33.4</v>
      </c>
      <c r="FH13" s="5">
        <v>34.6</v>
      </c>
      <c r="FI13" s="5">
        <v>34.1</v>
      </c>
      <c r="FJ13" s="5">
        <v>35.2</v>
      </c>
      <c r="FK13" s="5">
        <v>30.4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 t="s">
        <v>162</v>
      </c>
      <c r="D15" s="3" t="s">
        <v>162</v>
      </c>
      <c r="E15" s="3" t="s">
        <v>162</v>
      </c>
      <c r="F15" s="3" t="s">
        <v>162</v>
      </c>
      <c r="G15" s="3" t="s">
        <v>162</v>
      </c>
      <c r="H15" s="3" t="s">
        <v>162</v>
      </c>
      <c r="I15" s="3" t="s">
        <v>162</v>
      </c>
      <c r="J15" s="3" t="s">
        <v>162</v>
      </c>
      <c r="K15" s="3" t="s">
        <v>162</v>
      </c>
      <c r="L15" s="3" t="s">
        <v>162</v>
      </c>
      <c r="M15" s="3" t="s">
        <v>162</v>
      </c>
      <c r="N15" s="3" t="s">
        <v>162</v>
      </c>
      <c r="O15" s="3" t="s">
        <v>162</v>
      </c>
      <c r="P15" s="3" t="s">
        <v>162</v>
      </c>
      <c r="Q15" s="3" t="s">
        <v>162</v>
      </c>
      <c r="R15" s="3" t="s">
        <v>162</v>
      </c>
      <c r="S15" s="3" t="s">
        <v>162</v>
      </c>
      <c r="T15" s="3" t="s">
        <v>162</v>
      </c>
      <c r="U15" s="3" t="s">
        <v>162</v>
      </c>
      <c r="V15" s="3" t="s">
        <v>162</v>
      </c>
      <c r="W15" s="3" t="s">
        <v>162</v>
      </c>
      <c r="Y15" s="1"/>
      <c r="Z15" s="11" t="s">
        <v>161</v>
      </c>
      <c r="AA15" s="3" t="s">
        <v>162</v>
      </c>
      <c r="AB15" s="3" t="s">
        <v>162</v>
      </c>
      <c r="AC15" s="3" t="s">
        <v>162</v>
      </c>
      <c r="AD15" s="3" t="s">
        <v>162</v>
      </c>
      <c r="AE15" s="3" t="s">
        <v>162</v>
      </c>
      <c r="AF15" s="3" t="s">
        <v>162</v>
      </c>
      <c r="AG15" s="3">
        <v>177.1</v>
      </c>
      <c r="AH15" s="3">
        <v>165.6</v>
      </c>
      <c r="AI15" s="3" t="s">
        <v>162</v>
      </c>
      <c r="AJ15" s="3" t="s">
        <v>162</v>
      </c>
      <c r="AK15" s="3">
        <v>157.1</v>
      </c>
      <c r="AL15" s="3">
        <v>160.7</v>
      </c>
      <c r="AM15" s="3">
        <v>148.6</v>
      </c>
      <c r="AN15" s="3">
        <v>148.4</v>
      </c>
      <c r="AO15" s="3">
        <v>160.4</v>
      </c>
      <c r="AP15" s="3">
        <v>163.9</v>
      </c>
      <c r="AQ15" s="3">
        <v>167.7</v>
      </c>
      <c r="AR15" s="3">
        <v>168</v>
      </c>
      <c r="AS15" s="3">
        <v>169.1</v>
      </c>
      <c r="AT15" s="3">
        <v>178.3</v>
      </c>
      <c r="AU15" s="3">
        <v>175</v>
      </c>
      <c r="AW15" s="1"/>
      <c r="AX15" s="11" t="s">
        <v>161</v>
      </c>
      <c r="AY15" s="3">
        <v>7.5</v>
      </c>
      <c r="AZ15" s="3">
        <v>9.8</v>
      </c>
      <c r="BA15" s="3">
        <v>9.5</v>
      </c>
      <c r="BB15" s="3">
        <v>7.6</v>
      </c>
      <c r="BC15" s="3">
        <v>7.2</v>
      </c>
      <c r="BD15" s="3">
        <v>7.2</v>
      </c>
      <c r="BE15" s="3">
        <v>8.1</v>
      </c>
      <c r="BF15" s="3">
        <v>7.9</v>
      </c>
      <c r="BG15" s="3" t="s">
        <v>162</v>
      </c>
      <c r="BH15" s="3" t="s">
        <v>162</v>
      </c>
      <c r="BI15" s="3" t="s">
        <v>162</v>
      </c>
      <c r="BJ15" s="3" t="s">
        <v>162</v>
      </c>
      <c r="BK15" s="3" t="s">
        <v>162</v>
      </c>
      <c r="BL15" s="3">
        <v>7.1</v>
      </c>
      <c r="BM15" s="3">
        <v>3.3</v>
      </c>
      <c r="BN15" s="3">
        <v>3.2</v>
      </c>
      <c r="BO15" s="3">
        <v>7.9</v>
      </c>
      <c r="BP15" s="3">
        <v>7.9</v>
      </c>
      <c r="BQ15" s="3">
        <v>7.5</v>
      </c>
      <c r="BR15" s="3">
        <v>8.8</v>
      </c>
      <c r="BS15" s="3">
        <v>8.9</v>
      </c>
      <c r="BU15" s="1"/>
      <c r="BV15" s="11" t="s">
        <v>161</v>
      </c>
      <c r="BW15" s="3" t="s">
        <v>162</v>
      </c>
      <c r="BX15" s="3" t="s">
        <v>162</v>
      </c>
      <c r="BY15" s="3" t="s">
        <v>162</v>
      </c>
      <c r="BZ15" s="3" t="s">
        <v>162</v>
      </c>
      <c r="CA15" s="3" t="s">
        <v>162</v>
      </c>
      <c r="CB15" s="3" t="s">
        <v>162</v>
      </c>
      <c r="CC15" s="3" t="s">
        <v>162</v>
      </c>
      <c r="CD15" s="3" t="s">
        <v>162</v>
      </c>
      <c r="CE15" s="3" t="s">
        <v>162</v>
      </c>
      <c r="CF15" s="3" t="s">
        <v>162</v>
      </c>
      <c r="CG15" s="3" t="s">
        <v>162</v>
      </c>
      <c r="CH15" s="3" t="s">
        <v>162</v>
      </c>
      <c r="CI15" s="3" t="s">
        <v>162</v>
      </c>
      <c r="CJ15" s="3" t="s">
        <v>162</v>
      </c>
      <c r="CK15" s="3" t="s">
        <v>162</v>
      </c>
      <c r="CL15" s="3" t="s">
        <v>162</v>
      </c>
      <c r="CM15" s="3" t="s">
        <v>162</v>
      </c>
      <c r="CN15" s="3" t="s">
        <v>162</v>
      </c>
      <c r="CO15" s="3" t="s">
        <v>162</v>
      </c>
      <c r="CP15" s="3" t="s">
        <v>162</v>
      </c>
      <c r="CQ15" s="3" t="s">
        <v>162</v>
      </c>
      <c r="CS15" s="1"/>
      <c r="CT15" s="11" t="s">
        <v>161</v>
      </c>
      <c r="CU15" s="3" t="s">
        <v>162</v>
      </c>
      <c r="CV15" s="3" t="s">
        <v>162</v>
      </c>
      <c r="CW15" s="3" t="s">
        <v>162</v>
      </c>
      <c r="CX15" s="3" t="s">
        <v>162</v>
      </c>
      <c r="CY15" s="3" t="s">
        <v>162</v>
      </c>
      <c r="CZ15" s="3" t="s">
        <v>162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Q15" s="1"/>
      <c r="DR15" s="11" t="s">
        <v>161</v>
      </c>
      <c r="DS15" s="3" t="s">
        <v>162</v>
      </c>
      <c r="DT15" s="3" t="s">
        <v>162</v>
      </c>
      <c r="DU15" s="3" t="s">
        <v>162</v>
      </c>
      <c r="DV15" s="3" t="s">
        <v>162</v>
      </c>
      <c r="DW15" s="3" t="s">
        <v>162</v>
      </c>
      <c r="DX15" s="3" t="s">
        <v>162</v>
      </c>
      <c r="DY15" s="3" t="s">
        <v>162</v>
      </c>
      <c r="DZ15" s="3" t="s">
        <v>162</v>
      </c>
      <c r="EA15" s="3" t="s">
        <v>162</v>
      </c>
      <c r="EB15" s="3" t="s">
        <v>162</v>
      </c>
      <c r="EC15" s="3" t="s">
        <v>162</v>
      </c>
      <c r="ED15" s="3" t="s">
        <v>162</v>
      </c>
      <c r="EE15" s="3" t="s">
        <v>162</v>
      </c>
      <c r="EF15" s="3" t="s">
        <v>162</v>
      </c>
      <c r="EG15" s="3" t="s">
        <v>162</v>
      </c>
      <c r="EH15" s="3" t="s">
        <v>162</v>
      </c>
      <c r="EI15" s="3" t="s">
        <v>162</v>
      </c>
      <c r="EJ15" s="3" t="s">
        <v>162</v>
      </c>
      <c r="EK15" s="3">
        <v>0.4</v>
      </c>
      <c r="EL15" s="3" t="s">
        <v>162</v>
      </c>
      <c r="EM15" s="3" t="s">
        <v>162</v>
      </c>
      <c r="EO15" s="1"/>
      <c r="EP15" s="11" t="s">
        <v>161</v>
      </c>
      <c r="EQ15" s="3" t="s">
        <v>162</v>
      </c>
      <c r="ER15" s="3" t="s">
        <v>162</v>
      </c>
      <c r="ES15" s="3" t="s">
        <v>162</v>
      </c>
      <c r="ET15" s="3" t="s">
        <v>162</v>
      </c>
      <c r="EU15" s="3" t="s">
        <v>162</v>
      </c>
      <c r="EV15" s="3" t="s">
        <v>162</v>
      </c>
      <c r="EW15" s="3" t="s">
        <v>162</v>
      </c>
      <c r="EX15" s="3" t="s">
        <v>162</v>
      </c>
      <c r="EY15" s="3" t="s">
        <v>162</v>
      </c>
      <c r="EZ15" s="3" t="s">
        <v>162</v>
      </c>
      <c r="FA15" s="3" t="s">
        <v>162</v>
      </c>
      <c r="FB15" s="3" t="s">
        <v>162</v>
      </c>
      <c r="FC15" s="3" t="s">
        <v>162</v>
      </c>
      <c r="FD15" s="3" t="s">
        <v>162</v>
      </c>
      <c r="FE15" s="3" t="s">
        <v>162</v>
      </c>
      <c r="FF15" s="3" t="s">
        <v>162</v>
      </c>
      <c r="FG15" s="3" t="s">
        <v>162</v>
      </c>
      <c r="FH15" s="3" t="s">
        <v>162</v>
      </c>
      <c r="FI15" s="3" t="s">
        <v>162</v>
      </c>
      <c r="FJ15" s="3" t="s">
        <v>162</v>
      </c>
      <c r="FK15" s="3" t="s">
        <v>162</v>
      </c>
    </row>
    <row r="16" ht="14.5" spans="1:167">
      <c r="A16" s="1"/>
      <c r="B16" s="11" t="s">
        <v>163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163</v>
      </c>
      <c r="AA16" s="3" t="s">
        <v>162</v>
      </c>
      <c r="AB16" s="3" t="s">
        <v>162</v>
      </c>
      <c r="AC16" s="3" t="s">
        <v>162</v>
      </c>
      <c r="AD16" s="3" t="s">
        <v>162</v>
      </c>
      <c r="AE16" s="3" t="s">
        <v>162</v>
      </c>
      <c r="AF16" s="3" t="s">
        <v>162</v>
      </c>
      <c r="AG16" s="3" t="s">
        <v>162</v>
      </c>
      <c r="AH16" s="3" t="s">
        <v>162</v>
      </c>
      <c r="AI16" s="3" t="s">
        <v>162</v>
      </c>
      <c r="AJ16" s="3" t="s">
        <v>162</v>
      </c>
      <c r="AK16" s="3">
        <v>11.1</v>
      </c>
      <c r="AL16" s="3" t="s">
        <v>162</v>
      </c>
      <c r="AM16" s="3" t="s">
        <v>162</v>
      </c>
      <c r="AN16" s="3" t="s">
        <v>162</v>
      </c>
      <c r="AO16" s="3" t="s">
        <v>162</v>
      </c>
      <c r="AP16" s="3" t="s">
        <v>162</v>
      </c>
      <c r="AQ16" s="3" t="s">
        <v>162</v>
      </c>
      <c r="AR16" s="3">
        <v>29</v>
      </c>
      <c r="AS16" s="3">
        <v>24.9</v>
      </c>
      <c r="AT16" s="3">
        <v>30.3</v>
      </c>
      <c r="AU16" s="3">
        <v>29.1</v>
      </c>
      <c r="AW16" s="1"/>
      <c r="AX16" s="11" t="s">
        <v>163</v>
      </c>
      <c r="AY16" s="3">
        <v>12.6</v>
      </c>
      <c r="AZ16" s="3">
        <v>13.3</v>
      </c>
      <c r="BA16" s="3">
        <v>12.9</v>
      </c>
      <c r="BB16" s="3">
        <v>10.4</v>
      </c>
      <c r="BC16" s="3">
        <v>11.3</v>
      </c>
      <c r="BD16" s="3">
        <v>12</v>
      </c>
      <c r="BE16" s="3">
        <v>12.9</v>
      </c>
      <c r="BF16" s="3">
        <v>13.2</v>
      </c>
      <c r="BG16" s="3" t="s">
        <v>162</v>
      </c>
      <c r="BH16" s="3" t="s">
        <v>162</v>
      </c>
      <c r="BI16" s="3">
        <v>10.1</v>
      </c>
      <c r="BJ16" s="3">
        <v>10</v>
      </c>
      <c r="BK16" s="3" t="s">
        <v>162</v>
      </c>
      <c r="BL16" s="3" t="s">
        <v>162</v>
      </c>
      <c r="BM16" s="3" t="s">
        <v>162</v>
      </c>
      <c r="BN16" s="3" t="s">
        <v>162</v>
      </c>
      <c r="BO16" s="3" t="s">
        <v>162</v>
      </c>
      <c r="BP16" s="3">
        <v>12.5</v>
      </c>
      <c r="BQ16" s="3">
        <v>12.1</v>
      </c>
      <c r="BR16" s="3">
        <v>12.1</v>
      </c>
      <c r="BS16" s="3">
        <v>10.2</v>
      </c>
      <c r="BU16" s="1"/>
      <c r="BV16" s="11" t="s">
        <v>163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 t="s">
        <v>162</v>
      </c>
      <c r="CD16" s="3" t="s">
        <v>162</v>
      </c>
      <c r="CE16" s="3" t="s">
        <v>162</v>
      </c>
      <c r="CF16" s="3" t="s">
        <v>162</v>
      </c>
      <c r="CG16" s="3">
        <v>0</v>
      </c>
      <c r="CH16" s="3" t="s">
        <v>162</v>
      </c>
      <c r="CI16" s="3" t="s">
        <v>162</v>
      </c>
      <c r="CJ16" s="3">
        <v>0</v>
      </c>
      <c r="CK16" s="3">
        <v>0.1</v>
      </c>
      <c r="CL16" s="3" t="s">
        <v>162</v>
      </c>
      <c r="CM16" s="3" t="s">
        <v>162</v>
      </c>
      <c r="CN16" s="3" t="s">
        <v>162</v>
      </c>
      <c r="CO16" s="3" t="s">
        <v>162</v>
      </c>
      <c r="CP16" s="3" t="s">
        <v>162</v>
      </c>
      <c r="CQ16" s="3" t="s">
        <v>162</v>
      </c>
      <c r="CS16" s="1"/>
      <c r="CT16" s="11" t="s">
        <v>163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Q16" s="1"/>
      <c r="DR16" s="11" t="s">
        <v>163</v>
      </c>
      <c r="DS16" s="3" t="s">
        <v>162</v>
      </c>
      <c r="DT16" s="3" t="s">
        <v>162</v>
      </c>
      <c r="DU16" s="3" t="s">
        <v>162</v>
      </c>
      <c r="DV16" s="3" t="s">
        <v>162</v>
      </c>
      <c r="DW16" s="3" t="s">
        <v>162</v>
      </c>
      <c r="DX16" s="3" t="s">
        <v>162</v>
      </c>
      <c r="DY16" s="3" t="s">
        <v>162</v>
      </c>
      <c r="DZ16" s="3" t="s">
        <v>162</v>
      </c>
      <c r="EA16" s="3" t="s">
        <v>162</v>
      </c>
      <c r="EB16" s="3" t="s">
        <v>162</v>
      </c>
      <c r="EC16" s="3" t="s">
        <v>162</v>
      </c>
      <c r="ED16" s="3" t="s">
        <v>162</v>
      </c>
      <c r="EE16" s="3" t="s">
        <v>162</v>
      </c>
      <c r="EF16" s="3" t="s">
        <v>162</v>
      </c>
      <c r="EG16" s="3" t="s">
        <v>162</v>
      </c>
      <c r="EH16" s="3" t="s">
        <v>162</v>
      </c>
      <c r="EI16" s="3" t="s">
        <v>162</v>
      </c>
      <c r="EJ16" s="3" t="s">
        <v>162</v>
      </c>
      <c r="EK16" s="3">
        <v>0.4</v>
      </c>
      <c r="EL16" s="3" t="s">
        <v>162</v>
      </c>
      <c r="EM16" s="3" t="s">
        <v>162</v>
      </c>
      <c r="EO16" s="1"/>
      <c r="EP16" s="11" t="s">
        <v>163</v>
      </c>
      <c r="EQ16" s="3" t="s">
        <v>162</v>
      </c>
      <c r="ER16" s="3" t="s">
        <v>162</v>
      </c>
      <c r="ES16" s="3" t="s">
        <v>162</v>
      </c>
      <c r="ET16" s="3" t="s">
        <v>162</v>
      </c>
      <c r="EU16" s="3" t="s">
        <v>162</v>
      </c>
      <c r="EV16" s="3" t="s">
        <v>162</v>
      </c>
      <c r="EW16" s="3" t="s">
        <v>162</v>
      </c>
      <c r="EX16" s="3" t="s">
        <v>162</v>
      </c>
      <c r="EY16" s="3" t="s">
        <v>162</v>
      </c>
      <c r="EZ16" s="3" t="s">
        <v>162</v>
      </c>
      <c r="FA16" s="3" t="s">
        <v>162</v>
      </c>
      <c r="FB16" s="3" t="s">
        <v>162</v>
      </c>
      <c r="FC16" s="3" t="s">
        <v>162</v>
      </c>
      <c r="FD16" s="3" t="s">
        <v>162</v>
      </c>
      <c r="FE16" s="3">
        <v>2.7</v>
      </c>
      <c r="FF16" s="3" t="s">
        <v>162</v>
      </c>
      <c r="FG16" s="3" t="s">
        <v>162</v>
      </c>
      <c r="FH16" s="3" t="s">
        <v>162</v>
      </c>
      <c r="FI16" s="3" t="s">
        <v>162</v>
      </c>
      <c r="FJ16" s="3" t="s">
        <v>162</v>
      </c>
      <c r="FK16" s="3" t="s">
        <v>162</v>
      </c>
    </row>
    <row r="17" ht="14.5" spans="1:167">
      <c r="A17" s="1"/>
      <c r="B17" s="11" t="s">
        <v>164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 t="s">
        <v>162</v>
      </c>
      <c r="J17" s="3" t="s">
        <v>162</v>
      </c>
      <c r="K17" s="3" t="s">
        <v>162</v>
      </c>
      <c r="L17" s="3" t="s">
        <v>162</v>
      </c>
      <c r="M17" s="3" t="s">
        <v>162</v>
      </c>
      <c r="N17" s="3" t="s">
        <v>162</v>
      </c>
      <c r="O17" s="3" t="s">
        <v>162</v>
      </c>
      <c r="P17" s="3" t="s">
        <v>162</v>
      </c>
      <c r="Q17" s="3" t="s">
        <v>162</v>
      </c>
      <c r="R17" s="3" t="s">
        <v>162</v>
      </c>
      <c r="S17" s="3" t="s">
        <v>162</v>
      </c>
      <c r="T17" s="3" t="s">
        <v>162</v>
      </c>
      <c r="U17" s="3" t="s">
        <v>162</v>
      </c>
      <c r="V17" s="3" t="s">
        <v>162</v>
      </c>
      <c r="W17" s="3" t="s">
        <v>162</v>
      </c>
      <c r="Y17" s="1"/>
      <c r="Z17" s="11" t="s">
        <v>164</v>
      </c>
      <c r="AA17" s="3" t="s">
        <v>162</v>
      </c>
      <c r="AB17" s="3" t="s">
        <v>162</v>
      </c>
      <c r="AC17" s="3" t="s">
        <v>162</v>
      </c>
      <c r="AD17" s="3" t="s">
        <v>162</v>
      </c>
      <c r="AE17" s="3" t="s">
        <v>162</v>
      </c>
      <c r="AF17" s="3" t="s">
        <v>162</v>
      </c>
      <c r="AG17" s="3" t="s">
        <v>162</v>
      </c>
      <c r="AH17" s="3" t="s">
        <v>162</v>
      </c>
      <c r="AI17" s="3" t="s">
        <v>162</v>
      </c>
      <c r="AJ17" s="3" t="s">
        <v>162</v>
      </c>
      <c r="AK17" s="3" t="s">
        <v>162</v>
      </c>
      <c r="AL17" s="3" t="s">
        <v>162</v>
      </c>
      <c r="AM17" s="3" t="s">
        <v>162</v>
      </c>
      <c r="AN17" s="3" t="s">
        <v>162</v>
      </c>
      <c r="AO17" s="3">
        <v>1</v>
      </c>
      <c r="AP17" s="3">
        <v>0.9</v>
      </c>
      <c r="AQ17" s="3" t="s">
        <v>162</v>
      </c>
      <c r="AR17" s="3" t="s">
        <v>162</v>
      </c>
      <c r="AS17" s="3" t="s">
        <v>162</v>
      </c>
      <c r="AT17" s="3" t="s">
        <v>162</v>
      </c>
      <c r="AU17" s="3" t="s">
        <v>162</v>
      </c>
      <c r="AW17" s="1"/>
      <c r="AX17" s="11" t="s">
        <v>164</v>
      </c>
      <c r="AY17" s="3" t="s">
        <v>162</v>
      </c>
      <c r="AZ17" s="3" t="s">
        <v>162</v>
      </c>
      <c r="BA17" s="3" t="s">
        <v>162</v>
      </c>
      <c r="BB17" s="3">
        <v>0</v>
      </c>
      <c r="BC17" s="3">
        <v>0</v>
      </c>
      <c r="BD17" s="3">
        <v>0</v>
      </c>
      <c r="BE17" s="3" t="s">
        <v>162</v>
      </c>
      <c r="BF17" s="3" t="s">
        <v>162</v>
      </c>
      <c r="BG17" s="3" t="s">
        <v>162</v>
      </c>
      <c r="BH17" s="3" t="s">
        <v>162</v>
      </c>
      <c r="BI17" s="3" t="s">
        <v>162</v>
      </c>
      <c r="BJ17" s="3" t="s">
        <v>162</v>
      </c>
      <c r="BK17" s="3" t="s">
        <v>162</v>
      </c>
      <c r="BL17" s="3" t="s">
        <v>162</v>
      </c>
      <c r="BM17" s="3" t="s">
        <v>162</v>
      </c>
      <c r="BN17" s="3" t="s">
        <v>162</v>
      </c>
      <c r="BO17" s="3" t="s">
        <v>162</v>
      </c>
      <c r="BP17" s="3" t="s">
        <v>162</v>
      </c>
      <c r="BQ17" s="3">
        <v>0.4</v>
      </c>
      <c r="BR17" s="3">
        <v>0.5</v>
      </c>
      <c r="BS17" s="3">
        <v>0.5</v>
      </c>
      <c r="BU17" s="1"/>
      <c r="BV17" s="11" t="s">
        <v>164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 t="s">
        <v>162</v>
      </c>
      <c r="CD17" s="3" t="s">
        <v>162</v>
      </c>
      <c r="CE17" s="3" t="s">
        <v>162</v>
      </c>
      <c r="CF17" s="3" t="s">
        <v>162</v>
      </c>
      <c r="CG17" s="3" t="s">
        <v>162</v>
      </c>
      <c r="CH17" s="3" t="s">
        <v>162</v>
      </c>
      <c r="CI17" s="3" t="s">
        <v>162</v>
      </c>
      <c r="CJ17" s="3" t="s">
        <v>162</v>
      </c>
      <c r="CK17" s="3" t="s">
        <v>162</v>
      </c>
      <c r="CL17" s="3" t="s">
        <v>162</v>
      </c>
      <c r="CM17" s="3" t="s">
        <v>162</v>
      </c>
      <c r="CN17" s="3" t="s">
        <v>162</v>
      </c>
      <c r="CO17" s="3" t="s">
        <v>162</v>
      </c>
      <c r="CP17" s="3" t="s">
        <v>162</v>
      </c>
      <c r="CQ17" s="3" t="s">
        <v>162</v>
      </c>
      <c r="CS17" s="1"/>
      <c r="CT17" s="11" t="s">
        <v>164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Q17" s="1"/>
      <c r="DR17" s="11" t="s">
        <v>164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O17" s="1"/>
      <c r="EP17" s="11" t="s">
        <v>164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 t="s">
        <v>162</v>
      </c>
      <c r="FF17" s="3" t="s">
        <v>162</v>
      </c>
      <c r="FG17" s="3" t="s">
        <v>162</v>
      </c>
      <c r="FH17" s="3" t="s">
        <v>162</v>
      </c>
      <c r="FI17" s="3" t="s">
        <v>162</v>
      </c>
      <c r="FJ17" s="3" t="s">
        <v>162</v>
      </c>
      <c r="FK17" s="3" t="s">
        <v>162</v>
      </c>
    </row>
    <row r="18" ht="14.5" spans="1:167">
      <c r="A18" s="1"/>
      <c r="B18" s="11" t="s">
        <v>165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 t="s">
        <v>162</v>
      </c>
      <c r="J18" s="3" t="s">
        <v>162</v>
      </c>
      <c r="K18" s="3" t="s">
        <v>162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Y18" s="1"/>
      <c r="Z18" s="11" t="s">
        <v>165</v>
      </c>
      <c r="AA18" s="3" t="s">
        <v>162</v>
      </c>
      <c r="AB18" s="3" t="s">
        <v>162</v>
      </c>
      <c r="AC18" s="3" t="s">
        <v>162</v>
      </c>
      <c r="AD18" s="3" t="s">
        <v>162</v>
      </c>
      <c r="AE18" s="3" t="s">
        <v>162</v>
      </c>
      <c r="AF18" s="3" t="s">
        <v>162</v>
      </c>
      <c r="AG18" s="3" t="s">
        <v>162</v>
      </c>
      <c r="AH18" s="3" t="s">
        <v>162</v>
      </c>
      <c r="AI18" s="3" t="s">
        <v>162</v>
      </c>
      <c r="AJ18" s="3" t="s">
        <v>162</v>
      </c>
      <c r="AK18" s="3" t="s">
        <v>162</v>
      </c>
      <c r="AL18" s="3" t="s">
        <v>162</v>
      </c>
      <c r="AM18" s="3" t="s">
        <v>162</v>
      </c>
      <c r="AN18" s="3" t="s">
        <v>162</v>
      </c>
      <c r="AO18" s="3" t="s">
        <v>162</v>
      </c>
      <c r="AP18" s="3" t="s">
        <v>162</v>
      </c>
      <c r="AQ18" s="3" t="s">
        <v>162</v>
      </c>
      <c r="AR18" s="3" t="s">
        <v>162</v>
      </c>
      <c r="AS18" s="3">
        <v>0.7</v>
      </c>
      <c r="AT18" s="3">
        <v>0.8</v>
      </c>
      <c r="AU18" s="3">
        <v>0.8</v>
      </c>
      <c r="AW18" s="1"/>
      <c r="AX18" s="11" t="s">
        <v>165</v>
      </c>
      <c r="AY18" s="3">
        <v>0</v>
      </c>
      <c r="AZ18" s="3">
        <v>0</v>
      </c>
      <c r="BA18" s="3">
        <v>0</v>
      </c>
      <c r="BB18" s="3" t="s">
        <v>162</v>
      </c>
      <c r="BC18" s="3" t="s">
        <v>162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165</v>
      </c>
      <c r="BW18" s="3" t="s">
        <v>162</v>
      </c>
      <c r="BX18" s="3" t="s">
        <v>162</v>
      </c>
      <c r="BY18" s="3" t="s">
        <v>162</v>
      </c>
      <c r="BZ18" s="3" t="s">
        <v>162</v>
      </c>
      <c r="CA18" s="3" t="s">
        <v>162</v>
      </c>
      <c r="CB18" s="3" t="s">
        <v>162</v>
      </c>
      <c r="CC18" s="3" t="s">
        <v>162</v>
      </c>
      <c r="CD18" s="3" t="s">
        <v>162</v>
      </c>
      <c r="CE18" s="3" t="s">
        <v>162</v>
      </c>
      <c r="CF18" s="3" t="s">
        <v>162</v>
      </c>
      <c r="CG18" s="3" t="s">
        <v>162</v>
      </c>
      <c r="CH18" s="3">
        <v>0.1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165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165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 t="s">
        <v>162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166</v>
      </c>
      <c r="AA19" s="3" t="s">
        <v>162</v>
      </c>
      <c r="AB19" s="3" t="s">
        <v>162</v>
      </c>
      <c r="AC19" s="3" t="s">
        <v>162</v>
      </c>
      <c r="AD19" s="3" t="s">
        <v>162</v>
      </c>
      <c r="AE19" s="3" t="s">
        <v>162</v>
      </c>
      <c r="AF19" s="3" t="s">
        <v>162</v>
      </c>
      <c r="AG19" s="3" t="s">
        <v>162</v>
      </c>
      <c r="AH19" s="3" t="s">
        <v>162</v>
      </c>
      <c r="AI19" s="3" t="s">
        <v>162</v>
      </c>
      <c r="AJ19" s="3" t="s">
        <v>162</v>
      </c>
      <c r="AK19" s="3" t="s">
        <v>162</v>
      </c>
      <c r="AL19" s="3">
        <v>0</v>
      </c>
      <c r="AM19" s="3">
        <v>0</v>
      </c>
      <c r="AN19" s="3">
        <v>0</v>
      </c>
      <c r="AO19" s="3" t="s">
        <v>162</v>
      </c>
      <c r="AP19" s="3" t="s">
        <v>162</v>
      </c>
      <c r="AQ19" s="3" t="s">
        <v>162</v>
      </c>
      <c r="AR19" s="3" t="s">
        <v>162</v>
      </c>
      <c r="AS19" s="3" t="s">
        <v>162</v>
      </c>
      <c r="AT19" s="3">
        <v>0</v>
      </c>
      <c r="AU19" s="3">
        <v>0.1</v>
      </c>
      <c r="AW19" s="1"/>
      <c r="AX19" s="11" t="s">
        <v>166</v>
      </c>
      <c r="AY19" s="3" t="s">
        <v>162</v>
      </c>
      <c r="AZ19" s="3" t="s">
        <v>162</v>
      </c>
      <c r="BA19" s="3" t="s">
        <v>162</v>
      </c>
      <c r="BB19" s="3" t="s">
        <v>162</v>
      </c>
      <c r="BC19" s="3" t="s">
        <v>162</v>
      </c>
      <c r="BD19" s="3" t="s">
        <v>162</v>
      </c>
      <c r="BE19" s="3" t="s">
        <v>162</v>
      </c>
      <c r="BF19" s="3" t="s">
        <v>162</v>
      </c>
      <c r="BG19" s="3" t="s">
        <v>162</v>
      </c>
      <c r="BH19" s="3" t="s">
        <v>162</v>
      </c>
      <c r="BI19" s="3" t="s">
        <v>162</v>
      </c>
      <c r="BJ19" s="3" t="s">
        <v>162</v>
      </c>
      <c r="BK19" s="3" t="s">
        <v>162</v>
      </c>
      <c r="BL19" s="3" t="s">
        <v>162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166</v>
      </c>
      <c r="BW19" s="3" t="s">
        <v>162</v>
      </c>
      <c r="BX19" s="3" t="s">
        <v>162</v>
      </c>
      <c r="BY19" s="3" t="s">
        <v>162</v>
      </c>
      <c r="BZ19" s="3" t="s">
        <v>162</v>
      </c>
      <c r="CA19" s="3" t="s">
        <v>162</v>
      </c>
      <c r="CB19" s="3" t="s">
        <v>162</v>
      </c>
      <c r="CC19" s="3" t="s">
        <v>162</v>
      </c>
      <c r="CD19" s="3" t="s">
        <v>162</v>
      </c>
      <c r="CE19" s="3" t="s">
        <v>162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166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166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166</v>
      </c>
      <c r="EQ19" s="3">
        <v>0</v>
      </c>
      <c r="ER19" s="3">
        <v>0</v>
      </c>
      <c r="ES19" s="3">
        <v>0</v>
      </c>
      <c r="ET19" s="3">
        <v>0</v>
      </c>
      <c r="EU19" s="3" t="s">
        <v>162</v>
      </c>
      <c r="EV19" s="3" t="s">
        <v>162</v>
      </c>
      <c r="EW19" s="3" t="s">
        <v>162</v>
      </c>
      <c r="EX19" s="3" t="s">
        <v>162</v>
      </c>
      <c r="EY19" s="3" t="s">
        <v>162</v>
      </c>
      <c r="EZ19" s="3" t="s">
        <v>162</v>
      </c>
      <c r="FA19" s="3" t="s">
        <v>162</v>
      </c>
      <c r="FB19" s="3" t="s">
        <v>162</v>
      </c>
      <c r="FC19" s="3" t="s">
        <v>162</v>
      </c>
      <c r="FD19" s="3" t="s">
        <v>162</v>
      </c>
      <c r="FE19" s="3" t="s">
        <v>162</v>
      </c>
      <c r="FF19" s="3" t="s">
        <v>162</v>
      </c>
      <c r="FG19" s="3" t="s">
        <v>162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167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 t="s">
        <v>162</v>
      </c>
      <c r="I20" s="3" t="s">
        <v>162</v>
      </c>
      <c r="J20" s="3" t="s">
        <v>162</v>
      </c>
      <c r="K20" s="3" t="s">
        <v>162</v>
      </c>
      <c r="L20" s="3" t="s">
        <v>162</v>
      </c>
      <c r="M20" s="3" t="s">
        <v>162</v>
      </c>
      <c r="N20" s="3" t="s">
        <v>162</v>
      </c>
      <c r="O20" s="3" t="s">
        <v>162</v>
      </c>
      <c r="P20" s="3" t="s">
        <v>162</v>
      </c>
      <c r="Q20" s="3" t="s">
        <v>162</v>
      </c>
      <c r="R20" s="3" t="s">
        <v>162</v>
      </c>
      <c r="S20" s="3" t="s">
        <v>162</v>
      </c>
      <c r="T20" s="3" t="s">
        <v>162</v>
      </c>
      <c r="U20" s="3" t="s">
        <v>162</v>
      </c>
      <c r="V20" s="3" t="s">
        <v>162</v>
      </c>
      <c r="W20" s="3">
        <v>0</v>
      </c>
      <c r="Y20" s="1"/>
      <c r="Z20" s="11" t="s">
        <v>167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0.2</v>
      </c>
      <c r="AG20" s="3">
        <v>0.1</v>
      </c>
      <c r="AH20" s="3">
        <v>0.1</v>
      </c>
      <c r="AI20" s="3">
        <v>0.1</v>
      </c>
      <c r="AJ20" s="3">
        <v>0.1</v>
      </c>
      <c r="AK20" s="3">
        <v>0.1</v>
      </c>
      <c r="AL20" s="3">
        <v>0.1</v>
      </c>
      <c r="AM20" s="3">
        <v>0.1</v>
      </c>
      <c r="AN20" s="3">
        <v>0.1</v>
      </c>
      <c r="AO20" s="3">
        <v>0.1</v>
      </c>
      <c r="AP20" s="3">
        <v>0.1</v>
      </c>
      <c r="AQ20" s="3" t="s">
        <v>162</v>
      </c>
      <c r="AR20" s="3">
        <v>0.1</v>
      </c>
      <c r="AS20" s="3">
        <v>0.1</v>
      </c>
      <c r="AT20" s="3">
        <v>0.1</v>
      </c>
      <c r="AU20" s="3">
        <v>0.1</v>
      </c>
      <c r="AW20" s="1"/>
      <c r="AX20" s="11" t="s">
        <v>167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 t="s">
        <v>162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0.1</v>
      </c>
      <c r="BQ20" s="3">
        <v>0</v>
      </c>
      <c r="BR20" s="3">
        <v>0</v>
      </c>
      <c r="BS20" s="3">
        <v>0</v>
      </c>
      <c r="BU20" s="1"/>
      <c r="BV20" s="11" t="s">
        <v>167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 t="s">
        <v>162</v>
      </c>
      <c r="CC20" s="3" t="s">
        <v>162</v>
      </c>
      <c r="CD20" s="3" t="s">
        <v>162</v>
      </c>
      <c r="CE20" s="3" t="s">
        <v>162</v>
      </c>
      <c r="CF20" s="3" t="s">
        <v>162</v>
      </c>
      <c r="CG20" s="3" t="s">
        <v>162</v>
      </c>
      <c r="CH20" s="3" t="s">
        <v>162</v>
      </c>
      <c r="CI20" s="3" t="s">
        <v>162</v>
      </c>
      <c r="CJ20" s="3" t="s">
        <v>162</v>
      </c>
      <c r="CK20" s="3" t="s">
        <v>162</v>
      </c>
      <c r="CL20" s="3" t="s">
        <v>162</v>
      </c>
      <c r="CM20" s="3" t="s">
        <v>162</v>
      </c>
      <c r="CN20" s="3" t="s">
        <v>162</v>
      </c>
      <c r="CO20" s="3" t="s">
        <v>162</v>
      </c>
      <c r="CP20" s="3" t="s">
        <v>162</v>
      </c>
      <c r="CQ20" s="3" t="s">
        <v>162</v>
      </c>
      <c r="CS20" s="1"/>
      <c r="CT20" s="11" t="s">
        <v>167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 t="s">
        <v>162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167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 t="s">
        <v>162</v>
      </c>
      <c r="EI20" s="3">
        <v>0</v>
      </c>
      <c r="EJ20" s="3">
        <v>0</v>
      </c>
      <c r="EK20" s="3">
        <v>0</v>
      </c>
      <c r="EL20" s="3">
        <v>0</v>
      </c>
      <c r="EM20" s="3" t="s">
        <v>162</v>
      </c>
      <c r="EO20" s="1"/>
      <c r="EP20" s="11" t="s">
        <v>167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 t="s">
        <v>162</v>
      </c>
      <c r="FJ20" s="3" t="s">
        <v>162</v>
      </c>
      <c r="FK20" s="3" t="s">
        <v>162</v>
      </c>
    </row>
    <row r="21" ht="14.5" spans="1:167">
      <c r="A21" s="1"/>
      <c r="B21" s="11" t="s">
        <v>168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 t="s">
        <v>162</v>
      </c>
      <c r="M21" s="3" t="s">
        <v>162</v>
      </c>
      <c r="N21" s="3" t="s">
        <v>162</v>
      </c>
      <c r="O21" s="3" t="s">
        <v>162</v>
      </c>
      <c r="P21" s="3" t="s">
        <v>162</v>
      </c>
      <c r="Q21" s="3" t="s">
        <v>162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168</v>
      </c>
      <c r="AA21" s="3" t="s">
        <v>162</v>
      </c>
      <c r="AB21" s="3" t="s">
        <v>162</v>
      </c>
      <c r="AC21" s="3" t="s">
        <v>162</v>
      </c>
      <c r="AD21" s="3" t="s">
        <v>162</v>
      </c>
      <c r="AE21" s="3" t="s">
        <v>162</v>
      </c>
      <c r="AF21" s="3" t="s">
        <v>162</v>
      </c>
      <c r="AG21" s="3" t="s">
        <v>162</v>
      </c>
      <c r="AH21" s="3" t="s">
        <v>162</v>
      </c>
      <c r="AI21" s="3" t="s">
        <v>162</v>
      </c>
      <c r="AJ21" s="3" t="s">
        <v>162</v>
      </c>
      <c r="AK21" s="3" t="s">
        <v>162</v>
      </c>
      <c r="AL21" s="3" t="s">
        <v>162</v>
      </c>
      <c r="AM21" s="3" t="s">
        <v>162</v>
      </c>
      <c r="AN21" s="3" t="s">
        <v>162</v>
      </c>
      <c r="AO21" s="3" t="s">
        <v>162</v>
      </c>
      <c r="AP21" s="3" t="s">
        <v>162</v>
      </c>
      <c r="AQ21" s="3" t="s">
        <v>162</v>
      </c>
      <c r="AR21" s="3" t="s">
        <v>162</v>
      </c>
      <c r="AS21" s="3">
        <v>5.3</v>
      </c>
      <c r="AT21" s="3" t="s">
        <v>162</v>
      </c>
      <c r="AU21" s="3" t="s">
        <v>162</v>
      </c>
      <c r="AW21" s="1"/>
      <c r="AX21" s="11" t="s">
        <v>168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 t="s">
        <v>162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168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168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168</v>
      </c>
      <c r="EQ21" s="3" t="s">
        <v>162</v>
      </c>
      <c r="ER21" s="3" t="s">
        <v>162</v>
      </c>
      <c r="ES21" s="3" t="s">
        <v>162</v>
      </c>
      <c r="ET21" s="3" t="s">
        <v>162</v>
      </c>
      <c r="EU21" s="3" t="s">
        <v>162</v>
      </c>
      <c r="EV21" s="3" t="s">
        <v>162</v>
      </c>
      <c r="EW21" s="3" t="s">
        <v>162</v>
      </c>
      <c r="EX21" s="3" t="s">
        <v>162</v>
      </c>
      <c r="EY21" s="3" t="s">
        <v>162</v>
      </c>
      <c r="EZ21" s="3" t="s">
        <v>162</v>
      </c>
      <c r="FA21" s="3" t="s">
        <v>162</v>
      </c>
      <c r="FB21" s="3" t="s">
        <v>162</v>
      </c>
      <c r="FC21" s="3" t="s">
        <v>162</v>
      </c>
      <c r="FD21" s="3" t="s">
        <v>162</v>
      </c>
      <c r="FE21" s="3" t="s">
        <v>162</v>
      </c>
      <c r="FF21" s="3" t="s">
        <v>162</v>
      </c>
      <c r="FG21" s="3" t="s">
        <v>162</v>
      </c>
      <c r="FH21" s="3" t="s">
        <v>162</v>
      </c>
      <c r="FI21" s="3" t="s">
        <v>162</v>
      </c>
      <c r="FJ21" s="3" t="s">
        <v>162</v>
      </c>
      <c r="FK21" s="3" t="s">
        <v>162</v>
      </c>
    </row>
    <row r="22" ht="14.5" spans="1:167">
      <c r="A22" s="1"/>
      <c r="B22" s="11" t="s">
        <v>169</v>
      </c>
      <c r="C22" s="3" t="s">
        <v>162</v>
      </c>
      <c r="D22" s="3" t="s">
        <v>162</v>
      </c>
      <c r="E22" s="3" t="s">
        <v>162</v>
      </c>
      <c r="F22" s="3" t="s">
        <v>162</v>
      </c>
      <c r="G22" s="3" t="s">
        <v>162</v>
      </c>
      <c r="H22" s="3" t="s">
        <v>162</v>
      </c>
      <c r="I22" s="3" t="s">
        <v>162</v>
      </c>
      <c r="J22" s="3" t="s">
        <v>162</v>
      </c>
      <c r="K22" s="3" t="s">
        <v>162</v>
      </c>
      <c r="L22" s="3" t="s">
        <v>162</v>
      </c>
      <c r="M22" s="3" t="s">
        <v>162</v>
      </c>
      <c r="N22" s="3" t="s">
        <v>162</v>
      </c>
      <c r="O22" s="3" t="s">
        <v>162</v>
      </c>
      <c r="P22" s="3" t="s">
        <v>162</v>
      </c>
      <c r="Q22" s="3" t="s">
        <v>162</v>
      </c>
      <c r="R22" s="3" t="s">
        <v>162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169</v>
      </c>
      <c r="AY22" s="3">
        <v>0</v>
      </c>
      <c r="AZ22" s="3" t="s">
        <v>162</v>
      </c>
      <c r="BA22" s="3">
        <v>0</v>
      </c>
      <c r="BB22" s="3">
        <v>0</v>
      </c>
      <c r="BC22" s="3">
        <v>0</v>
      </c>
      <c r="BD22" s="3" t="s">
        <v>162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169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 t="s">
        <v>162</v>
      </c>
      <c r="ER22" s="3" t="s">
        <v>162</v>
      </c>
      <c r="ES22" s="3" t="s">
        <v>162</v>
      </c>
      <c r="ET22" s="3" t="s">
        <v>162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0.3</v>
      </c>
      <c r="FF22" s="3" t="s">
        <v>162</v>
      </c>
      <c r="FG22" s="3" t="s">
        <v>162</v>
      </c>
      <c r="FH22" s="3" t="s">
        <v>162</v>
      </c>
      <c r="FI22" s="3" t="s">
        <v>162</v>
      </c>
      <c r="FJ22" s="3" t="s">
        <v>162</v>
      </c>
      <c r="FK22" s="3" t="s">
        <v>162</v>
      </c>
    </row>
    <row r="23" ht="14.5" spans="1:167">
      <c r="A23" s="1"/>
      <c r="B23" s="11" t="s">
        <v>170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0.3</v>
      </c>
      <c r="K23" s="3">
        <v>0.3</v>
      </c>
      <c r="L23" s="3">
        <v>0.2</v>
      </c>
      <c r="M23" s="3">
        <v>0.1</v>
      </c>
      <c r="N23" s="3">
        <v>0</v>
      </c>
      <c r="O23" s="3">
        <v>0</v>
      </c>
      <c r="P23" s="3">
        <v>0</v>
      </c>
      <c r="Q23" s="3">
        <v>0</v>
      </c>
      <c r="R23" s="3">
        <v>0.1</v>
      </c>
      <c r="S23" s="3">
        <v>0.1</v>
      </c>
      <c r="T23" s="3">
        <v>0.1</v>
      </c>
      <c r="U23" s="3">
        <v>0.2</v>
      </c>
      <c r="V23" s="3">
        <v>0.1</v>
      </c>
      <c r="W23" s="3">
        <v>0.1</v>
      </c>
      <c r="Y23" s="1"/>
      <c r="Z23" s="11" t="s">
        <v>170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0.4</v>
      </c>
      <c r="AI23" s="3">
        <v>0.6</v>
      </c>
      <c r="AJ23" s="3">
        <v>0.4</v>
      </c>
      <c r="AK23" s="3">
        <v>0.3</v>
      </c>
      <c r="AL23" s="3">
        <v>0</v>
      </c>
      <c r="AM23" s="3">
        <v>0</v>
      </c>
      <c r="AN23" s="3">
        <v>0</v>
      </c>
      <c r="AO23" s="3">
        <v>0.4</v>
      </c>
      <c r="AP23" s="3">
        <v>0.5</v>
      </c>
      <c r="AQ23" s="3">
        <v>0.4</v>
      </c>
      <c r="AR23" s="3">
        <v>0.3</v>
      </c>
      <c r="AS23" s="3">
        <v>0.3</v>
      </c>
      <c r="AT23" s="3">
        <v>0.3</v>
      </c>
      <c r="AU23" s="3">
        <v>0.2</v>
      </c>
      <c r="AW23" s="1"/>
      <c r="AX23" s="11" t="s">
        <v>170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0.3</v>
      </c>
      <c r="BG23" s="3">
        <v>0.3</v>
      </c>
      <c r="BH23" s="3">
        <v>0.2</v>
      </c>
      <c r="BI23" s="3">
        <v>0.2</v>
      </c>
      <c r="BJ23" s="3">
        <v>0</v>
      </c>
      <c r="BK23" s="3">
        <v>0</v>
      </c>
      <c r="BL23" s="3">
        <v>0</v>
      </c>
      <c r="BM23" s="3">
        <v>0.3</v>
      </c>
      <c r="BN23" s="3">
        <v>0.2</v>
      </c>
      <c r="BO23" s="3">
        <v>0.1</v>
      </c>
      <c r="BP23" s="3">
        <v>0.2</v>
      </c>
      <c r="BQ23" s="3">
        <v>0.2</v>
      </c>
      <c r="BR23" s="3">
        <v>0.1</v>
      </c>
      <c r="BS23" s="3">
        <v>0.1</v>
      </c>
      <c r="BU23" s="1"/>
      <c r="BV23" s="11" t="s">
        <v>170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170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170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0.3</v>
      </c>
      <c r="EA23" s="3">
        <v>0.2</v>
      </c>
      <c r="EB23" s="3">
        <v>0.1</v>
      </c>
      <c r="EC23" s="3">
        <v>0.1</v>
      </c>
      <c r="ED23" s="3">
        <v>0</v>
      </c>
      <c r="EE23" s="3">
        <v>0</v>
      </c>
      <c r="EF23" s="3">
        <v>0</v>
      </c>
      <c r="EG23" s="3">
        <v>0.2</v>
      </c>
      <c r="EH23" s="3">
        <v>0.1</v>
      </c>
      <c r="EI23" s="3">
        <v>0</v>
      </c>
      <c r="EJ23" s="3">
        <v>0.1</v>
      </c>
      <c r="EK23" s="3">
        <v>0.1</v>
      </c>
      <c r="EL23" s="3">
        <v>0.1</v>
      </c>
      <c r="EM23" s="3">
        <v>0.1</v>
      </c>
      <c r="EO23" s="1"/>
      <c r="EP23" s="11" t="s">
        <v>170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0.5</v>
      </c>
      <c r="EY23" s="3">
        <v>0.5</v>
      </c>
      <c r="EZ23" s="3">
        <v>0.3</v>
      </c>
      <c r="FA23" s="3">
        <v>0.2</v>
      </c>
      <c r="FB23" s="3">
        <v>0</v>
      </c>
      <c r="FC23" s="3">
        <v>0</v>
      </c>
      <c r="FD23" s="3">
        <v>0</v>
      </c>
      <c r="FE23" s="3">
        <v>0.6</v>
      </c>
      <c r="FF23" s="3">
        <v>0.6</v>
      </c>
      <c r="FG23" s="3">
        <v>0.3</v>
      </c>
      <c r="FH23" s="3">
        <v>0.4</v>
      </c>
      <c r="FI23" s="3">
        <v>0.4</v>
      </c>
      <c r="FJ23" s="3">
        <v>0.2</v>
      </c>
      <c r="FK23" s="3">
        <v>0.2</v>
      </c>
    </row>
    <row r="24" ht="14.5" spans="1:167">
      <c r="A24" s="1"/>
      <c r="B24" s="11" t="s">
        <v>171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171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171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171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171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 t="s">
        <v>162</v>
      </c>
      <c r="D27" s="3" t="s">
        <v>162</v>
      </c>
      <c r="E27" s="3" t="s">
        <v>162</v>
      </c>
      <c r="F27" s="3" t="s">
        <v>162</v>
      </c>
      <c r="G27" s="3" t="s">
        <v>162</v>
      </c>
      <c r="H27" s="3" t="s">
        <v>162</v>
      </c>
      <c r="I27" s="3" t="s">
        <v>162</v>
      </c>
      <c r="J27" s="3" t="s">
        <v>162</v>
      </c>
      <c r="K27" s="3" t="s">
        <v>162</v>
      </c>
      <c r="L27" s="3" t="s">
        <v>162</v>
      </c>
      <c r="M27" s="3" t="s">
        <v>162</v>
      </c>
      <c r="N27" s="3" t="s">
        <v>162</v>
      </c>
      <c r="O27" s="3" t="s">
        <v>162</v>
      </c>
      <c r="P27" s="3" t="s">
        <v>162</v>
      </c>
      <c r="Q27" s="3" t="s">
        <v>162</v>
      </c>
      <c r="R27" s="3" t="s">
        <v>162</v>
      </c>
      <c r="S27" s="3" t="s">
        <v>162</v>
      </c>
      <c r="T27" s="3" t="s">
        <v>162</v>
      </c>
      <c r="U27" s="3" t="s">
        <v>162</v>
      </c>
      <c r="V27" s="3" t="s">
        <v>162</v>
      </c>
      <c r="W27" s="3" t="s">
        <v>162</v>
      </c>
      <c r="Y27" s="1"/>
      <c r="Z27" s="11" t="s">
        <v>161</v>
      </c>
      <c r="AA27" s="3" t="s">
        <v>162</v>
      </c>
      <c r="AB27" s="3" t="s">
        <v>162</v>
      </c>
      <c r="AC27" s="3" t="s">
        <v>162</v>
      </c>
      <c r="AD27" s="3" t="s">
        <v>162</v>
      </c>
      <c r="AE27" s="3" t="s">
        <v>162</v>
      </c>
      <c r="AF27" s="3" t="s">
        <v>162</v>
      </c>
      <c r="AG27" s="3">
        <v>86.7</v>
      </c>
      <c r="AH27" s="3">
        <v>84.8</v>
      </c>
      <c r="AI27" s="3" t="s">
        <v>162</v>
      </c>
      <c r="AJ27" s="3" t="s">
        <v>162</v>
      </c>
      <c r="AK27" s="3">
        <v>87.3</v>
      </c>
      <c r="AL27" s="3">
        <v>85</v>
      </c>
      <c r="AM27" s="3">
        <v>83.7</v>
      </c>
      <c r="AN27" s="3">
        <v>84.4</v>
      </c>
      <c r="AO27" s="3">
        <v>84.9</v>
      </c>
      <c r="AP27" s="3">
        <v>81.9</v>
      </c>
      <c r="AQ27" s="3">
        <v>82.4</v>
      </c>
      <c r="AR27" s="3">
        <v>81.6</v>
      </c>
      <c r="AS27" s="3">
        <v>83.9</v>
      </c>
      <c r="AT27" s="3">
        <v>81.9</v>
      </c>
      <c r="AU27" s="3">
        <v>82.3</v>
      </c>
      <c r="AW27" s="1"/>
      <c r="AX27" s="11" t="s">
        <v>161</v>
      </c>
      <c r="AY27" s="3">
        <v>36</v>
      </c>
      <c r="AZ27" s="3">
        <v>39.7</v>
      </c>
      <c r="BA27" s="3">
        <v>40.4</v>
      </c>
      <c r="BB27" s="3">
        <v>39.7</v>
      </c>
      <c r="BC27" s="3">
        <v>36.4</v>
      </c>
      <c r="BD27" s="3">
        <v>35.1</v>
      </c>
      <c r="BE27" s="3">
        <v>35.7</v>
      </c>
      <c r="BF27" s="3">
        <v>33.5</v>
      </c>
      <c r="BG27" s="3" t="s">
        <v>162</v>
      </c>
      <c r="BH27" s="3" t="s">
        <v>162</v>
      </c>
      <c r="BI27" s="3" t="s">
        <v>162</v>
      </c>
      <c r="BJ27" s="3" t="s">
        <v>162</v>
      </c>
      <c r="BK27" s="3" t="s">
        <v>162</v>
      </c>
      <c r="BL27" s="3">
        <v>40.6</v>
      </c>
      <c r="BM27" s="3">
        <v>28.1</v>
      </c>
      <c r="BN27" s="3">
        <v>34.8</v>
      </c>
      <c r="BO27" s="3">
        <v>40.2</v>
      </c>
      <c r="BP27" s="3">
        <v>36.9</v>
      </c>
      <c r="BQ27" s="3">
        <v>37.1</v>
      </c>
      <c r="BR27" s="3">
        <v>40.9</v>
      </c>
      <c r="BS27" s="3">
        <v>44.9</v>
      </c>
      <c r="BU27" s="1"/>
      <c r="BV27" s="11" t="s">
        <v>161</v>
      </c>
      <c r="BW27" s="3" t="s">
        <v>162</v>
      </c>
      <c r="BX27" s="3" t="s">
        <v>162</v>
      </c>
      <c r="BY27" s="3" t="s">
        <v>162</v>
      </c>
      <c r="BZ27" s="3" t="s">
        <v>162</v>
      </c>
      <c r="CA27" s="3" t="s">
        <v>162</v>
      </c>
      <c r="CB27" s="3" t="s">
        <v>162</v>
      </c>
      <c r="CC27" s="3" t="s">
        <v>162</v>
      </c>
      <c r="CD27" s="3" t="s">
        <v>162</v>
      </c>
      <c r="CE27" s="3" t="s">
        <v>162</v>
      </c>
      <c r="CF27" s="3" t="s">
        <v>162</v>
      </c>
      <c r="CG27" s="3" t="s">
        <v>162</v>
      </c>
      <c r="CH27" s="3" t="s">
        <v>162</v>
      </c>
      <c r="CI27" s="3" t="s">
        <v>162</v>
      </c>
      <c r="CJ27" s="3" t="s">
        <v>162</v>
      </c>
      <c r="CK27" s="3" t="s">
        <v>162</v>
      </c>
      <c r="CL27" s="3" t="s">
        <v>162</v>
      </c>
      <c r="CM27" s="3" t="s">
        <v>162</v>
      </c>
      <c r="CN27" s="3" t="s">
        <v>162</v>
      </c>
      <c r="CO27" s="3" t="s">
        <v>162</v>
      </c>
      <c r="CP27" s="3" t="s">
        <v>162</v>
      </c>
      <c r="CQ27" s="3" t="s">
        <v>162</v>
      </c>
      <c r="CS27" s="1"/>
      <c r="CT27" s="11" t="s">
        <v>161</v>
      </c>
      <c r="CU27" s="3" t="s">
        <v>162</v>
      </c>
      <c r="CV27" s="3" t="s">
        <v>162</v>
      </c>
      <c r="CW27" s="3" t="s">
        <v>162</v>
      </c>
      <c r="CX27" s="3" t="s">
        <v>162</v>
      </c>
      <c r="CY27" s="3" t="s">
        <v>162</v>
      </c>
      <c r="CZ27" s="3" t="s">
        <v>162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Q27" s="1"/>
      <c r="DR27" s="11" t="s">
        <v>161</v>
      </c>
      <c r="DS27" s="3" t="s">
        <v>162</v>
      </c>
      <c r="DT27" s="3" t="s">
        <v>162</v>
      </c>
      <c r="DU27" s="3" t="s">
        <v>162</v>
      </c>
      <c r="DV27" s="3" t="s">
        <v>162</v>
      </c>
      <c r="DW27" s="3" t="s">
        <v>162</v>
      </c>
      <c r="DX27" s="3" t="s">
        <v>162</v>
      </c>
      <c r="DY27" s="3" t="s">
        <v>162</v>
      </c>
      <c r="DZ27" s="3" t="s">
        <v>162</v>
      </c>
      <c r="EA27" s="3" t="s">
        <v>162</v>
      </c>
      <c r="EB27" s="3" t="s">
        <v>162</v>
      </c>
      <c r="EC27" s="3" t="s">
        <v>162</v>
      </c>
      <c r="ED27" s="3" t="s">
        <v>162</v>
      </c>
      <c r="EE27" s="3" t="s">
        <v>162</v>
      </c>
      <c r="EF27" s="3" t="s">
        <v>162</v>
      </c>
      <c r="EG27" s="3" t="s">
        <v>162</v>
      </c>
      <c r="EH27" s="3" t="s">
        <v>162</v>
      </c>
      <c r="EI27" s="3" t="s">
        <v>162</v>
      </c>
      <c r="EJ27" s="3" t="s">
        <v>162</v>
      </c>
      <c r="EK27" s="3">
        <v>42.5</v>
      </c>
      <c r="EL27" s="3" t="s">
        <v>162</v>
      </c>
      <c r="EM27" s="3" t="s">
        <v>162</v>
      </c>
      <c r="EO27" s="1"/>
      <c r="EP27" s="11" t="s">
        <v>161</v>
      </c>
      <c r="EQ27" s="3" t="s">
        <v>162</v>
      </c>
      <c r="ER27" s="3" t="s">
        <v>162</v>
      </c>
      <c r="ES27" s="3" t="s">
        <v>162</v>
      </c>
      <c r="ET27" s="3" t="s">
        <v>162</v>
      </c>
      <c r="EU27" s="3" t="s">
        <v>162</v>
      </c>
      <c r="EV27" s="3" t="s">
        <v>162</v>
      </c>
      <c r="EW27" s="3" t="s">
        <v>162</v>
      </c>
      <c r="EX27" s="3" t="s">
        <v>162</v>
      </c>
      <c r="EY27" s="3" t="s">
        <v>162</v>
      </c>
      <c r="EZ27" s="3" t="s">
        <v>162</v>
      </c>
      <c r="FA27" s="3" t="s">
        <v>162</v>
      </c>
      <c r="FB27" s="3" t="s">
        <v>162</v>
      </c>
      <c r="FC27" s="3" t="s">
        <v>162</v>
      </c>
      <c r="FD27" s="3" t="s">
        <v>162</v>
      </c>
      <c r="FE27" s="3" t="s">
        <v>162</v>
      </c>
      <c r="FF27" s="3" t="s">
        <v>162</v>
      </c>
      <c r="FG27" s="3" t="s">
        <v>162</v>
      </c>
      <c r="FH27" s="3" t="s">
        <v>162</v>
      </c>
      <c r="FI27" s="3" t="s">
        <v>162</v>
      </c>
      <c r="FJ27" s="3" t="s">
        <v>162</v>
      </c>
      <c r="FK27" s="3" t="s">
        <v>162</v>
      </c>
    </row>
    <row r="28" ht="14.5" spans="1:167">
      <c r="A28" s="1"/>
      <c r="B28" s="11" t="s">
        <v>163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163</v>
      </c>
      <c r="AA28" s="3" t="s">
        <v>162</v>
      </c>
      <c r="AB28" s="3" t="s">
        <v>162</v>
      </c>
      <c r="AC28" s="3" t="s">
        <v>162</v>
      </c>
      <c r="AD28" s="3" t="s">
        <v>162</v>
      </c>
      <c r="AE28" s="3" t="s">
        <v>162</v>
      </c>
      <c r="AF28" s="3" t="s">
        <v>162</v>
      </c>
      <c r="AG28" s="3" t="s">
        <v>162</v>
      </c>
      <c r="AH28" s="3" t="s">
        <v>162</v>
      </c>
      <c r="AI28" s="3" t="s">
        <v>162</v>
      </c>
      <c r="AJ28" s="3" t="s">
        <v>162</v>
      </c>
      <c r="AK28" s="3">
        <v>6.2</v>
      </c>
      <c r="AL28" s="3" t="s">
        <v>162</v>
      </c>
      <c r="AM28" s="3" t="s">
        <v>162</v>
      </c>
      <c r="AN28" s="3" t="s">
        <v>162</v>
      </c>
      <c r="AO28" s="3" t="s">
        <v>162</v>
      </c>
      <c r="AP28" s="3" t="s">
        <v>162</v>
      </c>
      <c r="AQ28" s="3" t="s">
        <v>162</v>
      </c>
      <c r="AR28" s="3">
        <v>14.1</v>
      </c>
      <c r="AS28" s="3">
        <v>12.4</v>
      </c>
      <c r="AT28" s="3">
        <v>13.9</v>
      </c>
      <c r="AU28" s="3">
        <v>13.7</v>
      </c>
      <c r="AW28" s="1"/>
      <c r="AX28" s="11" t="s">
        <v>163</v>
      </c>
      <c r="AY28" s="3">
        <v>60.1</v>
      </c>
      <c r="AZ28" s="3">
        <v>53.8</v>
      </c>
      <c r="BA28" s="3">
        <v>55.1</v>
      </c>
      <c r="BB28" s="3">
        <v>54.6</v>
      </c>
      <c r="BC28" s="3">
        <v>57</v>
      </c>
      <c r="BD28" s="3">
        <v>58.5</v>
      </c>
      <c r="BE28" s="3">
        <v>56.5</v>
      </c>
      <c r="BF28" s="3">
        <v>55.8</v>
      </c>
      <c r="BG28" s="3" t="s">
        <v>162</v>
      </c>
      <c r="BH28" s="3" t="s">
        <v>162</v>
      </c>
      <c r="BI28" s="3">
        <v>52.1</v>
      </c>
      <c r="BJ28" s="3">
        <v>48</v>
      </c>
      <c r="BK28" s="3" t="s">
        <v>162</v>
      </c>
      <c r="BL28" s="3" t="s">
        <v>162</v>
      </c>
      <c r="BM28" s="3" t="s">
        <v>162</v>
      </c>
      <c r="BN28" s="3" t="s">
        <v>162</v>
      </c>
      <c r="BO28" s="3" t="s">
        <v>162</v>
      </c>
      <c r="BP28" s="3">
        <v>58.8</v>
      </c>
      <c r="BQ28" s="3">
        <v>59.6</v>
      </c>
      <c r="BR28" s="3">
        <v>55.8</v>
      </c>
      <c r="BS28" s="3">
        <v>51.7</v>
      </c>
      <c r="BU28" s="1"/>
      <c r="BV28" s="11" t="s">
        <v>163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 t="s">
        <v>162</v>
      </c>
      <c r="CD28" s="3" t="s">
        <v>162</v>
      </c>
      <c r="CE28" s="3" t="s">
        <v>162</v>
      </c>
      <c r="CF28" s="3" t="s">
        <v>162</v>
      </c>
      <c r="CG28" s="3">
        <v>0.7</v>
      </c>
      <c r="CH28" s="3" t="s">
        <v>162</v>
      </c>
      <c r="CI28" s="3" t="s">
        <v>162</v>
      </c>
      <c r="CJ28" s="3">
        <v>0</v>
      </c>
      <c r="CK28" s="3">
        <v>1.4</v>
      </c>
      <c r="CL28" s="3" t="s">
        <v>162</v>
      </c>
      <c r="CM28" s="3" t="s">
        <v>162</v>
      </c>
      <c r="CN28" s="3" t="s">
        <v>162</v>
      </c>
      <c r="CO28" s="3" t="s">
        <v>162</v>
      </c>
      <c r="CP28" s="3" t="s">
        <v>162</v>
      </c>
      <c r="CQ28" s="3" t="s">
        <v>162</v>
      </c>
      <c r="CS28" s="1"/>
      <c r="CT28" s="11" t="s">
        <v>163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Q28" s="1"/>
      <c r="DR28" s="11" t="s">
        <v>163</v>
      </c>
      <c r="DS28" s="3" t="s">
        <v>162</v>
      </c>
      <c r="DT28" s="3" t="s">
        <v>162</v>
      </c>
      <c r="DU28" s="3" t="s">
        <v>162</v>
      </c>
      <c r="DV28" s="3" t="s">
        <v>162</v>
      </c>
      <c r="DW28" s="3" t="s">
        <v>162</v>
      </c>
      <c r="DX28" s="3" t="s">
        <v>162</v>
      </c>
      <c r="DY28" s="3" t="s">
        <v>162</v>
      </c>
      <c r="DZ28" s="3" t="s">
        <v>162</v>
      </c>
      <c r="EA28" s="3" t="s">
        <v>162</v>
      </c>
      <c r="EB28" s="3" t="s">
        <v>162</v>
      </c>
      <c r="EC28" s="3" t="s">
        <v>162</v>
      </c>
      <c r="ED28" s="3" t="s">
        <v>162</v>
      </c>
      <c r="EE28" s="3" t="s">
        <v>162</v>
      </c>
      <c r="EF28" s="3" t="s">
        <v>162</v>
      </c>
      <c r="EG28" s="3" t="s">
        <v>162</v>
      </c>
      <c r="EH28" s="3" t="s">
        <v>162</v>
      </c>
      <c r="EI28" s="3" t="s">
        <v>162</v>
      </c>
      <c r="EJ28" s="3" t="s">
        <v>162</v>
      </c>
      <c r="EK28" s="3">
        <v>44</v>
      </c>
      <c r="EL28" s="3" t="s">
        <v>162</v>
      </c>
      <c r="EM28" s="3" t="s">
        <v>162</v>
      </c>
      <c r="EO28" s="1"/>
      <c r="EP28" s="11" t="s">
        <v>163</v>
      </c>
      <c r="EQ28" s="3" t="s">
        <v>162</v>
      </c>
      <c r="ER28" s="3" t="s">
        <v>162</v>
      </c>
      <c r="ES28" s="3" t="s">
        <v>162</v>
      </c>
      <c r="ET28" s="3" t="s">
        <v>162</v>
      </c>
      <c r="EU28" s="3" t="s">
        <v>162</v>
      </c>
      <c r="EV28" s="3" t="s">
        <v>162</v>
      </c>
      <c r="EW28" s="3" t="s">
        <v>162</v>
      </c>
      <c r="EX28" s="3" t="s">
        <v>162</v>
      </c>
      <c r="EY28" s="3" t="s">
        <v>162</v>
      </c>
      <c r="EZ28" s="3" t="s">
        <v>162</v>
      </c>
      <c r="FA28" s="3" t="s">
        <v>162</v>
      </c>
      <c r="FB28" s="3" t="s">
        <v>162</v>
      </c>
      <c r="FC28" s="3" t="s">
        <v>162</v>
      </c>
      <c r="FD28" s="3" t="s">
        <v>162</v>
      </c>
      <c r="FE28" s="3">
        <v>12.2</v>
      </c>
      <c r="FF28" s="3" t="s">
        <v>162</v>
      </c>
      <c r="FG28" s="3" t="s">
        <v>162</v>
      </c>
      <c r="FH28" s="3" t="s">
        <v>162</v>
      </c>
      <c r="FI28" s="3" t="s">
        <v>162</v>
      </c>
      <c r="FJ28" s="3" t="s">
        <v>162</v>
      </c>
      <c r="FK28" s="3" t="s">
        <v>162</v>
      </c>
    </row>
    <row r="29" ht="14.5" spans="1:167">
      <c r="A29" s="1"/>
      <c r="B29" s="11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 t="s">
        <v>162</v>
      </c>
      <c r="J29" s="3" t="s">
        <v>162</v>
      </c>
      <c r="K29" s="3" t="s">
        <v>162</v>
      </c>
      <c r="L29" s="3" t="s">
        <v>162</v>
      </c>
      <c r="M29" s="3" t="s">
        <v>162</v>
      </c>
      <c r="N29" s="3" t="s">
        <v>162</v>
      </c>
      <c r="O29" s="3" t="s">
        <v>162</v>
      </c>
      <c r="P29" s="3" t="s">
        <v>162</v>
      </c>
      <c r="Q29" s="3" t="s">
        <v>162</v>
      </c>
      <c r="R29" s="3" t="s">
        <v>162</v>
      </c>
      <c r="S29" s="3" t="s">
        <v>162</v>
      </c>
      <c r="T29" s="3" t="s">
        <v>162</v>
      </c>
      <c r="U29" s="3" t="s">
        <v>162</v>
      </c>
      <c r="V29" s="3" t="s">
        <v>162</v>
      </c>
      <c r="W29" s="3" t="s">
        <v>162</v>
      </c>
      <c r="Y29" s="1"/>
      <c r="Z29" s="11" t="s">
        <v>164</v>
      </c>
      <c r="AA29" s="3" t="s">
        <v>162</v>
      </c>
      <c r="AB29" s="3" t="s">
        <v>162</v>
      </c>
      <c r="AC29" s="3" t="s">
        <v>162</v>
      </c>
      <c r="AD29" s="3" t="s">
        <v>162</v>
      </c>
      <c r="AE29" s="3" t="s">
        <v>162</v>
      </c>
      <c r="AF29" s="3" t="s">
        <v>162</v>
      </c>
      <c r="AG29" s="3" t="s">
        <v>162</v>
      </c>
      <c r="AH29" s="3" t="s">
        <v>162</v>
      </c>
      <c r="AI29" s="3" t="s">
        <v>162</v>
      </c>
      <c r="AJ29" s="3" t="s">
        <v>162</v>
      </c>
      <c r="AK29" s="3" t="s">
        <v>162</v>
      </c>
      <c r="AL29" s="3" t="s">
        <v>162</v>
      </c>
      <c r="AM29" s="3" t="s">
        <v>162</v>
      </c>
      <c r="AN29" s="3" t="s">
        <v>162</v>
      </c>
      <c r="AO29" s="3">
        <v>0.5</v>
      </c>
      <c r="AP29" s="3">
        <v>0.5</v>
      </c>
      <c r="AQ29" s="3" t="s">
        <v>162</v>
      </c>
      <c r="AR29" s="3" t="s">
        <v>162</v>
      </c>
      <c r="AS29" s="3" t="s">
        <v>162</v>
      </c>
      <c r="AT29" s="3" t="s">
        <v>162</v>
      </c>
      <c r="AU29" s="3" t="s">
        <v>162</v>
      </c>
      <c r="AW29" s="1"/>
      <c r="AX29" s="11" t="s">
        <v>164</v>
      </c>
      <c r="AY29" s="3" t="s">
        <v>162</v>
      </c>
      <c r="AZ29" s="3" t="s">
        <v>162</v>
      </c>
      <c r="BA29" s="3" t="s">
        <v>162</v>
      </c>
      <c r="BB29" s="3">
        <v>0</v>
      </c>
      <c r="BC29" s="3">
        <v>0</v>
      </c>
      <c r="BD29" s="3">
        <v>0</v>
      </c>
      <c r="BE29" s="3" t="s">
        <v>162</v>
      </c>
      <c r="BF29" s="3" t="s">
        <v>162</v>
      </c>
      <c r="BG29" s="3" t="s">
        <v>162</v>
      </c>
      <c r="BH29" s="3" t="s">
        <v>162</v>
      </c>
      <c r="BI29" s="3" t="s">
        <v>162</v>
      </c>
      <c r="BJ29" s="3" t="s">
        <v>162</v>
      </c>
      <c r="BK29" s="3" t="s">
        <v>162</v>
      </c>
      <c r="BL29" s="3" t="s">
        <v>162</v>
      </c>
      <c r="BM29" s="3" t="s">
        <v>162</v>
      </c>
      <c r="BN29" s="3" t="s">
        <v>162</v>
      </c>
      <c r="BO29" s="3" t="s">
        <v>162</v>
      </c>
      <c r="BP29" s="3" t="s">
        <v>162</v>
      </c>
      <c r="BQ29" s="3">
        <v>2.1</v>
      </c>
      <c r="BR29" s="3">
        <v>2.5</v>
      </c>
      <c r="BS29" s="3">
        <v>2.7</v>
      </c>
      <c r="BU29" s="1"/>
      <c r="BV29" s="11" t="s">
        <v>164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 t="s">
        <v>162</v>
      </c>
      <c r="CD29" s="3" t="s">
        <v>162</v>
      </c>
      <c r="CE29" s="3" t="s">
        <v>162</v>
      </c>
      <c r="CF29" s="3" t="s">
        <v>162</v>
      </c>
      <c r="CG29" s="3" t="s">
        <v>162</v>
      </c>
      <c r="CH29" s="3" t="s">
        <v>162</v>
      </c>
      <c r="CI29" s="3" t="s">
        <v>162</v>
      </c>
      <c r="CJ29" s="3" t="s">
        <v>162</v>
      </c>
      <c r="CK29" s="3" t="s">
        <v>162</v>
      </c>
      <c r="CL29" s="3" t="s">
        <v>162</v>
      </c>
      <c r="CM29" s="3" t="s">
        <v>162</v>
      </c>
      <c r="CN29" s="3" t="s">
        <v>162</v>
      </c>
      <c r="CO29" s="3" t="s">
        <v>162</v>
      </c>
      <c r="CP29" s="3" t="s">
        <v>162</v>
      </c>
      <c r="CQ29" s="3" t="s">
        <v>162</v>
      </c>
      <c r="CS29" s="1"/>
      <c r="CT29" s="11" t="s">
        <v>164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Q29" s="1"/>
      <c r="DR29" s="11" t="s">
        <v>164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O29" s="1"/>
      <c r="EP29" s="11" t="s">
        <v>164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 t="s">
        <v>162</v>
      </c>
      <c r="FF29" s="3" t="s">
        <v>162</v>
      </c>
      <c r="FG29" s="3" t="s">
        <v>162</v>
      </c>
      <c r="FH29" s="3" t="s">
        <v>162</v>
      </c>
      <c r="FI29" s="3" t="s">
        <v>162</v>
      </c>
      <c r="FJ29" s="3" t="s">
        <v>162</v>
      </c>
      <c r="FK29" s="3" t="s">
        <v>162</v>
      </c>
    </row>
    <row r="30" ht="14.5" spans="1:167">
      <c r="A30" s="1"/>
      <c r="B30" s="11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 t="s">
        <v>162</v>
      </c>
      <c r="J30" s="3" t="s">
        <v>162</v>
      </c>
      <c r="K30" s="3" t="s">
        <v>162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Y30" s="1"/>
      <c r="Z30" s="11" t="s">
        <v>165</v>
      </c>
      <c r="AA30" s="3" t="s">
        <v>162</v>
      </c>
      <c r="AB30" s="3" t="s">
        <v>162</v>
      </c>
      <c r="AC30" s="3" t="s">
        <v>162</v>
      </c>
      <c r="AD30" s="3" t="s">
        <v>162</v>
      </c>
      <c r="AE30" s="3" t="s">
        <v>162</v>
      </c>
      <c r="AF30" s="3" t="s">
        <v>162</v>
      </c>
      <c r="AG30" s="3" t="s">
        <v>162</v>
      </c>
      <c r="AH30" s="3" t="s">
        <v>162</v>
      </c>
      <c r="AI30" s="3" t="s">
        <v>162</v>
      </c>
      <c r="AJ30" s="3" t="s">
        <v>162</v>
      </c>
      <c r="AK30" s="3" t="s">
        <v>162</v>
      </c>
      <c r="AL30" s="3" t="s">
        <v>162</v>
      </c>
      <c r="AM30" s="3" t="s">
        <v>162</v>
      </c>
      <c r="AN30" s="3" t="s">
        <v>162</v>
      </c>
      <c r="AO30" s="3" t="s">
        <v>162</v>
      </c>
      <c r="AP30" s="3" t="s">
        <v>162</v>
      </c>
      <c r="AQ30" s="3" t="s">
        <v>162</v>
      </c>
      <c r="AR30" s="3" t="s">
        <v>162</v>
      </c>
      <c r="AS30" s="3">
        <v>0.4</v>
      </c>
      <c r="AT30" s="3">
        <v>0.3</v>
      </c>
      <c r="AU30" s="3">
        <v>0.4</v>
      </c>
      <c r="AW30" s="1"/>
      <c r="AX30" s="11" t="s">
        <v>165</v>
      </c>
      <c r="AY30" s="3">
        <v>0</v>
      </c>
      <c r="AZ30" s="3">
        <v>0</v>
      </c>
      <c r="BA30" s="3">
        <v>0</v>
      </c>
      <c r="BB30" s="3" t="s">
        <v>162</v>
      </c>
      <c r="BC30" s="3" t="s">
        <v>162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U30" s="1"/>
      <c r="BV30" s="11" t="s">
        <v>165</v>
      </c>
      <c r="BW30" s="3" t="s">
        <v>162</v>
      </c>
      <c r="BX30" s="3" t="s">
        <v>162</v>
      </c>
      <c r="BY30" s="3" t="s">
        <v>162</v>
      </c>
      <c r="BZ30" s="3" t="s">
        <v>162</v>
      </c>
      <c r="CA30" s="3" t="s">
        <v>162</v>
      </c>
      <c r="CB30" s="3" t="s">
        <v>162</v>
      </c>
      <c r="CC30" s="3" t="s">
        <v>162</v>
      </c>
      <c r="CD30" s="3" t="s">
        <v>162</v>
      </c>
      <c r="CE30" s="3" t="s">
        <v>162</v>
      </c>
      <c r="CF30" s="3" t="s">
        <v>162</v>
      </c>
      <c r="CG30" s="3" t="s">
        <v>162</v>
      </c>
      <c r="CH30" s="3">
        <v>2.4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165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165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165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 t="s">
        <v>162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166</v>
      </c>
      <c r="AA31" s="3" t="s">
        <v>162</v>
      </c>
      <c r="AB31" s="3" t="s">
        <v>162</v>
      </c>
      <c r="AC31" s="3" t="s">
        <v>162</v>
      </c>
      <c r="AD31" s="3" t="s">
        <v>162</v>
      </c>
      <c r="AE31" s="3" t="s">
        <v>162</v>
      </c>
      <c r="AF31" s="3" t="s">
        <v>162</v>
      </c>
      <c r="AG31" s="3" t="s">
        <v>162</v>
      </c>
      <c r="AH31" s="3" t="s">
        <v>162</v>
      </c>
      <c r="AI31" s="3" t="s">
        <v>162</v>
      </c>
      <c r="AJ31" s="3" t="s">
        <v>162</v>
      </c>
      <c r="AK31" s="3" t="s">
        <v>162</v>
      </c>
      <c r="AL31" s="3">
        <v>0</v>
      </c>
      <c r="AM31" s="3">
        <v>0</v>
      </c>
      <c r="AN31" s="3">
        <v>0</v>
      </c>
      <c r="AO31" s="3" t="s">
        <v>162</v>
      </c>
      <c r="AP31" s="3" t="s">
        <v>162</v>
      </c>
      <c r="AQ31" s="3" t="s">
        <v>162</v>
      </c>
      <c r="AR31" s="3" t="s">
        <v>162</v>
      </c>
      <c r="AS31" s="3" t="s">
        <v>162</v>
      </c>
      <c r="AT31" s="3">
        <v>0</v>
      </c>
      <c r="AU31" s="3">
        <v>0</v>
      </c>
      <c r="AW31" s="1"/>
      <c r="AX31" s="11" t="s">
        <v>166</v>
      </c>
      <c r="AY31" s="3" t="s">
        <v>162</v>
      </c>
      <c r="AZ31" s="3" t="s">
        <v>162</v>
      </c>
      <c r="BA31" s="3" t="s">
        <v>162</v>
      </c>
      <c r="BB31" s="3" t="s">
        <v>162</v>
      </c>
      <c r="BC31" s="3" t="s">
        <v>162</v>
      </c>
      <c r="BD31" s="3" t="s">
        <v>162</v>
      </c>
      <c r="BE31" s="3" t="s">
        <v>162</v>
      </c>
      <c r="BF31" s="3" t="s">
        <v>162</v>
      </c>
      <c r="BG31" s="3" t="s">
        <v>162</v>
      </c>
      <c r="BH31" s="3" t="s">
        <v>162</v>
      </c>
      <c r="BI31" s="3" t="s">
        <v>162</v>
      </c>
      <c r="BJ31" s="3" t="s">
        <v>162</v>
      </c>
      <c r="BK31" s="3" t="s">
        <v>162</v>
      </c>
      <c r="BL31" s="3" t="s">
        <v>162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166</v>
      </c>
      <c r="BW31" s="3" t="s">
        <v>162</v>
      </c>
      <c r="BX31" s="3" t="s">
        <v>162</v>
      </c>
      <c r="BY31" s="3" t="s">
        <v>162</v>
      </c>
      <c r="BZ31" s="3" t="s">
        <v>162</v>
      </c>
      <c r="CA31" s="3" t="s">
        <v>162</v>
      </c>
      <c r="CB31" s="3" t="s">
        <v>162</v>
      </c>
      <c r="CC31" s="3" t="s">
        <v>162</v>
      </c>
      <c r="CD31" s="3" t="s">
        <v>162</v>
      </c>
      <c r="CE31" s="3" t="s">
        <v>162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166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166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166</v>
      </c>
      <c r="EQ31" s="3">
        <v>0</v>
      </c>
      <c r="ER31" s="3">
        <v>0</v>
      </c>
      <c r="ES31" s="3">
        <v>0</v>
      </c>
      <c r="ET31" s="3">
        <v>0</v>
      </c>
      <c r="EU31" s="3" t="s">
        <v>162</v>
      </c>
      <c r="EV31" s="3" t="s">
        <v>162</v>
      </c>
      <c r="EW31" s="3" t="s">
        <v>162</v>
      </c>
      <c r="EX31" s="3" t="s">
        <v>162</v>
      </c>
      <c r="EY31" s="3" t="s">
        <v>162</v>
      </c>
      <c r="EZ31" s="3" t="s">
        <v>162</v>
      </c>
      <c r="FA31" s="3" t="s">
        <v>162</v>
      </c>
      <c r="FB31" s="3" t="s">
        <v>162</v>
      </c>
      <c r="FC31" s="3" t="s">
        <v>162</v>
      </c>
      <c r="FD31" s="3" t="s">
        <v>162</v>
      </c>
      <c r="FE31" s="3" t="s">
        <v>162</v>
      </c>
      <c r="FF31" s="3" t="s">
        <v>162</v>
      </c>
      <c r="FG31" s="3" t="s">
        <v>162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 t="s">
        <v>162</v>
      </c>
      <c r="I32" s="3" t="s">
        <v>162</v>
      </c>
      <c r="J32" s="3" t="s">
        <v>162</v>
      </c>
      <c r="K32" s="3" t="s">
        <v>162</v>
      </c>
      <c r="L32" s="3" t="s">
        <v>162</v>
      </c>
      <c r="M32" s="3" t="s">
        <v>162</v>
      </c>
      <c r="N32" s="3" t="s">
        <v>162</v>
      </c>
      <c r="O32" s="3" t="s">
        <v>162</v>
      </c>
      <c r="P32" s="3" t="s">
        <v>162</v>
      </c>
      <c r="Q32" s="3" t="s">
        <v>162</v>
      </c>
      <c r="R32" s="3" t="s">
        <v>162</v>
      </c>
      <c r="S32" s="3" t="s">
        <v>162</v>
      </c>
      <c r="T32" s="3" t="s">
        <v>162</v>
      </c>
      <c r="U32" s="3" t="s">
        <v>162</v>
      </c>
      <c r="V32" s="3" t="s">
        <v>162</v>
      </c>
      <c r="W32" s="3">
        <v>0</v>
      </c>
      <c r="Y32" s="1"/>
      <c r="Z32" s="11" t="s">
        <v>167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0.1</v>
      </c>
      <c r="AG32" s="3">
        <v>0.1</v>
      </c>
      <c r="AH32" s="3">
        <v>0.1</v>
      </c>
      <c r="AI32" s="3">
        <v>0.1</v>
      </c>
      <c r="AJ32" s="3">
        <v>0.1</v>
      </c>
      <c r="AK32" s="3">
        <v>0.1</v>
      </c>
      <c r="AL32" s="3">
        <v>0.1</v>
      </c>
      <c r="AM32" s="3">
        <v>0.1</v>
      </c>
      <c r="AN32" s="3">
        <v>0.1</v>
      </c>
      <c r="AO32" s="3">
        <v>0.1</v>
      </c>
      <c r="AP32" s="3">
        <v>0.1</v>
      </c>
      <c r="AQ32" s="3" t="s">
        <v>162</v>
      </c>
      <c r="AR32" s="3">
        <v>0</v>
      </c>
      <c r="AS32" s="3">
        <v>0</v>
      </c>
      <c r="AT32" s="3">
        <v>0</v>
      </c>
      <c r="AU32" s="3">
        <v>0</v>
      </c>
      <c r="AW32" s="1"/>
      <c r="AX32" s="11" t="s">
        <v>167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0.2</v>
      </c>
      <c r="BE32" s="3" t="s">
        <v>162</v>
      </c>
      <c r="BF32" s="3">
        <v>0.1</v>
      </c>
      <c r="BG32" s="3">
        <v>0.1</v>
      </c>
      <c r="BH32" s="3">
        <v>0.1</v>
      </c>
      <c r="BI32" s="3">
        <v>0.1</v>
      </c>
      <c r="BJ32" s="3">
        <v>0.1</v>
      </c>
      <c r="BK32" s="3">
        <v>0.1</v>
      </c>
      <c r="BL32" s="3">
        <v>0.1</v>
      </c>
      <c r="BM32" s="3">
        <v>0.2</v>
      </c>
      <c r="BN32" s="3">
        <v>0.4</v>
      </c>
      <c r="BO32" s="3">
        <v>0.2</v>
      </c>
      <c r="BP32" s="3">
        <v>0.3</v>
      </c>
      <c r="BQ32" s="3">
        <v>0.2</v>
      </c>
      <c r="BR32" s="3">
        <v>0.2</v>
      </c>
      <c r="BS32" s="3">
        <v>0.2</v>
      </c>
      <c r="BU32" s="1"/>
      <c r="BV32" s="11" t="s">
        <v>167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 t="s">
        <v>162</v>
      </c>
      <c r="CC32" s="3" t="s">
        <v>162</v>
      </c>
      <c r="CD32" s="3" t="s">
        <v>162</v>
      </c>
      <c r="CE32" s="3" t="s">
        <v>162</v>
      </c>
      <c r="CF32" s="3" t="s">
        <v>162</v>
      </c>
      <c r="CG32" s="3" t="s">
        <v>162</v>
      </c>
      <c r="CH32" s="3" t="s">
        <v>162</v>
      </c>
      <c r="CI32" s="3" t="s">
        <v>162</v>
      </c>
      <c r="CJ32" s="3" t="s">
        <v>162</v>
      </c>
      <c r="CK32" s="3" t="s">
        <v>162</v>
      </c>
      <c r="CL32" s="3" t="s">
        <v>162</v>
      </c>
      <c r="CM32" s="3" t="s">
        <v>162</v>
      </c>
      <c r="CN32" s="3" t="s">
        <v>162</v>
      </c>
      <c r="CO32" s="3" t="s">
        <v>162</v>
      </c>
      <c r="CP32" s="3" t="s">
        <v>162</v>
      </c>
      <c r="CQ32" s="3" t="s">
        <v>162</v>
      </c>
      <c r="CS32" s="1"/>
      <c r="CT32" s="11" t="s">
        <v>167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 t="s">
        <v>162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Q32" s="1"/>
      <c r="DR32" s="11" t="s">
        <v>167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 t="s">
        <v>162</v>
      </c>
      <c r="EI32" s="3">
        <v>0.4</v>
      </c>
      <c r="EJ32" s="3">
        <v>0</v>
      </c>
      <c r="EK32" s="3">
        <v>0</v>
      </c>
      <c r="EL32" s="3">
        <v>0</v>
      </c>
      <c r="EM32" s="3" t="s">
        <v>162</v>
      </c>
      <c r="EO32" s="1"/>
      <c r="EP32" s="11" t="s">
        <v>167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 t="s">
        <v>162</v>
      </c>
      <c r="FJ32" s="3" t="s">
        <v>162</v>
      </c>
      <c r="FK32" s="3" t="s">
        <v>162</v>
      </c>
    </row>
    <row r="33" ht="14.5" spans="1:167">
      <c r="A33" s="1"/>
      <c r="B33" s="11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 t="s">
        <v>162</v>
      </c>
      <c r="M33" s="3" t="s">
        <v>162</v>
      </c>
      <c r="N33" s="3" t="s">
        <v>162</v>
      </c>
      <c r="O33" s="3" t="s">
        <v>162</v>
      </c>
      <c r="P33" s="3" t="s">
        <v>162</v>
      </c>
      <c r="Q33" s="3" t="s">
        <v>162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168</v>
      </c>
      <c r="AA33" s="3" t="s">
        <v>162</v>
      </c>
      <c r="AB33" s="3" t="s">
        <v>162</v>
      </c>
      <c r="AC33" s="3" t="s">
        <v>162</v>
      </c>
      <c r="AD33" s="3" t="s">
        <v>162</v>
      </c>
      <c r="AE33" s="3" t="s">
        <v>162</v>
      </c>
      <c r="AF33" s="3" t="s">
        <v>162</v>
      </c>
      <c r="AG33" s="3" t="s">
        <v>162</v>
      </c>
      <c r="AH33" s="3" t="s">
        <v>162</v>
      </c>
      <c r="AI33" s="3" t="s">
        <v>162</v>
      </c>
      <c r="AJ33" s="3" t="s">
        <v>162</v>
      </c>
      <c r="AK33" s="3" t="s">
        <v>162</v>
      </c>
      <c r="AL33" s="3" t="s">
        <v>162</v>
      </c>
      <c r="AM33" s="3" t="s">
        <v>162</v>
      </c>
      <c r="AN33" s="3" t="s">
        <v>162</v>
      </c>
      <c r="AO33" s="3" t="s">
        <v>162</v>
      </c>
      <c r="AP33" s="3" t="s">
        <v>162</v>
      </c>
      <c r="AQ33" s="3" t="s">
        <v>162</v>
      </c>
      <c r="AR33" s="3" t="s">
        <v>162</v>
      </c>
      <c r="AS33" s="3">
        <v>2.6</v>
      </c>
      <c r="AT33" s="3" t="s">
        <v>162</v>
      </c>
      <c r="AU33" s="3" t="s">
        <v>162</v>
      </c>
      <c r="AW33" s="1"/>
      <c r="AX33" s="11" t="s">
        <v>168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 t="s">
        <v>162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168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168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168</v>
      </c>
      <c r="EQ33" s="3" t="s">
        <v>162</v>
      </c>
      <c r="ER33" s="3" t="s">
        <v>162</v>
      </c>
      <c r="ES33" s="3" t="s">
        <v>162</v>
      </c>
      <c r="ET33" s="3" t="s">
        <v>162</v>
      </c>
      <c r="EU33" s="3" t="s">
        <v>162</v>
      </c>
      <c r="EV33" s="3" t="s">
        <v>162</v>
      </c>
      <c r="EW33" s="3" t="s">
        <v>162</v>
      </c>
      <c r="EX33" s="3" t="s">
        <v>162</v>
      </c>
      <c r="EY33" s="3" t="s">
        <v>162</v>
      </c>
      <c r="EZ33" s="3" t="s">
        <v>162</v>
      </c>
      <c r="FA33" s="3" t="s">
        <v>162</v>
      </c>
      <c r="FB33" s="3" t="s">
        <v>162</v>
      </c>
      <c r="FC33" s="3" t="s">
        <v>162</v>
      </c>
      <c r="FD33" s="3" t="s">
        <v>162</v>
      </c>
      <c r="FE33" s="3" t="s">
        <v>162</v>
      </c>
      <c r="FF33" s="3" t="s">
        <v>162</v>
      </c>
      <c r="FG33" s="3" t="s">
        <v>162</v>
      </c>
      <c r="FH33" s="3" t="s">
        <v>162</v>
      </c>
      <c r="FI33" s="3" t="s">
        <v>162</v>
      </c>
      <c r="FJ33" s="3" t="s">
        <v>162</v>
      </c>
      <c r="FK33" s="3" t="s">
        <v>162</v>
      </c>
    </row>
    <row r="34" ht="14.5" spans="1:167">
      <c r="A34" s="1"/>
      <c r="B34" s="11" t="s">
        <v>169</v>
      </c>
      <c r="C34" s="3" t="s">
        <v>162</v>
      </c>
      <c r="D34" s="3" t="s">
        <v>162</v>
      </c>
      <c r="E34" s="3" t="s">
        <v>162</v>
      </c>
      <c r="F34" s="3" t="s">
        <v>162</v>
      </c>
      <c r="G34" s="3" t="s">
        <v>162</v>
      </c>
      <c r="H34" s="3" t="s">
        <v>162</v>
      </c>
      <c r="I34" s="3" t="s">
        <v>162</v>
      </c>
      <c r="J34" s="3" t="s">
        <v>162</v>
      </c>
      <c r="K34" s="3" t="s">
        <v>162</v>
      </c>
      <c r="L34" s="3" t="s">
        <v>162</v>
      </c>
      <c r="M34" s="3" t="s">
        <v>162</v>
      </c>
      <c r="N34" s="3" t="s">
        <v>162</v>
      </c>
      <c r="O34" s="3" t="s">
        <v>162</v>
      </c>
      <c r="P34" s="3" t="s">
        <v>162</v>
      </c>
      <c r="Q34" s="3" t="s">
        <v>162</v>
      </c>
      <c r="R34" s="3" t="s">
        <v>162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169</v>
      </c>
      <c r="AY34" s="3">
        <v>0</v>
      </c>
      <c r="AZ34" s="3" t="s">
        <v>162</v>
      </c>
      <c r="BA34" s="3">
        <v>0</v>
      </c>
      <c r="BB34" s="3">
        <v>0</v>
      </c>
      <c r="BC34" s="3">
        <v>0</v>
      </c>
      <c r="BD34" s="3" t="s">
        <v>162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169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 t="s">
        <v>162</v>
      </c>
      <c r="ER34" s="3" t="s">
        <v>162</v>
      </c>
      <c r="ES34" s="3" t="s">
        <v>162</v>
      </c>
      <c r="ET34" s="3" t="s">
        <v>162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1.5</v>
      </c>
      <c r="FF34" s="3" t="s">
        <v>162</v>
      </c>
      <c r="FG34" s="3" t="s">
        <v>162</v>
      </c>
      <c r="FH34" s="3" t="s">
        <v>162</v>
      </c>
      <c r="FI34" s="3" t="s">
        <v>162</v>
      </c>
      <c r="FJ34" s="3" t="s">
        <v>162</v>
      </c>
      <c r="FK34" s="3" t="s">
        <v>162</v>
      </c>
    </row>
    <row r="35" ht="14.5" spans="1:167">
      <c r="A35" s="1"/>
      <c r="B35" s="11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12.9</v>
      </c>
      <c r="K35" s="3">
        <v>16.6</v>
      </c>
      <c r="L35" s="3">
        <v>11.1</v>
      </c>
      <c r="M35" s="3">
        <v>6.5</v>
      </c>
      <c r="N35" s="3">
        <v>0</v>
      </c>
      <c r="O35" s="3">
        <v>0</v>
      </c>
      <c r="P35" s="3">
        <v>0</v>
      </c>
      <c r="Q35" s="3">
        <v>2.6</v>
      </c>
      <c r="R35" s="3">
        <v>5.1</v>
      </c>
      <c r="S35" s="3">
        <v>8.3</v>
      </c>
      <c r="T35" s="3">
        <v>4</v>
      </c>
      <c r="U35" s="3">
        <v>5.3</v>
      </c>
      <c r="V35" s="3">
        <v>3.1</v>
      </c>
      <c r="W35" s="3">
        <v>5.7</v>
      </c>
      <c r="Y35" s="1"/>
      <c r="Z35" s="11" t="s">
        <v>170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0.2</v>
      </c>
      <c r="AI35" s="3">
        <v>0.3</v>
      </c>
      <c r="AJ35" s="3">
        <v>0.3</v>
      </c>
      <c r="AK35" s="3">
        <v>0.2</v>
      </c>
      <c r="AL35" s="3">
        <v>0</v>
      </c>
      <c r="AM35" s="3">
        <v>0</v>
      </c>
      <c r="AN35" s="3">
        <v>0</v>
      </c>
      <c r="AO35" s="3">
        <v>0.2</v>
      </c>
      <c r="AP35" s="3">
        <v>0.3</v>
      </c>
      <c r="AQ35" s="3">
        <v>0.2</v>
      </c>
      <c r="AR35" s="3">
        <v>0.1</v>
      </c>
      <c r="AS35" s="3">
        <v>0.2</v>
      </c>
      <c r="AT35" s="3">
        <v>0.1</v>
      </c>
      <c r="AU35" s="3">
        <v>0.1</v>
      </c>
      <c r="AW35" s="1"/>
      <c r="AX35" s="11" t="s">
        <v>170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1.2</v>
      </c>
      <c r="BG35" s="3">
        <v>1.2</v>
      </c>
      <c r="BH35" s="3">
        <v>1.1</v>
      </c>
      <c r="BI35" s="3">
        <v>1.1</v>
      </c>
      <c r="BJ35" s="3">
        <v>0</v>
      </c>
      <c r="BK35" s="3">
        <v>0</v>
      </c>
      <c r="BL35" s="3">
        <v>0</v>
      </c>
      <c r="BM35" s="3">
        <v>2.6</v>
      </c>
      <c r="BN35" s="3">
        <v>2.3</v>
      </c>
      <c r="BO35" s="3">
        <v>0.4</v>
      </c>
      <c r="BP35" s="3">
        <v>0.9</v>
      </c>
      <c r="BQ35" s="3">
        <v>1</v>
      </c>
      <c r="BR35" s="3">
        <v>0.6</v>
      </c>
      <c r="BS35" s="3">
        <v>0.6</v>
      </c>
      <c r="BU35" s="1"/>
      <c r="BV35" s="11" t="s">
        <v>170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0.6</v>
      </c>
      <c r="CE35" s="3">
        <v>0.6</v>
      </c>
      <c r="CF35" s="3">
        <v>0.3</v>
      </c>
      <c r="CG35" s="3">
        <v>0.3</v>
      </c>
      <c r="CH35" s="3">
        <v>0</v>
      </c>
      <c r="CI35" s="3">
        <v>0</v>
      </c>
      <c r="CJ35" s="3">
        <v>0</v>
      </c>
      <c r="CK35" s="3">
        <v>0.8</v>
      </c>
      <c r="CL35" s="3">
        <v>0.6</v>
      </c>
      <c r="CM35" s="3">
        <v>0.5</v>
      </c>
      <c r="CN35" s="3">
        <v>0.3</v>
      </c>
      <c r="CO35" s="3">
        <v>0.6</v>
      </c>
      <c r="CP35" s="3">
        <v>0.6</v>
      </c>
      <c r="CQ35" s="3">
        <v>0.6</v>
      </c>
      <c r="CS35" s="1"/>
      <c r="CT35" s="11" t="s">
        <v>170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100</v>
      </c>
      <c r="DC35" s="3">
        <v>100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98</v>
      </c>
      <c r="DJ35" s="3">
        <v>100</v>
      </c>
      <c r="DK35" s="3">
        <v>100</v>
      </c>
      <c r="DL35" s="3">
        <v>100</v>
      </c>
      <c r="DM35" s="3">
        <v>100</v>
      </c>
      <c r="DN35" s="3">
        <v>100</v>
      </c>
      <c r="DO35" s="3">
        <v>100</v>
      </c>
      <c r="DQ35" s="1"/>
      <c r="DR35" s="11" t="s">
        <v>170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5.3</v>
      </c>
      <c r="EA35" s="3">
        <v>38</v>
      </c>
      <c r="EB35" s="3">
        <v>28.6</v>
      </c>
      <c r="EC35" s="3">
        <v>1.6</v>
      </c>
      <c r="ED35" s="3">
        <v>0</v>
      </c>
      <c r="EE35" s="3">
        <v>0</v>
      </c>
      <c r="EF35" s="3">
        <v>0</v>
      </c>
      <c r="EG35" s="3">
        <v>29.8</v>
      </c>
      <c r="EH35" s="3">
        <v>13.3</v>
      </c>
      <c r="EI35" s="3">
        <v>0</v>
      </c>
      <c r="EJ35" s="3">
        <v>18.7</v>
      </c>
      <c r="EK35" s="3">
        <v>13.5</v>
      </c>
      <c r="EL35" s="3">
        <v>11.3</v>
      </c>
      <c r="EM35" s="3">
        <v>8.8</v>
      </c>
      <c r="EO35" s="1"/>
      <c r="EP35" s="11" t="s">
        <v>170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2.1</v>
      </c>
      <c r="EY35" s="3">
        <v>1.5</v>
      </c>
      <c r="EZ35" s="3">
        <v>1</v>
      </c>
      <c r="FA35" s="3">
        <v>1</v>
      </c>
      <c r="FB35" s="3">
        <v>0</v>
      </c>
      <c r="FC35" s="3">
        <v>0</v>
      </c>
      <c r="FD35" s="3">
        <v>0</v>
      </c>
      <c r="FE35" s="3">
        <v>2.7</v>
      </c>
      <c r="FF35" s="3">
        <v>3.1</v>
      </c>
      <c r="FG35" s="3">
        <v>0.9</v>
      </c>
      <c r="FH35" s="3">
        <v>1</v>
      </c>
      <c r="FI35" s="3">
        <v>1.1</v>
      </c>
      <c r="FJ35" s="3">
        <v>0.7</v>
      </c>
      <c r="FK35" s="3">
        <v>0.5</v>
      </c>
    </row>
    <row r="36" ht="14.5" spans="1:167">
      <c r="A36" s="1"/>
      <c r="B36" s="11" t="s">
        <v>171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171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171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171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171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59.5" spans="1:167">
      <c r="A38" s="8"/>
      <c r="B38" s="12" t="s">
        <v>211</v>
      </c>
      <c r="C38" s="5">
        <v>0.2</v>
      </c>
      <c r="D38" s="5">
        <v>0.1</v>
      </c>
      <c r="E38" s="5">
        <v>0.1</v>
      </c>
      <c r="F38" s="5">
        <v>0.1</v>
      </c>
      <c r="G38" s="5">
        <v>0.1</v>
      </c>
      <c r="H38" s="5">
        <v>0.1</v>
      </c>
      <c r="I38" s="5">
        <v>0.1</v>
      </c>
      <c r="J38" s="5">
        <v>0.2</v>
      </c>
      <c r="K38" s="5">
        <v>0.1</v>
      </c>
      <c r="L38" s="5">
        <v>0.1</v>
      </c>
      <c r="M38" s="5">
        <v>0.1</v>
      </c>
      <c r="N38" s="5">
        <v>0.1</v>
      </c>
      <c r="O38" s="5">
        <v>0.1</v>
      </c>
      <c r="P38" s="5">
        <v>0.1</v>
      </c>
      <c r="Q38" s="5">
        <v>0.1</v>
      </c>
      <c r="R38" s="5">
        <v>0.1</v>
      </c>
      <c r="S38" s="5">
        <v>0</v>
      </c>
      <c r="T38" s="5">
        <v>0.1</v>
      </c>
      <c r="U38" s="5">
        <v>0.1</v>
      </c>
      <c r="V38" s="5">
        <v>0.1</v>
      </c>
      <c r="W38" s="5">
        <v>0</v>
      </c>
      <c r="Y38" s="8"/>
      <c r="Z38" s="12" t="s">
        <v>211</v>
      </c>
      <c r="AA38" s="5">
        <v>2</v>
      </c>
      <c r="AB38" s="5">
        <v>2.1</v>
      </c>
      <c r="AC38" s="5">
        <v>1.9</v>
      </c>
      <c r="AD38" s="5">
        <v>2.1</v>
      </c>
      <c r="AE38" s="5">
        <v>2</v>
      </c>
      <c r="AF38" s="5">
        <v>2.2</v>
      </c>
      <c r="AG38" s="5">
        <v>1.9</v>
      </c>
      <c r="AH38" s="5">
        <v>2</v>
      </c>
      <c r="AI38" s="5">
        <v>2.1</v>
      </c>
      <c r="AJ38" s="5">
        <v>1.3</v>
      </c>
      <c r="AK38" s="5">
        <v>1.5</v>
      </c>
      <c r="AL38" s="5">
        <v>1.8</v>
      </c>
      <c r="AM38" s="5">
        <v>1.8</v>
      </c>
      <c r="AN38" s="5">
        <v>1.7</v>
      </c>
      <c r="AO38" s="5">
        <v>1.6</v>
      </c>
      <c r="AP38" s="5">
        <v>2.2</v>
      </c>
      <c r="AQ38" s="5">
        <v>2.2</v>
      </c>
      <c r="AR38" s="5">
        <v>2.2</v>
      </c>
      <c r="AS38" s="5">
        <v>1.8</v>
      </c>
      <c r="AT38" s="5">
        <v>2.2</v>
      </c>
      <c r="AU38" s="5">
        <v>2.1</v>
      </c>
      <c r="AW38" s="8"/>
      <c r="AX38" s="12" t="s">
        <v>211</v>
      </c>
      <c r="AY38" s="5">
        <v>0.7</v>
      </c>
      <c r="AZ38" s="5">
        <v>0.8</v>
      </c>
      <c r="BA38" s="5">
        <v>0.7</v>
      </c>
      <c r="BB38" s="5">
        <v>0.6</v>
      </c>
      <c r="BC38" s="5">
        <v>0.7</v>
      </c>
      <c r="BD38" s="5">
        <v>0.7</v>
      </c>
      <c r="BE38" s="5">
        <v>0.8</v>
      </c>
      <c r="BF38" s="5">
        <v>0.8</v>
      </c>
      <c r="BG38" s="5">
        <v>0.9</v>
      </c>
      <c r="BH38" s="5">
        <v>0.6</v>
      </c>
      <c r="BI38" s="5">
        <v>0.6</v>
      </c>
      <c r="BJ38" s="5">
        <v>0.7</v>
      </c>
      <c r="BK38" s="5">
        <v>0.6</v>
      </c>
      <c r="BL38" s="5">
        <v>0.6</v>
      </c>
      <c r="BM38" s="5">
        <v>0.4</v>
      </c>
      <c r="BN38" s="5">
        <v>0.3</v>
      </c>
      <c r="BO38" s="5">
        <v>0.6</v>
      </c>
      <c r="BP38" s="5">
        <v>0.7</v>
      </c>
      <c r="BQ38" s="5">
        <v>0.6</v>
      </c>
      <c r="BR38" s="5">
        <v>0.6</v>
      </c>
      <c r="BS38" s="5">
        <v>0.5</v>
      </c>
      <c r="BU38" s="8"/>
      <c r="BV38" s="12" t="s">
        <v>211</v>
      </c>
      <c r="BW38" s="5">
        <v>0.2</v>
      </c>
      <c r="BX38" s="5">
        <v>0.2</v>
      </c>
      <c r="BY38" s="5">
        <v>0.2</v>
      </c>
      <c r="BZ38" s="5">
        <v>0.2</v>
      </c>
      <c r="CA38" s="5">
        <v>0.2</v>
      </c>
      <c r="CB38" s="5">
        <v>0.2</v>
      </c>
      <c r="CC38" s="5">
        <v>0.2</v>
      </c>
      <c r="CD38" s="5">
        <v>0.2</v>
      </c>
      <c r="CE38" s="5">
        <v>0.2</v>
      </c>
      <c r="CF38" s="5">
        <v>0.2</v>
      </c>
      <c r="CG38" s="5">
        <v>0.1</v>
      </c>
      <c r="CH38" s="5">
        <v>0.1</v>
      </c>
      <c r="CI38" s="5">
        <v>0.1</v>
      </c>
      <c r="CJ38" s="5">
        <v>0</v>
      </c>
      <c r="CK38" s="5">
        <v>0.1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12" t="s">
        <v>211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Q38" s="8"/>
      <c r="DR38" s="12" t="s">
        <v>211</v>
      </c>
      <c r="DS38" s="5">
        <v>0.3</v>
      </c>
      <c r="DT38" s="5">
        <v>0.3</v>
      </c>
      <c r="DU38" s="5">
        <v>0.3</v>
      </c>
      <c r="DV38" s="5">
        <v>0.2</v>
      </c>
      <c r="DW38" s="5">
        <v>0.2</v>
      </c>
      <c r="DX38" s="5">
        <v>0.2</v>
      </c>
      <c r="DY38" s="5">
        <v>0.2</v>
      </c>
      <c r="DZ38" s="5">
        <v>0.2</v>
      </c>
      <c r="EA38" s="5">
        <v>0</v>
      </c>
      <c r="EB38" s="5">
        <v>0</v>
      </c>
      <c r="EC38" s="5">
        <v>0.3</v>
      </c>
      <c r="ED38" s="5">
        <v>0.3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O38" s="8"/>
      <c r="EP38" s="12" t="s">
        <v>211</v>
      </c>
      <c r="EQ38" s="5">
        <v>0.3</v>
      </c>
      <c r="ER38" s="5">
        <v>0.3</v>
      </c>
      <c r="ES38" s="5">
        <v>0.3</v>
      </c>
      <c r="ET38" s="5">
        <v>0.4</v>
      </c>
      <c r="EU38" s="5">
        <v>0.4</v>
      </c>
      <c r="EV38" s="5">
        <v>0.3</v>
      </c>
      <c r="EW38" s="5">
        <v>0.3</v>
      </c>
      <c r="EX38" s="5">
        <v>0.4</v>
      </c>
      <c r="EY38" s="5">
        <v>0.4</v>
      </c>
      <c r="EZ38" s="5">
        <v>0.4</v>
      </c>
      <c r="FA38" s="5">
        <v>0.4</v>
      </c>
      <c r="FB38" s="5">
        <v>0.5</v>
      </c>
      <c r="FC38" s="5">
        <v>0.4</v>
      </c>
      <c r="FD38" s="5">
        <v>0.4</v>
      </c>
      <c r="FE38" s="5">
        <v>0.4</v>
      </c>
      <c r="FF38" s="5">
        <v>0.4</v>
      </c>
      <c r="FG38" s="5">
        <v>0.4</v>
      </c>
      <c r="FH38" s="5">
        <v>0.4</v>
      </c>
      <c r="FI38" s="5">
        <v>0.4</v>
      </c>
      <c r="FJ38" s="5">
        <v>0.4</v>
      </c>
      <c r="FK38" s="5">
        <v>0.3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163</v>
      </c>
      <c r="AA41" s="3" t="s">
        <v>162</v>
      </c>
      <c r="AB41" s="3" t="s">
        <v>162</v>
      </c>
      <c r="AC41" s="3" t="s">
        <v>162</v>
      </c>
      <c r="AD41" s="3" t="s">
        <v>162</v>
      </c>
      <c r="AE41" s="3" t="s">
        <v>162</v>
      </c>
      <c r="AF41" s="3" t="s">
        <v>162</v>
      </c>
      <c r="AG41" s="3" t="s">
        <v>162</v>
      </c>
      <c r="AH41" s="3" t="s">
        <v>162</v>
      </c>
      <c r="AI41" s="3" t="s">
        <v>162</v>
      </c>
      <c r="AJ41" s="3" t="s">
        <v>162</v>
      </c>
      <c r="AK41" s="3">
        <v>0.5</v>
      </c>
      <c r="AL41" s="3" t="s">
        <v>162</v>
      </c>
      <c r="AM41" s="3" t="s">
        <v>162</v>
      </c>
      <c r="AN41" s="3" t="s">
        <v>162</v>
      </c>
      <c r="AO41" s="3" t="s">
        <v>162</v>
      </c>
      <c r="AP41" s="3" t="s">
        <v>162</v>
      </c>
      <c r="AQ41" s="3" t="s">
        <v>162</v>
      </c>
      <c r="AR41" s="3">
        <v>1.4</v>
      </c>
      <c r="AS41" s="3">
        <v>1.2</v>
      </c>
      <c r="AT41" s="3">
        <v>1.5</v>
      </c>
      <c r="AU41" s="3">
        <v>1.4</v>
      </c>
      <c r="AW41" s="1"/>
      <c r="AX41" s="11" t="s">
        <v>163</v>
      </c>
      <c r="AY41" s="3">
        <v>0.6</v>
      </c>
      <c r="AZ41" s="3">
        <v>0.7</v>
      </c>
      <c r="BA41" s="3">
        <v>0.6</v>
      </c>
      <c r="BB41" s="3">
        <v>0.5</v>
      </c>
      <c r="BC41" s="3">
        <v>0.6</v>
      </c>
      <c r="BD41" s="3">
        <v>0.6</v>
      </c>
      <c r="BE41" s="3">
        <v>0.6</v>
      </c>
      <c r="BF41" s="3">
        <v>0.6</v>
      </c>
      <c r="BG41" s="3" t="s">
        <v>162</v>
      </c>
      <c r="BH41" s="3" t="s">
        <v>162</v>
      </c>
      <c r="BI41" s="3">
        <v>0.5</v>
      </c>
      <c r="BJ41" s="3">
        <v>0.5</v>
      </c>
      <c r="BK41" s="3" t="s">
        <v>162</v>
      </c>
      <c r="BL41" s="3" t="s">
        <v>162</v>
      </c>
      <c r="BM41" s="3" t="s">
        <v>162</v>
      </c>
      <c r="BN41" s="3" t="s">
        <v>162</v>
      </c>
      <c r="BO41" s="3" t="s">
        <v>162</v>
      </c>
      <c r="BP41" s="3">
        <v>0.6</v>
      </c>
      <c r="BQ41" s="3">
        <v>0.6</v>
      </c>
      <c r="BR41" s="3">
        <v>0.6</v>
      </c>
      <c r="BS41" s="3">
        <v>0.5</v>
      </c>
      <c r="BU41" s="1"/>
      <c r="BV41" s="11" t="s">
        <v>163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 t="s">
        <v>162</v>
      </c>
      <c r="CD41" s="3" t="s">
        <v>162</v>
      </c>
      <c r="CE41" s="3" t="s">
        <v>162</v>
      </c>
      <c r="CF41" s="3" t="s">
        <v>162</v>
      </c>
      <c r="CG41" s="3">
        <v>0</v>
      </c>
      <c r="CH41" s="3" t="s">
        <v>162</v>
      </c>
      <c r="CI41" s="3" t="s">
        <v>162</v>
      </c>
      <c r="CJ41" s="3">
        <v>0</v>
      </c>
      <c r="CK41" s="3">
        <v>0</v>
      </c>
      <c r="CL41" s="3" t="s">
        <v>162</v>
      </c>
      <c r="CM41" s="3" t="s">
        <v>162</v>
      </c>
      <c r="CN41" s="3" t="s">
        <v>162</v>
      </c>
      <c r="CO41" s="3" t="s">
        <v>162</v>
      </c>
      <c r="CP41" s="3" t="s">
        <v>162</v>
      </c>
      <c r="CQ41" s="3" t="s">
        <v>162</v>
      </c>
      <c r="CS41" s="1"/>
      <c r="CT41" s="11" t="s">
        <v>163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Q41" s="1"/>
      <c r="DR41" s="11" t="s">
        <v>163</v>
      </c>
      <c r="DS41" s="3" t="s">
        <v>162</v>
      </c>
      <c r="DT41" s="3" t="s">
        <v>162</v>
      </c>
      <c r="DU41" s="3" t="s">
        <v>162</v>
      </c>
      <c r="DV41" s="3" t="s">
        <v>162</v>
      </c>
      <c r="DW41" s="3" t="s">
        <v>162</v>
      </c>
      <c r="DX41" s="3" t="s">
        <v>162</v>
      </c>
      <c r="DY41" s="3" t="s">
        <v>162</v>
      </c>
      <c r="DZ41" s="3" t="s">
        <v>162</v>
      </c>
      <c r="EA41" s="3" t="s">
        <v>162</v>
      </c>
      <c r="EB41" s="3" t="s">
        <v>162</v>
      </c>
      <c r="EC41" s="3" t="s">
        <v>162</v>
      </c>
      <c r="ED41" s="3" t="s">
        <v>162</v>
      </c>
      <c r="EE41" s="3" t="s">
        <v>162</v>
      </c>
      <c r="EF41" s="3" t="s">
        <v>162</v>
      </c>
      <c r="EG41" s="3" t="s">
        <v>162</v>
      </c>
      <c r="EH41" s="3" t="s">
        <v>162</v>
      </c>
      <c r="EI41" s="3" t="s">
        <v>162</v>
      </c>
      <c r="EJ41" s="3" t="s">
        <v>162</v>
      </c>
      <c r="EK41" s="3">
        <v>0</v>
      </c>
      <c r="EL41" s="3" t="s">
        <v>162</v>
      </c>
      <c r="EM41" s="3" t="s">
        <v>162</v>
      </c>
      <c r="EO41" s="1"/>
      <c r="EP41" s="11" t="s">
        <v>163</v>
      </c>
      <c r="EQ41" s="3" t="s">
        <v>162</v>
      </c>
      <c r="ER41" s="3" t="s">
        <v>162</v>
      </c>
      <c r="ES41" s="3" t="s">
        <v>162</v>
      </c>
      <c r="ET41" s="3" t="s">
        <v>162</v>
      </c>
      <c r="EU41" s="3" t="s">
        <v>162</v>
      </c>
      <c r="EV41" s="3" t="s">
        <v>162</v>
      </c>
      <c r="EW41" s="3" t="s">
        <v>162</v>
      </c>
      <c r="EX41" s="3" t="s">
        <v>162</v>
      </c>
      <c r="EY41" s="3" t="s">
        <v>162</v>
      </c>
      <c r="EZ41" s="3" t="s">
        <v>162</v>
      </c>
      <c r="FA41" s="3" t="s">
        <v>162</v>
      </c>
      <c r="FB41" s="3" t="s">
        <v>162</v>
      </c>
      <c r="FC41" s="3" t="s">
        <v>162</v>
      </c>
      <c r="FD41" s="3" t="s">
        <v>162</v>
      </c>
      <c r="FE41" s="3">
        <v>0.1</v>
      </c>
      <c r="FF41" s="3" t="s">
        <v>162</v>
      </c>
      <c r="FG41" s="3" t="s">
        <v>162</v>
      </c>
      <c r="FH41" s="3" t="s">
        <v>162</v>
      </c>
      <c r="FI41" s="3" t="s">
        <v>162</v>
      </c>
      <c r="FJ41" s="3" t="s">
        <v>162</v>
      </c>
      <c r="FK41" s="3" t="s">
        <v>162</v>
      </c>
    </row>
    <row r="42" ht="14.5" spans="1:167">
      <c r="A42" s="1"/>
      <c r="B42" s="11" t="s">
        <v>164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 t="s">
        <v>162</v>
      </c>
      <c r="J42" s="3" t="s">
        <v>162</v>
      </c>
      <c r="K42" s="3" t="s">
        <v>162</v>
      </c>
      <c r="L42" s="3" t="s">
        <v>162</v>
      </c>
      <c r="M42" s="3" t="s">
        <v>162</v>
      </c>
      <c r="N42" s="3" t="s">
        <v>162</v>
      </c>
      <c r="O42" s="3" t="s">
        <v>162</v>
      </c>
      <c r="P42" s="3" t="s">
        <v>162</v>
      </c>
      <c r="Q42" s="3" t="s">
        <v>162</v>
      </c>
      <c r="R42" s="3" t="s">
        <v>162</v>
      </c>
      <c r="S42" s="3" t="s">
        <v>162</v>
      </c>
      <c r="T42" s="3" t="s">
        <v>162</v>
      </c>
      <c r="U42" s="3" t="s">
        <v>162</v>
      </c>
      <c r="V42" s="3" t="s">
        <v>162</v>
      </c>
      <c r="W42" s="3" t="s">
        <v>162</v>
      </c>
      <c r="Y42" s="1"/>
      <c r="Z42" s="11" t="s">
        <v>164</v>
      </c>
      <c r="AA42" s="3" t="s">
        <v>162</v>
      </c>
      <c r="AB42" s="3" t="s">
        <v>162</v>
      </c>
      <c r="AC42" s="3" t="s">
        <v>162</v>
      </c>
      <c r="AD42" s="3" t="s">
        <v>162</v>
      </c>
      <c r="AE42" s="3" t="s">
        <v>162</v>
      </c>
      <c r="AF42" s="3" t="s">
        <v>162</v>
      </c>
      <c r="AG42" s="3" t="s">
        <v>162</v>
      </c>
      <c r="AH42" s="3" t="s">
        <v>162</v>
      </c>
      <c r="AI42" s="3" t="s">
        <v>162</v>
      </c>
      <c r="AJ42" s="3" t="s">
        <v>162</v>
      </c>
      <c r="AK42" s="3" t="s">
        <v>162</v>
      </c>
      <c r="AL42" s="3" t="s">
        <v>162</v>
      </c>
      <c r="AM42" s="3" t="s">
        <v>162</v>
      </c>
      <c r="AN42" s="3" t="s">
        <v>162</v>
      </c>
      <c r="AO42" s="3">
        <v>0.1</v>
      </c>
      <c r="AP42" s="3">
        <v>0.1</v>
      </c>
      <c r="AQ42" s="3" t="s">
        <v>162</v>
      </c>
      <c r="AR42" s="3" t="s">
        <v>162</v>
      </c>
      <c r="AS42" s="3" t="s">
        <v>162</v>
      </c>
      <c r="AT42" s="3" t="s">
        <v>162</v>
      </c>
      <c r="AU42" s="3" t="s">
        <v>162</v>
      </c>
      <c r="AW42" s="1"/>
      <c r="AX42" s="11" t="s">
        <v>164</v>
      </c>
      <c r="AY42" s="3" t="s">
        <v>162</v>
      </c>
      <c r="AZ42" s="3" t="s">
        <v>162</v>
      </c>
      <c r="BA42" s="3" t="s">
        <v>162</v>
      </c>
      <c r="BB42" s="3">
        <v>0</v>
      </c>
      <c r="BC42" s="3">
        <v>0</v>
      </c>
      <c r="BD42" s="3">
        <v>0</v>
      </c>
      <c r="BE42" s="3" t="s">
        <v>162</v>
      </c>
      <c r="BF42" s="3" t="s">
        <v>162</v>
      </c>
      <c r="BG42" s="3" t="s">
        <v>162</v>
      </c>
      <c r="BH42" s="3" t="s">
        <v>162</v>
      </c>
      <c r="BI42" s="3" t="s">
        <v>162</v>
      </c>
      <c r="BJ42" s="3" t="s">
        <v>162</v>
      </c>
      <c r="BK42" s="3" t="s">
        <v>162</v>
      </c>
      <c r="BL42" s="3" t="s">
        <v>162</v>
      </c>
      <c r="BM42" s="3" t="s">
        <v>162</v>
      </c>
      <c r="BN42" s="3" t="s">
        <v>162</v>
      </c>
      <c r="BO42" s="3" t="s">
        <v>162</v>
      </c>
      <c r="BP42" s="3" t="s">
        <v>162</v>
      </c>
      <c r="BQ42" s="3">
        <v>0</v>
      </c>
      <c r="BR42" s="3">
        <v>0</v>
      </c>
      <c r="BS42" s="3">
        <v>0</v>
      </c>
      <c r="BU42" s="1"/>
      <c r="BV42" s="11" t="s">
        <v>164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 t="s">
        <v>162</v>
      </c>
      <c r="CD42" s="3" t="s">
        <v>162</v>
      </c>
      <c r="CE42" s="3" t="s">
        <v>162</v>
      </c>
      <c r="CF42" s="3" t="s">
        <v>162</v>
      </c>
      <c r="CG42" s="3" t="s">
        <v>162</v>
      </c>
      <c r="CH42" s="3" t="s">
        <v>162</v>
      </c>
      <c r="CI42" s="3" t="s">
        <v>162</v>
      </c>
      <c r="CJ42" s="3" t="s">
        <v>162</v>
      </c>
      <c r="CK42" s="3" t="s">
        <v>162</v>
      </c>
      <c r="CL42" s="3" t="s">
        <v>162</v>
      </c>
      <c r="CM42" s="3" t="s">
        <v>162</v>
      </c>
      <c r="CN42" s="3" t="s">
        <v>162</v>
      </c>
      <c r="CO42" s="3" t="s">
        <v>162</v>
      </c>
      <c r="CP42" s="3" t="s">
        <v>162</v>
      </c>
      <c r="CQ42" s="3" t="s">
        <v>162</v>
      </c>
      <c r="CS42" s="1"/>
      <c r="CT42" s="11" t="s">
        <v>164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164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O42" s="1"/>
      <c r="EP42" s="11" t="s">
        <v>164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 t="s">
        <v>162</v>
      </c>
      <c r="FF42" s="3" t="s">
        <v>162</v>
      </c>
      <c r="FG42" s="3" t="s">
        <v>162</v>
      </c>
      <c r="FH42" s="3" t="s">
        <v>162</v>
      </c>
      <c r="FI42" s="3" t="s">
        <v>162</v>
      </c>
      <c r="FJ42" s="3" t="s">
        <v>162</v>
      </c>
      <c r="FK42" s="3" t="s">
        <v>162</v>
      </c>
    </row>
    <row r="43" ht="14.5" spans="1:167">
      <c r="A43" s="1"/>
      <c r="B43" s="11" t="s">
        <v>165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 t="s">
        <v>162</v>
      </c>
      <c r="J43" s="3" t="s">
        <v>162</v>
      </c>
      <c r="K43" s="3" t="s">
        <v>162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Y43" s="1"/>
      <c r="Z43" s="11" t="s">
        <v>165</v>
      </c>
      <c r="AA43" s="3" t="s">
        <v>162</v>
      </c>
      <c r="AB43" s="3" t="s">
        <v>162</v>
      </c>
      <c r="AC43" s="3" t="s">
        <v>162</v>
      </c>
      <c r="AD43" s="3" t="s">
        <v>162</v>
      </c>
      <c r="AE43" s="3" t="s">
        <v>162</v>
      </c>
      <c r="AF43" s="3" t="s">
        <v>162</v>
      </c>
      <c r="AG43" s="3" t="s">
        <v>162</v>
      </c>
      <c r="AH43" s="3" t="s">
        <v>162</v>
      </c>
      <c r="AI43" s="3" t="s">
        <v>162</v>
      </c>
      <c r="AJ43" s="3" t="s">
        <v>162</v>
      </c>
      <c r="AK43" s="3" t="s">
        <v>162</v>
      </c>
      <c r="AL43" s="3" t="s">
        <v>162</v>
      </c>
      <c r="AM43" s="3" t="s">
        <v>162</v>
      </c>
      <c r="AN43" s="3" t="s">
        <v>162</v>
      </c>
      <c r="AO43" s="3" t="s">
        <v>162</v>
      </c>
      <c r="AP43" s="3" t="s">
        <v>162</v>
      </c>
      <c r="AQ43" s="3" t="s">
        <v>162</v>
      </c>
      <c r="AR43" s="3" t="s">
        <v>162</v>
      </c>
      <c r="AS43" s="3">
        <v>0.1</v>
      </c>
      <c r="AT43" s="3">
        <v>0.1</v>
      </c>
      <c r="AU43" s="3">
        <v>0.1</v>
      </c>
      <c r="AW43" s="1"/>
      <c r="AX43" s="11" t="s">
        <v>165</v>
      </c>
      <c r="AY43" s="3">
        <v>0</v>
      </c>
      <c r="AZ43" s="3">
        <v>0</v>
      </c>
      <c r="BA43" s="3">
        <v>0</v>
      </c>
      <c r="BB43" s="3" t="s">
        <v>162</v>
      </c>
      <c r="BC43" s="3" t="s">
        <v>162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165</v>
      </c>
      <c r="BW43" s="3" t="s">
        <v>162</v>
      </c>
      <c r="BX43" s="3" t="s">
        <v>162</v>
      </c>
      <c r="BY43" s="3" t="s">
        <v>162</v>
      </c>
      <c r="BZ43" s="3" t="s">
        <v>162</v>
      </c>
      <c r="CA43" s="3" t="s">
        <v>162</v>
      </c>
      <c r="CB43" s="3" t="s">
        <v>162</v>
      </c>
      <c r="CC43" s="3" t="s">
        <v>162</v>
      </c>
      <c r="CD43" s="3" t="s">
        <v>162</v>
      </c>
      <c r="CE43" s="3" t="s">
        <v>162</v>
      </c>
      <c r="CF43" s="3" t="s">
        <v>162</v>
      </c>
      <c r="CG43" s="3" t="s">
        <v>162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165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 t="s">
        <v>162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166</v>
      </c>
      <c r="AA44" s="3" t="s">
        <v>162</v>
      </c>
      <c r="AB44" s="3" t="s">
        <v>162</v>
      </c>
      <c r="AC44" s="3" t="s">
        <v>162</v>
      </c>
      <c r="AD44" s="3" t="s">
        <v>162</v>
      </c>
      <c r="AE44" s="3" t="s">
        <v>162</v>
      </c>
      <c r="AF44" s="3" t="s">
        <v>162</v>
      </c>
      <c r="AG44" s="3" t="s">
        <v>162</v>
      </c>
      <c r="AH44" s="3" t="s">
        <v>162</v>
      </c>
      <c r="AI44" s="3" t="s">
        <v>162</v>
      </c>
      <c r="AJ44" s="3" t="s">
        <v>162</v>
      </c>
      <c r="AK44" s="3" t="s">
        <v>162</v>
      </c>
      <c r="AL44" s="3">
        <v>0</v>
      </c>
      <c r="AM44" s="3">
        <v>0</v>
      </c>
      <c r="AN44" s="3">
        <v>0</v>
      </c>
      <c r="AO44" s="3" t="s">
        <v>162</v>
      </c>
      <c r="AP44" s="3" t="s">
        <v>162</v>
      </c>
      <c r="AQ44" s="3" t="s">
        <v>162</v>
      </c>
      <c r="AR44" s="3" t="s">
        <v>162</v>
      </c>
      <c r="AS44" s="3" t="s">
        <v>162</v>
      </c>
      <c r="AT44" s="3">
        <v>0</v>
      </c>
      <c r="AU44" s="3">
        <v>0</v>
      </c>
      <c r="AW44" s="1"/>
      <c r="AX44" s="11" t="s">
        <v>166</v>
      </c>
      <c r="AY44" s="3" t="s">
        <v>162</v>
      </c>
      <c r="AZ44" s="3" t="s">
        <v>162</v>
      </c>
      <c r="BA44" s="3" t="s">
        <v>162</v>
      </c>
      <c r="BB44" s="3" t="s">
        <v>162</v>
      </c>
      <c r="BC44" s="3" t="s">
        <v>162</v>
      </c>
      <c r="BD44" s="3" t="s">
        <v>162</v>
      </c>
      <c r="BE44" s="3" t="s">
        <v>162</v>
      </c>
      <c r="BF44" s="3" t="s">
        <v>162</v>
      </c>
      <c r="BG44" s="3" t="s">
        <v>162</v>
      </c>
      <c r="BH44" s="3" t="s">
        <v>162</v>
      </c>
      <c r="BI44" s="3" t="s">
        <v>162</v>
      </c>
      <c r="BJ44" s="3" t="s">
        <v>162</v>
      </c>
      <c r="BK44" s="3" t="s">
        <v>162</v>
      </c>
      <c r="BL44" s="3" t="s">
        <v>162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166</v>
      </c>
      <c r="BW44" s="3" t="s">
        <v>162</v>
      </c>
      <c r="BX44" s="3" t="s">
        <v>162</v>
      </c>
      <c r="BY44" s="3" t="s">
        <v>162</v>
      </c>
      <c r="BZ44" s="3" t="s">
        <v>162</v>
      </c>
      <c r="CA44" s="3" t="s">
        <v>162</v>
      </c>
      <c r="CB44" s="3" t="s">
        <v>162</v>
      </c>
      <c r="CC44" s="3" t="s">
        <v>162</v>
      </c>
      <c r="CD44" s="3" t="s">
        <v>162</v>
      </c>
      <c r="CE44" s="3" t="s">
        <v>162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166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166</v>
      </c>
      <c r="EQ44" s="3">
        <v>0</v>
      </c>
      <c r="ER44" s="3">
        <v>0</v>
      </c>
      <c r="ES44" s="3">
        <v>0</v>
      </c>
      <c r="ET44" s="3">
        <v>0</v>
      </c>
      <c r="EU44" s="3" t="s">
        <v>162</v>
      </c>
      <c r="EV44" s="3" t="s">
        <v>162</v>
      </c>
      <c r="EW44" s="3" t="s">
        <v>162</v>
      </c>
      <c r="EX44" s="3" t="s">
        <v>162</v>
      </c>
      <c r="EY44" s="3" t="s">
        <v>162</v>
      </c>
      <c r="EZ44" s="3" t="s">
        <v>162</v>
      </c>
      <c r="FA44" s="3" t="s">
        <v>162</v>
      </c>
      <c r="FB44" s="3" t="s">
        <v>162</v>
      </c>
      <c r="FC44" s="3" t="s">
        <v>162</v>
      </c>
      <c r="FD44" s="3" t="s">
        <v>162</v>
      </c>
      <c r="FE44" s="3" t="s">
        <v>162</v>
      </c>
      <c r="FF44" s="3" t="s">
        <v>162</v>
      </c>
      <c r="FG44" s="3" t="s">
        <v>162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167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 t="s">
        <v>162</v>
      </c>
      <c r="I45" s="3" t="s">
        <v>162</v>
      </c>
      <c r="J45" s="3" t="s">
        <v>162</v>
      </c>
      <c r="K45" s="3" t="s">
        <v>162</v>
      </c>
      <c r="L45" s="3" t="s">
        <v>162</v>
      </c>
      <c r="M45" s="3" t="s">
        <v>162</v>
      </c>
      <c r="N45" s="3" t="s">
        <v>162</v>
      </c>
      <c r="O45" s="3" t="s">
        <v>162</v>
      </c>
      <c r="P45" s="3" t="s">
        <v>162</v>
      </c>
      <c r="Q45" s="3" t="s">
        <v>162</v>
      </c>
      <c r="R45" s="3" t="s">
        <v>162</v>
      </c>
      <c r="S45" s="3" t="s">
        <v>162</v>
      </c>
      <c r="T45" s="3" t="s">
        <v>162</v>
      </c>
      <c r="U45" s="3" t="s">
        <v>162</v>
      </c>
      <c r="V45" s="3" t="s">
        <v>162</v>
      </c>
      <c r="W45" s="3">
        <v>0</v>
      </c>
      <c r="Y45" s="1"/>
      <c r="Z45" s="11" t="s">
        <v>167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 t="s">
        <v>162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167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 t="s">
        <v>162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U45" s="1"/>
      <c r="BV45" s="11" t="s">
        <v>167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 t="s">
        <v>162</v>
      </c>
      <c r="CC45" s="3" t="s">
        <v>162</v>
      </c>
      <c r="CD45" s="3" t="s">
        <v>162</v>
      </c>
      <c r="CE45" s="3" t="s">
        <v>162</v>
      </c>
      <c r="CF45" s="3" t="s">
        <v>162</v>
      </c>
      <c r="CG45" s="3" t="s">
        <v>162</v>
      </c>
      <c r="CH45" s="3" t="s">
        <v>162</v>
      </c>
      <c r="CI45" s="3" t="s">
        <v>162</v>
      </c>
      <c r="CJ45" s="3" t="s">
        <v>162</v>
      </c>
      <c r="CK45" s="3" t="s">
        <v>162</v>
      </c>
      <c r="CL45" s="3" t="s">
        <v>162</v>
      </c>
      <c r="CM45" s="3" t="s">
        <v>162</v>
      </c>
      <c r="CN45" s="3" t="s">
        <v>162</v>
      </c>
      <c r="CO45" s="3" t="s">
        <v>162</v>
      </c>
      <c r="CP45" s="3" t="s">
        <v>162</v>
      </c>
      <c r="CQ45" s="3" t="s">
        <v>162</v>
      </c>
      <c r="CS45" s="1"/>
      <c r="CT45" s="11" t="s">
        <v>167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 t="s">
        <v>162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167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 t="s">
        <v>162</v>
      </c>
      <c r="EI45" s="3">
        <v>0</v>
      </c>
      <c r="EJ45" s="3">
        <v>0</v>
      </c>
      <c r="EK45" s="3">
        <v>0</v>
      </c>
      <c r="EL45" s="3">
        <v>0</v>
      </c>
      <c r="EM45" s="3" t="s">
        <v>162</v>
      </c>
      <c r="EO45" s="1"/>
      <c r="EP45" s="11" t="s">
        <v>167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 t="s">
        <v>162</v>
      </c>
      <c r="FJ45" s="3" t="s">
        <v>162</v>
      </c>
      <c r="FK45" s="3" t="s">
        <v>162</v>
      </c>
    </row>
    <row r="46" ht="14.5" spans="1:167">
      <c r="A46" s="1"/>
      <c r="B46" s="11" t="s">
        <v>168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 t="s">
        <v>162</v>
      </c>
      <c r="M46" s="3" t="s">
        <v>162</v>
      </c>
      <c r="N46" s="3" t="s">
        <v>162</v>
      </c>
      <c r="O46" s="3" t="s">
        <v>162</v>
      </c>
      <c r="P46" s="3" t="s">
        <v>162</v>
      </c>
      <c r="Q46" s="3" t="s">
        <v>162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168</v>
      </c>
      <c r="AA46" s="3" t="s">
        <v>162</v>
      </c>
      <c r="AB46" s="3" t="s">
        <v>162</v>
      </c>
      <c r="AC46" s="3" t="s">
        <v>162</v>
      </c>
      <c r="AD46" s="3" t="s">
        <v>162</v>
      </c>
      <c r="AE46" s="3" t="s">
        <v>162</v>
      </c>
      <c r="AF46" s="3" t="s">
        <v>162</v>
      </c>
      <c r="AG46" s="3" t="s">
        <v>162</v>
      </c>
      <c r="AH46" s="3" t="s">
        <v>162</v>
      </c>
      <c r="AI46" s="3" t="s">
        <v>162</v>
      </c>
      <c r="AJ46" s="3" t="s">
        <v>162</v>
      </c>
      <c r="AK46" s="3" t="s">
        <v>162</v>
      </c>
      <c r="AL46" s="3" t="s">
        <v>162</v>
      </c>
      <c r="AM46" s="3" t="s">
        <v>162</v>
      </c>
      <c r="AN46" s="3" t="s">
        <v>162</v>
      </c>
      <c r="AO46" s="3" t="s">
        <v>162</v>
      </c>
      <c r="AP46" s="3" t="s">
        <v>162</v>
      </c>
      <c r="AQ46" s="3" t="s">
        <v>162</v>
      </c>
      <c r="AR46" s="3" t="s">
        <v>162</v>
      </c>
      <c r="AS46" s="3">
        <v>0.5</v>
      </c>
      <c r="AT46" s="3" t="s">
        <v>162</v>
      </c>
      <c r="AU46" s="3" t="s">
        <v>162</v>
      </c>
      <c r="AW46" s="1"/>
      <c r="AX46" s="11" t="s">
        <v>168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 t="s">
        <v>162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168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168</v>
      </c>
      <c r="EQ46" s="3" t="s">
        <v>162</v>
      </c>
      <c r="ER46" s="3" t="s">
        <v>162</v>
      </c>
      <c r="ES46" s="3" t="s">
        <v>162</v>
      </c>
      <c r="ET46" s="3" t="s">
        <v>162</v>
      </c>
      <c r="EU46" s="3" t="s">
        <v>162</v>
      </c>
      <c r="EV46" s="3" t="s">
        <v>162</v>
      </c>
      <c r="EW46" s="3" t="s">
        <v>162</v>
      </c>
      <c r="EX46" s="3" t="s">
        <v>162</v>
      </c>
      <c r="EY46" s="3" t="s">
        <v>162</v>
      </c>
      <c r="EZ46" s="3" t="s">
        <v>162</v>
      </c>
      <c r="FA46" s="3" t="s">
        <v>162</v>
      </c>
      <c r="FB46" s="3" t="s">
        <v>162</v>
      </c>
      <c r="FC46" s="3" t="s">
        <v>162</v>
      </c>
      <c r="FD46" s="3" t="s">
        <v>162</v>
      </c>
      <c r="FE46" s="3" t="s">
        <v>162</v>
      </c>
      <c r="FF46" s="3" t="s">
        <v>162</v>
      </c>
      <c r="FG46" s="3" t="s">
        <v>162</v>
      </c>
      <c r="FH46" s="3" t="s">
        <v>162</v>
      </c>
      <c r="FI46" s="3" t="s">
        <v>162</v>
      </c>
      <c r="FJ46" s="3" t="s">
        <v>162</v>
      </c>
      <c r="FK46" s="3" t="s">
        <v>162</v>
      </c>
    </row>
    <row r="47" ht="14.5" spans="1:167">
      <c r="A47" s="1"/>
      <c r="B47" s="11" t="s">
        <v>169</v>
      </c>
      <c r="C47" s="3" t="s">
        <v>162</v>
      </c>
      <c r="D47" s="3" t="s">
        <v>162</v>
      </c>
      <c r="E47" s="3" t="s">
        <v>162</v>
      </c>
      <c r="F47" s="3" t="s">
        <v>162</v>
      </c>
      <c r="G47" s="3" t="s">
        <v>162</v>
      </c>
      <c r="H47" s="3" t="s">
        <v>162</v>
      </c>
      <c r="I47" s="3" t="s">
        <v>162</v>
      </c>
      <c r="J47" s="3" t="s">
        <v>162</v>
      </c>
      <c r="K47" s="3" t="s">
        <v>162</v>
      </c>
      <c r="L47" s="3" t="s">
        <v>162</v>
      </c>
      <c r="M47" s="3" t="s">
        <v>162</v>
      </c>
      <c r="N47" s="3" t="s">
        <v>162</v>
      </c>
      <c r="O47" s="3" t="s">
        <v>162</v>
      </c>
      <c r="P47" s="3" t="s">
        <v>162</v>
      </c>
      <c r="Q47" s="3" t="s">
        <v>162</v>
      </c>
      <c r="R47" s="3" t="s">
        <v>162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169</v>
      </c>
      <c r="AY47" s="3">
        <v>0</v>
      </c>
      <c r="AZ47" s="3" t="s">
        <v>162</v>
      </c>
      <c r="BA47" s="3">
        <v>0</v>
      </c>
      <c r="BB47" s="3">
        <v>0</v>
      </c>
      <c r="BC47" s="3">
        <v>0</v>
      </c>
      <c r="BD47" s="3" t="s">
        <v>162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169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 t="s">
        <v>162</v>
      </c>
      <c r="ER47" s="3" t="s">
        <v>162</v>
      </c>
      <c r="ES47" s="3" t="s">
        <v>162</v>
      </c>
      <c r="ET47" s="3" t="s">
        <v>162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 t="s">
        <v>162</v>
      </c>
      <c r="FG47" s="3" t="s">
        <v>162</v>
      </c>
      <c r="FH47" s="3" t="s">
        <v>162</v>
      </c>
      <c r="FI47" s="3" t="s">
        <v>162</v>
      </c>
      <c r="FJ47" s="3" t="s">
        <v>162</v>
      </c>
      <c r="FK47" s="3" t="s">
        <v>162</v>
      </c>
    </row>
    <row r="48" ht="14.5" spans="1:167">
      <c r="A48" s="1"/>
      <c r="B48" s="11" t="s">
        <v>170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170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170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91.8</v>
      </c>
      <c r="D51" s="5">
        <v>89.5</v>
      </c>
      <c r="E51" s="5">
        <v>82.9</v>
      </c>
      <c r="F51" s="5">
        <v>80.5</v>
      </c>
      <c r="G51" s="5">
        <v>67.9</v>
      </c>
      <c r="H51" s="5">
        <v>72.4</v>
      </c>
      <c r="I51" s="5">
        <v>83</v>
      </c>
      <c r="J51" s="5">
        <v>70.6</v>
      </c>
      <c r="K51" s="5">
        <v>53</v>
      </c>
      <c r="L51" s="5">
        <v>60.2</v>
      </c>
      <c r="M51" s="5">
        <v>63.6</v>
      </c>
      <c r="N51" s="5">
        <v>66.4</v>
      </c>
      <c r="O51" s="5">
        <v>63.4</v>
      </c>
      <c r="P51" s="5">
        <v>65.1</v>
      </c>
      <c r="Q51" s="5">
        <v>60.9</v>
      </c>
      <c r="R51" s="5">
        <v>55.4</v>
      </c>
      <c r="S51" s="5">
        <v>38.3</v>
      </c>
      <c r="T51" s="5">
        <v>29</v>
      </c>
      <c r="U51" s="5">
        <v>26.3</v>
      </c>
      <c r="V51" s="5">
        <v>27.2</v>
      </c>
      <c r="W51" s="5">
        <v>3.1</v>
      </c>
      <c r="Y51" s="8"/>
      <c r="Z51" s="9" t="s">
        <v>176</v>
      </c>
      <c r="AA51" s="5">
        <v>11.6</v>
      </c>
      <c r="AB51" s="5">
        <v>11.5</v>
      </c>
      <c r="AC51" s="5">
        <v>10</v>
      </c>
      <c r="AD51" s="5">
        <v>10.3</v>
      </c>
      <c r="AE51" s="5">
        <v>11</v>
      </c>
      <c r="AF51" s="5">
        <v>10.9</v>
      </c>
      <c r="AG51" s="5">
        <v>9.1</v>
      </c>
      <c r="AH51" s="5">
        <v>10.5</v>
      </c>
      <c r="AI51" s="5">
        <v>10.7</v>
      </c>
      <c r="AJ51" s="5">
        <v>7.3</v>
      </c>
      <c r="AK51" s="5">
        <v>8.5</v>
      </c>
      <c r="AL51" s="5">
        <v>9.4</v>
      </c>
      <c r="AM51" s="5">
        <v>10.4</v>
      </c>
      <c r="AN51" s="5">
        <v>9.8</v>
      </c>
      <c r="AO51" s="5">
        <v>8.3</v>
      </c>
      <c r="AP51" s="5">
        <v>10.8</v>
      </c>
      <c r="AQ51" s="5">
        <v>10.6</v>
      </c>
      <c r="AR51" s="5">
        <v>10.5</v>
      </c>
      <c r="AS51" s="5">
        <v>9.1</v>
      </c>
      <c r="AT51" s="5">
        <v>10.3</v>
      </c>
      <c r="AU51" s="5">
        <v>10</v>
      </c>
      <c r="AW51" s="8"/>
      <c r="AX51" s="9" t="s">
        <v>176</v>
      </c>
      <c r="AY51" s="5">
        <v>33</v>
      </c>
      <c r="AZ51" s="5">
        <v>32.5</v>
      </c>
      <c r="BA51" s="5">
        <v>31.2</v>
      </c>
      <c r="BB51" s="5">
        <v>31.9</v>
      </c>
      <c r="BC51" s="5">
        <v>33.7</v>
      </c>
      <c r="BD51" s="5">
        <v>34.4</v>
      </c>
      <c r="BE51" s="5">
        <v>34.2</v>
      </c>
      <c r="BF51" s="5">
        <v>35.2</v>
      </c>
      <c r="BG51" s="5">
        <v>35.8</v>
      </c>
      <c r="BH51" s="5">
        <v>34</v>
      </c>
      <c r="BI51" s="5">
        <v>33.2</v>
      </c>
      <c r="BJ51" s="5">
        <v>31.7</v>
      </c>
      <c r="BK51" s="5">
        <v>31.9</v>
      </c>
      <c r="BL51" s="5">
        <v>31.8</v>
      </c>
      <c r="BM51" s="5">
        <v>34.2</v>
      </c>
      <c r="BN51" s="5">
        <v>31.2</v>
      </c>
      <c r="BO51" s="5">
        <v>30</v>
      </c>
      <c r="BP51" s="5">
        <v>31.4</v>
      </c>
      <c r="BQ51" s="5">
        <v>30.9</v>
      </c>
      <c r="BR51" s="5">
        <v>29.3</v>
      </c>
      <c r="BS51" s="5">
        <v>27.4</v>
      </c>
      <c r="BU51" s="8"/>
      <c r="BV51" s="9" t="s">
        <v>176</v>
      </c>
      <c r="BW51" s="5">
        <v>31.2</v>
      </c>
      <c r="BX51" s="5">
        <v>31.8</v>
      </c>
      <c r="BY51" s="5">
        <v>32.7</v>
      </c>
      <c r="BZ51" s="5">
        <v>31.6</v>
      </c>
      <c r="CA51" s="5">
        <v>23.3</v>
      </c>
      <c r="CB51" s="5">
        <v>25.2</v>
      </c>
      <c r="CC51" s="5">
        <v>25.3</v>
      </c>
      <c r="CD51" s="5">
        <v>27.5</v>
      </c>
      <c r="CE51" s="5">
        <v>27.9</v>
      </c>
      <c r="CF51" s="5">
        <v>27.3</v>
      </c>
      <c r="CG51" s="5">
        <v>18.2</v>
      </c>
      <c r="CH51" s="5">
        <v>9.7</v>
      </c>
      <c r="CI51" s="5">
        <v>8.9</v>
      </c>
      <c r="CJ51" s="5">
        <v>8.6</v>
      </c>
      <c r="CK51" s="5">
        <v>8.7</v>
      </c>
      <c r="CL51" s="5">
        <v>6.5</v>
      </c>
      <c r="CM51" s="5">
        <v>6</v>
      </c>
      <c r="CN51" s="5">
        <v>6.1</v>
      </c>
      <c r="CO51" s="5">
        <v>5.6</v>
      </c>
      <c r="CP51" s="5">
        <v>0.6</v>
      </c>
      <c r="CQ51" s="5">
        <v>0.6</v>
      </c>
      <c r="CS51" s="8"/>
      <c r="CT51" s="9" t="s">
        <v>176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1.3</v>
      </c>
      <c r="DC51" s="5">
        <v>1.3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2.5</v>
      </c>
      <c r="DJ51" s="5">
        <v>1.3</v>
      </c>
      <c r="DK51" s="5">
        <v>1.3</v>
      </c>
      <c r="DL51" s="5">
        <v>1.3</v>
      </c>
      <c r="DM51" s="5">
        <v>1.3</v>
      </c>
      <c r="DN51" s="5">
        <v>1.3</v>
      </c>
      <c r="DO51" s="5">
        <v>1.3</v>
      </c>
      <c r="DQ51" s="8"/>
      <c r="DR51" s="9" t="s">
        <v>176</v>
      </c>
      <c r="DS51" s="5">
        <v>49.9</v>
      </c>
      <c r="DT51" s="5">
        <v>49.9</v>
      </c>
      <c r="DU51" s="5">
        <v>50.1</v>
      </c>
      <c r="DV51" s="5">
        <v>49.4</v>
      </c>
      <c r="DW51" s="5">
        <v>46.5</v>
      </c>
      <c r="DX51" s="5">
        <v>46.7</v>
      </c>
      <c r="DY51" s="5">
        <v>46.9</v>
      </c>
      <c r="DZ51" s="5">
        <v>44.3</v>
      </c>
      <c r="EA51" s="5">
        <v>1.3</v>
      </c>
      <c r="EB51" s="5">
        <v>0.9</v>
      </c>
      <c r="EC51" s="5">
        <v>46.9</v>
      </c>
      <c r="ED51" s="5">
        <v>47.9</v>
      </c>
      <c r="EE51" s="5">
        <v>1.7</v>
      </c>
      <c r="EF51" s="5">
        <v>1.4</v>
      </c>
      <c r="EG51" s="5">
        <v>7.4</v>
      </c>
      <c r="EH51" s="5">
        <v>11</v>
      </c>
      <c r="EI51" s="5">
        <v>14.5</v>
      </c>
      <c r="EJ51" s="5">
        <v>10.3</v>
      </c>
      <c r="EK51" s="5">
        <v>22.3</v>
      </c>
      <c r="EL51" s="5">
        <v>16.7</v>
      </c>
      <c r="EM51" s="5">
        <v>24.3</v>
      </c>
      <c r="EO51" s="8"/>
      <c r="EP51" s="9" t="s">
        <v>176</v>
      </c>
      <c r="EQ51" s="5">
        <v>12.2</v>
      </c>
      <c r="ER51" s="5">
        <v>11.8</v>
      </c>
      <c r="ES51" s="5">
        <v>13.3</v>
      </c>
      <c r="ET51" s="5">
        <v>15.6</v>
      </c>
      <c r="EU51" s="5">
        <v>14.1</v>
      </c>
      <c r="EV51" s="5">
        <v>11.4</v>
      </c>
      <c r="EW51" s="5">
        <v>13.5</v>
      </c>
      <c r="EX51" s="5">
        <v>16.2</v>
      </c>
      <c r="EY51" s="5">
        <v>13.4</v>
      </c>
      <c r="EZ51" s="5">
        <v>16.4</v>
      </c>
      <c r="FA51" s="5">
        <v>16.5</v>
      </c>
      <c r="FB51" s="5">
        <v>19.5</v>
      </c>
      <c r="FC51" s="5">
        <v>16.5</v>
      </c>
      <c r="FD51" s="5">
        <v>16.8</v>
      </c>
      <c r="FE51" s="5">
        <v>20</v>
      </c>
      <c r="FF51" s="5">
        <v>20.2</v>
      </c>
      <c r="FG51" s="5">
        <v>13.3</v>
      </c>
      <c r="FH51" s="5">
        <v>12.4</v>
      </c>
      <c r="FI51" s="5">
        <v>10.7</v>
      </c>
      <c r="FJ51" s="5">
        <v>11.9</v>
      </c>
      <c r="FK51" s="5">
        <v>9.6</v>
      </c>
    </row>
    <row r="52" ht="14.5" spans="1:167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Y52" s="1"/>
      <c r="Z52" s="1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W52" s="1"/>
      <c r="AX52" s="1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U52" s="1"/>
      <c r="BV52" s="1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S52" s="1"/>
      <c r="CT52" s="1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Q52" s="1"/>
      <c r="DR52" s="1"/>
      <c r="DS52" s="3"/>
      <c r="DT52" s="3"/>
      <c r="DU52" s="3"/>
      <c r="DV52" s="3"/>
      <c r="DW52" s="3"/>
      <c r="DX52" s="3"/>
      <c r="DY52" s="3"/>
      <c r="DZ52" s="3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</row>
    <row r="53" ht="14.5" spans="1:167">
      <c r="A53" s="14" t="s">
        <v>177</v>
      </c>
      <c r="B53" s="1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Y53" s="14" t="s">
        <v>177</v>
      </c>
      <c r="Z53" s="1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W53" s="14" t="s">
        <v>177</v>
      </c>
      <c r="AX53" s="14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U53" s="14" t="s">
        <v>177</v>
      </c>
      <c r="BV53" s="14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S53" s="14" t="s">
        <v>177</v>
      </c>
      <c r="CT53" s="14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Q53" s="14" t="s">
        <v>177</v>
      </c>
      <c r="DR53" s="14"/>
      <c r="DS53" s="3"/>
      <c r="DT53" s="3"/>
      <c r="DU53" s="3"/>
      <c r="DV53" s="3"/>
      <c r="DW53" s="3"/>
      <c r="DX53" s="3"/>
      <c r="DY53" s="3"/>
      <c r="DZ53" s="3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</row>
    <row r="54" ht="14.5" spans="1:167">
      <c r="A54" s="7" t="s">
        <v>178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178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178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178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178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178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  <row r="71" ht="14.5" spans="1:16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</row>
  </sheetData>
  <mergeCells count="245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  <mergeCell ref="A71:B71"/>
    <mergeCell ref="Y71:Z71"/>
    <mergeCell ref="AW71:AX71"/>
    <mergeCell ref="BU71:BV71"/>
    <mergeCell ref="CS71:CT71"/>
    <mergeCell ref="DQ71:DR71"/>
    <mergeCell ref="EO71:EP71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BW5" workbookViewId="0">
      <selection activeCell="CS8" sqref="CS8:CT8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98" max="98" width="44.8181818181818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149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149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149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149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150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151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152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154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155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212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212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212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212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212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212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212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9" t="s">
        <v>213</v>
      </c>
      <c r="C13" s="5">
        <v>63.2</v>
      </c>
      <c r="D13" s="5">
        <v>77</v>
      </c>
      <c r="E13" s="5">
        <v>75.7</v>
      </c>
      <c r="F13" s="5">
        <v>72.9</v>
      </c>
      <c r="G13" s="5">
        <v>72.5</v>
      </c>
      <c r="H13" s="5">
        <v>73</v>
      </c>
      <c r="I13" s="5">
        <v>74.5</v>
      </c>
      <c r="J13" s="5">
        <v>74.6</v>
      </c>
      <c r="K13" s="5">
        <v>73.9</v>
      </c>
      <c r="L13" s="5">
        <v>75.5</v>
      </c>
      <c r="M13" s="5">
        <v>79.7</v>
      </c>
      <c r="N13" s="5">
        <v>73.8</v>
      </c>
      <c r="O13" s="5">
        <v>76</v>
      </c>
      <c r="P13" s="5">
        <v>71.1</v>
      </c>
      <c r="Q13" s="5">
        <v>58.9</v>
      </c>
      <c r="R13" s="5">
        <v>57.3</v>
      </c>
      <c r="S13" s="5">
        <v>62.6</v>
      </c>
      <c r="T13" s="5">
        <v>62.5</v>
      </c>
      <c r="U13" s="5">
        <v>53.2</v>
      </c>
      <c r="V13" s="5">
        <v>59.9</v>
      </c>
      <c r="W13" s="5">
        <v>49.7</v>
      </c>
      <c r="Y13" s="8"/>
      <c r="Z13" s="9" t="s">
        <v>213</v>
      </c>
      <c r="AA13" s="5">
        <v>62.4</v>
      </c>
      <c r="AB13" s="5">
        <v>61.8</v>
      </c>
      <c r="AC13" s="5">
        <v>55.5</v>
      </c>
      <c r="AD13" s="5">
        <v>55.5</v>
      </c>
      <c r="AE13" s="5">
        <v>67.1</v>
      </c>
      <c r="AF13" s="5">
        <v>64.3</v>
      </c>
      <c r="AG13" s="5">
        <v>68.9</v>
      </c>
      <c r="AH13" s="5">
        <v>70.3</v>
      </c>
      <c r="AI13" s="5">
        <v>66.3</v>
      </c>
      <c r="AJ13" s="5">
        <v>66.5</v>
      </c>
      <c r="AK13" s="5">
        <v>50</v>
      </c>
      <c r="AL13" s="5">
        <v>43.9</v>
      </c>
      <c r="AM13" s="5">
        <v>41.3</v>
      </c>
      <c r="AN13" s="5">
        <v>38.7</v>
      </c>
      <c r="AO13" s="5">
        <v>37.4</v>
      </c>
      <c r="AP13" s="5">
        <v>39.9</v>
      </c>
      <c r="AQ13" s="5">
        <v>35.9</v>
      </c>
      <c r="AR13" s="5">
        <v>30.2</v>
      </c>
      <c r="AS13" s="5">
        <v>38.3</v>
      </c>
      <c r="AT13" s="5">
        <v>34.7</v>
      </c>
      <c r="AU13" s="5">
        <v>35.4</v>
      </c>
      <c r="AW13" s="8"/>
      <c r="AX13" s="9" t="s">
        <v>213</v>
      </c>
      <c r="AY13" s="5">
        <v>123.5</v>
      </c>
      <c r="AZ13" s="5">
        <v>126.1</v>
      </c>
      <c r="BA13" s="5">
        <v>142.3</v>
      </c>
      <c r="BB13" s="5">
        <v>140.9</v>
      </c>
      <c r="BC13" s="5">
        <v>134.8</v>
      </c>
      <c r="BD13" s="5">
        <v>127.9</v>
      </c>
      <c r="BE13" s="5">
        <v>127.9</v>
      </c>
      <c r="BF13" s="5">
        <v>133.7</v>
      </c>
      <c r="BG13" s="5">
        <v>132.1</v>
      </c>
      <c r="BH13" s="5">
        <v>122.3</v>
      </c>
      <c r="BI13" s="5">
        <v>124.8</v>
      </c>
      <c r="BJ13" s="5">
        <v>120.6</v>
      </c>
      <c r="BK13" s="5">
        <v>119.2</v>
      </c>
      <c r="BL13" s="5">
        <v>104.7</v>
      </c>
      <c r="BM13" s="5">
        <v>106.5</v>
      </c>
      <c r="BN13" s="5">
        <v>97.5</v>
      </c>
      <c r="BO13" s="5">
        <v>94.2</v>
      </c>
      <c r="BP13" s="5">
        <v>61.7</v>
      </c>
      <c r="BQ13" s="5">
        <v>69.2</v>
      </c>
      <c r="BR13" s="5">
        <v>74</v>
      </c>
      <c r="BS13" s="5">
        <v>67.6</v>
      </c>
      <c r="BU13" s="8"/>
      <c r="BV13" s="9" t="s">
        <v>213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S13" s="8"/>
      <c r="CT13" s="9" t="s">
        <v>213</v>
      </c>
      <c r="CU13" s="5">
        <v>26.8</v>
      </c>
      <c r="CV13" s="5">
        <v>29.6</v>
      </c>
      <c r="CW13" s="5">
        <v>30.3</v>
      </c>
      <c r="CX13" s="5">
        <v>32.9</v>
      </c>
      <c r="CY13" s="5">
        <v>36</v>
      </c>
      <c r="CZ13" s="5">
        <v>29.9</v>
      </c>
      <c r="DA13" s="5">
        <v>32</v>
      </c>
      <c r="DB13" s="5">
        <v>31.6</v>
      </c>
      <c r="DC13" s="5">
        <v>23.5</v>
      </c>
      <c r="DD13" s="5">
        <v>25.5</v>
      </c>
      <c r="DE13" s="5">
        <v>26.9</v>
      </c>
      <c r="DF13" s="5">
        <v>26.4</v>
      </c>
      <c r="DG13" s="5">
        <v>28.9</v>
      </c>
      <c r="DH13" s="5">
        <v>23.2</v>
      </c>
      <c r="DI13" s="5">
        <v>23.2</v>
      </c>
      <c r="DJ13" s="5">
        <v>24.9</v>
      </c>
      <c r="DK13" s="5">
        <v>24.6</v>
      </c>
      <c r="DL13" s="5">
        <v>25</v>
      </c>
      <c r="DM13" s="5">
        <v>22.9</v>
      </c>
      <c r="DN13" s="5">
        <v>23.3</v>
      </c>
      <c r="DO13" s="5">
        <v>22.2</v>
      </c>
      <c r="DQ13" s="8"/>
      <c r="DR13" s="9" t="s">
        <v>213</v>
      </c>
      <c r="DS13" s="5">
        <v>74.8</v>
      </c>
      <c r="DT13" s="5">
        <v>75.7</v>
      </c>
      <c r="DU13" s="5">
        <v>89.6</v>
      </c>
      <c r="DV13" s="5">
        <v>74.1</v>
      </c>
      <c r="DW13" s="5">
        <v>88.1</v>
      </c>
      <c r="DX13" s="5">
        <v>73.6</v>
      </c>
      <c r="DY13" s="5">
        <v>74.8</v>
      </c>
      <c r="DZ13" s="5">
        <v>76.8</v>
      </c>
      <c r="EA13" s="5">
        <v>61.4</v>
      </c>
      <c r="EB13" s="5">
        <v>59</v>
      </c>
      <c r="EC13" s="5">
        <v>76.1</v>
      </c>
      <c r="ED13" s="5">
        <v>76.8</v>
      </c>
      <c r="EE13" s="5">
        <v>78.4</v>
      </c>
      <c r="EF13" s="5">
        <v>80.5</v>
      </c>
      <c r="EG13" s="5">
        <v>92.8</v>
      </c>
      <c r="EH13" s="5">
        <v>92.8</v>
      </c>
      <c r="EI13" s="5">
        <v>93.2</v>
      </c>
      <c r="EJ13" s="5">
        <v>93.3</v>
      </c>
      <c r="EK13" s="5">
        <v>96</v>
      </c>
      <c r="EL13" s="5">
        <v>100.5</v>
      </c>
      <c r="EM13" s="5">
        <v>90</v>
      </c>
      <c r="EO13" s="8"/>
      <c r="EP13" s="9" t="s">
        <v>213</v>
      </c>
      <c r="EQ13" s="5">
        <v>6.6</v>
      </c>
      <c r="ER13" s="5">
        <v>6.8</v>
      </c>
      <c r="ES13" s="5">
        <v>9.3</v>
      </c>
      <c r="ET13" s="5">
        <v>8.8</v>
      </c>
      <c r="EU13" s="5">
        <v>17.3</v>
      </c>
      <c r="EV13" s="5">
        <v>9.2</v>
      </c>
      <c r="EW13" s="5">
        <v>12.1</v>
      </c>
      <c r="EX13" s="5">
        <v>12.1</v>
      </c>
      <c r="EY13" s="5">
        <v>9.7</v>
      </c>
      <c r="EZ13" s="5">
        <v>11.1</v>
      </c>
      <c r="FA13" s="5">
        <v>6.2</v>
      </c>
      <c r="FB13" s="5">
        <v>10.6</v>
      </c>
      <c r="FC13" s="5">
        <v>10.8</v>
      </c>
      <c r="FD13" s="5">
        <v>9.6</v>
      </c>
      <c r="FE13" s="5">
        <v>10.7</v>
      </c>
      <c r="FF13" s="5">
        <v>10.6</v>
      </c>
      <c r="FG13" s="5">
        <v>12.3</v>
      </c>
      <c r="FH13" s="5">
        <v>9.7</v>
      </c>
      <c r="FI13" s="5">
        <v>7.4</v>
      </c>
      <c r="FJ13" s="5">
        <v>9.1</v>
      </c>
      <c r="FK13" s="5">
        <v>7.5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>
        <v>2.5</v>
      </c>
      <c r="D15" s="3">
        <v>3</v>
      </c>
      <c r="E15" s="3">
        <v>3.1</v>
      </c>
      <c r="F15" s="3">
        <v>3.3</v>
      </c>
      <c r="G15" s="3">
        <v>2.7</v>
      </c>
      <c r="H15" s="3">
        <v>2.6</v>
      </c>
      <c r="I15" s="3">
        <v>3.2</v>
      </c>
      <c r="J15" s="3">
        <v>3.3</v>
      </c>
      <c r="K15" s="3">
        <v>3.3</v>
      </c>
      <c r="L15" s="3">
        <v>3.2</v>
      </c>
      <c r="M15" s="3" t="s">
        <v>162</v>
      </c>
      <c r="N15" s="3" t="s">
        <v>162</v>
      </c>
      <c r="O15" s="3" t="s">
        <v>162</v>
      </c>
      <c r="P15" s="3" t="s">
        <v>162</v>
      </c>
      <c r="Q15" s="3" t="s">
        <v>162</v>
      </c>
      <c r="R15" s="3" t="s">
        <v>162</v>
      </c>
      <c r="S15" s="3" t="s">
        <v>162</v>
      </c>
      <c r="T15" s="3" t="s">
        <v>162</v>
      </c>
      <c r="U15" s="3" t="s">
        <v>162</v>
      </c>
      <c r="V15" s="3" t="s">
        <v>162</v>
      </c>
      <c r="W15" s="3" t="s">
        <v>162</v>
      </c>
      <c r="Y15" s="1"/>
      <c r="Z15" s="11" t="s">
        <v>161</v>
      </c>
      <c r="AA15" s="3">
        <v>4.4</v>
      </c>
      <c r="AB15" s="3">
        <v>4.4</v>
      </c>
      <c r="AC15" s="3">
        <v>4.5</v>
      </c>
      <c r="AD15" s="3">
        <v>4.5</v>
      </c>
      <c r="AE15" s="3">
        <v>3.7</v>
      </c>
      <c r="AF15" s="3">
        <v>3.8</v>
      </c>
      <c r="AG15" s="3">
        <v>5</v>
      </c>
      <c r="AH15" s="3">
        <v>5</v>
      </c>
      <c r="AI15" s="3">
        <v>5.3</v>
      </c>
      <c r="AJ15" s="3">
        <v>5.4</v>
      </c>
      <c r="AK15" s="3">
        <v>5.1</v>
      </c>
      <c r="AL15" s="3" t="s">
        <v>162</v>
      </c>
      <c r="AM15" s="3" t="s">
        <v>162</v>
      </c>
      <c r="AN15" s="3" t="s">
        <v>162</v>
      </c>
      <c r="AO15" s="3" t="s">
        <v>162</v>
      </c>
      <c r="AP15" s="3" t="s">
        <v>162</v>
      </c>
      <c r="AQ15" s="3" t="s">
        <v>162</v>
      </c>
      <c r="AR15" s="3" t="s">
        <v>162</v>
      </c>
      <c r="AS15" s="3" t="s">
        <v>162</v>
      </c>
      <c r="AT15" s="3" t="s">
        <v>162</v>
      </c>
      <c r="AU15" s="3" t="s">
        <v>162</v>
      </c>
      <c r="AW15" s="1"/>
      <c r="AX15" s="11" t="s">
        <v>161</v>
      </c>
      <c r="AY15" s="3">
        <v>6.4</v>
      </c>
      <c r="AZ15" s="3">
        <v>6.3</v>
      </c>
      <c r="BA15" s="3">
        <v>6.6</v>
      </c>
      <c r="BB15" s="3">
        <v>6.3</v>
      </c>
      <c r="BC15" s="3">
        <v>5.8</v>
      </c>
      <c r="BD15" s="3">
        <v>5.8</v>
      </c>
      <c r="BE15" s="3">
        <v>4.7</v>
      </c>
      <c r="BF15" s="3">
        <v>4.6</v>
      </c>
      <c r="BG15" s="3" t="s">
        <v>162</v>
      </c>
      <c r="BH15" s="3">
        <v>5.3</v>
      </c>
      <c r="BI15" s="3" t="s">
        <v>162</v>
      </c>
      <c r="BJ15" s="3" t="s">
        <v>162</v>
      </c>
      <c r="BK15" s="3" t="s">
        <v>162</v>
      </c>
      <c r="BL15" s="3" t="s">
        <v>162</v>
      </c>
      <c r="BM15" s="3">
        <v>4.9</v>
      </c>
      <c r="BN15" s="3">
        <v>5</v>
      </c>
      <c r="BO15" s="3">
        <v>4.9</v>
      </c>
      <c r="BP15" s="3">
        <v>4.9</v>
      </c>
      <c r="BQ15" s="3">
        <v>5</v>
      </c>
      <c r="BR15" s="3">
        <v>4.8</v>
      </c>
      <c r="BS15" s="3">
        <v>4.9</v>
      </c>
      <c r="BU15" s="1"/>
      <c r="BV15" s="11" t="s">
        <v>161</v>
      </c>
      <c r="BW15" s="3">
        <v>0</v>
      </c>
      <c r="BX15" s="3">
        <v>0</v>
      </c>
      <c r="BY15" s="3" t="s">
        <v>162</v>
      </c>
      <c r="BZ15" s="3" t="s">
        <v>162</v>
      </c>
      <c r="CA15" s="3" t="s">
        <v>162</v>
      </c>
      <c r="CB15" s="3" t="s">
        <v>162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 t="s">
        <v>162</v>
      </c>
      <c r="CO15" s="3" t="s">
        <v>162</v>
      </c>
      <c r="CP15" s="3">
        <v>0</v>
      </c>
      <c r="CQ15" s="3">
        <v>0</v>
      </c>
      <c r="CS15" s="1"/>
      <c r="CT15" s="11" t="s">
        <v>161</v>
      </c>
      <c r="CU15" s="3" t="s">
        <v>162</v>
      </c>
      <c r="CV15" s="3" t="s">
        <v>162</v>
      </c>
      <c r="CW15" s="3" t="s">
        <v>162</v>
      </c>
      <c r="CX15" s="3" t="s">
        <v>162</v>
      </c>
      <c r="CY15" s="3" t="s">
        <v>162</v>
      </c>
      <c r="CZ15" s="3" t="s">
        <v>162</v>
      </c>
      <c r="DA15" s="3" t="s">
        <v>162</v>
      </c>
      <c r="DB15" s="3" t="s">
        <v>162</v>
      </c>
      <c r="DC15" s="3" t="s">
        <v>162</v>
      </c>
      <c r="DD15" s="3" t="s">
        <v>162</v>
      </c>
      <c r="DE15" s="3" t="s">
        <v>162</v>
      </c>
      <c r="DF15" s="3" t="s">
        <v>162</v>
      </c>
      <c r="DG15" s="3" t="s">
        <v>162</v>
      </c>
      <c r="DH15" s="3" t="s">
        <v>162</v>
      </c>
      <c r="DI15" s="3" t="s">
        <v>162</v>
      </c>
      <c r="DJ15" s="3" t="s">
        <v>162</v>
      </c>
      <c r="DK15" s="3" t="s">
        <v>162</v>
      </c>
      <c r="DL15" s="3" t="s">
        <v>162</v>
      </c>
      <c r="DM15" s="3" t="s">
        <v>162</v>
      </c>
      <c r="DN15" s="3" t="s">
        <v>162</v>
      </c>
      <c r="DO15" s="3" t="s">
        <v>162</v>
      </c>
      <c r="DQ15" s="1"/>
      <c r="DR15" s="11" t="s">
        <v>161</v>
      </c>
      <c r="DS15" s="3" t="s">
        <v>162</v>
      </c>
      <c r="DT15" s="3" t="s">
        <v>162</v>
      </c>
      <c r="DU15" s="3" t="s">
        <v>162</v>
      </c>
      <c r="DV15" s="3" t="s">
        <v>162</v>
      </c>
      <c r="DW15" s="3" t="s">
        <v>162</v>
      </c>
      <c r="DX15" s="3" t="s">
        <v>162</v>
      </c>
      <c r="DY15" s="3">
        <v>4.4</v>
      </c>
      <c r="DZ15" s="3">
        <v>4.7</v>
      </c>
      <c r="EA15" s="3" t="s">
        <v>162</v>
      </c>
      <c r="EB15" s="3" t="s">
        <v>162</v>
      </c>
      <c r="EC15" s="3" t="s">
        <v>162</v>
      </c>
      <c r="ED15" s="3" t="s">
        <v>162</v>
      </c>
      <c r="EE15" s="3" t="s">
        <v>162</v>
      </c>
      <c r="EF15" s="3" t="s">
        <v>162</v>
      </c>
      <c r="EG15" s="3">
        <v>4.8</v>
      </c>
      <c r="EH15" s="3">
        <v>4.5</v>
      </c>
      <c r="EI15" s="3">
        <v>4.3</v>
      </c>
      <c r="EJ15" s="3">
        <v>5.9</v>
      </c>
      <c r="EK15" s="3">
        <v>6.6</v>
      </c>
      <c r="EL15" s="3">
        <v>7.1</v>
      </c>
      <c r="EM15" s="3">
        <v>7.3</v>
      </c>
      <c r="EO15" s="1"/>
      <c r="EP15" s="11" t="s">
        <v>161</v>
      </c>
      <c r="EQ15" s="3">
        <v>0</v>
      </c>
      <c r="ER15" s="3">
        <v>0</v>
      </c>
      <c r="ES15" s="3" t="s">
        <v>162</v>
      </c>
      <c r="ET15" s="3" t="s">
        <v>162</v>
      </c>
      <c r="EU15" s="3" t="s">
        <v>162</v>
      </c>
      <c r="EV15" s="3" t="s">
        <v>162</v>
      </c>
      <c r="EW15" s="3" t="s">
        <v>162</v>
      </c>
      <c r="EX15" s="3" t="s">
        <v>162</v>
      </c>
      <c r="EY15" s="3" t="s">
        <v>162</v>
      </c>
      <c r="EZ15" s="3" t="s">
        <v>162</v>
      </c>
      <c r="FA15" s="3" t="s">
        <v>162</v>
      </c>
      <c r="FB15" s="3" t="s">
        <v>162</v>
      </c>
      <c r="FC15" s="3" t="s">
        <v>162</v>
      </c>
      <c r="FD15" s="3" t="s">
        <v>162</v>
      </c>
      <c r="FE15" s="3" t="s">
        <v>162</v>
      </c>
      <c r="FF15" s="3" t="s">
        <v>162</v>
      </c>
      <c r="FG15" s="3" t="s">
        <v>162</v>
      </c>
      <c r="FH15" s="3" t="s">
        <v>162</v>
      </c>
      <c r="FI15" s="3" t="s">
        <v>162</v>
      </c>
      <c r="FJ15" s="3" t="s">
        <v>162</v>
      </c>
      <c r="FK15" s="3" t="s">
        <v>162</v>
      </c>
    </row>
    <row r="16" ht="14.5" spans="1:167">
      <c r="A16" s="1"/>
      <c r="B16" s="11" t="s">
        <v>163</v>
      </c>
      <c r="C16" s="3" t="s">
        <v>162</v>
      </c>
      <c r="D16" s="3" t="s">
        <v>162</v>
      </c>
      <c r="E16" s="3" t="s">
        <v>162</v>
      </c>
      <c r="F16" s="3" t="s">
        <v>162</v>
      </c>
      <c r="G16" s="3" t="s">
        <v>162</v>
      </c>
      <c r="H16" s="3" t="s">
        <v>162</v>
      </c>
      <c r="I16" s="3" t="s">
        <v>162</v>
      </c>
      <c r="J16" s="3" t="s">
        <v>162</v>
      </c>
      <c r="K16" s="3" t="s">
        <v>162</v>
      </c>
      <c r="L16" s="3" t="s">
        <v>162</v>
      </c>
      <c r="M16" s="3" t="s">
        <v>162</v>
      </c>
      <c r="N16" s="3" t="s">
        <v>162</v>
      </c>
      <c r="O16" s="3" t="s">
        <v>162</v>
      </c>
      <c r="P16" s="3" t="s">
        <v>162</v>
      </c>
      <c r="Q16" s="3" t="s">
        <v>162</v>
      </c>
      <c r="R16" s="3" t="s">
        <v>162</v>
      </c>
      <c r="S16" s="3" t="s">
        <v>162</v>
      </c>
      <c r="T16" s="3" t="s">
        <v>162</v>
      </c>
      <c r="U16" s="3" t="s">
        <v>162</v>
      </c>
      <c r="V16" s="3" t="s">
        <v>162</v>
      </c>
      <c r="W16" s="3" t="s">
        <v>162</v>
      </c>
      <c r="Y16" s="1"/>
      <c r="Z16" s="11" t="s">
        <v>163</v>
      </c>
      <c r="AA16" s="3">
        <v>9.1</v>
      </c>
      <c r="AB16" s="3">
        <v>7</v>
      </c>
      <c r="AC16" s="3">
        <v>5.5</v>
      </c>
      <c r="AD16" s="3">
        <v>5.1</v>
      </c>
      <c r="AE16" s="3">
        <v>6.2</v>
      </c>
      <c r="AF16" s="3">
        <v>7.8</v>
      </c>
      <c r="AG16" s="3">
        <v>8.5</v>
      </c>
      <c r="AH16" s="3">
        <v>8.1</v>
      </c>
      <c r="AI16" s="3">
        <v>8.5</v>
      </c>
      <c r="AJ16" s="3">
        <v>9</v>
      </c>
      <c r="AK16" s="3">
        <v>11.3</v>
      </c>
      <c r="AL16" s="3" t="s">
        <v>162</v>
      </c>
      <c r="AM16" s="3" t="s">
        <v>162</v>
      </c>
      <c r="AN16" s="3" t="s">
        <v>162</v>
      </c>
      <c r="AO16" s="3" t="s">
        <v>162</v>
      </c>
      <c r="AP16" s="3" t="s">
        <v>162</v>
      </c>
      <c r="AQ16" s="3" t="s">
        <v>162</v>
      </c>
      <c r="AR16" s="3" t="s">
        <v>162</v>
      </c>
      <c r="AS16" s="3" t="s">
        <v>162</v>
      </c>
      <c r="AT16" s="3" t="s">
        <v>162</v>
      </c>
      <c r="AU16" s="3" t="s">
        <v>162</v>
      </c>
      <c r="AW16" s="1"/>
      <c r="AX16" s="11" t="s">
        <v>163</v>
      </c>
      <c r="AY16" s="3">
        <v>16.2</v>
      </c>
      <c r="AZ16" s="3">
        <v>19.7</v>
      </c>
      <c r="BA16" s="3">
        <v>24.1</v>
      </c>
      <c r="BB16" s="3">
        <v>23.2</v>
      </c>
      <c r="BC16" s="3">
        <v>12.5</v>
      </c>
      <c r="BD16" s="3">
        <v>10.4</v>
      </c>
      <c r="BE16" s="3">
        <v>6.5</v>
      </c>
      <c r="BF16" s="3">
        <v>6.5</v>
      </c>
      <c r="BG16" s="3">
        <v>6.9</v>
      </c>
      <c r="BH16" s="3">
        <v>6.7</v>
      </c>
      <c r="BI16" s="3">
        <v>6.5</v>
      </c>
      <c r="BJ16" s="3">
        <v>12.1</v>
      </c>
      <c r="BK16" s="3">
        <v>12.3</v>
      </c>
      <c r="BL16" s="3">
        <v>13.3</v>
      </c>
      <c r="BM16" s="3" t="s">
        <v>162</v>
      </c>
      <c r="BN16" s="3" t="s">
        <v>162</v>
      </c>
      <c r="BO16" s="3" t="s">
        <v>162</v>
      </c>
      <c r="BP16" s="3">
        <v>10.8</v>
      </c>
      <c r="BQ16" s="3">
        <v>10</v>
      </c>
      <c r="BR16" s="3">
        <v>11</v>
      </c>
      <c r="BS16" s="3">
        <v>12.1</v>
      </c>
      <c r="BU16" s="1"/>
      <c r="BV16" s="11" t="s">
        <v>163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S16" s="1"/>
      <c r="CT16" s="11" t="s">
        <v>163</v>
      </c>
      <c r="CU16" s="3">
        <v>5.2</v>
      </c>
      <c r="CV16" s="3">
        <v>5.3</v>
      </c>
      <c r="CW16" s="3">
        <v>6.9</v>
      </c>
      <c r="CX16" s="3">
        <v>9.1</v>
      </c>
      <c r="CY16" s="3">
        <v>8.9</v>
      </c>
      <c r="CZ16" s="3">
        <v>8.2</v>
      </c>
      <c r="DA16" s="3" t="s">
        <v>162</v>
      </c>
      <c r="DB16" s="3" t="s">
        <v>162</v>
      </c>
      <c r="DC16" s="3" t="s">
        <v>162</v>
      </c>
      <c r="DD16" s="3" t="s">
        <v>162</v>
      </c>
      <c r="DE16" s="3" t="s">
        <v>162</v>
      </c>
      <c r="DF16" s="3" t="s">
        <v>162</v>
      </c>
      <c r="DG16" s="3" t="s">
        <v>162</v>
      </c>
      <c r="DH16" s="3" t="s">
        <v>162</v>
      </c>
      <c r="DI16" s="3" t="s">
        <v>162</v>
      </c>
      <c r="DJ16" s="3" t="s">
        <v>162</v>
      </c>
      <c r="DK16" s="3" t="s">
        <v>162</v>
      </c>
      <c r="DL16" s="3" t="s">
        <v>162</v>
      </c>
      <c r="DM16" s="3" t="s">
        <v>162</v>
      </c>
      <c r="DN16" s="3" t="s">
        <v>162</v>
      </c>
      <c r="DO16" s="3" t="s">
        <v>162</v>
      </c>
      <c r="DQ16" s="1"/>
      <c r="DR16" s="11" t="s">
        <v>163</v>
      </c>
      <c r="DS16" s="3" t="s">
        <v>162</v>
      </c>
      <c r="DT16" s="3" t="s">
        <v>162</v>
      </c>
      <c r="DU16" s="3" t="s">
        <v>162</v>
      </c>
      <c r="DV16" s="3" t="s">
        <v>162</v>
      </c>
      <c r="DW16" s="3" t="s">
        <v>162</v>
      </c>
      <c r="DX16" s="3" t="s">
        <v>162</v>
      </c>
      <c r="DY16" s="3">
        <v>18.5</v>
      </c>
      <c r="DZ16" s="3">
        <v>17.7</v>
      </c>
      <c r="EA16" s="3" t="s">
        <v>162</v>
      </c>
      <c r="EB16" s="3" t="s">
        <v>162</v>
      </c>
      <c r="EC16" s="3">
        <v>15.2</v>
      </c>
      <c r="ED16" s="3">
        <v>15.2</v>
      </c>
      <c r="EE16" s="3">
        <v>15.9</v>
      </c>
      <c r="EF16" s="3">
        <v>15.8</v>
      </c>
      <c r="EG16" s="3" t="s">
        <v>162</v>
      </c>
      <c r="EH16" s="3" t="s">
        <v>162</v>
      </c>
      <c r="EI16" s="3">
        <v>14.4</v>
      </c>
      <c r="EJ16" s="3">
        <v>16.6</v>
      </c>
      <c r="EK16" s="3">
        <v>16</v>
      </c>
      <c r="EL16" s="3">
        <v>17.6</v>
      </c>
      <c r="EM16" s="3">
        <v>19.3</v>
      </c>
      <c r="EO16" s="1"/>
      <c r="EP16" s="11" t="s">
        <v>163</v>
      </c>
      <c r="EQ16" s="3">
        <v>0</v>
      </c>
      <c r="ER16" s="3">
        <v>0</v>
      </c>
      <c r="ES16" s="3" t="s">
        <v>162</v>
      </c>
      <c r="ET16" s="3" t="s">
        <v>162</v>
      </c>
      <c r="EU16" s="3" t="s">
        <v>162</v>
      </c>
      <c r="EV16" s="3" t="s">
        <v>162</v>
      </c>
      <c r="EW16" s="3" t="s">
        <v>162</v>
      </c>
      <c r="EX16" s="3" t="s">
        <v>162</v>
      </c>
      <c r="EY16" s="3" t="s">
        <v>162</v>
      </c>
      <c r="EZ16" s="3" t="s">
        <v>162</v>
      </c>
      <c r="FA16" s="3" t="s">
        <v>162</v>
      </c>
      <c r="FB16" s="3" t="s">
        <v>162</v>
      </c>
      <c r="FC16" s="3" t="s">
        <v>162</v>
      </c>
      <c r="FD16" s="3" t="s">
        <v>162</v>
      </c>
      <c r="FE16" s="3" t="s">
        <v>162</v>
      </c>
      <c r="FF16" s="3" t="s">
        <v>162</v>
      </c>
      <c r="FG16" s="3" t="s">
        <v>162</v>
      </c>
      <c r="FH16" s="3" t="s">
        <v>162</v>
      </c>
      <c r="FI16" s="3" t="s">
        <v>162</v>
      </c>
      <c r="FJ16" s="3" t="s">
        <v>162</v>
      </c>
      <c r="FK16" s="3" t="s">
        <v>162</v>
      </c>
    </row>
    <row r="17" ht="14.5" spans="1:167">
      <c r="A17" s="1"/>
      <c r="B17" s="11" t="s">
        <v>164</v>
      </c>
      <c r="C17" s="3">
        <v>0.1</v>
      </c>
      <c r="D17" s="3">
        <v>0.1</v>
      </c>
      <c r="E17" s="3">
        <v>0.1</v>
      </c>
      <c r="F17" s="3">
        <v>0.1</v>
      </c>
      <c r="G17" s="3">
        <v>0.1</v>
      </c>
      <c r="H17" s="3">
        <v>0.1</v>
      </c>
      <c r="I17" s="3">
        <v>0.1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 t="s">
        <v>162</v>
      </c>
      <c r="S17" s="3" t="s">
        <v>162</v>
      </c>
      <c r="T17" s="3" t="s">
        <v>162</v>
      </c>
      <c r="U17" s="3" t="s">
        <v>162</v>
      </c>
      <c r="V17" s="3" t="s">
        <v>162</v>
      </c>
      <c r="W17" s="3" t="s">
        <v>162</v>
      </c>
      <c r="Y17" s="1"/>
      <c r="Z17" s="11" t="s">
        <v>164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0.1</v>
      </c>
      <c r="AG17" s="3">
        <v>0</v>
      </c>
      <c r="AH17" s="3">
        <v>0</v>
      </c>
      <c r="AI17" s="3">
        <v>0</v>
      </c>
      <c r="AJ17" s="3">
        <v>0</v>
      </c>
      <c r="AK17" s="3">
        <v>0.1</v>
      </c>
      <c r="AL17" s="3">
        <v>0.1</v>
      </c>
      <c r="AM17" s="3">
        <v>0</v>
      </c>
      <c r="AN17" s="3">
        <v>0</v>
      </c>
      <c r="AO17" s="3" t="s">
        <v>162</v>
      </c>
      <c r="AP17" s="3" t="s">
        <v>162</v>
      </c>
      <c r="AQ17" s="3" t="s">
        <v>162</v>
      </c>
      <c r="AR17" s="3" t="s">
        <v>162</v>
      </c>
      <c r="AS17" s="3" t="s">
        <v>162</v>
      </c>
      <c r="AT17" s="3">
        <v>0</v>
      </c>
      <c r="AU17" s="3">
        <v>0</v>
      </c>
      <c r="AW17" s="1"/>
      <c r="AX17" s="11" t="s">
        <v>164</v>
      </c>
      <c r="AY17" s="3">
        <v>0.9</v>
      </c>
      <c r="AZ17" s="3">
        <v>0.8</v>
      </c>
      <c r="BA17" s="3">
        <v>0.6</v>
      </c>
      <c r="BB17" s="3">
        <v>0.6</v>
      </c>
      <c r="BC17" s="3">
        <v>0.6</v>
      </c>
      <c r="BD17" s="3">
        <v>0.5</v>
      </c>
      <c r="BE17" s="3">
        <v>0.5</v>
      </c>
      <c r="BF17" s="3">
        <v>0.5</v>
      </c>
      <c r="BG17" s="3">
        <v>0.4</v>
      </c>
      <c r="BH17" s="3">
        <v>0.3</v>
      </c>
      <c r="BI17" s="3">
        <v>0.2</v>
      </c>
      <c r="BJ17" s="3">
        <v>0.1</v>
      </c>
      <c r="BK17" s="3">
        <v>0.1</v>
      </c>
      <c r="BL17" s="3">
        <v>0.3</v>
      </c>
      <c r="BM17" s="3">
        <v>0.3</v>
      </c>
      <c r="BN17" s="3" t="s">
        <v>162</v>
      </c>
      <c r="BO17" s="3" t="s">
        <v>162</v>
      </c>
      <c r="BP17" s="3">
        <v>0.2</v>
      </c>
      <c r="BQ17" s="3">
        <v>0.2</v>
      </c>
      <c r="BR17" s="3">
        <v>0</v>
      </c>
      <c r="BS17" s="3">
        <v>0</v>
      </c>
      <c r="BU17" s="1"/>
      <c r="BV17" s="11" t="s">
        <v>164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S17" s="1"/>
      <c r="CT17" s="11" t="s">
        <v>164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Q17" s="1"/>
      <c r="DR17" s="11" t="s">
        <v>164</v>
      </c>
      <c r="DS17" s="3">
        <v>0.6</v>
      </c>
      <c r="DT17" s="3">
        <v>3</v>
      </c>
      <c r="DU17" s="3">
        <v>2.5</v>
      </c>
      <c r="DV17" s="3">
        <v>1.8</v>
      </c>
      <c r="DW17" s="3">
        <v>0.1</v>
      </c>
      <c r="DX17" s="3">
        <v>0.1</v>
      </c>
      <c r="DY17" s="3">
        <v>0.3</v>
      </c>
      <c r="DZ17" s="3">
        <v>0.6</v>
      </c>
      <c r="EA17" s="3">
        <v>0.1</v>
      </c>
      <c r="EB17" s="3">
        <v>0.1</v>
      </c>
      <c r="EC17" s="3">
        <v>1.8</v>
      </c>
      <c r="ED17" s="3">
        <v>0.1</v>
      </c>
      <c r="EE17" s="3">
        <v>0.1</v>
      </c>
      <c r="EF17" s="3">
        <v>0.1</v>
      </c>
      <c r="EG17" s="3">
        <v>0.5</v>
      </c>
      <c r="EH17" s="3">
        <v>0.5</v>
      </c>
      <c r="EI17" s="3">
        <v>0.5</v>
      </c>
      <c r="EJ17" s="3">
        <v>0.2</v>
      </c>
      <c r="EK17" s="3">
        <v>0</v>
      </c>
      <c r="EL17" s="3">
        <v>0</v>
      </c>
      <c r="EM17" s="3">
        <v>0</v>
      </c>
      <c r="EO17" s="1"/>
      <c r="EP17" s="11" t="s">
        <v>164</v>
      </c>
      <c r="EQ17" s="3">
        <v>0</v>
      </c>
      <c r="ER17" s="3">
        <v>0</v>
      </c>
      <c r="ES17" s="3" t="s">
        <v>162</v>
      </c>
      <c r="ET17" s="3" t="s">
        <v>162</v>
      </c>
      <c r="EU17" s="3" t="s">
        <v>162</v>
      </c>
      <c r="EV17" s="3" t="s">
        <v>162</v>
      </c>
      <c r="EW17" s="3">
        <v>0</v>
      </c>
      <c r="EX17" s="3">
        <v>0</v>
      </c>
      <c r="EY17" s="3" t="s">
        <v>162</v>
      </c>
      <c r="EZ17" s="3">
        <v>0</v>
      </c>
      <c r="FA17" s="3" t="s">
        <v>162</v>
      </c>
      <c r="FB17" s="3" t="s">
        <v>162</v>
      </c>
      <c r="FC17" s="3" t="s">
        <v>162</v>
      </c>
      <c r="FD17" s="3" t="s">
        <v>162</v>
      </c>
      <c r="FE17" s="3" t="s">
        <v>162</v>
      </c>
      <c r="FF17" s="3" t="s">
        <v>162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</row>
    <row r="18" ht="14.5" spans="1:167">
      <c r="A18" s="1"/>
      <c r="B18" s="11" t="s">
        <v>165</v>
      </c>
      <c r="C18" s="3">
        <v>14.2</v>
      </c>
      <c r="D18" s="3">
        <v>10.3</v>
      </c>
      <c r="E18" s="3">
        <v>14.1</v>
      </c>
      <c r="F18" s="3">
        <v>15</v>
      </c>
      <c r="G18" s="3">
        <v>15.4</v>
      </c>
      <c r="H18" s="3">
        <v>11.5</v>
      </c>
      <c r="I18" s="3">
        <v>10.6</v>
      </c>
      <c r="J18" s="3">
        <v>10.6</v>
      </c>
      <c r="K18" s="3">
        <v>8.6</v>
      </c>
      <c r="L18" s="3">
        <v>9.9</v>
      </c>
      <c r="M18" s="3">
        <v>9.2</v>
      </c>
      <c r="N18" s="3">
        <v>8</v>
      </c>
      <c r="O18" s="3">
        <v>8.2</v>
      </c>
      <c r="P18" s="3">
        <v>7.3</v>
      </c>
      <c r="Q18" s="3">
        <v>7</v>
      </c>
      <c r="R18" s="3" t="s">
        <v>162</v>
      </c>
      <c r="S18" s="3" t="s">
        <v>162</v>
      </c>
      <c r="T18" s="3">
        <v>6.9</v>
      </c>
      <c r="U18" s="3">
        <v>5.9</v>
      </c>
      <c r="V18" s="3">
        <v>5.4</v>
      </c>
      <c r="W18" s="3">
        <v>0.1</v>
      </c>
      <c r="Y18" s="1"/>
      <c r="Z18" s="11" t="s">
        <v>165</v>
      </c>
      <c r="AA18" s="3">
        <v>9.9</v>
      </c>
      <c r="AB18" s="3">
        <v>6.7</v>
      </c>
      <c r="AC18" s="3">
        <v>6</v>
      </c>
      <c r="AD18" s="3">
        <v>6.9</v>
      </c>
      <c r="AE18" s="3">
        <v>8</v>
      </c>
      <c r="AF18" s="3">
        <v>7.1</v>
      </c>
      <c r="AG18" s="3">
        <v>7.5</v>
      </c>
      <c r="AH18" s="3">
        <v>6.5</v>
      </c>
      <c r="AI18" s="3">
        <v>6.2</v>
      </c>
      <c r="AJ18" s="3">
        <v>4.8</v>
      </c>
      <c r="AK18" s="3">
        <v>2.4</v>
      </c>
      <c r="AL18" s="3">
        <v>0.2</v>
      </c>
      <c r="AM18" s="3">
        <v>0.6</v>
      </c>
      <c r="AN18" s="3">
        <v>0.7</v>
      </c>
      <c r="AO18" s="3">
        <v>0.6</v>
      </c>
      <c r="AP18" s="3" t="s">
        <v>162</v>
      </c>
      <c r="AQ18" s="3" t="s">
        <v>162</v>
      </c>
      <c r="AR18" s="3">
        <v>0.1</v>
      </c>
      <c r="AS18" s="3">
        <v>0.3</v>
      </c>
      <c r="AT18" s="3">
        <v>0.3</v>
      </c>
      <c r="AU18" s="3">
        <v>0.1</v>
      </c>
      <c r="AW18" s="1"/>
      <c r="AX18" s="11" t="s">
        <v>165</v>
      </c>
      <c r="AY18" s="3">
        <v>16.1</v>
      </c>
      <c r="AZ18" s="3">
        <v>13</v>
      </c>
      <c r="BA18" s="3">
        <v>11.7</v>
      </c>
      <c r="BB18" s="3">
        <v>12.9</v>
      </c>
      <c r="BC18" s="3">
        <v>14.1</v>
      </c>
      <c r="BD18" s="3">
        <v>13.6</v>
      </c>
      <c r="BE18" s="3">
        <v>10.8</v>
      </c>
      <c r="BF18" s="3">
        <v>10.9</v>
      </c>
      <c r="BG18" s="3">
        <v>9.2</v>
      </c>
      <c r="BH18" s="3">
        <v>7.9</v>
      </c>
      <c r="BI18" s="3">
        <v>3.2</v>
      </c>
      <c r="BJ18" s="3">
        <v>2.7</v>
      </c>
      <c r="BK18" s="3">
        <v>1.8</v>
      </c>
      <c r="BL18" s="3">
        <v>1.9</v>
      </c>
      <c r="BM18" s="3">
        <v>1.6</v>
      </c>
      <c r="BN18" s="3" t="s">
        <v>162</v>
      </c>
      <c r="BO18" s="3" t="s">
        <v>162</v>
      </c>
      <c r="BP18" s="3">
        <v>0.2</v>
      </c>
      <c r="BQ18" s="3">
        <v>0.1</v>
      </c>
      <c r="BR18" s="3">
        <v>0.2</v>
      </c>
      <c r="BS18" s="3">
        <v>0.1</v>
      </c>
      <c r="BU18" s="1"/>
      <c r="BV18" s="11" t="s">
        <v>165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165</v>
      </c>
      <c r="CU18" s="3" t="s">
        <v>162</v>
      </c>
      <c r="CV18" s="3" t="s">
        <v>162</v>
      </c>
      <c r="CW18" s="3" t="s">
        <v>162</v>
      </c>
      <c r="CX18" s="3" t="s">
        <v>162</v>
      </c>
      <c r="CY18" s="3" t="s">
        <v>162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165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166</v>
      </c>
      <c r="C19" s="3" t="s">
        <v>162</v>
      </c>
      <c r="D19" s="3" t="s">
        <v>162</v>
      </c>
      <c r="E19" s="3" t="s">
        <v>162</v>
      </c>
      <c r="F19" s="3" t="s">
        <v>162</v>
      </c>
      <c r="G19" s="3" t="s">
        <v>162</v>
      </c>
      <c r="H19" s="3" t="s">
        <v>162</v>
      </c>
      <c r="I19" s="3" t="s">
        <v>162</v>
      </c>
      <c r="J19" s="3" t="s">
        <v>162</v>
      </c>
      <c r="K19" s="3" t="s">
        <v>162</v>
      </c>
      <c r="L19" s="3" t="s">
        <v>162</v>
      </c>
      <c r="M19" s="3" t="s">
        <v>162</v>
      </c>
      <c r="N19" s="3" t="s">
        <v>162</v>
      </c>
      <c r="O19" s="3" t="s">
        <v>162</v>
      </c>
      <c r="P19" s="3" t="s">
        <v>162</v>
      </c>
      <c r="Q19" s="3" t="s">
        <v>162</v>
      </c>
      <c r="R19" s="3" t="s">
        <v>162</v>
      </c>
      <c r="S19" s="3" t="s">
        <v>162</v>
      </c>
      <c r="T19" s="3" t="s">
        <v>162</v>
      </c>
      <c r="U19" s="3" t="s">
        <v>162</v>
      </c>
      <c r="V19" s="3" t="s">
        <v>162</v>
      </c>
      <c r="W19" s="3" t="s">
        <v>162</v>
      </c>
      <c r="Y19" s="1"/>
      <c r="Z19" s="11" t="s">
        <v>166</v>
      </c>
      <c r="AA19" s="3" t="s">
        <v>162</v>
      </c>
      <c r="AB19" s="3" t="s">
        <v>162</v>
      </c>
      <c r="AC19" s="3" t="s">
        <v>162</v>
      </c>
      <c r="AD19" s="3" t="s">
        <v>162</v>
      </c>
      <c r="AE19" s="3" t="s">
        <v>162</v>
      </c>
      <c r="AF19" s="3" t="s">
        <v>162</v>
      </c>
      <c r="AG19" s="3" t="s">
        <v>162</v>
      </c>
      <c r="AH19" s="3" t="s">
        <v>162</v>
      </c>
      <c r="AI19" s="3" t="s">
        <v>162</v>
      </c>
      <c r="AJ19" s="3" t="s">
        <v>162</v>
      </c>
      <c r="AK19" s="3" t="s">
        <v>162</v>
      </c>
      <c r="AL19" s="3" t="s">
        <v>162</v>
      </c>
      <c r="AM19" s="3" t="s">
        <v>162</v>
      </c>
      <c r="AN19" s="3" t="s">
        <v>162</v>
      </c>
      <c r="AO19" s="3" t="s">
        <v>162</v>
      </c>
      <c r="AP19" s="3" t="s">
        <v>162</v>
      </c>
      <c r="AQ19" s="3" t="s">
        <v>162</v>
      </c>
      <c r="AR19" s="3" t="s">
        <v>162</v>
      </c>
      <c r="AS19" s="3" t="s">
        <v>162</v>
      </c>
      <c r="AT19" s="3">
        <v>19.6</v>
      </c>
      <c r="AU19" s="3">
        <v>17.7</v>
      </c>
      <c r="AW19" s="1"/>
      <c r="AX19" s="11" t="s">
        <v>166</v>
      </c>
      <c r="AY19" s="3">
        <v>81.8</v>
      </c>
      <c r="AZ19" s="3">
        <v>84.8</v>
      </c>
      <c r="BA19" s="3">
        <v>98.5</v>
      </c>
      <c r="BB19" s="3">
        <v>97.3</v>
      </c>
      <c r="BC19" s="3">
        <v>101.1</v>
      </c>
      <c r="BD19" s="3">
        <v>97</v>
      </c>
      <c r="BE19" s="3">
        <v>104.9</v>
      </c>
      <c r="BF19" s="3">
        <v>110.7</v>
      </c>
      <c r="BG19" s="3">
        <v>110.2</v>
      </c>
      <c r="BH19" s="3">
        <v>101.8</v>
      </c>
      <c r="BI19" s="3">
        <v>106.9</v>
      </c>
      <c r="BJ19" s="3">
        <v>99.5</v>
      </c>
      <c r="BK19" s="3">
        <v>99.4</v>
      </c>
      <c r="BL19" s="3">
        <v>83.9</v>
      </c>
      <c r="BM19" s="3" t="s">
        <v>162</v>
      </c>
      <c r="BN19" s="3" t="s">
        <v>162</v>
      </c>
      <c r="BO19" s="3" t="s">
        <v>162</v>
      </c>
      <c r="BP19" s="3" t="s">
        <v>162</v>
      </c>
      <c r="BQ19" s="3" t="s">
        <v>162</v>
      </c>
      <c r="BR19" s="3">
        <v>57.3</v>
      </c>
      <c r="BS19" s="3">
        <v>50.1</v>
      </c>
      <c r="BU19" s="1"/>
      <c r="BV19" s="11" t="s">
        <v>166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166</v>
      </c>
      <c r="CU19" s="3" t="s">
        <v>162</v>
      </c>
      <c r="CV19" s="3" t="s">
        <v>162</v>
      </c>
      <c r="CW19" s="3" t="s">
        <v>162</v>
      </c>
      <c r="CX19" s="3" t="s">
        <v>162</v>
      </c>
      <c r="CY19" s="3" t="s">
        <v>162</v>
      </c>
      <c r="CZ19" s="3" t="s">
        <v>162</v>
      </c>
      <c r="DA19" s="3" t="s">
        <v>162</v>
      </c>
      <c r="DB19" s="3" t="s">
        <v>162</v>
      </c>
      <c r="DC19" s="3" t="s">
        <v>162</v>
      </c>
      <c r="DD19" s="3" t="s">
        <v>162</v>
      </c>
      <c r="DE19" s="3" t="s">
        <v>162</v>
      </c>
      <c r="DF19" s="3" t="s">
        <v>162</v>
      </c>
      <c r="DG19" s="3" t="s">
        <v>162</v>
      </c>
      <c r="DH19" s="3" t="s">
        <v>162</v>
      </c>
      <c r="DI19" s="3">
        <v>9.3</v>
      </c>
      <c r="DJ19" s="3" t="s">
        <v>162</v>
      </c>
      <c r="DK19" s="3" t="s">
        <v>162</v>
      </c>
      <c r="DL19" s="3">
        <v>10.9</v>
      </c>
      <c r="DM19" s="3" t="s">
        <v>162</v>
      </c>
      <c r="DN19" s="3">
        <v>10.1</v>
      </c>
      <c r="DO19" s="3">
        <v>9.1</v>
      </c>
      <c r="DQ19" s="1"/>
      <c r="DR19" s="11" t="s">
        <v>166</v>
      </c>
      <c r="DS19" s="3">
        <v>51.6</v>
      </c>
      <c r="DT19" s="3">
        <v>51.9</v>
      </c>
      <c r="DU19" s="3">
        <v>63.2</v>
      </c>
      <c r="DV19" s="3">
        <v>50.1</v>
      </c>
      <c r="DW19" s="3">
        <v>69.6</v>
      </c>
      <c r="DX19" s="3">
        <v>55</v>
      </c>
      <c r="DY19" s="3">
        <v>51.6</v>
      </c>
      <c r="DZ19" s="3">
        <v>53.7</v>
      </c>
      <c r="EA19" s="3">
        <v>37.5</v>
      </c>
      <c r="EB19" s="3">
        <v>39.2</v>
      </c>
      <c r="EC19" s="3">
        <v>54.6</v>
      </c>
      <c r="ED19" s="3">
        <v>57.1</v>
      </c>
      <c r="EE19" s="3">
        <v>57.9</v>
      </c>
      <c r="EF19" s="3">
        <v>60</v>
      </c>
      <c r="EG19" s="3">
        <v>71.2</v>
      </c>
      <c r="EH19" s="3">
        <v>71.2</v>
      </c>
      <c r="EI19" s="3">
        <v>73.9</v>
      </c>
      <c r="EJ19" s="3">
        <v>70.4</v>
      </c>
      <c r="EK19" s="3">
        <v>72.9</v>
      </c>
      <c r="EL19" s="3">
        <v>75.7</v>
      </c>
      <c r="EM19" s="3">
        <v>63.4</v>
      </c>
      <c r="EO19" s="1"/>
      <c r="EP19" s="11" t="s">
        <v>166</v>
      </c>
      <c r="EQ19" s="3" t="s">
        <v>162</v>
      </c>
      <c r="ER19" s="3" t="s">
        <v>162</v>
      </c>
      <c r="ES19" s="3" t="s">
        <v>162</v>
      </c>
      <c r="ET19" s="3" t="s">
        <v>162</v>
      </c>
      <c r="EU19" s="3" t="s">
        <v>162</v>
      </c>
      <c r="EV19" s="3" t="s">
        <v>162</v>
      </c>
      <c r="EW19" s="3" t="s">
        <v>162</v>
      </c>
      <c r="EX19" s="3" t="s">
        <v>162</v>
      </c>
      <c r="EY19" s="3" t="s">
        <v>162</v>
      </c>
      <c r="EZ19" s="3" t="s">
        <v>162</v>
      </c>
      <c r="FA19" s="3" t="s">
        <v>162</v>
      </c>
      <c r="FB19" s="3" t="s">
        <v>162</v>
      </c>
      <c r="FC19" s="3" t="s">
        <v>162</v>
      </c>
      <c r="FD19" s="3" t="s">
        <v>162</v>
      </c>
      <c r="FE19" s="3" t="s">
        <v>162</v>
      </c>
      <c r="FF19" s="3" t="s">
        <v>162</v>
      </c>
      <c r="FG19" s="3" t="s">
        <v>162</v>
      </c>
      <c r="FH19" s="3" t="s">
        <v>162</v>
      </c>
      <c r="FI19" s="3" t="s">
        <v>162</v>
      </c>
      <c r="FJ19" s="3" t="s">
        <v>162</v>
      </c>
      <c r="FK19" s="3" t="s">
        <v>162</v>
      </c>
    </row>
    <row r="20" ht="14.5" spans="1:167">
      <c r="A20" s="1"/>
      <c r="B20" s="11" t="s">
        <v>167</v>
      </c>
      <c r="C20" s="3" t="s">
        <v>162</v>
      </c>
      <c r="D20" s="3" t="s">
        <v>162</v>
      </c>
      <c r="E20" s="3" t="s">
        <v>162</v>
      </c>
      <c r="F20" s="3" t="s">
        <v>162</v>
      </c>
      <c r="G20" s="3" t="s">
        <v>162</v>
      </c>
      <c r="H20" s="3" t="s">
        <v>162</v>
      </c>
      <c r="I20" s="3" t="s">
        <v>162</v>
      </c>
      <c r="J20" s="3" t="s">
        <v>162</v>
      </c>
      <c r="K20" s="3" t="s">
        <v>162</v>
      </c>
      <c r="L20" s="3" t="s">
        <v>162</v>
      </c>
      <c r="M20" s="3" t="s">
        <v>162</v>
      </c>
      <c r="N20" s="3" t="s">
        <v>162</v>
      </c>
      <c r="O20" s="3" t="s">
        <v>162</v>
      </c>
      <c r="P20" s="3" t="s">
        <v>162</v>
      </c>
      <c r="Q20" s="3" t="s">
        <v>162</v>
      </c>
      <c r="R20" s="3" t="s">
        <v>162</v>
      </c>
      <c r="S20" s="3" t="s">
        <v>162</v>
      </c>
      <c r="T20" s="3" t="s">
        <v>162</v>
      </c>
      <c r="U20" s="3" t="s">
        <v>162</v>
      </c>
      <c r="V20" s="3">
        <v>0</v>
      </c>
      <c r="W20" s="3" t="s">
        <v>162</v>
      </c>
      <c r="Y20" s="1"/>
      <c r="Z20" s="11" t="s">
        <v>167</v>
      </c>
      <c r="AA20" s="3" t="s">
        <v>162</v>
      </c>
      <c r="AB20" s="3" t="s">
        <v>162</v>
      </c>
      <c r="AC20" s="3" t="s">
        <v>162</v>
      </c>
      <c r="AD20" s="3" t="s">
        <v>162</v>
      </c>
      <c r="AE20" s="3" t="s">
        <v>162</v>
      </c>
      <c r="AF20" s="3" t="s">
        <v>162</v>
      </c>
      <c r="AG20" s="3">
        <v>0</v>
      </c>
      <c r="AH20" s="3" t="s">
        <v>162</v>
      </c>
      <c r="AI20" s="3">
        <v>0</v>
      </c>
      <c r="AJ20" s="3" t="s">
        <v>162</v>
      </c>
      <c r="AK20" s="3" t="s">
        <v>162</v>
      </c>
      <c r="AL20" s="3" t="s">
        <v>162</v>
      </c>
      <c r="AM20" s="3" t="s">
        <v>162</v>
      </c>
      <c r="AN20" s="3" t="s">
        <v>162</v>
      </c>
      <c r="AO20" s="3" t="s">
        <v>162</v>
      </c>
      <c r="AP20" s="3" t="s">
        <v>162</v>
      </c>
      <c r="AQ20" s="3">
        <v>0.5</v>
      </c>
      <c r="AR20" s="3">
        <v>0.2</v>
      </c>
      <c r="AS20" s="3">
        <v>0.4</v>
      </c>
      <c r="AT20" s="3">
        <v>0.3</v>
      </c>
      <c r="AU20" s="3">
        <v>0.3</v>
      </c>
      <c r="AW20" s="1"/>
      <c r="AX20" s="11" t="s">
        <v>167</v>
      </c>
      <c r="AY20" s="3">
        <v>2.1</v>
      </c>
      <c r="AZ20" s="3">
        <v>1.5</v>
      </c>
      <c r="BA20" s="3">
        <v>0.8</v>
      </c>
      <c r="BB20" s="3">
        <v>0.7</v>
      </c>
      <c r="BC20" s="3">
        <v>0.7</v>
      </c>
      <c r="BD20" s="3">
        <v>0.5</v>
      </c>
      <c r="BE20" s="3">
        <v>0.5</v>
      </c>
      <c r="BF20" s="3">
        <v>0.5</v>
      </c>
      <c r="BG20" s="3">
        <v>0.4</v>
      </c>
      <c r="BH20" s="3">
        <v>0.2</v>
      </c>
      <c r="BI20" s="3">
        <v>3</v>
      </c>
      <c r="BJ20" s="3">
        <v>1.3</v>
      </c>
      <c r="BK20" s="3">
        <v>0.6</v>
      </c>
      <c r="BL20" s="3" t="s">
        <v>162</v>
      </c>
      <c r="BM20" s="3" t="s">
        <v>162</v>
      </c>
      <c r="BN20" s="3" t="s">
        <v>162</v>
      </c>
      <c r="BO20" s="3" t="s">
        <v>162</v>
      </c>
      <c r="BP20" s="3">
        <v>0.6</v>
      </c>
      <c r="BQ20" s="3">
        <v>1</v>
      </c>
      <c r="BR20" s="3">
        <v>0.7</v>
      </c>
      <c r="BS20" s="3">
        <v>0.4</v>
      </c>
      <c r="BU20" s="1"/>
      <c r="BV20" s="11" t="s">
        <v>167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167</v>
      </c>
      <c r="CU20" s="3" t="s">
        <v>162</v>
      </c>
      <c r="CV20" s="3" t="s">
        <v>162</v>
      </c>
      <c r="CW20" s="3" t="s">
        <v>162</v>
      </c>
      <c r="CX20" s="3" t="s">
        <v>162</v>
      </c>
      <c r="CY20" s="3" t="s">
        <v>162</v>
      </c>
      <c r="CZ20" s="3" t="s">
        <v>162</v>
      </c>
      <c r="DA20" s="3" t="s">
        <v>162</v>
      </c>
      <c r="DB20" s="3" t="s">
        <v>162</v>
      </c>
      <c r="DC20" s="3" t="s">
        <v>162</v>
      </c>
      <c r="DD20" s="3" t="s">
        <v>162</v>
      </c>
      <c r="DE20" s="3" t="s">
        <v>162</v>
      </c>
      <c r="DF20" s="3" t="s">
        <v>162</v>
      </c>
      <c r="DG20" s="3" t="s">
        <v>162</v>
      </c>
      <c r="DH20" s="3" t="s">
        <v>162</v>
      </c>
      <c r="DI20" s="3" t="s">
        <v>162</v>
      </c>
      <c r="DJ20" s="3" t="s">
        <v>162</v>
      </c>
      <c r="DK20" s="3" t="s">
        <v>162</v>
      </c>
      <c r="DL20" s="3">
        <v>0.5</v>
      </c>
      <c r="DM20" s="3">
        <v>0.9</v>
      </c>
      <c r="DN20" s="3">
        <v>0.2</v>
      </c>
      <c r="DO20" s="3">
        <v>0</v>
      </c>
      <c r="DQ20" s="1"/>
      <c r="DR20" s="11" t="s">
        <v>167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0.1</v>
      </c>
      <c r="EK20" s="3">
        <v>0.5</v>
      </c>
      <c r="EL20" s="3">
        <v>0</v>
      </c>
      <c r="EM20" s="3">
        <v>0</v>
      </c>
      <c r="EO20" s="1"/>
      <c r="EP20" s="11" t="s">
        <v>167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2.1</v>
      </c>
      <c r="FH20" s="3" t="s">
        <v>162</v>
      </c>
      <c r="FI20" s="3">
        <v>0</v>
      </c>
      <c r="FJ20" s="3">
        <v>0</v>
      </c>
      <c r="FK20" s="3">
        <v>0</v>
      </c>
    </row>
    <row r="21" ht="14.5" spans="1:167">
      <c r="A21" s="1"/>
      <c r="B21" s="11" t="s">
        <v>168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168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168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168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168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168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169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169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169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170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170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170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170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170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170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170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171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171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171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171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171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>
        <v>4</v>
      </c>
      <c r="D27" s="3">
        <v>3.9</v>
      </c>
      <c r="E27" s="3">
        <v>4.1</v>
      </c>
      <c r="F27" s="3">
        <v>4.5</v>
      </c>
      <c r="G27" s="3">
        <v>3.8</v>
      </c>
      <c r="H27" s="3">
        <v>3.5</v>
      </c>
      <c r="I27" s="3">
        <v>4.3</v>
      </c>
      <c r="J27" s="3">
        <v>4.5</v>
      </c>
      <c r="K27" s="3">
        <v>4.4</v>
      </c>
      <c r="L27" s="3">
        <v>4.3</v>
      </c>
      <c r="M27" s="3" t="s">
        <v>162</v>
      </c>
      <c r="N27" s="3" t="s">
        <v>162</v>
      </c>
      <c r="O27" s="3" t="s">
        <v>162</v>
      </c>
      <c r="P27" s="3" t="s">
        <v>162</v>
      </c>
      <c r="Q27" s="3" t="s">
        <v>162</v>
      </c>
      <c r="R27" s="3" t="s">
        <v>162</v>
      </c>
      <c r="S27" s="3" t="s">
        <v>162</v>
      </c>
      <c r="T27" s="3" t="s">
        <v>162</v>
      </c>
      <c r="U27" s="3" t="s">
        <v>162</v>
      </c>
      <c r="V27" s="3" t="s">
        <v>162</v>
      </c>
      <c r="W27" s="3" t="s">
        <v>162</v>
      </c>
      <c r="Y27" s="1"/>
      <c r="Z27" s="11" t="s">
        <v>161</v>
      </c>
      <c r="AA27" s="3">
        <v>7.1</v>
      </c>
      <c r="AB27" s="3">
        <v>7.1</v>
      </c>
      <c r="AC27" s="3">
        <v>8.1</v>
      </c>
      <c r="AD27" s="3">
        <v>8.2</v>
      </c>
      <c r="AE27" s="3">
        <v>5.5</v>
      </c>
      <c r="AF27" s="3">
        <v>5.9</v>
      </c>
      <c r="AG27" s="3">
        <v>7.3</v>
      </c>
      <c r="AH27" s="3">
        <v>7.1</v>
      </c>
      <c r="AI27" s="3">
        <v>8</v>
      </c>
      <c r="AJ27" s="3">
        <v>8.2</v>
      </c>
      <c r="AK27" s="3">
        <v>10.2</v>
      </c>
      <c r="AL27" s="3" t="s">
        <v>162</v>
      </c>
      <c r="AM27" s="3" t="s">
        <v>162</v>
      </c>
      <c r="AN27" s="3" t="s">
        <v>162</v>
      </c>
      <c r="AO27" s="3" t="s">
        <v>162</v>
      </c>
      <c r="AP27" s="3" t="s">
        <v>162</v>
      </c>
      <c r="AQ27" s="3" t="s">
        <v>162</v>
      </c>
      <c r="AR27" s="3" t="s">
        <v>162</v>
      </c>
      <c r="AS27" s="3" t="s">
        <v>162</v>
      </c>
      <c r="AT27" s="3" t="s">
        <v>162</v>
      </c>
      <c r="AU27" s="3" t="s">
        <v>162</v>
      </c>
      <c r="AW27" s="1"/>
      <c r="AX27" s="11" t="s">
        <v>161</v>
      </c>
      <c r="AY27" s="3">
        <v>5.2</v>
      </c>
      <c r="AZ27" s="3">
        <v>5</v>
      </c>
      <c r="BA27" s="3">
        <v>4.6</v>
      </c>
      <c r="BB27" s="3">
        <v>4.5</v>
      </c>
      <c r="BC27" s="3">
        <v>4.3</v>
      </c>
      <c r="BD27" s="3">
        <v>4.5</v>
      </c>
      <c r="BE27" s="3">
        <v>3.7</v>
      </c>
      <c r="BF27" s="3">
        <v>3.4</v>
      </c>
      <c r="BG27" s="3" t="s">
        <v>162</v>
      </c>
      <c r="BH27" s="3">
        <v>4.3</v>
      </c>
      <c r="BI27" s="3" t="s">
        <v>162</v>
      </c>
      <c r="BJ27" s="3" t="s">
        <v>162</v>
      </c>
      <c r="BK27" s="3" t="s">
        <v>162</v>
      </c>
      <c r="BL27" s="3" t="s">
        <v>162</v>
      </c>
      <c r="BM27" s="3">
        <v>4.6</v>
      </c>
      <c r="BN27" s="3">
        <v>5.1</v>
      </c>
      <c r="BO27" s="3">
        <v>5.2</v>
      </c>
      <c r="BP27" s="3">
        <v>8</v>
      </c>
      <c r="BQ27" s="3">
        <v>7.2</v>
      </c>
      <c r="BR27" s="3">
        <v>6.4</v>
      </c>
      <c r="BS27" s="3">
        <v>7.2</v>
      </c>
      <c r="BU27" s="1"/>
      <c r="BV27" s="11" t="s">
        <v>161</v>
      </c>
      <c r="BW27" s="3">
        <v>0</v>
      </c>
      <c r="BX27" s="3">
        <v>0</v>
      </c>
      <c r="BY27" s="3" t="s">
        <v>162</v>
      </c>
      <c r="BZ27" s="3" t="s">
        <v>162</v>
      </c>
      <c r="CA27" s="3" t="s">
        <v>162</v>
      </c>
      <c r="CB27" s="3" t="s">
        <v>162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 t="s">
        <v>162</v>
      </c>
      <c r="CO27" s="3" t="s">
        <v>162</v>
      </c>
      <c r="CP27" s="3">
        <v>100</v>
      </c>
      <c r="CQ27" s="3">
        <v>100</v>
      </c>
      <c r="CS27" s="1"/>
      <c r="CT27" s="11" t="s">
        <v>161</v>
      </c>
      <c r="CU27" s="3" t="s">
        <v>162</v>
      </c>
      <c r="CV27" s="3" t="s">
        <v>162</v>
      </c>
      <c r="CW27" s="3" t="s">
        <v>162</v>
      </c>
      <c r="CX27" s="3" t="s">
        <v>162</v>
      </c>
      <c r="CY27" s="3" t="s">
        <v>162</v>
      </c>
      <c r="CZ27" s="3" t="s">
        <v>162</v>
      </c>
      <c r="DA27" s="3" t="s">
        <v>162</v>
      </c>
      <c r="DB27" s="3" t="s">
        <v>162</v>
      </c>
      <c r="DC27" s="3" t="s">
        <v>162</v>
      </c>
      <c r="DD27" s="3" t="s">
        <v>162</v>
      </c>
      <c r="DE27" s="3" t="s">
        <v>162</v>
      </c>
      <c r="DF27" s="3" t="s">
        <v>162</v>
      </c>
      <c r="DG27" s="3" t="s">
        <v>162</v>
      </c>
      <c r="DH27" s="3" t="s">
        <v>162</v>
      </c>
      <c r="DI27" s="3" t="s">
        <v>162</v>
      </c>
      <c r="DJ27" s="3" t="s">
        <v>162</v>
      </c>
      <c r="DK27" s="3" t="s">
        <v>162</v>
      </c>
      <c r="DL27" s="3" t="s">
        <v>162</v>
      </c>
      <c r="DM27" s="3" t="s">
        <v>162</v>
      </c>
      <c r="DN27" s="3" t="s">
        <v>162</v>
      </c>
      <c r="DO27" s="3" t="s">
        <v>162</v>
      </c>
      <c r="DQ27" s="1"/>
      <c r="DR27" s="11" t="s">
        <v>161</v>
      </c>
      <c r="DS27" s="3" t="s">
        <v>162</v>
      </c>
      <c r="DT27" s="3" t="s">
        <v>162</v>
      </c>
      <c r="DU27" s="3" t="s">
        <v>162</v>
      </c>
      <c r="DV27" s="3" t="s">
        <v>162</v>
      </c>
      <c r="DW27" s="3" t="s">
        <v>162</v>
      </c>
      <c r="DX27" s="3" t="s">
        <v>162</v>
      </c>
      <c r="DY27" s="3">
        <v>5.9</v>
      </c>
      <c r="DZ27" s="3">
        <v>6.1</v>
      </c>
      <c r="EA27" s="3" t="s">
        <v>162</v>
      </c>
      <c r="EB27" s="3" t="s">
        <v>162</v>
      </c>
      <c r="EC27" s="3" t="s">
        <v>162</v>
      </c>
      <c r="ED27" s="3" t="s">
        <v>162</v>
      </c>
      <c r="EE27" s="3" t="s">
        <v>162</v>
      </c>
      <c r="EF27" s="3" t="s">
        <v>162</v>
      </c>
      <c r="EG27" s="3">
        <v>5.1</v>
      </c>
      <c r="EH27" s="3">
        <v>4.8</v>
      </c>
      <c r="EI27" s="3">
        <v>4.7</v>
      </c>
      <c r="EJ27" s="3">
        <v>6.3</v>
      </c>
      <c r="EK27" s="3">
        <v>6.9</v>
      </c>
      <c r="EL27" s="3">
        <v>7.1</v>
      </c>
      <c r="EM27" s="3">
        <v>8.1</v>
      </c>
      <c r="EO27" s="1"/>
      <c r="EP27" s="11" t="s">
        <v>161</v>
      </c>
      <c r="EQ27" s="3">
        <v>0</v>
      </c>
      <c r="ER27" s="3">
        <v>0</v>
      </c>
      <c r="ES27" s="3" t="s">
        <v>162</v>
      </c>
      <c r="ET27" s="3" t="s">
        <v>162</v>
      </c>
      <c r="EU27" s="3" t="s">
        <v>162</v>
      </c>
      <c r="EV27" s="3" t="s">
        <v>162</v>
      </c>
      <c r="EW27" s="3" t="s">
        <v>162</v>
      </c>
      <c r="EX27" s="3" t="s">
        <v>162</v>
      </c>
      <c r="EY27" s="3" t="s">
        <v>162</v>
      </c>
      <c r="EZ27" s="3" t="s">
        <v>162</v>
      </c>
      <c r="FA27" s="3" t="s">
        <v>162</v>
      </c>
      <c r="FB27" s="3" t="s">
        <v>162</v>
      </c>
      <c r="FC27" s="3" t="s">
        <v>162</v>
      </c>
      <c r="FD27" s="3" t="s">
        <v>162</v>
      </c>
      <c r="FE27" s="3" t="s">
        <v>162</v>
      </c>
      <c r="FF27" s="3" t="s">
        <v>162</v>
      </c>
      <c r="FG27" s="3" t="s">
        <v>162</v>
      </c>
      <c r="FH27" s="3" t="s">
        <v>162</v>
      </c>
      <c r="FI27" s="3" t="s">
        <v>162</v>
      </c>
      <c r="FJ27" s="3" t="s">
        <v>162</v>
      </c>
      <c r="FK27" s="3" t="s">
        <v>162</v>
      </c>
    </row>
    <row r="28" ht="14.5" spans="1:167">
      <c r="A28" s="1"/>
      <c r="B28" s="11" t="s">
        <v>163</v>
      </c>
      <c r="C28" s="3" t="s">
        <v>162</v>
      </c>
      <c r="D28" s="3" t="s">
        <v>162</v>
      </c>
      <c r="E28" s="3" t="s">
        <v>162</v>
      </c>
      <c r="F28" s="3" t="s">
        <v>162</v>
      </c>
      <c r="G28" s="3" t="s">
        <v>162</v>
      </c>
      <c r="H28" s="3" t="s">
        <v>162</v>
      </c>
      <c r="I28" s="3" t="s">
        <v>162</v>
      </c>
      <c r="J28" s="3" t="s">
        <v>162</v>
      </c>
      <c r="K28" s="3" t="s">
        <v>162</v>
      </c>
      <c r="L28" s="3" t="s">
        <v>162</v>
      </c>
      <c r="M28" s="3" t="s">
        <v>162</v>
      </c>
      <c r="N28" s="3" t="s">
        <v>162</v>
      </c>
      <c r="O28" s="3" t="s">
        <v>162</v>
      </c>
      <c r="P28" s="3" t="s">
        <v>162</v>
      </c>
      <c r="Q28" s="3" t="s">
        <v>162</v>
      </c>
      <c r="R28" s="3" t="s">
        <v>162</v>
      </c>
      <c r="S28" s="3" t="s">
        <v>162</v>
      </c>
      <c r="T28" s="3" t="s">
        <v>162</v>
      </c>
      <c r="U28" s="3" t="s">
        <v>162</v>
      </c>
      <c r="V28" s="3" t="s">
        <v>162</v>
      </c>
      <c r="W28" s="3" t="s">
        <v>162</v>
      </c>
      <c r="Y28" s="1"/>
      <c r="Z28" s="11" t="s">
        <v>163</v>
      </c>
      <c r="AA28" s="3">
        <v>14.5</v>
      </c>
      <c r="AB28" s="3">
        <v>11.4</v>
      </c>
      <c r="AC28" s="3">
        <v>9.9</v>
      </c>
      <c r="AD28" s="3">
        <v>9.1</v>
      </c>
      <c r="AE28" s="3">
        <v>9.2</v>
      </c>
      <c r="AF28" s="3">
        <v>12.1</v>
      </c>
      <c r="AG28" s="3">
        <v>12.4</v>
      </c>
      <c r="AH28" s="3">
        <v>11.5</v>
      </c>
      <c r="AI28" s="3">
        <v>12.8</v>
      </c>
      <c r="AJ28" s="3">
        <v>13.6</v>
      </c>
      <c r="AK28" s="3">
        <v>22.7</v>
      </c>
      <c r="AL28" s="3" t="s">
        <v>162</v>
      </c>
      <c r="AM28" s="3" t="s">
        <v>162</v>
      </c>
      <c r="AN28" s="3" t="s">
        <v>162</v>
      </c>
      <c r="AO28" s="3" t="s">
        <v>162</v>
      </c>
      <c r="AP28" s="3" t="s">
        <v>162</v>
      </c>
      <c r="AQ28" s="3" t="s">
        <v>162</v>
      </c>
      <c r="AR28" s="3" t="s">
        <v>162</v>
      </c>
      <c r="AS28" s="3" t="s">
        <v>162</v>
      </c>
      <c r="AT28" s="3" t="s">
        <v>162</v>
      </c>
      <c r="AU28" s="3" t="s">
        <v>162</v>
      </c>
      <c r="AW28" s="1"/>
      <c r="AX28" s="11" t="s">
        <v>163</v>
      </c>
      <c r="AY28" s="3">
        <v>13.1</v>
      </c>
      <c r="AZ28" s="3">
        <v>15.6</v>
      </c>
      <c r="BA28" s="3">
        <v>16.9</v>
      </c>
      <c r="BB28" s="3">
        <v>16.4</v>
      </c>
      <c r="BC28" s="3">
        <v>9.2</v>
      </c>
      <c r="BD28" s="3">
        <v>8.2</v>
      </c>
      <c r="BE28" s="3">
        <v>5</v>
      </c>
      <c r="BF28" s="3">
        <v>4.9</v>
      </c>
      <c r="BG28" s="3">
        <v>5.2</v>
      </c>
      <c r="BH28" s="3">
        <v>5.5</v>
      </c>
      <c r="BI28" s="3">
        <v>5.2</v>
      </c>
      <c r="BJ28" s="3">
        <v>10</v>
      </c>
      <c r="BK28" s="3">
        <v>10.3</v>
      </c>
      <c r="BL28" s="3">
        <v>12.7</v>
      </c>
      <c r="BM28" s="3" t="s">
        <v>162</v>
      </c>
      <c r="BN28" s="3" t="s">
        <v>162</v>
      </c>
      <c r="BO28" s="3" t="s">
        <v>162</v>
      </c>
      <c r="BP28" s="3">
        <v>17.5</v>
      </c>
      <c r="BQ28" s="3">
        <v>14.4</v>
      </c>
      <c r="BR28" s="3">
        <v>14.9</v>
      </c>
      <c r="BS28" s="3">
        <v>17.8</v>
      </c>
      <c r="BU28" s="1"/>
      <c r="BV28" s="11" t="s">
        <v>163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S28" s="1"/>
      <c r="CT28" s="11" t="s">
        <v>163</v>
      </c>
      <c r="CU28" s="3">
        <v>19.4</v>
      </c>
      <c r="CV28" s="3">
        <v>17.7</v>
      </c>
      <c r="CW28" s="3">
        <v>22.9</v>
      </c>
      <c r="CX28" s="3">
        <v>27.7</v>
      </c>
      <c r="CY28" s="3">
        <v>24.7</v>
      </c>
      <c r="CZ28" s="3">
        <v>27.5</v>
      </c>
      <c r="DA28" s="3" t="s">
        <v>162</v>
      </c>
      <c r="DB28" s="3" t="s">
        <v>162</v>
      </c>
      <c r="DC28" s="3" t="s">
        <v>162</v>
      </c>
      <c r="DD28" s="3" t="s">
        <v>162</v>
      </c>
      <c r="DE28" s="3" t="s">
        <v>162</v>
      </c>
      <c r="DF28" s="3" t="s">
        <v>162</v>
      </c>
      <c r="DG28" s="3" t="s">
        <v>162</v>
      </c>
      <c r="DH28" s="3" t="s">
        <v>162</v>
      </c>
      <c r="DI28" s="3" t="s">
        <v>162</v>
      </c>
      <c r="DJ28" s="3" t="s">
        <v>162</v>
      </c>
      <c r="DK28" s="3" t="s">
        <v>162</v>
      </c>
      <c r="DL28" s="3" t="s">
        <v>162</v>
      </c>
      <c r="DM28" s="3" t="s">
        <v>162</v>
      </c>
      <c r="DN28" s="3" t="s">
        <v>162</v>
      </c>
      <c r="DO28" s="3" t="s">
        <v>162</v>
      </c>
      <c r="DQ28" s="1"/>
      <c r="DR28" s="11" t="s">
        <v>163</v>
      </c>
      <c r="DS28" s="3" t="s">
        <v>162</v>
      </c>
      <c r="DT28" s="3" t="s">
        <v>162</v>
      </c>
      <c r="DU28" s="3" t="s">
        <v>162</v>
      </c>
      <c r="DV28" s="3" t="s">
        <v>162</v>
      </c>
      <c r="DW28" s="3" t="s">
        <v>162</v>
      </c>
      <c r="DX28" s="3" t="s">
        <v>162</v>
      </c>
      <c r="DY28" s="3">
        <v>24.8</v>
      </c>
      <c r="DZ28" s="3">
        <v>23.1</v>
      </c>
      <c r="EA28" s="3" t="s">
        <v>162</v>
      </c>
      <c r="EB28" s="3" t="s">
        <v>162</v>
      </c>
      <c r="EC28" s="3">
        <v>20</v>
      </c>
      <c r="ED28" s="3">
        <v>19.7</v>
      </c>
      <c r="EE28" s="3">
        <v>20.3</v>
      </c>
      <c r="EF28" s="3">
        <v>19.6</v>
      </c>
      <c r="EG28" s="3" t="s">
        <v>162</v>
      </c>
      <c r="EH28" s="3" t="s">
        <v>162</v>
      </c>
      <c r="EI28" s="3">
        <v>15.5</v>
      </c>
      <c r="EJ28" s="3">
        <v>17.8</v>
      </c>
      <c r="EK28" s="3">
        <v>16.6</v>
      </c>
      <c r="EL28" s="3">
        <v>17.6</v>
      </c>
      <c r="EM28" s="3">
        <v>21.5</v>
      </c>
      <c r="EO28" s="1"/>
      <c r="EP28" s="11" t="s">
        <v>163</v>
      </c>
      <c r="EQ28" s="3">
        <v>0</v>
      </c>
      <c r="ER28" s="3">
        <v>0</v>
      </c>
      <c r="ES28" s="3" t="s">
        <v>162</v>
      </c>
      <c r="ET28" s="3" t="s">
        <v>162</v>
      </c>
      <c r="EU28" s="3" t="s">
        <v>162</v>
      </c>
      <c r="EV28" s="3" t="s">
        <v>162</v>
      </c>
      <c r="EW28" s="3" t="s">
        <v>162</v>
      </c>
      <c r="EX28" s="3" t="s">
        <v>162</v>
      </c>
      <c r="EY28" s="3" t="s">
        <v>162</v>
      </c>
      <c r="EZ28" s="3" t="s">
        <v>162</v>
      </c>
      <c r="FA28" s="3" t="s">
        <v>162</v>
      </c>
      <c r="FB28" s="3" t="s">
        <v>162</v>
      </c>
      <c r="FC28" s="3" t="s">
        <v>162</v>
      </c>
      <c r="FD28" s="3" t="s">
        <v>162</v>
      </c>
      <c r="FE28" s="3" t="s">
        <v>162</v>
      </c>
      <c r="FF28" s="3" t="s">
        <v>162</v>
      </c>
      <c r="FG28" s="3" t="s">
        <v>162</v>
      </c>
      <c r="FH28" s="3" t="s">
        <v>162</v>
      </c>
      <c r="FI28" s="3" t="s">
        <v>162</v>
      </c>
      <c r="FJ28" s="3" t="s">
        <v>162</v>
      </c>
      <c r="FK28" s="3" t="s">
        <v>162</v>
      </c>
    </row>
    <row r="29" ht="14.5" spans="1:167">
      <c r="A29" s="1"/>
      <c r="B29" s="11" t="s">
        <v>164</v>
      </c>
      <c r="C29" s="3">
        <v>0.1</v>
      </c>
      <c r="D29" s="3">
        <v>0.1</v>
      </c>
      <c r="E29" s="3">
        <v>0.1</v>
      </c>
      <c r="F29" s="3">
        <v>0.1</v>
      </c>
      <c r="G29" s="3">
        <v>0.1</v>
      </c>
      <c r="H29" s="3">
        <v>0.1</v>
      </c>
      <c r="I29" s="3">
        <v>0.2</v>
      </c>
      <c r="J29" s="3">
        <v>0.2</v>
      </c>
      <c r="K29" s="3">
        <v>0.2</v>
      </c>
      <c r="L29" s="3">
        <v>0.2</v>
      </c>
      <c r="M29" s="3">
        <v>0.2</v>
      </c>
      <c r="N29" s="3">
        <v>0</v>
      </c>
      <c r="O29" s="3">
        <v>0</v>
      </c>
      <c r="P29" s="3">
        <v>0</v>
      </c>
      <c r="Q29" s="3">
        <v>0</v>
      </c>
      <c r="R29" s="3" t="s">
        <v>162</v>
      </c>
      <c r="S29" s="3" t="s">
        <v>162</v>
      </c>
      <c r="T29" s="3" t="s">
        <v>162</v>
      </c>
      <c r="U29" s="3" t="s">
        <v>162</v>
      </c>
      <c r="V29" s="3" t="s">
        <v>162</v>
      </c>
      <c r="W29" s="3" t="s">
        <v>162</v>
      </c>
      <c r="Y29" s="1"/>
      <c r="Z29" s="11" t="s">
        <v>164</v>
      </c>
      <c r="AA29" s="3">
        <v>0</v>
      </c>
      <c r="AB29" s="3">
        <v>0.1</v>
      </c>
      <c r="AC29" s="3">
        <v>0</v>
      </c>
      <c r="AD29" s="3">
        <v>0</v>
      </c>
      <c r="AE29" s="3">
        <v>0.1</v>
      </c>
      <c r="AF29" s="3">
        <v>0.1</v>
      </c>
      <c r="AG29" s="3">
        <v>0</v>
      </c>
      <c r="AH29" s="3">
        <v>0</v>
      </c>
      <c r="AI29" s="3">
        <v>0</v>
      </c>
      <c r="AJ29" s="3">
        <v>0.1</v>
      </c>
      <c r="AK29" s="3">
        <v>0.2</v>
      </c>
      <c r="AL29" s="3">
        <v>0.1</v>
      </c>
      <c r="AM29" s="3">
        <v>0</v>
      </c>
      <c r="AN29" s="3">
        <v>0</v>
      </c>
      <c r="AO29" s="3" t="s">
        <v>162</v>
      </c>
      <c r="AP29" s="3" t="s">
        <v>162</v>
      </c>
      <c r="AQ29" s="3" t="s">
        <v>162</v>
      </c>
      <c r="AR29" s="3" t="s">
        <v>162</v>
      </c>
      <c r="AS29" s="3" t="s">
        <v>162</v>
      </c>
      <c r="AT29" s="3">
        <v>0</v>
      </c>
      <c r="AU29" s="3">
        <v>0</v>
      </c>
      <c r="AW29" s="1"/>
      <c r="AX29" s="11" t="s">
        <v>164</v>
      </c>
      <c r="AY29" s="3">
        <v>0.7</v>
      </c>
      <c r="AZ29" s="3">
        <v>0.7</v>
      </c>
      <c r="BA29" s="3">
        <v>0.4</v>
      </c>
      <c r="BB29" s="3">
        <v>0.4</v>
      </c>
      <c r="BC29" s="3">
        <v>0.5</v>
      </c>
      <c r="BD29" s="3">
        <v>0.4</v>
      </c>
      <c r="BE29" s="3">
        <v>0.4</v>
      </c>
      <c r="BF29" s="3">
        <v>0.4</v>
      </c>
      <c r="BG29" s="3">
        <v>0.3</v>
      </c>
      <c r="BH29" s="3">
        <v>0.3</v>
      </c>
      <c r="BI29" s="3">
        <v>0.2</v>
      </c>
      <c r="BJ29" s="3">
        <v>0.1</v>
      </c>
      <c r="BK29" s="3">
        <v>0.1</v>
      </c>
      <c r="BL29" s="3">
        <v>0.3</v>
      </c>
      <c r="BM29" s="3">
        <v>0.2</v>
      </c>
      <c r="BN29" s="3" t="s">
        <v>162</v>
      </c>
      <c r="BO29" s="3" t="s">
        <v>162</v>
      </c>
      <c r="BP29" s="3">
        <v>0.3</v>
      </c>
      <c r="BQ29" s="3">
        <v>0.3</v>
      </c>
      <c r="BR29" s="3">
        <v>0</v>
      </c>
      <c r="BS29" s="3">
        <v>0</v>
      </c>
      <c r="BU29" s="1"/>
      <c r="BV29" s="11" t="s">
        <v>164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S29" s="1"/>
      <c r="CT29" s="11" t="s">
        <v>164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Q29" s="1"/>
      <c r="DR29" s="11" t="s">
        <v>164</v>
      </c>
      <c r="DS29" s="3">
        <v>0.8</v>
      </c>
      <c r="DT29" s="3">
        <v>3.9</v>
      </c>
      <c r="DU29" s="3">
        <v>2.8</v>
      </c>
      <c r="DV29" s="3">
        <v>2.4</v>
      </c>
      <c r="DW29" s="3">
        <v>0.2</v>
      </c>
      <c r="DX29" s="3">
        <v>0.1</v>
      </c>
      <c r="DY29" s="3">
        <v>0.4</v>
      </c>
      <c r="DZ29" s="3">
        <v>0.8</v>
      </c>
      <c r="EA29" s="3">
        <v>0.2</v>
      </c>
      <c r="EB29" s="3">
        <v>0.2</v>
      </c>
      <c r="EC29" s="3">
        <v>2.3</v>
      </c>
      <c r="ED29" s="3">
        <v>0.1</v>
      </c>
      <c r="EE29" s="3">
        <v>0.2</v>
      </c>
      <c r="EF29" s="3">
        <v>0.2</v>
      </c>
      <c r="EG29" s="3">
        <v>0.5</v>
      </c>
      <c r="EH29" s="3">
        <v>0.5</v>
      </c>
      <c r="EI29" s="3">
        <v>0.5</v>
      </c>
      <c r="EJ29" s="3">
        <v>0.3</v>
      </c>
      <c r="EK29" s="3">
        <v>0</v>
      </c>
      <c r="EL29" s="3">
        <v>0</v>
      </c>
      <c r="EM29" s="3">
        <v>0</v>
      </c>
      <c r="EO29" s="1"/>
      <c r="EP29" s="11" t="s">
        <v>164</v>
      </c>
      <c r="EQ29" s="3">
        <v>0</v>
      </c>
      <c r="ER29" s="3">
        <v>0</v>
      </c>
      <c r="ES29" s="3" t="s">
        <v>162</v>
      </c>
      <c r="ET29" s="3" t="s">
        <v>162</v>
      </c>
      <c r="EU29" s="3" t="s">
        <v>162</v>
      </c>
      <c r="EV29" s="3" t="s">
        <v>162</v>
      </c>
      <c r="EW29" s="3">
        <v>0</v>
      </c>
      <c r="EX29" s="3">
        <v>0</v>
      </c>
      <c r="EY29" s="3" t="s">
        <v>162</v>
      </c>
      <c r="EZ29" s="3">
        <v>0</v>
      </c>
      <c r="FA29" s="3" t="s">
        <v>162</v>
      </c>
      <c r="FB29" s="3" t="s">
        <v>162</v>
      </c>
      <c r="FC29" s="3" t="s">
        <v>162</v>
      </c>
      <c r="FD29" s="3" t="s">
        <v>162</v>
      </c>
      <c r="FE29" s="3" t="s">
        <v>162</v>
      </c>
      <c r="FF29" s="3" t="s">
        <v>162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</row>
    <row r="30" ht="14.5" spans="1:167">
      <c r="A30" s="1"/>
      <c r="B30" s="11" t="s">
        <v>165</v>
      </c>
      <c r="C30" s="3">
        <v>22.5</v>
      </c>
      <c r="D30" s="3">
        <v>13.4</v>
      </c>
      <c r="E30" s="3">
        <v>18.6</v>
      </c>
      <c r="F30" s="3">
        <v>20.6</v>
      </c>
      <c r="G30" s="3">
        <v>21.3</v>
      </c>
      <c r="H30" s="3">
        <v>15.8</v>
      </c>
      <c r="I30" s="3">
        <v>14.2</v>
      </c>
      <c r="J30" s="3">
        <v>14.1</v>
      </c>
      <c r="K30" s="3">
        <v>11.7</v>
      </c>
      <c r="L30" s="3">
        <v>13.2</v>
      </c>
      <c r="M30" s="3">
        <v>11.6</v>
      </c>
      <c r="N30" s="3">
        <v>10.8</v>
      </c>
      <c r="O30" s="3">
        <v>10.8</v>
      </c>
      <c r="P30" s="3">
        <v>10.3</v>
      </c>
      <c r="Q30" s="3">
        <v>11.9</v>
      </c>
      <c r="R30" s="3" t="s">
        <v>162</v>
      </c>
      <c r="S30" s="3" t="s">
        <v>162</v>
      </c>
      <c r="T30" s="3">
        <v>11</v>
      </c>
      <c r="U30" s="3">
        <v>11.1</v>
      </c>
      <c r="V30" s="3">
        <v>9</v>
      </c>
      <c r="W30" s="3">
        <v>0.2</v>
      </c>
      <c r="Y30" s="1"/>
      <c r="Z30" s="11" t="s">
        <v>165</v>
      </c>
      <c r="AA30" s="3">
        <v>15.8</v>
      </c>
      <c r="AB30" s="3">
        <v>10.8</v>
      </c>
      <c r="AC30" s="3">
        <v>10.9</v>
      </c>
      <c r="AD30" s="3">
        <v>12.4</v>
      </c>
      <c r="AE30" s="3">
        <v>11.9</v>
      </c>
      <c r="AF30" s="3">
        <v>11.1</v>
      </c>
      <c r="AG30" s="3">
        <v>10.8</v>
      </c>
      <c r="AH30" s="3">
        <v>9.2</v>
      </c>
      <c r="AI30" s="3">
        <v>9.4</v>
      </c>
      <c r="AJ30" s="3">
        <v>7.2</v>
      </c>
      <c r="AK30" s="3">
        <v>4.8</v>
      </c>
      <c r="AL30" s="3">
        <v>0.5</v>
      </c>
      <c r="AM30" s="3">
        <v>1.4</v>
      </c>
      <c r="AN30" s="3">
        <v>1.7</v>
      </c>
      <c r="AO30" s="3">
        <v>1.5</v>
      </c>
      <c r="AP30" s="3" t="s">
        <v>162</v>
      </c>
      <c r="AQ30" s="3" t="s">
        <v>162</v>
      </c>
      <c r="AR30" s="3">
        <v>0.2</v>
      </c>
      <c r="AS30" s="3">
        <v>0.9</v>
      </c>
      <c r="AT30" s="3">
        <v>0.7</v>
      </c>
      <c r="AU30" s="3">
        <v>0.4</v>
      </c>
      <c r="AW30" s="1"/>
      <c r="AX30" s="11" t="s">
        <v>165</v>
      </c>
      <c r="AY30" s="3">
        <v>13</v>
      </c>
      <c r="AZ30" s="3">
        <v>10.3</v>
      </c>
      <c r="BA30" s="3">
        <v>8.2</v>
      </c>
      <c r="BB30" s="3">
        <v>9.1</v>
      </c>
      <c r="BC30" s="3">
        <v>10.5</v>
      </c>
      <c r="BD30" s="3">
        <v>10.7</v>
      </c>
      <c r="BE30" s="3">
        <v>8.5</v>
      </c>
      <c r="BF30" s="3">
        <v>8.1</v>
      </c>
      <c r="BG30" s="3">
        <v>6.9</v>
      </c>
      <c r="BH30" s="3">
        <v>6.5</v>
      </c>
      <c r="BI30" s="3">
        <v>2.5</v>
      </c>
      <c r="BJ30" s="3">
        <v>2.2</v>
      </c>
      <c r="BK30" s="3">
        <v>1.5</v>
      </c>
      <c r="BL30" s="3">
        <v>1.8</v>
      </c>
      <c r="BM30" s="3">
        <v>1.5</v>
      </c>
      <c r="BN30" s="3" t="s">
        <v>162</v>
      </c>
      <c r="BO30" s="3" t="s">
        <v>162</v>
      </c>
      <c r="BP30" s="3">
        <v>0.4</v>
      </c>
      <c r="BQ30" s="3">
        <v>0.2</v>
      </c>
      <c r="BR30" s="3">
        <v>0.2</v>
      </c>
      <c r="BS30" s="3">
        <v>0.1</v>
      </c>
      <c r="BU30" s="1"/>
      <c r="BV30" s="11" t="s">
        <v>165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165</v>
      </c>
      <c r="CU30" s="3" t="s">
        <v>162</v>
      </c>
      <c r="CV30" s="3" t="s">
        <v>162</v>
      </c>
      <c r="CW30" s="3" t="s">
        <v>162</v>
      </c>
      <c r="CX30" s="3" t="s">
        <v>162</v>
      </c>
      <c r="CY30" s="3" t="s">
        <v>162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165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165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166</v>
      </c>
      <c r="C31" s="3" t="s">
        <v>162</v>
      </c>
      <c r="D31" s="3" t="s">
        <v>162</v>
      </c>
      <c r="E31" s="3" t="s">
        <v>162</v>
      </c>
      <c r="F31" s="3" t="s">
        <v>162</v>
      </c>
      <c r="G31" s="3" t="s">
        <v>162</v>
      </c>
      <c r="H31" s="3" t="s">
        <v>162</v>
      </c>
      <c r="I31" s="3" t="s">
        <v>162</v>
      </c>
      <c r="J31" s="3" t="s">
        <v>162</v>
      </c>
      <c r="K31" s="3" t="s">
        <v>162</v>
      </c>
      <c r="L31" s="3" t="s">
        <v>162</v>
      </c>
      <c r="M31" s="3" t="s">
        <v>162</v>
      </c>
      <c r="N31" s="3" t="s">
        <v>162</v>
      </c>
      <c r="O31" s="3" t="s">
        <v>162</v>
      </c>
      <c r="P31" s="3" t="s">
        <v>162</v>
      </c>
      <c r="Q31" s="3" t="s">
        <v>162</v>
      </c>
      <c r="R31" s="3" t="s">
        <v>162</v>
      </c>
      <c r="S31" s="3" t="s">
        <v>162</v>
      </c>
      <c r="T31" s="3" t="s">
        <v>162</v>
      </c>
      <c r="U31" s="3" t="s">
        <v>162</v>
      </c>
      <c r="V31" s="3" t="s">
        <v>162</v>
      </c>
      <c r="W31" s="3" t="s">
        <v>162</v>
      </c>
      <c r="Y31" s="1"/>
      <c r="Z31" s="11" t="s">
        <v>166</v>
      </c>
      <c r="AA31" s="3" t="s">
        <v>162</v>
      </c>
      <c r="AB31" s="3" t="s">
        <v>162</v>
      </c>
      <c r="AC31" s="3" t="s">
        <v>162</v>
      </c>
      <c r="AD31" s="3" t="s">
        <v>162</v>
      </c>
      <c r="AE31" s="3" t="s">
        <v>162</v>
      </c>
      <c r="AF31" s="3" t="s">
        <v>162</v>
      </c>
      <c r="AG31" s="3" t="s">
        <v>162</v>
      </c>
      <c r="AH31" s="3" t="s">
        <v>162</v>
      </c>
      <c r="AI31" s="3" t="s">
        <v>162</v>
      </c>
      <c r="AJ31" s="3" t="s">
        <v>162</v>
      </c>
      <c r="AK31" s="3" t="s">
        <v>162</v>
      </c>
      <c r="AL31" s="3" t="s">
        <v>162</v>
      </c>
      <c r="AM31" s="3" t="s">
        <v>162</v>
      </c>
      <c r="AN31" s="3" t="s">
        <v>162</v>
      </c>
      <c r="AO31" s="3" t="s">
        <v>162</v>
      </c>
      <c r="AP31" s="3" t="s">
        <v>162</v>
      </c>
      <c r="AQ31" s="3" t="s">
        <v>162</v>
      </c>
      <c r="AR31" s="3" t="s">
        <v>162</v>
      </c>
      <c r="AS31" s="3" t="s">
        <v>162</v>
      </c>
      <c r="AT31" s="3">
        <v>56.3</v>
      </c>
      <c r="AU31" s="3">
        <v>50</v>
      </c>
      <c r="AW31" s="1"/>
      <c r="AX31" s="11" t="s">
        <v>166</v>
      </c>
      <c r="AY31" s="3">
        <v>66.2</v>
      </c>
      <c r="AZ31" s="3">
        <v>67.3</v>
      </c>
      <c r="BA31" s="3">
        <v>69.2</v>
      </c>
      <c r="BB31" s="3">
        <v>69.1</v>
      </c>
      <c r="BC31" s="3">
        <v>75</v>
      </c>
      <c r="BD31" s="3">
        <v>75.9</v>
      </c>
      <c r="BE31" s="3">
        <v>82</v>
      </c>
      <c r="BF31" s="3">
        <v>82.8</v>
      </c>
      <c r="BG31" s="3">
        <v>83.4</v>
      </c>
      <c r="BH31" s="3">
        <v>83.2</v>
      </c>
      <c r="BI31" s="3">
        <v>85.6</v>
      </c>
      <c r="BJ31" s="3">
        <v>82.5</v>
      </c>
      <c r="BK31" s="3">
        <v>83.4</v>
      </c>
      <c r="BL31" s="3">
        <v>80.2</v>
      </c>
      <c r="BM31" s="3" t="s">
        <v>162</v>
      </c>
      <c r="BN31" s="3" t="s">
        <v>162</v>
      </c>
      <c r="BO31" s="3" t="s">
        <v>162</v>
      </c>
      <c r="BP31" s="3" t="s">
        <v>162</v>
      </c>
      <c r="BQ31" s="3" t="s">
        <v>162</v>
      </c>
      <c r="BR31" s="3">
        <v>77.5</v>
      </c>
      <c r="BS31" s="3">
        <v>74.2</v>
      </c>
      <c r="BU31" s="1"/>
      <c r="BV31" s="11" t="s">
        <v>166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166</v>
      </c>
      <c r="CU31" s="3" t="s">
        <v>162</v>
      </c>
      <c r="CV31" s="3" t="s">
        <v>162</v>
      </c>
      <c r="CW31" s="3" t="s">
        <v>162</v>
      </c>
      <c r="CX31" s="3" t="s">
        <v>162</v>
      </c>
      <c r="CY31" s="3" t="s">
        <v>162</v>
      </c>
      <c r="CZ31" s="3" t="s">
        <v>162</v>
      </c>
      <c r="DA31" s="3" t="s">
        <v>162</v>
      </c>
      <c r="DB31" s="3" t="s">
        <v>162</v>
      </c>
      <c r="DC31" s="3" t="s">
        <v>162</v>
      </c>
      <c r="DD31" s="3" t="s">
        <v>162</v>
      </c>
      <c r="DE31" s="3" t="s">
        <v>162</v>
      </c>
      <c r="DF31" s="3" t="s">
        <v>162</v>
      </c>
      <c r="DG31" s="3" t="s">
        <v>162</v>
      </c>
      <c r="DH31" s="3" t="s">
        <v>162</v>
      </c>
      <c r="DI31" s="3">
        <v>40.3</v>
      </c>
      <c r="DJ31" s="3" t="s">
        <v>162</v>
      </c>
      <c r="DK31" s="3" t="s">
        <v>162</v>
      </c>
      <c r="DL31" s="3">
        <v>43.8</v>
      </c>
      <c r="DM31" s="3" t="s">
        <v>162</v>
      </c>
      <c r="DN31" s="3">
        <v>43.4</v>
      </c>
      <c r="DO31" s="3">
        <v>41.2</v>
      </c>
      <c r="DQ31" s="1"/>
      <c r="DR31" s="11" t="s">
        <v>166</v>
      </c>
      <c r="DS31" s="3">
        <v>68.9</v>
      </c>
      <c r="DT31" s="3">
        <v>68.5</v>
      </c>
      <c r="DU31" s="3">
        <v>70.5</v>
      </c>
      <c r="DV31" s="3">
        <v>67.7</v>
      </c>
      <c r="DW31" s="3">
        <v>79</v>
      </c>
      <c r="DX31" s="3">
        <v>74.7</v>
      </c>
      <c r="DY31" s="3">
        <v>69</v>
      </c>
      <c r="DZ31" s="3">
        <v>70</v>
      </c>
      <c r="EA31" s="3">
        <v>61</v>
      </c>
      <c r="EB31" s="3">
        <v>66.4</v>
      </c>
      <c r="EC31" s="3">
        <v>71.7</v>
      </c>
      <c r="ED31" s="3">
        <v>74.3</v>
      </c>
      <c r="EE31" s="3">
        <v>73.8</v>
      </c>
      <c r="EF31" s="3">
        <v>74.6</v>
      </c>
      <c r="EG31" s="3">
        <v>76.8</v>
      </c>
      <c r="EH31" s="3">
        <v>76.7</v>
      </c>
      <c r="EI31" s="3">
        <v>79.4</v>
      </c>
      <c r="EJ31" s="3">
        <v>75.5</v>
      </c>
      <c r="EK31" s="3">
        <v>75.9</v>
      </c>
      <c r="EL31" s="3">
        <v>75.3</v>
      </c>
      <c r="EM31" s="3">
        <v>70.4</v>
      </c>
      <c r="EO31" s="1"/>
      <c r="EP31" s="11" t="s">
        <v>166</v>
      </c>
      <c r="EQ31" s="3" t="s">
        <v>162</v>
      </c>
      <c r="ER31" s="3" t="s">
        <v>162</v>
      </c>
      <c r="ES31" s="3" t="s">
        <v>162</v>
      </c>
      <c r="ET31" s="3" t="s">
        <v>162</v>
      </c>
      <c r="EU31" s="3" t="s">
        <v>162</v>
      </c>
      <c r="EV31" s="3" t="s">
        <v>162</v>
      </c>
      <c r="EW31" s="3" t="s">
        <v>162</v>
      </c>
      <c r="EX31" s="3" t="s">
        <v>162</v>
      </c>
      <c r="EY31" s="3" t="s">
        <v>162</v>
      </c>
      <c r="EZ31" s="3" t="s">
        <v>162</v>
      </c>
      <c r="FA31" s="3" t="s">
        <v>162</v>
      </c>
      <c r="FB31" s="3" t="s">
        <v>162</v>
      </c>
      <c r="FC31" s="3" t="s">
        <v>162</v>
      </c>
      <c r="FD31" s="3" t="s">
        <v>162</v>
      </c>
      <c r="FE31" s="3" t="s">
        <v>162</v>
      </c>
      <c r="FF31" s="3" t="s">
        <v>162</v>
      </c>
      <c r="FG31" s="3" t="s">
        <v>162</v>
      </c>
      <c r="FH31" s="3" t="s">
        <v>162</v>
      </c>
      <c r="FI31" s="3" t="s">
        <v>162</v>
      </c>
      <c r="FJ31" s="3" t="s">
        <v>162</v>
      </c>
      <c r="FK31" s="3" t="s">
        <v>162</v>
      </c>
    </row>
    <row r="32" ht="14.5" spans="1:167">
      <c r="A32" s="1"/>
      <c r="B32" s="11" t="s">
        <v>167</v>
      </c>
      <c r="C32" s="3" t="s">
        <v>162</v>
      </c>
      <c r="D32" s="3" t="s">
        <v>162</v>
      </c>
      <c r="E32" s="3" t="s">
        <v>162</v>
      </c>
      <c r="F32" s="3" t="s">
        <v>162</v>
      </c>
      <c r="G32" s="3" t="s">
        <v>162</v>
      </c>
      <c r="H32" s="3" t="s">
        <v>162</v>
      </c>
      <c r="I32" s="3" t="s">
        <v>162</v>
      </c>
      <c r="J32" s="3" t="s">
        <v>162</v>
      </c>
      <c r="K32" s="3" t="s">
        <v>162</v>
      </c>
      <c r="L32" s="3" t="s">
        <v>162</v>
      </c>
      <c r="M32" s="3" t="s">
        <v>162</v>
      </c>
      <c r="N32" s="3" t="s">
        <v>162</v>
      </c>
      <c r="O32" s="3" t="s">
        <v>162</v>
      </c>
      <c r="P32" s="3" t="s">
        <v>162</v>
      </c>
      <c r="Q32" s="3" t="s">
        <v>162</v>
      </c>
      <c r="R32" s="3" t="s">
        <v>162</v>
      </c>
      <c r="S32" s="3" t="s">
        <v>162</v>
      </c>
      <c r="T32" s="3" t="s">
        <v>162</v>
      </c>
      <c r="U32" s="3" t="s">
        <v>162</v>
      </c>
      <c r="V32" s="3">
        <v>0</v>
      </c>
      <c r="W32" s="3" t="s">
        <v>162</v>
      </c>
      <c r="Y32" s="1"/>
      <c r="Z32" s="11" t="s">
        <v>167</v>
      </c>
      <c r="AA32" s="3" t="s">
        <v>162</v>
      </c>
      <c r="AB32" s="3" t="s">
        <v>162</v>
      </c>
      <c r="AC32" s="3" t="s">
        <v>162</v>
      </c>
      <c r="AD32" s="3" t="s">
        <v>162</v>
      </c>
      <c r="AE32" s="3" t="s">
        <v>162</v>
      </c>
      <c r="AF32" s="3" t="s">
        <v>162</v>
      </c>
      <c r="AG32" s="3">
        <v>0</v>
      </c>
      <c r="AH32" s="3" t="s">
        <v>162</v>
      </c>
      <c r="AI32" s="3">
        <v>0</v>
      </c>
      <c r="AJ32" s="3" t="s">
        <v>162</v>
      </c>
      <c r="AK32" s="3" t="s">
        <v>162</v>
      </c>
      <c r="AL32" s="3" t="s">
        <v>162</v>
      </c>
      <c r="AM32" s="3" t="s">
        <v>162</v>
      </c>
      <c r="AN32" s="3" t="s">
        <v>162</v>
      </c>
      <c r="AO32" s="3" t="s">
        <v>162</v>
      </c>
      <c r="AP32" s="3" t="s">
        <v>162</v>
      </c>
      <c r="AQ32" s="3">
        <v>1.3</v>
      </c>
      <c r="AR32" s="3">
        <v>0.5</v>
      </c>
      <c r="AS32" s="3">
        <v>1</v>
      </c>
      <c r="AT32" s="3">
        <v>1</v>
      </c>
      <c r="AU32" s="3">
        <v>0.8</v>
      </c>
      <c r="AW32" s="1"/>
      <c r="AX32" s="11" t="s">
        <v>167</v>
      </c>
      <c r="AY32" s="3">
        <v>1.7</v>
      </c>
      <c r="AZ32" s="3">
        <v>1.2</v>
      </c>
      <c r="BA32" s="3">
        <v>0.6</v>
      </c>
      <c r="BB32" s="3">
        <v>0.5</v>
      </c>
      <c r="BC32" s="3">
        <v>0.5</v>
      </c>
      <c r="BD32" s="3">
        <v>0.4</v>
      </c>
      <c r="BE32" s="3">
        <v>0.4</v>
      </c>
      <c r="BF32" s="3">
        <v>0.3</v>
      </c>
      <c r="BG32" s="3">
        <v>0.3</v>
      </c>
      <c r="BH32" s="3">
        <v>0.2</v>
      </c>
      <c r="BI32" s="3">
        <v>2.4</v>
      </c>
      <c r="BJ32" s="3">
        <v>1.1</v>
      </c>
      <c r="BK32" s="3">
        <v>0.5</v>
      </c>
      <c r="BL32" s="3" t="s">
        <v>162</v>
      </c>
      <c r="BM32" s="3" t="s">
        <v>162</v>
      </c>
      <c r="BN32" s="3" t="s">
        <v>162</v>
      </c>
      <c r="BO32" s="3" t="s">
        <v>162</v>
      </c>
      <c r="BP32" s="3">
        <v>0.9</v>
      </c>
      <c r="BQ32" s="3">
        <v>1.4</v>
      </c>
      <c r="BR32" s="3">
        <v>0.9</v>
      </c>
      <c r="BS32" s="3">
        <v>0.6</v>
      </c>
      <c r="BU32" s="1"/>
      <c r="BV32" s="11" t="s">
        <v>167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S32" s="1"/>
      <c r="CT32" s="11" t="s">
        <v>167</v>
      </c>
      <c r="CU32" s="3" t="s">
        <v>162</v>
      </c>
      <c r="CV32" s="3" t="s">
        <v>162</v>
      </c>
      <c r="CW32" s="3" t="s">
        <v>162</v>
      </c>
      <c r="CX32" s="3" t="s">
        <v>162</v>
      </c>
      <c r="CY32" s="3" t="s">
        <v>162</v>
      </c>
      <c r="CZ32" s="3" t="s">
        <v>162</v>
      </c>
      <c r="DA32" s="3" t="s">
        <v>162</v>
      </c>
      <c r="DB32" s="3" t="s">
        <v>162</v>
      </c>
      <c r="DC32" s="3" t="s">
        <v>162</v>
      </c>
      <c r="DD32" s="3" t="s">
        <v>162</v>
      </c>
      <c r="DE32" s="3" t="s">
        <v>162</v>
      </c>
      <c r="DF32" s="3" t="s">
        <v>162</v>
      </c>
      <c r="DG32" s="3" t="s">
        <v>162</v>
      </c>
      <c r="DH32" s="3" t="s">
        <v>162</v>
      </c>
      <c r="DI32" s="3" t="s">
        <v>162</v>
      </c>
      <c r="DJ32" s="3" t="s">
        <v>162</v>
      </c>
      <c r="DK32" s="3" t="s">
        <v>162</v>
      </c>
      <c r="DL32" s="3">
        <v>2.1</v>
      </c>
      <c r="DM32" s="3">
        <v>4</v>
      </c>
      <c r="DN32" s="3">
        <v>0.7</v>
      </c>
      <c r="DO32" s="3">
        <v>0</v>
      </c>
      <c r="DQ32" s="1"/>
      <c r="DR32" s="11" t="s">
        <v>167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0.1</v>
      </c>
      <c r="EK32" s="3">
        <v>0.5</v>
      </c>
      <c r="EL32" s="3">
        <v>0</v>
      </c>
      <c r="EM32" s="3">
        <v>0</v>
      </c>
      <c r="EO32" s="1"/>
      <c r="EP32" s="11" t="s">
        <v>167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17.1</v>
      </c>
      <c r="FH32" s="3" t="s">
        <v>162</v>
      </c>
      <c r="FI32" s="3">
        <v>0</v>
      </c>
      <c r="FJ32" s="3">
        <v>0</v>
      </c>
      <c r="FK32" s="3">
        <v>0</v>
      </c>
    </row>
    <row r="33" ht="14.5" spans="1:167">
      <c r="A33" s="1"/>
      <c r="B33" s="11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168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168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168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168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168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169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169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170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170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170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170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170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170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171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171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171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171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171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59.5" spans="1:167">
      <c r="A38" s="8"/>
      <c r="B38" s="12" t="s">
        <v>214</v>
      </c>
      <c r="C38" s="5">
        <v>3.6</v>
      </c>
      <c r="D38" s="5">
        <v>4.2</v>
      </c>
      <c r="E38" s="5">
        <v>4.2</v>
      </c>
      <c r="F38" s="5">
        <v>4</v>
      </c>
      <c r="G38" s="5">
        <v>4.3</v>
      </c>
      <c r="H38" s="5">
        <v>4.2</v>
      </c>
      <c r="I38" s="5">
        <v>4.3</v>
      </c>
      <c r="J38" s="5">
        <v>4.2</v>
      </c>
      <c r="K38" s="5">
        <v>4.1</v>
      </c>
      <c r="L38" s="5">
        <v>4.2</v>
      </c>
      <c r="M38" s="5">
        <v>4.5</v>
      </c>
      <c r="N38" s="5">
        <v>4.2</v>
      </c>
      <c r="O38" s="5">
        <v>4.1</v>
      </c>
      <c r="P38" s="5">
        <v>3.9</v>
      </c>
      <c r="Q38" s="5">
        <v>3.3</v>
      </c>
      <c r="R38" s="5">
        <v>3.2</v>
      </c>
      <c r="S38" s="5">
        <v>3.6</v>
      </c>
      <c r="T38" s="5">
        <v>3.6</v>
      </c>
      <c r="U38" s="5">
        <v>2.9</v>
      </c>
      <c r="V38" s="5">
        <v>3.3</v>
      </c>
      <c r="W38" s="5">
        <v>2.7</v>
      </c>
      <c r="Y38" s="8"/>
      <c r="Z38" s="12" t="s">
        <v>214</v>
      </c>
      <c r="AA38" s="5">
        <v>3.3</v>
      </c>
      <c r="AB38" s="5">
        <v>3.1</v>
      </c>
      <c r="AC38" s="5">
        <v>2.8</v>
      </c>
      <c r="AD38" s="5">
        <v>2.8</v>
      </c>
      <c r="AE38" s="5">
        <v>3.6</v>
      </c>
      <c r="AF38" s="5">
        <v>3.5</v>
      </c>
      <c r="AG38" s="5">
        <v>3.6</v>
      </c>
      <c r="AH38" s="5">
        <v>3.7</v>
      </c>
      <c r="AI38" s="5">
        <v>3.4</v>
      </c>
      <c r="AJ38" s="5">
        <v>3.4</v>
      </c>
      <c r="AK38" s="5">
        <v>2.6</v>
      </c>
      <c r="AL38" s="5">
        <v>2.3</v>
      </c>
      <c r="AM38" s="5">
        <v>2.1</v>
      </c>
      <c r="AN38" s="5">
        <v>1.9</v>
      </c>
      <c r="AO38" s="5">
        <v>1.9</v>
      </c>
      <c r="AP38" s="5">
        <v>2</v>
      </c>
      <c r="AQ38" s="5">
        <v>1.8</v>
      </c>
      <c r="AR38" s="5">
        <v>1.5</v>
      </c>
      <c r="AS38" s="5">
        <v>1.9</v>
      </c>
      <c r="AT38" s="5">
        <v>1.8</v>
      </c>
      <c r="AU38" s="5">
        <v>1.8</v>
      </c>
      <c r="AW38" s="8"/>
      <c r="AX38" s="12" t="s">
        <v>214</v>
      </c>
      <c r="AY38" s="5">
        <v>6.5</v>
      </c>
      <c r="AZ38" s="5">
        <v>6.6</v>
      </c>
      <c r="BA38" s="5">
        <v>7</v>
      </c>
      <c r="BB38" s="5">
        <v>6.9</v>
      </c>
      <c r="BC38" s="5">
        <v>7.7</v>
      </c>
      <c r="BD38" s="5">
        <v>6.6</v>
      </c>
      <c r="BE38" s="5">
        <v>6.5</v>
      </c>
      <c r="BF38" s="5">
        <v>6.8</v>
      </c>
      <c r="BG38" s="5">
        <v>6.5</v>
      </c>
      <c r="BH38" s="5">
        <v>6.1</v>
      </c>
      <c r="BI38" s="5">
        <v>6.3</v>
      </c>
      <c r="BJ38" s="5">
        <v>6</v>
      </c>
      <c r="BK38" s="5">
        <v>5.5</v>
      </c>
      <c r="BL38" s="5">
        <v>4.9</v>
      </c>
      <c r="BM38" s="5">
        <v>5</v>
      </c>
      <c r="BN38" s="5">
        <v>4.6</v>
      </c>
      <c r="BO38" s="5">
        <v>4.4</v>
      </c>
      <c r="BP38" s="5">
        <v>3</v>
      </c>
      <c r="BQ38" s="5">
        <v>3.4</v>
      </c>
      <c r="BR38" s="5">
        <v>3.8</v>
      </c>
      <c r="BS38" s="5">
        <v>3.5</v>
      </c>
      <c r="BU38" s="8"/>
      <c r="BV38" s="12" t="s">
        <v>214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12" t="s">
        <v>214</v>
      </c>
      <c r="CU38" s="5">
        <v>1.2</v>
      </c>
      <c r="CV38" s="5">
        <v>1.3</v>
      </c>
      <c r="CW38" s="5">
        <v>1.4</v>
      </c>
      <c r="CX38" s="5">
        <v>1.5</v>
      </c>
      <c r="CY38" s="5">
        <v>1.6</v>
      </c>
      <c r="CZ38" s="5">
        <v>1.4</v>
      </c>
      <c r="DA38" s="5">
        <v>1.5</v>
      </c>
      <c r="DB38" s="5">
        <v>1.5</v>
      </c>
      <c r="DC38" s="5">
        <v>1.1</v>
      </c>
      <c r="DD38" s="5">
        <v>1.2</v>
      </c>
      <c r="DE38" s="5">
        <v>1.3</v>
      </c>
      <c r="DF38" s="5">
        <v>1.3</v>
      </c>
      <c r="DG38" s="5">
        <v>1.4</v>
      </c>
      <c r="DH38" s="5">
        <v>1.1</v>
      </c>
      <c r="DI38" s="5">
        <v>1.2</v>
      </c>
      <c r="DJ38" s="5">
        <v>1.3</v>
      </c>
      <c r="DK38" s="5">
        <v>1.3</v>
      </c>
      <c r="DL38" s="5">
        <v>1.3</v>
      </c>
      <c r="DM38" s="5">
        <v>1.2</v>
      </c>
      <c r="DN38" s="5">
        <v>1.2</v>
      </c>
      <c r="DO38" s="5">
        <v>1.1</v>
      </c>
      <c r="DQ38" s="8"/>
      <c r="DR38" s="12" t="s">
        <v>214</v>
      </c>
      <c r="DS38" s="5">
        <v>3.5</v>
      </c>
      <c r="DT38" s="5">
        <v>3.8</v>
      </c>
      <c r="DU38" s="5">
        <v>4.1</v>
      </c>
      <c r="DV38" s="5">
        <v>3.5</v>
      </c>
      <c r="DW38" s="5">
        <v>4.5</v>
      </c>
      <c r="DX38" s="5">
        <v>3.9</v>
      </c>
      <c r="DY38" s="5">
        <v>3.4</v>
      </c>
      <c r="DZ38" s="5">
        <v>3.6</v>
      </c>
      <c r="EA38" s="5">
        <v>2.6</v>
      </c>
      <c r="EB38" s="5">
        <v>2.5</v>
      </c>
      <c r="EC38" s="5">
        <v>3.8</v>
      </c>
      <c r="ED38" s="5">
        <v>3.6</v>
      </c>
      <c r="EE38" s="5">
        <v>3.6</v>
      </c>
      <c r="EF38" s="5">
        <v>3.7</v>
      </c>
      <c r="EG38" s="5">
        <v>4.3</v>
      </c>
      <c r="EH38" s="5">
        <v>4.3</v>
      </c>
      <c r="EI38" s="5">
        <v>4.4</v>
      </c>
      <c r="EJ38" s="5">
        <v>4.3</v>
      </c>
      <c r="EK38" s="5">
        <v>4.4</v>
      </c>
      <c r="EL38" s="5">
        <v>4.8</v>
      </c>
      <c r="EM38" s="5">
        <v>4.1</v>
      </c>
      <c r="EO38" s="8"/>
      <c r="EP38" s="12" t="s">
        <v>214</v>
      </c>
      <c r="EQ38" s="5">
        <v>0.4</v>
      </c>
      <c r="ER38" s="5">
        <v>0.4</v>
      </c>
      <c r="ES38" s="5">
        <v>0.4</v>
      </c>
      <c r="ET38" s="5">
        <v>0.4</v>
      </c>
      <c r="EU38" s="5">
        <v>0.9</v>
      </c>
      <c r="EV38" s="5">
        <v>0.5</v>
      </c>
      <c r="EW38" s="5">
        <v>0.6</v>
      </c>
      <c r="EX38" s="5">
        <v>0.6</v>
      </c>
      <c r="EY38" s="5">
        <v>0.5</v>
      </c>
      <c r="EZ38" s="5">
        <v>0.6</v>
      </c>
      <c r="FA38" s="5">
        <v>0.4</v>
      </c>
      <c r="FB38" s="5">
        <v>0.6</v>
      </c>
      <c r="FC38" s="5">
        <v>0.6</v>
      </c>
      <c r="FD38" s="5">
        <v>0.5</v>
      </c>
      <c r="FE38" s="5">
        <v>0.5</v>
      </c>
      <c r="FF38" s="5">
        <v>0.5</v>
      </c>
      <c r="FG38" s="5">
        <v>0.6</v>
      </c>
      <c r="FH38" s="5">
        <v>0.5</v>
      </c>
      <c r="FI38" s="5">
        <v>0.4</v>
      </c>
      <c r="FJ38" s="5">
        <v>0.5</v>
      </c>
      <c r="FK38" s="5">
        <v>0.4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 t="s">
        <v>162</v>
      </c>
      <c r="D41" s="3" t="s">
        <v>162</v>
      </c>
      <c r="E41" s="3" t="s">
        <v>162</v>
      </c>
      <c r="F41" s="3" t="s">
        <v>162</v>
      </c>
      <c r="G41" s="3" t="s">
        <v>162</v>
      </c>
      <c r="H41" s="3" t="s">
        <v>162</v>
      </c>
      <c r="I41" s="3" t="s">
        <v>162</v>
      </c>
      <c r="J41" s="3" t="s">
        <v>162</v>
      </c>
      <c r="K41" s="3" t="s">
        <v>162</v>
      </c>
      <c r="L41" s="3" t="s">
        <v>162</v>
      </c>
      <c r="M41" s="3" t="s">
        <v>162</v>
      </c>
      <c r="N41" s="3" t="s">
        <v>162</v>
      </c>
      <c r="O41" s="3" t="s">
        <v>162</v>
      </c>
      <c r="P41" s="3" t="s">
        <v>162</v>
      </c>
      <c r="Q41" s="3" t="s">
        <v>162</v>
      </c>
      <c r="R41" s="3" t="s">
        <v>162</v>
      </c>
      <c r="S41" s="3" t="s">
        <v>162</v>
      </c>
      <c r="T41" s="3" t="s">
        <v>162</v>
      </c>
      <c r="U41" s="3" t="s">
        <v>162</v>
      </c>
      <c r="V41" s="3" t="s">
        <v>162</v>
      </c>
      <c r="W41" s="3" t="s">
        <v>162</v>
      </c>
      <c r="Y41" s="1"/>
      <c r="Z41" s="11" t="s">
        <v>163</v>
      </c>
      <c r="AA41" s="3">
        <v>0.5</v>
      </c>
      <c r="AB41" s="3">
        <v>0.4</v>
      </c>
      <c r="AC41" s="3">
        <v>0.3</v>
      </c>
      <c r="AD41" s="3">
        <v>0.3</v>
      </c>
      <c r="AE41" s="3">
        <v>0.3</v>
      </c>
      <c r="AF41" s="3">
        <v>0.4</v>
      </c>
      <c r="AG41" s="3">
        <v>0.4</v>
      </c>
      <c r="AH41" s="3">
        <v>0.4</v>
      </c>
      <c r="AI41" s="3">
        <v>0.4</v>
      </c>
      <c r="AJ41" s="3">
        <v>0.4</v>
      </c>
      <c r="AK41" s="3">
        <v>0.6</v>
      </c>
      <c r="AL41" s="3" t="s">
        <v>162</v>
      </c>
      <c r="AM41" s="3" t="s">
        <v>162</v>
      </c>
      <c r="AN41" s="3" t="s">
        <v>162</v>
      </c>
      <c r="AO41" s="3" t="s">
        <v>162</v>
      </c>
      <c r="AP41" s="3" t="s">
        <v>162</v>
      </c>
      <c r="AQ41" s="3" t="s">
        <v>162</v>
      </c>
      <c r="AR41" s="3" t="s">
        <v>162</v>
      </c>
      <c r="AS41" s="3" t="s">
        <v>162</v>
      </c>
      <c r="AT41" s="3" t="s">
        <v>162</v>
      </c>
      <c r="AU41" s="3" t="s">
        <v>162</v>
      </c>
      <c r="AW41" s="1"/>
      <c r="AX41" s="11" t="s">
        <v>163</v>
      </c>
      <c r="AY41" s="3">
        <v>0.8</v>
      </c>
      <c r="AZ41" s="3">
        <v>1</v>
      </c>
      <c r="BA41" s="3">
        <v>1.2</v>
      </c>
      <c r="BB41" s="3">
        <v>1.1</v>
      </c>
      <c r="BC41" s="3">
        <v>0.6</v>
      </c>
      <c r="BD41" s="3">
        <v>0.5</v>
      </c>
      <c r="BE41" s="3">
        <v>0.3</v>
      </c>
      <c r="BF41" s="3">
        <v>0.3</v>
      </c>
      <c r="BG41" s="3">
        <v>0.3</v>
      </c>
      <c r="BH41" s="3">
        <v>0.3</v>
      </c>
      <c r="BI41" s="3">
        <v>0.3</v>
      </c>
      <c r="BJ41" s="3">
        <v>0.6</v>
      </c>
      <c r="BK41" s="3">
        <v>0.6</v>
      </c>
      <c r="BL41" s="3">
        <v>0.7</v>
      </c>
      <c r="BM41" s="3" t="s">
        <v>162</v>
      </c>
      <c r="BN41" s="3" t="s">
        <v>162</v>
      </c>
      <c r="BO41" s="3" t="s">
        <v>162</v>
      </c>
      <c r="BP41" s="3">
        <v>0.5</v>
      </c>
      <c r="BQ41" s="3">
        <v>0.5</v>
      </c>
      <c r="BR41" s="3">
        <v>0.5</v>
      </c>
      <c r="BS41" s="3">
        <v>0.6</v>
      </c>
      <c r="BU41" s="1"/>
      <c r="BV41" s="11" t="s">
        <v>163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S41" s="1"/>
      <c r="CT41" s="11" t="s">
        <v>163</v>
      </c>
      <c r="CU41" s="3">
        <v>0.3</v>
      </c>
      <c r="CV41" s="3">
        <v>0.3</v>
      </c>
      <c r="CW41" s="3">
        <v>0.3</v>
      </c>
      <c r="CX41" s="3">
        <v>0.4</v>
      </c>
      <c r="CY41" s="3">
        <v>0.4</v>
      </c>
      <c r="CZ41" s="3">
        <v>0.4</v>
      </c>
      <c r="DA41" s="3" t="s">
        <v>162</v>
      </c>
      <c r="DB41" s="3" t="s">
        <v>162</v>
      </c>
      <c r="DC41" s="3" t="s">
        <v>162</v>
      </c>
      <c r="DD41" s="3" t="s">
        <v>162</v>
      </c>
      <c r="DE41" s="3" t="s">
        <v>162</v>
      </c>
      <c r="DF41" s="3" t="s">
        <v>162</v>
      </c>
      <c r="DG41" s="3" t="s">
        <v>162</v>
      </c>
      <c r="DH41" s="3" t="s">
        <v>162</v>
      </c>
      <c r="DI41" s="3" t="s">
        <v>162</v>
      </c>
      <c r="DJ41" s="3" t="s">
        <v>162</v>
      </c>
      <c r="DK41" s="3" t="s">
        <v>162</v>
      </c>
      <c r="DL41" s="3" t="s">
        <v>162</v>
      </c>
      <c r="DM41" s="3" t="s">
        <v>162</v>
      </c>
      <c r="DN41" s="3" t="s">
        <v>162</v>
      </c>
      <c r="DO41" s="3" t="s">
        <v>162</v>
      </c>
      <c r="DQ41" s="1"/>
      <c r="DR41" s="11" t="s">
        <v>163</v>
      </c>
      <c r="DS41" s="3" t="s">
        <v>162</v>
      </c>
      <c r="DT41" s="3" t="s">
        <v>162</v>
      </c>
      <c r="DU41" s="3" t="s">
        <v>162</v>
      </c>
      <c r="DV41" s="3" t="s">
        <v>162</v>
      </c>
      <c r="DW41" s="3" t="s">
        <v>162</v>
      </c>
      <c r="DX41" s="3" t="s">
        <v>162</v>
      </c>
      <c r="DY41" s="3">
        <v>0.9</v>
      </c>
      <c r="DZ41" s="3">
        <v>0.9</v>
      </c>
      <c r="EA41" s="3" t="s">
        <v>162</v>
      </c>
      <c r="EB41" s="3" t="s">
        <v>162</v>
      </c>
      <c r="EC41" s="3">
        <v>0.8</v>
      </c>
      <c r="ED41" s="3">
        <v>0.8</v>
      </c>
      <c r="EE41" s="3">
        <v>0.8</v>
      </c>
      <c r="EF41" s="3">
        <v>0.8</v>
      </c>
      <c r="EG41" s="3" t="s">
        <v>162</v>
      </c>
      <c r="EH41" s="3" t="s">
        <v>162</v>
      </c>
      <c r="EI41" s="3">
        <v>0.7</v>
      </c>
      <c r="EJ41" s="3">
        <v>0.8</v>
      </c>
      <c r="EK41" s="3">
        <v>0.8</v>
      </c>
      <c r="EL41" s="3">
        <v>0.9</v>
      </c>
      <c r="EM41" s="3">
        <v>1</v>
      </c>
      <c r="EO41" s="1"/>
      <c r="EP41" s="11" t="s">
        <v>163</v>
      </c>
      <c r="EQ41" s="3">
        <v>0</v>
      </c>
      <c r="ER41" s="3">
        <v>0</v>
      </c>
      <c r="ES41" s="3" t="s">
        <v>162</v>
      </c>
      <c r="ET41" s="3" t="s">
        <v>162</v>
      </c>
      <c r="EU41" s="3" t="s">
        <v>162</v>
      </c>
      <c r="EV41" s="3" t="s">
        <v>162</v>
      </c>
      <c r="EW41" s="3" t="s">
        <v>162</v>
      </c>
      <c r="EX41" s="3" t="s">
        <v>162</v>
      </c>
      <c r="EY41" s="3" t="s">
        <v>162</v>
      </c>
      <c r="EZ41" s="3" t="s">
        <v>162</v>
      </c>
      <c r="FA41" s="3" t="s">
        <v>162</v>
      </c>
      <c r="FB41" s="3" t="s">
        <v>162</v>
      </c>
      <c r="FC41" s="3" t="s">
        <v>162</v>
      </c>
      <c r="FD41" s="3" t="s">
        <v>162</v>
      </c>
      <c r="FE41" s="3" t="s">
        <v>162</v>
      </c>
      <c r="FF41" s="3" t="s">
        <v>162</v>
      </c>
      <c r="FG41" s="3" t="s">
        <v>162</v>
      </c>
      <c r="FH41" s="3" t="s">
        <v>162</v>
      </c>
      <c r="FI41" s="3" t="s">
        <v>162</v>
      </c>
      <c r="FJ41" s="3" t="s">
        <v>162</v>
      </c>
      <c r="FK41" s="3" t="s">
        <v>162</v>
      </c>
    </row>
    <row r="42" ht="14.5" spans="1:167">
      <c r="A42" s="1"/>
      <c r="B42" s="11" t="s">
        <v>164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 t="s">
        <v>162</v>
      </c>
      <c r="S42" s="3" t="s">
        <v>162</v>
      </c>
      <c r="T42" s="3" t="s">
        <v>162</v>
      </c>
      <c r="U42" s="3" t="s">
        <v>162</v>
      </c>
      <c r="V42" s="3" t="s">
        <v>162</v>
      </c>
      <c r="W42" s="3" t="s">
        <v>162</v>
      </c>
      <c r="Y42" s="1"/>
      <c r="Z42" s="11" t="s">
        <v>164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 t="s">
        <v>162</v>
      </c>
      <c r="AP42" s="3" t="s">
        <v>162</v>
      </c>
      <c r="AQ42" s="3" t="s">
        <v>162</v>
      </c>
      <c r="AR42" s="3" t="s">
        <v>162</v>
      </c>
      <c r="AS42" s="3" t="s">
        <v>162</v>
      </c>
      <c r="AT42" s="3">
        <v>0</v>
      </c>
      <c r="AU42" s="3">
        <v>0</v>
      </c>
      <c r="AW42" s="1"/>
      <c r="AX42" s="11" t="s">
        <v>164</v>
      </c>
      <c r="AY42" s="3">
        <v>0.1</v>
      </c>
      <c r="AZ42" s="3">
        <v>0.1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 t="s">
        <v>162</v>
      </c>
      <c r="BO42" s="3" t="s">
        <v>162</v>
      </c>
      <c r="BP42" s="3">
        <v>0</v>
      </c>
      <c r="BQ42" s="3">
        <v>0</v>
      </c>
      <c r="BR42" s="3">
        <v>0</v>
      </c>
      <c r="BS42" s="3">
        <v>0</v>
      </c>
      <c r="BU42" s="1"/>
      <c r="BV42" s="11" t="s">
        <v>164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S42" s="1"/>
      <c r="CT42" s="11" t="s">
        <v>164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164</v>
      </c>
      <c r="DS42" s="3">
        <v>0</v>
      </c>
      <c r="DT42" s="3">
        <v>0.2</v>
      </c>
      <c r="DU42" s="3">
        <v>0.2</v>
      </c>
      <c r="DV42" s="3">
        <v>0.1</v>
      </c>
      <c r="DW42" s="3">
        <v>0</v>
      </c>
      <c r="DX42" s="3">
        <v>0</v>
      </c>
      <c r="DY42" s="3">
        <v>0</v>
      </c>
      <c r="DZ42" s="3">
        <v>0.1</v>
      </c>
      <c r="EA42" s="3">
        <v>0</v>
      </c>
      <c r="EB42" s="3">
        <v>0</v>
      </c>
      <c r="EC42" s="3">
        <v>0.1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O42" s="1"/>
      <c r="EP42" s="11" t="s">
        <v>164</v>
      </c>
      <c r="EQ42" s="3">
        <v>0</v>
      </c>
      <c r="ER42" s="3">
        <v>0</v>
      </c>
      <c r="ES42" s="3" t="s">
        <v>162</v>
      </c>
      <c r="ET42" s="3" t="s">
        <v>162</v>
      </c>
      <c r="EU42" s="3" t="s">
        <v>162</v>
      </c>
      <c r="EV42" s="3" t="s">
        <v>162</v>
      </c>
      <c r="EW42" s="3">
        <v>0</v>
      </c>
      <c r="EX42" s="3">
        <v>0</v>
      </c>
      <c r="EY42" s="3" t="s">
        <v>162</v>
      </c>
      <c r="EZ42" s="3">
        <v>0</v>
      </c>
      <c r="FA42" s="3" t="s">
        <v>162</v>
      </c>
      <c r="FB42" s="3" t="s">
        <v>162</v>
      </c>
      <c r="FC42" s="3" t="s">
        <v>162</v>
      </c>
      <c r="FD42" s="3" t="s">
        <v>162</v>
      </c>
      <c r="FE42" s="3" t="s">
        <v>162</v>
      </c>
      <c r="FF42" s="3" t="s">
        <v>162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</row>
    <row r="43" ht="14.5" spans="1:167">
      <c r="A43" s="1"/>
      <c r="B43" s="11" t="s">
        <v>165</v>
      </c>
      <c r="C43" s="3">
        <v>1.1</v>
      </c>
      <c r="D43" s="3">
        <v>0.8</v>
      </c>
      <c r="E43" s="3">
        <v>1.1</v>
      </c>
      <c r="F43" s="3">
        <v>1.1</v>
      </c>
      <c r="G43" s="3">
        <v>1.2</v>
      </c>
      <c r="H43" s="3">
        <v>0.9</v>
      </c>
      <c r="I43" s="3">
        <v>0.8</v>
      </c>
      <c r="J43" s="3">
        <v>0.8</v>
      </c>
      <c r="K43" s="3">
        <v>0.7</v>
      </c>
      <c r="L43" s="3">
        <v>0.8</v>
      </c>
      <c r="M43" s="3">
        <v>0.7</v>
      </c>
      <c r="N43" s="3">
        <v>0.6</v>
      </c>
      <c r="O43" s="3">
        <v>0.6</v>
      </c>
      <c r="P43" s="3">
        <v>0.6</v>
      </c>
      <c r="Q43" s="3">
        <v>0.5</v>
      </c>
      <c r="R43" s="3" t="s">
        <v>162</v>
      </c>
      <c r="S43" s="3" t="s">
        <v>162</v>
      </c>
      <c r="T43" s="3">
        <v>0.5</v>
      </c>
      <c r="U43" s="3">
        <v>0.4</v>
      </c>
      <c r="V43" s="3">
        <v>0.4</v>
      </c>
      <c r="W43" s="3">
        <v>0</v>
      </c>
      <c r="Y43" s="1"/>
      <c r="Z43" s="11" t="s">
        <v>165</v>
      </c>
      <c r="AA43" s="3">
        <v>0.7</v>
      </c>
      <c r="AB43" s="3">
        <v>0.5</v>
      </c>
      <c r="AC43" s="3">
        <v>0.5</v>
      </c>
      <c r="AD43" s="3">
        <v>0.5</v>
      </c>
      <c r="AE43" s="3">
        <v>0.6</v>
      </c>
      <c r="AF43" s="3">
        <v>0.5</v>
      </c>
      <c r="AG43" s="3">
        <v>0.6</v>
      </c>
      <c r="AH43" s="3">
        <v>0.5</v>
      </c>
      <c r="AI43" s="3">
        <v>0.5</v>
      </c>
      <c r="AJ43" s="3">
        <v>0.4</v>
      </c>
      <c r="AK43" s="3">
        <v>0.2</v>
      </c>
      <c r="AL43" s="3">
        <v>0</v>
      </c>
      <c r="AM43" s="3">
        <v>0</v>
      </c>
      <c r="AN43" s="3">
        <v>0.1</v>
      </c>
      <c r="AO43" s="3">
        <v>0</v>
      </c>
      <c r="AP43" s="3" t="s">
        <v>162</v>
      </c>
      <c r="AQ43" s="3" t="s">
        <v>162</v>
      </c>
      <c r="AR43" s="3">
        <v>0</v>
      </c>
      <c r="AS43" s="3">
        <v>0</v>
      </c>
      <c r="AT43" s="3">
        <v>0</v>
      </c>
      <c r="AU43" s="3">
        <v>0</v>
      </c>
      <c r="AW43" s="1"/>
      <c r="AX43" s="11" t="s">
        <v>165</v>
      </c>
      <c r="AY43" s="3">
        <v>1.2</v>
      </c>
      <c r="AZ43" s="3">
        <v>1</v>
      </c>
      <c r="BA43" s="3">
        <v>0.9</v>
      </c>
      <c r="BB43" s="3">
        <v>1</v>
      </c>
      <c r="BC43" s="3">
        <v>1.1</v>
      </c>
      <c r="BD43" s="3">
        <v>1</v>
      </c>
      <c r="BE43" s="3">
        <v>0.8</v>
      </c>
      <c r="BF43" s="3">
        <v>0.8</v>
      </c>
      <c r="BG43" s="3">
        <v>0.7</v>
      </c>
      <c r="BH43" s="3">
        <v>0.6</v>
      </c>
      <c r="BI43" s="3">
        <v>0.2</v>
      </c>
      <c r="BJ43" s="3">
        <v>0.2</v>
      </c>
      <c r="BK43" s="3">
        <v>0.1</v>
      </c>
      <c r="BL43" s="3">
        <v>0.1</v>
      </c>
      <c r="BM43" s="3">
        <v>0.1</v>
      </c>
      <c r="BN43" s="3" t="s">
        <v>162</v>
      </c>
      <c r="BO43" s="3" t="s">
        <v>162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165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165</v>
      </c>
      <c r="CU43" s="3" t="s">
        <v>162</v>
      </c>
      <c r="CV43" s="3" t="s">
        <v>162</v>
      </c>
      <c r="CW43" s="3" t="s">
        <v>162</v>
      </c>
      <c r="CX43" s="3" t="s">
        <v>162</v>
      </c>
      <c r="CY43" s="3" t="s">
        <v>162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 t="s">
        <v>162</v>
      </c>
      <c r="D44" s="3" t="s">
        <v>162</v>
      </c>
      <c r="E44" s="3" t="s">
        <v>162</v>
      </c>
      <c r="F44" s="3" t="s">
        <v>162</v>
      </c>
      <c r="G44" s="3" t="s">
        <v>162</v>
      </c>
      <c r="H44" s="3" t="s">
        <v>162</v>
      </c>
      <c r="I44" s="3" t="s">
        <v>162</v>
      </c>
      <c r="J44" s="3" t="s">
        <v>162</v>
      </c>
      <c r="K44" s="3" t="s">
        <v>162</v>
      </c>
      <c r="L44" s="3" t="s">
        <v>162</v>
      </c>
      <c r="M44" s="3" t="s">
        <v>162</v>
      </c>
      <c r="N44" s="3" t="s">
        <v>162</v>
      </c>
      <c r="O44" s="3" t="s">
        <v>162</v>
      </c>
      <c r="P44" s="3" t="s">
        <v>162</v>
      </c>
      <c r="Q44" s="3" t="s">
        <v>162</v>
      </c>
      <c r="R44" s="3" t="s">
        <v>162</v>
      </c>
      <c r="S44" s="3" t="s">
        <v>162</v>
      </c>
      <c r="T44" s="3" t="s">
        <v>162</v>
      </c>
      <c r="U44" s="3" t="s">
        <v>162</v>
      </c>
      <c r="V44" s="3" t="s">
        <v>162</v>
      </c>
      <c r="W44" s="3" t="s">
        <v>162</v>
      </c>
      <c r="Y44" s="1"/>
      <c r="Z44" s="11" t="s">
        <v>166</v>
      </c>
      <c r="AA44" s="3" t="s">
        <v>162</v>
      </c>
      <c r="AB44" s="3" t="s">
        <v>162</v>
      </c>
      <c r="AC44" s="3" t="s">
        <v>162</v>
      </c>
      <c r="AD44" s="3" t="s">
        <v>162</v>
      </c>
      <c r="AE44" s="3" t="s">
        <v>162</v>
      </c>
      <c r="AF44" s="3" t="s">
        <v>162</v>
      </c>
      <c r="AG44" s="3" t="s">
        <v>162</v>
      </c>
      <c r="AH44" s="3" t="s">
        <v>162</v>
      </c>
      <c r="AI44" s="3" t="s">
        <v>162</v>
      </c>
      <c r="AJ44" s="3" t="s">
        <v>162</v>
      </c>
      <c r="AK44" s="3" t="s">
        <v>162</v>
      </c>
      <c r="AL44" s="3" t="s">
        <v>162</v>
      </c>
      <c r="AM44" s="3" t="s">
        <v>162</v>
      </c>
      <c r="AN44" s="3" t="s">
        <v>162</v>
      </c>
      <c r="AO44" s="3" t="s">
        <v>162</v>
      </c>
      <c r="AP44" s="3" t="s">
        <v>162</v>
      </c>
      <c r="AQ44" s="3" t="s">
        <v>162</v>
      </c>
      <c r="AR44" s="3" t="s">
        <v>162</v>
      </c>
      <c r="AS44" s="3" t="s">
        <v>162</v>
      </c>
      <c r="AT44" s="3">
        <v>1.3</v>
      </c>
      <c r="AU44" s="3">
        <v>1.1</v>
      </c>
      <c r="AW44" s="1"/>
      <c r="AX44" s="11" t="s">
        <v>166</v>
      </c>
      <c r="AY44" s="3">
        <v>4.3</v>
      </c>
      <c r="AZ44" s="3">
        <v>4.5</v>
      </c>
      <c r="BA44" s="3">
        <v>4.8</v>
      </c>
      <c r="BB44" s="3">
        <v>4.7</v>
      </c>
      <c r="BC44" s="3">
        <v>6</v>
      </c>
      <c r="BD44" s="3">
        <v>5</v>
      </c>
      <c r="BE44" s="3">
        <v>5.3</v>
      </c>
      <c r="BF44" s="3">
        <v>5.6</v>
      </c>
      <c r="BG44" s="3">
        <v>5.4</v>
      </c>
      <c r="BH44" s="3">
        <v>5.1</v>
      </c>
      <c r="BI44" s="3">
        <v>5.6</v>
      </c>
      <c r="BJ44" s="3">
        <v>5.1</v>
      </c>
      <c r="BK44" s="3">
        <v>4.7</v>
      </c>
      <c r="BL44" s="3">
        <v>4.1</v>
      </c>
      <c r="BM44" s="3" t="s">
        <v>162</v>
      </c>
      <c r="BN44" s="3" t="s">
        <v>162</v>
      </c>
      <c r="BO44" s="3" t="s">
        <v>162</v>
      </c>
      <c r="BP44" s="3" t="s">
        <v>162</v>
      </c>
      <c r="BQ44" s="3" t="s">
        <v>162</v>
      </c>
      <c r="BR44" s="3">
        <v>3.2</v>
      </c>
      <c r="BS44" s="3">
        <v>2.8</v>
      </c>
      <c r="BU44" s="1"/>
      <c r="BV44" s="11" t="s">
        <v>166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 t="s">
        <v>162</v>
      </c>
      <c r="CV44" s="3" t="s">
        <v>162</v>
      </c>
      <c r="CW44" s="3" t="s">
        <v>162</v>
      </c>
      <c r="CX44" s="3" t="s">
        <v>162</v>
      </c>
      <c r="CY44" s="3" t="s">
        <v>162</v>
      </c>
      <c r="CZ44" s="3" t="s">
        <v>162</v>
      </c>
      <c r="DA44" s="3" t="s">
        <v>162</v>
      </c>
      <c r="DB44" s="3" t="s">
        <v>162</v>
      </c>
      <c r="DC44" s="3" t="s">
        <v>162</v>
      </c>
      <c r="DD44" s="3" t="s">
        <v>162</v>
      </c>
      <c r="DE44" s="3" t="s">
        <v>162</v>
      </c>
      <c r="DF44" s="3" t="s">
        <v>162</v>
      </c>
      <c r="DG44" s="3" t="s">
        <v>162</v>
      </c>
      <c r="DH44" s="3" t="s">
        <v>162</v>
      </c>
      <c r="DI44" s="3">
        <v>0.6</v>
      </c>
      <c r="DJ44" s="3" t="s">
        <v>162</v>
      </c>
      <c r="DK44" s="3" t="s">
        <v>162</v>
      </c>
      <c r="DL44" s="3">
        <v>0.7</v>
      </c>
      <c r="DM44" s="3" t="s">
        <v>162</v>
      </c>
      <c r="DN44" s="3">
        <v>0.6</v>
      </c>
      <c r="DO44" s="3">
        <v>0.6</v>
      </c>
      <c r="DQ44" s="1"/>
      <c r="DR44" s="11" t="s">
        <v>166</v>
      </c>
      <c r="DS44" s="3">
        <v>2.5</v>
      </c>
      <c r="DT44" s="3">
        <v>2.8</v>
      </c>
      <c r="DU44" s="3">
        <v>3</v>
      </c>
      <c r="DV44" s="3">
        <v>2.5</v>
      </c>
      <c r="DW44" s="3">
        <v>3.8</v>
      </c>
      <c r="DX44" s="3">
        <v>3.2</v>
      </c>
      <c r="DY44" s="3">
        <v>2.5</v>
      </c>
      <c r="DZ44" s="3">
        <v>2.7</v>
      </c>
      <c r="EA44" s="3">
        <v>1.6</v>
      </c>
      <c r="EB44" s="3">
        <v>1.7</v>
      </c>
      <c r="EC44" s="3">
        <v>2.9</v>
      </c>
      <c r="ED44" s="3">
        <v>2.9</v>
      </c>
      <c r="EE44" s="3">
        <v>2.8</v>
      </c>
      <c r="EF44" s="3">
        <v>2.9</v>
      </c>
      <c r="EG44" s="3">
        <v>3.4</v>
      </c>
      <c r="EH44" s="3">
        <v>3.4</v>
      </c>
      <c r="EI44" s="3">
        <v>3.6</v>
      </c>
      <c r="EJ44" s="3">
        <v>3.5</v>
      </c>
      <c r="EK44" s="3">
        <v>3.6</v>
      </c>
      <c r="EL44" s="3">
        <v>3.9</v>
      </c>
      <c r="EM44" s="3">
        <v>3.2</v>
      </c>
      <c r="EO44" s="1"/>
      <c r="EP44" s="11" t="s">
        <v>166</v>
      </c>
      <c r="EQ44" s="3" t="s">
        <v>162</v>
      </c>
      <c r="ER44" s="3" t="s">
        <v>162</v>
      </c>
      <c r="ES44" s="3" t="s">
        <v>162</v>
      </c>
      <c r="ET44" s="3" t="s">
        <v>162</v>
      </c>
      <c r="EU44" s="3" t="s">
        <v>162</v>
      </c>
      <c r="EV44" s="3" t="s">
        <v>162</v>
      </c>
      <c r="EW44" s="3" t="s">
        <v>162</v>
      </c>
      <c r="EX44" s="3" t="s">
        <v>162</v>
      </c>
      <c r="EY44" s="3" t="s">
        <v>162</v>
      </c>
      <c r="EZ44" s="3" t="s">
        <v>162</v>
      </c>
      <c r="FA44" s="3" t="s">
        <v>162</v>
      </c>
      <c r="FB44" s="3" t="s">
        <v>162</v>
      </c>
      <c r="FC44" s="3" t="s">
        <v>162</v>
      </c>
      <c r="FD44" s="3" t="s">
        <v>162</v>
      </c>
      <c r="FE44" s="3" t="s">
        <v>162</v>
      </c>
      <c r="FF44" s="3" t="s">
        <v>162</v>
      </c>
      <c r="FG44" s="3" t="s">
        <v>162</v>
      </c>
      <c r="FH44" s="3" t="s">
        <v>162</v>
      </c>
      <c r="FI44" s="3" t="s">
        <v>162</v>
      </c>
      <c r="FJ44" s="3" t="s">
        <v>162</v>
      </c>
      <c r="FK44" s="3" t="s">
        <v>162</v>
      </c>
    </row>
    <row r="45" ht="14.5" spans="1:167">
      <c r="A45" s="1"/>
      <c r="B45" s="11" t="s">
        <v>167</v>
      </c>
      <c r="C45" s="3" t="s">
        <v>162</v>
      </c>
      <c r="D45" s="3" t="s">
        <v>162</v>
      </c>
      <c r="E45" s="3" t="s">
        <v>162</v>
      </c>
      <c r="F45" s="3" t="s">
        <v>162</v>
      </c>
      <c r="G45" s="3" t="s">
        <v>162</v>
      </c>
      <c r="H45" s="3" t="s">
        <v>162</v>
      </c>
      <c r="I45" s="3" t="s">
        <v>162</v>
      </c>
      <c r="J45" s="3" t="s">
        <v>162</v>
      </c>
      <c r="K45" s="3" t="s">
        <v>162</v>
      </c>
      <c r="L45" s="3" t="s">
        <v>162</v>
      </c>
      <c r="M45" s="3" t="s">
        <v>162</v>
      </c>
      <c r="N45" s="3" t="s">
        <v>162</v>
      </c>
      <c r="O45" s="3" t="s">
        <v>162</v>
      </c>
      <c r="P45" s="3" t="s">
        <v>162</v>
      </c>
      <c r="Q45" s="3" t="s">
        <v>162</v>
      </c>
      <c r="R45" s="3" t="s">
        <v>162</v>
      </c>
      <c r="S45" s="3" t="s">
        <v>162</v>
      </c>
      <c r="T45" s="3" t="s">
        <v>162</v>
      </c>
      <c r="U45" s="3" t="s">
        <v>162</v>
      </c>
      <c r="V45" s="3">
        <v>0</v>
      </c>
      <c r="W45" s="3" t="s">
        <v>162</v>
      </c>
      <c r="Y45" s="1"/>
      <c r="Z45" s="11" t="s">
        <v>167</v>
      </c>
      <c r="AA45" s="3" t="s">
        <v>162</v>
      </c>
      <c r="AB45" s="3" t="s">
        <v>162</v>
      </c>
      <c r="AC45" s="3" t="s">
        <v>162</v>
      </c>
      <c r="AD45" s="3" t="s">
        <v>162</v>
      </c>
      <c r="AE45" s="3" t="s">
        <v>162</v>
      </c>
      <c r="AF45" s="3" t="s">
        <v>162</v>
      </c>
      <c r="AG45" s="3">
        <v>0</v>
      </c>
      <c r="AH45" s="3" t="s">
        <v>162</v>
      </c>
      <c r="AI45" s="3">
        <v>0</v>
      </c>
      <c r="AJ45" s="3" t="s">
        <v>162</v>
      </c>
      <c r="AK45" s="3" t="s">
        <v>162</v>
      </c>
      <c r="AL45" s="3" t="s">
        <v>162</v>
      </c>
      <c r="AM45" s="3" t="s">
        <v>162</v>
      </c>
      <c r="AN45" s="3" t="s">
        <v>162</v>
      </c>
      <c r="AO45" s="3" t="s">
        <v>162</v>
      </c>
      <c r="AP45" s="3" t="s">
        <v>162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167</v>
      </c>
      <c r="AY45" s="3">
        <v>0.1</v>
      </c>
      <c r="AZ45" s="3">
        <v>0.1</v>
      </c>
      <c r="BA45" s="3">
        <v>0.1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0.2</v>
      </c>
      <c r="BJ45" s="3">
        <v>0.1</v>
      </c>
      <c r="BK45" s="3">
        <v>0</v>
      </c>
      <c r="BL45" s="3" t="s">
        <v>162</v>
      </c>
      <c r="BM45" s="3" t="s">
        <v>162</v>
      </c>
      <c r="BN45" s="3" t="s">
        <v>162</v>
      </c>
      <c r="BO45" s="3" t="s">
        <v>162</v>
      </c>
      <c r="BP45" s="3">
        <v>0</v>
      </c>
      <c r="BQ45" s="3">
        <v>0.1</v>
      </c>
      <c r="BR45" s="3">
        <v>0</v>
      </c>
      <c r="BS45" s="3">
        <v>0</v>
      </c>
      <c r="BU45" s="1"/>
      <c r="BV45" s="11" t="s">
        <v>167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167</v>
      </c>
      <c r="CU45" s="3" t="s">
        <v>162</v>
      </c>
      <c r="CV45" s="3" t="s">
        <v>162</v>
      </c>
      <c r="CW45" s="3" t="s">
        <v>162</v>
      </c>
      <c r="CX45" s="3" t="s">
        <v>162</v>
      </c>
      <c r="CY45" s="3" t="s">
        <v>162</v>
      </c>
      <c r="CZ45" s="3" t="s">
        <v>162</v>
      </c>
      <c r="DA45" s="3" t="s">
        <v>162</v>
      </c>
      <c r="DB45" s="3" t="s">
        <v>162</v>
      </c>
      <c r="DC45" s="3" t="s">
        <v>162</v>
      </c>
      <c r="DD45" s="3" t="s">
        <v>162</v>
      </c>
      <c r="DE45" s="3" t="s">
        <v>162</v>
      </c>
      <c r="DF45" s="3" t="s">
        <v>162</v>
      </c>
      <c r="DG45" s="3" t="s">
        <v>162</v>
      </c>
      <c r="DH45" s="3" t="s">
        <v>162</v>
      </c>
      <c r="DI45" s="3" t="s">
        <v>162</v>
      </c>
      <c r="DJ45" s="3" t="s">
        <v>162</v>
      </c>
      <c r="DK45" s="3" t="s">
        <v>162</v>
      </c>
      <c r="DL45" s="3">
        <v>0</v>
      </c>
      <c r="DM45" s="3">
        <v>0.1</v>
      </c>
      <c r="DN45" s="3">
        <v>0</v>
      </c>
      <c r="DO45" s="3">
        <v>0</v>
      </c>
      <c r="DQ45" s="1"/>
      <c r="DR45" s="11" t="s">
        <v>167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O45" s="1"/>
      <c r="EP45" s="11" t="s">
        <v>167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0.1</v>
      </c>
      <c r="FH45" s="3" t="s">
        <v>162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168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168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168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168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168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169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169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169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170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170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170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56.8</v>
      </c>
      <c r="D51" s="5">
        <v>54.8</v>
      </c>
      <c r="E51" s="5">
        <v>55.1</v>
      </c>
      <c r="F51" s="5">
        <v>55.1</v>
      </c>
      <c r="G51" s="5">
        <v>58.9</v>
      </c>
      <c r="H51" s="5">
        <v>57.8</v>
      </c>
      <c r="I51" s="5">
        <v>57.5</v>
      </c>
      <c r="J51" s="5">
        <v>56.9</v>
      </c>
      <c r="K51" s="5">
        <v>55.9</v>
      </c>
      <c r="L51" s="5">
        <v>55.8</v>
      </c>
      <c r="M51" s="5">
        <v>56.3</v>
      </c>
      <c r="N51" s="5">
        <v>56.9</v>
      </c>
      <c r="O51" s="5">
        <v>54.4</v>
      </c>
      <c r="P51" s="5">
        <v>54.9</v>
      </c>
      <c r="Q51" s="5">
        <v>56.2</v>
      </c>
      <c r="R51" s="5">
        <v>56.4</v>
      </c>
      <c r="S51" s="5">
        <v>57.5</v>
      </c>
      <c r="T51" s="5">
        <v>57.1</v>
      </c>
      <c r="U51" s="5">
        <v>55.3</v>
      </c>
      <c r="V51" s="5">
        <v>55.7</v>
      </c>
      <c r="W51" s="5">
        <v>54</v>
      </c>
      <c r="Y51" s="8"/>
      <c r="Z51" s="9" t="s">
        <v>176</v>
      </c>
      <c r="AA51" s="5">
        <v>52.2</v>
      </c>
      <c r="AB51" s="5">
        <v>50.4</v>
      </c>
      <c r="AC51" s="5">
        <v>50.1</v>
      </c>
      <c r="AD51" s="5">
        <v>50.5</v>
      </c>
      <c r="AE51" s="5">
        <v>54.2</v>
      </c>
      <c r="AF51" s="5">
        <v>53.9</v>
      </c>
      <c r="AG51" s="5">
        <v>52.6</v>
      </c>
      <c r="AH51" s="5">
        <v>52.6</v>
      </c>
      <c r="AI51" s="5">
        <v>51.7</v>
      </c>
      <c r="AJ51" s="5">
        <v>51.6</v>
      </c>
      <c r="AK51" s="5">
        <v>52</v>
      </c>
      <c r="AL51" s="5">
        <v>52.8</v>
      </c>
      <c r="AM51" s="5">
        <v>51</v>
      </c>
      <c r="AN51" s="5">
        <v>49.9</v>
      </c>
      <c r="AO51" s="5">
        <v>50.1</v>
      </c>
      <c r="AP51" s="5">
        <v>50.1</v>
      </c>
      <c r="AQ51" s="5">
        <v>49.8</v>
      </c>
      <c r="AR51" s="5">
        <v>50</v>
      </c>
      <c r="AS51" s="5">
        <v>50.3</v>
      </c>
      <c r="AT51" s="5">
        <v>52.4</v>
      </c>
      <c r="AU51" s="5">
        <v>51.3</v>
      </c>
      <c r="AW51" s="8"/>
      <c r="AX51" s="9" t="s">
        <v>176</v>
      </c>
      <c r="AY51" s="5">
        <v>52.6</v>
      </c>
      <c r="AZ51" s="5">
        <v>52</v>
      </c>
      <c r="BA51" s="5">
        <v>49.1</v>
      </c>
      <c r="BB51" s="5">
        <v>48.7</v>
      </c>
      <c r="BC51" s="5">
        <v>57.3</v>
      </c>
      <c r="BD51" s="5">
        <v>51.5</v>
      </c>
      <c r="BE51" s="5">
        <v>50.8</v>
      </c>
      <c r="BF51" s="5">
        <v>51.1</v>
      </c>
      <c r="BG51" s="5">
        <v>49.1</v>
      </c>
      <c r="BH51" s="5">
        <v>49.9</v>
      </c>
      <c r="BI51" s="5">
        <v>50.5</v>
      </c>
      <c r="BJ51" s="5">
        <v>49.6</v>
      </c>
      <c r="BK51" s="5">
        <v>46.2</v>
      </c>
      <c r="BL51" s="5">
        <v>46.9</v>
      </c>
      <c r="BM51" s="5">
        <v>46.7</v>
      </c>
      <c r="BN51" s="5">
        <v>47.1</v>
      </c>
      <c r="BO51" s="5">
        <v>47.1</v>
      </c>
      <c r="BP51" s="5">
        <v>48.1</v>
      </c>
      <c r="BQ51" s="5">
        <v>49.4</v>
      </c>
      <c r="BR51" s="5">
        <v>51.6</v>
      </c>
      <c r="BS51" s="5">
        <v>51.3</v>
      </c>
      <c r="BU51" s="8"/>
      <c r="BV51" s="9" t="s">
        <v>176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S51" s="8"/>
      <c r="CT51" s="9" t="s">
        <v>176</v>
      </c>
      <c r="CU51" s="5">
        <v>45.4</v>
      </c>
      <c r="CV51" s="5">
        <v>44.7</v>
      </c>
      <c r="CW51" s="5">
        <v>45.7</v>
      </c>
      <c r="CX51" s="5">
        <v>45.9</v>
      </c>
      <c r="CY51" s="5">
        <v>45.3</v>
      </c>
      <c r="CZ51" s="5">
        <v>45.5</v>
      </c>
      <c r="DA51" s="5">
        <v>46.3</v>
      </c>
      <c r="DB51" s="5">
        <v>46.6</v>
      </c>
      <c r="DC51" s="5">
        <v>47</v>
      </c>
      <c r="DD51" s="5">
        <v>47.1</v>
      </c>
      <c r="DE51" s="5">
        <v>49.6</v>
      </c>
      <c r="DF51" s="5">
        <v>48.7</v>
      </c>
      <c r="DG51" s="5">
        <v>48.7</v>
      </c>
      <c r="DH51" s="5">
        <v>49.2</v>
      </c>
      <c r="DI51" s="5">
        <v>50.1</v>
      </c>
      <c r="DJ51" s="5">
        <v>50.3</v>
      </c>
      <c r="DK51" s="5">
        <v>51.9</v>
      </c>
      <c r="DL51" s="5">
        <v>51.1</v>
      </c>
      <c r="DM51" s="5">
        <v>51.2</v>
      </c>
      <c r="DN51" s="5">
        <v>50.9</v>
      </c>
      <c r="DO51" s="5">
        <v>50.5</v>
      </c>
      <c r="DQ51" s="8"/>
      <c r="DR51" s="9" t="s">
        <v>176</v>
      </c>
      <c r="DS51" s="5">
        <v>46.2</v>
      </c>
      <c r="DT51" s="5">
        <v>50.2</v>
      </c>
      <c r="DU51" s="5">
        <v>45.9</v>
      </c>
      <c r="DV51" s="5">
        <v>46.9</v>
      </c>
      <c r="DW51" s="5">
        <v>51.6</v>
      </c>
      <c r="DX51" s="5">
        <v>53.5</v>
      </c>
      <c r="DY51" s="5">
        <v>46.1</v>
      </c>
      <c r="DZ51" s="5">
        <v>46.8</v>
      </c>
      <c r="EA51" s="5">
        <v>41.9</v>
      </c>
      <c r="EB51" s="5">
        <v>41.9</v>
      </c>
      <c r="EC51" s="5">
        <v>50</v>
      </c>
      <c r="ED51" s="5">
        <v>47.3</v>
      </c>
      <c r="EE51" s="5">
        <v>45.7</v>
      </c>
      <c r="EF51" s="5">
        <v>46.1</v>
      </c>
      <c r="EG51" s="5">
        <v>45.8</v>
      </c>
      <c r="EH51" s="5">
        <v>46.1</v>
      </c>
      <c r="EI51" s="5">
        <v>46.8</v>
      </c>
      <c r="EJ51" s="5">
        <v>46.4</v>
      </c>
      <c r="EK51" s="5">
        <v>46.2</v>
      </c>
      <c r="EL51" s="5">
        <v>47.5</v>
      </c>
      <c r="EM51" s="5">
        <v>45.9</v>
      </c>
      <c r="EO51" s="8"/>
      <c r="EP51" s="9" t="s">
        <v>176</v>
      </c>
      <c r="EQ51" s="5">
        <v>52.9</v>
      </c>
      <c r="ER51" s="5">
        <v>51.9</v>
      </c>
      <c r="ES51" s="5">
        <v>47.7</v>
      </c>
      <c r="ET51" s="5">
        <v>47.9</v>
      </c>
      <c r="EU51" s="5">
        <v>49.2</v>
      </c>
      <c r="EV51" s="5">
        <v>53.6</v>
      </c>
      <c r="EW51" s="5">
        <v>51.8</v>
      </c>
      <c r="EX51" s="5">
        <v>52.5</v>
      </c>
      <c r="EY51" s="5">
        <v>49.7</v>
      </c>
      <c r="EZ51" s="5">
        <v>53.6</v>
      </c>
      <c r="FA51" s="5">
        <v>58.1</v>
      </c>
      <c r="FB51" s="5">
        <v>53.8</v>
      </c>
      <c r="FC51" s="5">
        <v>51.8</v>
      </c>
      <c r="FD51" s="5">
        <v>49.8</v>
      </c>
      <c r="FE51" s="5">
        <v>48.8</v>
      </c>
      <c r="FF51" s="5">
        <v>49.4</v>
      </c>
      <c r="FG51" s="5">
        <v>51.4</v>
      </c>
      <c r="FH51" s="5">
        <v>52.3</v>
      </c>
      <c r="FI51" s="5">
        <v>51.4</v>
      </c>
      <c r="FJ51" s="5">
        <v>52.6</v>
      </c>
      <c r="FK51" s="5">
        <v>51.6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177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177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177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177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177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177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178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178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178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178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178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178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AV3" workbookViewId="0">
      <selection activeCell="DQ8" sqref="DQ8:DR8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149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149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149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149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150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151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152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154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155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215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215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215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215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215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215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215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9" t="s">
        <v>216</v>
      </c>
      <c r="C13" s="5">
        <v>1.7</v>
      </c>
      <c r="D13" s="5">
        <v>1</v>
      </c>
      <c r="E13" s="5">
        <v>1.2</v>
      </c>
      <c r="F13" s="5">
        <v>1.8</v>
      </c>
      <c r="G13" s="5">
        <v>1.5</v>
      </c>
      <c r="H13" s="5">
        <v>1.6</v>
      </c>
      <c r="I13" s="5">
        <v>1.4</v>
      </c>
      <c r="J13" s="5">
        <v>1.1</v>
      </c>
      <c r="K13" s="5">
        <v>1.5</v>
      </c>
      <c r="L13" s="5">
        <v>1.2</v>
      </c>
      <c r="M13" s="5">
        <v>1.2</v>
      </c>
      <c r="N13" s="5">
        <v>1.2</v>
      </c>
      <c r="O13" s="5">
        <v>1.4</v>
      </c>
      <c r="P13" s="5">
        <v>1.1</v>
      </c>
      <c r="Q13" s="5">
        <v>1.2</v>
      </c>
      <c r="R13" s="5">
        <v>1.2</v>
      </c>
      <c r="S13" s="5">
        <v>1.2</v>
      </c>
      <c r="T13" s="5">
        <v>1.3</v>
      </c>
      <c r="U13" s="5">
        <v>1.3</v>
      </c>
      <c r="V13" s="5">
        <v>0.8</v>
      </c>
      <c r="W13" s="5">
        <v>0.8</v>
      </c>
      <c r="Y13" s="8"/>
      <c r="Z13" s="9" t="s">
        <v>216</v>
      </c>
      <c r="AA13" s="5">
        <v>11.1</v>
      </c>
      <c r="AB13" s="5">
        <v>10.8</v>
      </c>
      <c r="AC13" s="5">
        <v>10.6</v>
      </c>
      <c r="AD13" s="5">
        <v>10.7</v>
      </c>
      <c r="AE13" s="5">
        <v>12.7</v>
      </c>
      <c r="AF13" s="5">
        <v>12.9</v>
      </c>
      <c r="AG13" s="5">
        <v>8.9</v>
      </c>
      <c r="AH13" s="5">
        <v>8.5</v>
      </c>
      <c r="AI13" s="5">
        <v>13</v>
      </c>
      <c r="AJ13" s="5">
        <v>10.6</v>
      </c>
      <c r="AK13" s="5">
        <v>10.9</v>
      </c>
      <c r="AL13" s="5">
        <v>11</v>
      </c>
      <c r="AM13" s="5">
        <v>12.4</v>
      </c>
      <c r="AN13" s="5">
        <v>10.9</v>
      </c>
      <c r="AO13" s="5">
        <v>11</v>
      </c>
      <c r="AP13" s="5">
        <v>11.5</v>
      </c>
      <c r="AQ13" s="5">
        <v>12.2</v>
      </c>
      <c r="AR13" s="5">
        <v>13.3</v>
      </c>
      <c r="AS13" s="5">
        <v>14.4</v>
      </c>
      <c r="AT13" s="5">
        <v>17.3</v>
      </c>
      <c r="AU13" s="5">
        <v>11.2</v>
      </c>
      <c r="AW13" s="8"/>
      <c r="AX13" s="9" t="s">
        <v>216</v>
      </c>
      <c r="AY13" s="5">
        <v>31.7</v>
      </c>
      <c r="AZ13" s="5">
        <v>30.8</v>
      </c>
      <c r="BA13" s="5">
        <v>34.1</v>
      </c>
      <c r="BB13" s="5">
        <v>37.5</v>
      </c>
      <c r="BC13" s="5">
        <v>37</v>
      </c>
      <c r="BD13" s="5">
        <v>37.4</v>
      </c>
      <c r="BE13" s="5">
        <v>41.3</v>
      </c>
      <c r="BF13" s="5">
        <v>38.5</v>
      </c>
      <c r="BG13" s="5">
        <v>32.5</v>
      </c>
      <c r="BH13" s="5">
        <v>32.3</v>
      </c>
      <c r="BI13" s="5">
        <v>29.8</v>
      </c>
      <c r="BJ13" s="5">
        <v>26</v>
      </c>
      <c r="BK13" s="5">
        <v>26.6</v>
      </c>
      <c r="BL13" s="5">
        <v>25.7</v>
      </c>
      <c r="BM13" s="5">
        <v>25.3</v>
      </c>
      <c r="BN13" s="5">
        <v>21.9</v>
      </c>
      <c r="BO13" s="5">
        <v>22.2</v>
      </c>
      <c r="BP13" s="5">
        <v>21.3</v>
      </c>
      <c r="BQ13" s="5">
        <v>20.6</v>
      </c>
      <c r="BR13" s="5">
        <v>24.1</v>
      </c>
      <c r="BS13" s="5">
        <v>23.5</v>
      </c>
      <c r="BU13" s="8"/>
      <c r="BV13" s="9" t="s">
        <v>216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S13" s="8"/>
      <c r="CT13" s="9" t="s">
        <v>216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0.1</v>
      </c>
      <c r="DC13" s="5">
        <v>0.1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Q13" s="8"/>
      <c r="DR13" s="9" t="s">
        <v>216</v>
      </c>
      <c r="DS13" s="5">
        <v>11.2</v>
      </c>
      <c r="DT13" s="5">
        <v>10.4</v>
      </c>
      <c r="DU13" s="5">
        <v>10.6</v>
      </c>
      <c r="DV13" s="5">
        <v>7.1</v>
      </c>
      <c r="DW13" s="5">
        <v>9.3</v>
      </c>
      <c r="DX13" s="5">
        <v>10.7</v>
      </c>
      <c r="DY13" s="5">
        <v>11.1</v>
      </c>
      <c r="DZ13" s="5">
        <v>10.6</v>
      </c>
      <c r="EA13" s="5">
        <v>10</v>
      </c>
      <c r="EB13" s="5">
        <v>10</v>
      </c>
      <c r="EC13" s="5">
        <v>10.5</v>
      </c>
      <c r="ED13" s="5">
        <v>10.9</v>
      </c>
      <c r="EE13" s="5">
        <v>10.1</v>
      </c>
      <c r="EF13" s="5">
        <v>10.5</v>
      </c>
      <c r="EG13" s="5">
        <v>9.2</v>
      </c>
      <c r="EH13" s="5">
        <v>9.1</v>
      </c>
      <c r="EI13" s="5">
        <v>7.9</v>
      </c>
      <c r="EJ13" s="5">
        <v>10.5</v>
      </c>
      <c r="EK13" s="5">
        <v>11.3</v>
      </c>
      <c r="EL13" s="5">
        <v>11.6</v>
      </c>
      <c r="EM13" s="5">
        <v>10.9</v>
      </c>
      <c r="EO13" s="8"/>
      <c r="EP13" s="9" t="s">
        <v>216</v>
      </c>
      <c r="EQ13" s="5">
        <v>11.4</v>
      </c>
      <c r="ER13" s="5">
        <v>11.1</v>
      </c>
      <c r="ES13" s="5">
        <v>11.5</v>
      </c>
      <c r="ET13" s="5">
        <v>10.8</v>
      </c>
      <c r="EU13" s="5">
        <v>9.9</v>
      </c>
      <c r="EV13" s="5">
        <v>9.6</v>
      </c>
      <c r="EW13" s="5">
        <v>12.9</v>
      </c>
      <c r="EX13" s="5">
        <v>8.7</v>
      </c>
      <c r="EY13" s="5">
        <v>8.3</v>
      </c>
      <c r="EZ13" s="5">
        <v>8</v>
      </c>
      <c r="FA13" s="5">
        <v>4.9</v>
      </c>
      <c r="FB13" s="5">
        <v>7.3</v>
      </c>
      <c r="FC13" s="5">
        <v>5.8</v>
      </c>
      <c r="FD13" s="5">
        <v>6.8</v>
      </c>
      <c r="FE13" s="5">
        <v>11.1</v>
      </c>
      <c r="FF13" s="5">
        <v>12.6</v>
      </c>
      <c r="FG13" s="5">
        <v>14</v>
      </c>
      <c r="FH13" s="5">
        <v>14.3</v>
      </c>
      <c r="FI13" s="5">
        <v>15.1</v>
      </c>
      <c r="FJ13" s="5">
        <v>8.1</v>
      </c>
      <c r="FK13" s="5">
        <v>4.3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 t="s">
        <v>162</v>
      </c>
      <c r="D15" s="3" t="s">
        <v>162</v>
      </c>
      <c r="E15" s="3" t="s">
        <v>162</v>
      </c>
      <c r="F15" s="3" t="s">
        <v>162</v>
      </c>
      <c r="G15" s="3" t="s">
        <v>162</v>
      </c>
      <c r="H15" s="3" t="s">
        <v>162</v>
      </c>
      <c r="I15" s="3" t="s">
        <v>162</v>
      </c>
      <c r="J15" s="3" t="s">
        <v>162</v>
      </c>
      <c r="K15" s="3" t="s">
        <v>162</v>
      </c>
      <c r="L15" s="3" t="s">
        <v>162</v>
      </c>
      <c r="M15" s="3" t="s">
        <v>162</v>
      </c>
      <c r="N15" s="3" t="s">
        <v>162</v>
      </c>
      <c r="O15" s="3" t="s">
        <v>162</v>
      </c>
      <c r="P15" s="3" t="s">
        <v>162</v>
      </c>
      <c r="Q15" s="3" t="s">
        <v>162</v>
      </c>
      <c r="R15" s="3" t="s">
        <v>162</v>
      </c>
      <c r="S15" s="3" t="s">
        <v>162</v>
      </c>
      <c r="T15" s="3" t="s">
        <v>162</v>
      </c>
      <c r="U15" s="3" t="s">
        <v>162</v>
      </c>
      <c r="V15" s="3" t="s">
        <v>162</v>
      </c>
      <c r="W15" s="3" t="s">
        <v>162</v>
      </c>
      <c r="Y15" s="1"/>
      <c r="Z15" s="11" t="s">
        <v>161</v>
      </c>
      <c r="AA15" s="3" t="s">
        <v>162</v>
      </c>
      <c r="AB15" s="3" t="s">
        <v>162</v>
      </c>
      <c r="AC15" s="3" t="s">
        <v>162</v>
      </c>
      <c r="AD15" s="3" t="s">
        <v>162</v>
      </c>
      <c r="AE15" s="3" t="s">
        <v>162</v>
      </c>
      <c r="AF15" s="3" t="s">
        <v>162</v>
      </c>
      <c r="AG15" s="3">
        <v>1.2</v>
      </c>
      <c r="AH15" s="3">
        <v>1.3</v>
      </c>
      <c r="AI15" s="3" t="s">
        <v>162</v>
      </c>
      <c r="AJ15" s="3" t="s">
        <v>162</v>
      </c>
      <c r="AK15" s="3">
        <v>1.5</v>
      </c>
      <c r="AL15" s="3">
        <v>1.6</v>
      </c>
      <c r="AM15" s="3" t="s">
        <v>162</v>
      </c>
      <c r="AN15" s="3" t="s">
        <v>162</v>
      </c>
      <c r="AO15" s="3" t="s">
        <v>162</v>
      </c>
      <c r="AP15" s="3" t="s">
        <v>162</v>
      </c>
      <c r="AQ15" s="3" t="s">
        <v>162</v>
      </c>
      <c r="AR15" s="3" t="s">
        <v>162</v>
      </c>
      <c r="AS15" s="3" t="s">
        <v>162</v>
      </c>
      <c r="AT15" s="3">
        <v>2.4</v>
      </c>
      <c r="AU15" s="3">
        <v>2.1</v>
      </c>
      <c r="AW15" s="1"/>
      <c r="AX15" s="11" t="s">
        <v>161</v>
      </c>
      <c r="AY15" s="3">
        <v>3.5</v>
      </c>
      <c r="AZ15" s="3">
        <v>3.4</v>
      </c>
      <c r="BA15" s="3">
        <v>3.4</v>
      </c>
      <c r="BB15" s="3">
        <v>3.4</v>
      </c>
      <c r="BC15" s="3">
        <v>2.9</v>
      </c>
      <c r="BD15" s="3">
        <v>3.3</v>
      </c>
      <c r="BE15" s="3">
        <v>3.8</v>
      </c>
      <c r="BF15" s="3">
        <v>3.7</v>
      </c>
      <c r="BG15" s="3">
        <v>3.3</v>
      </c>
      <c r="BH15" s="3">
        <v>2.9</v>
      </c>
      <c r="BI15" s="3" t="s">
        <v>162</v>
      </c>
      <c r="BJ15" s="3" t="s">
        <v>162</v>
      </c>
      <c r="BK15" s="3">
        <v>3</v>
      </c>
      <c r="BL15" s="3" t="s">
        <v>162</v>
      </c>
      <c r="BM15" s="3" t="s">
        <v>162</v>
      </c>
      <c r="BN15" s="3" t="s">
        <v>162</v>
      </c>
      <c r="BO15" s="3">
        <v>3.2</v>
      </c>
      <c r="BP15" s="3">
        <v>2.7</v>
      </c>
      <c r="BQ15" s="3">
        <v>2.7</v>
      </c>
      <c r="BR15" s="3">
        <v>3.2</v>
      </c>
      <c r="BS15" s="3">
        <v>2.8</v>
      </c>
      <c r="BU15" s="1"/>
      <c r="BV15" s="11" t="s">
        <v>161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 t="s">
        <v>162</v>
      </c>
      <c r="CH15" s="3" t="s">
        <v>162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S15" s="1"/>
      <c r="CT15" s="11" t="s">
        <v>161</v>
      </c>
      <c r="CU15" s="3">
        <v>0</v>
      </c>
      <c r="CV15" s="3">
        <v>0</v>
      </c>
      <c r="CW15" s="3">
        <v>0</v>
      </c>
      <c r="CX15" s="3" t="s">
        <v>162</v>
      </c>
      <c r="CY15" s="3" t="s">
        <v>162</v>
      </c>
      <c r="CZ15" s="3" t="s">
        <v>162</v>
      </c>
      <c r="DA15" s="3">
        <v>0</v>
      </c>
      <c r="DB15" s="3" t="s">
        <v>162</v>
      </c>
      <c r="DC15" s="3" t="s">
        <v>162</v>
      </c>
      <c r="DD15" s="3">
        <v>0</v>
      </c>
      <c r="DE15" s="3" t="s">
        <v>162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 t="s">
        <v>162</v>
      </c>
      <c r="DM15" s="3">
        <v>0</v>
      </c>
      <c r="DN15" s="3">
        <v>0</v>
      </c>
      <c r="DO15" s="3">
        <v>0</v>
      </c>
      <c r="DQ15" s="1"/>
      <c r="DR15" s="11" t="s">
        <v>161</v>
      </c>
      <c r="DS15" s="3" t="s">
        <v>162</v>
      </c>
      <c r="DT15" s="3" t="s">
        <v>162</v>
      </c>
      <c r="DU15" s="3" t="s">
        <v>162</v>
      </c>
      <c r="DV15" s="3" t="s">
        <v>162</v>
      </c>
      <c r="DW15" s="3" t="s">
        <v>162</v>
      </c>
      <c r="DX15" s="3" t="s">
        <v>162</v>
      </c>
      <c r="DY15" s="3" t="s">
        <v>162</v>
      </c>
      <c r="DZ15" s="3" t="s">
        <v>162</v>
      </c>
      <c r="EA15" s="3" t="s">
        <v>162</v>
      </c>
      <c r="EB15" s="3" t="s">
        <v>162</v>
      </c>
      <c r="EC15" s="3" t="s">
        <v>162</v>
      </c>
      <c r="ED15" s="3" t="s">
        <v>162</v>
      </c>
      <c r="EE15" s="3" t="s">
        <v>162</v>
      </c>
      <c r="EF15" s="3">
        <v>1.4</v>
      </c>
      <c r="EG15" s="3" t="s">
        <v>162</v>
      </c>
      <c r="EH15" s="3" t="s">
        <v>162</v>
      </c>
      <c r="EI15" s="3" t="s">
        <v>162</v>
      </c>
      <c r="EJ15" s="3" t="s">
        <v>162</v>
      </c>
      <c r="EK15" s="3" t="s">
        <v>162</v>
      </c>
      <c r="EL15" s="3" t="s">
        <v>162</v>
      </c>
      <c r="EM15" s="3" t="s">
        <v>162</v>
      </c>
      <c r="EO15" s="1"/>
      <c r="EP15" s="11" t="s">
        <v>161</v>
      </c>
      <c r="EQ15" s="3" t="s">
        <v>162</v>
      </c>
      <c r="ER15" s="3" t="s">
        <v>162</v>
      </c>
      <c r="ES15" s="3" t="s">
        <v>162</v>
      </c>
      <c r="ET15" s="3" t="s">
        <v>162</v>
      </c>
      <c r="EU15" s="3" t="s">
        <v>162</v>
      </c>
      <c r="EV15" s="3" t="s">
        <v>162</v>
      </c>
      <c r="EW15" s="3" t="s">
        <v>162</v>
      </c>
      <c r="EX15" s="3" t="s">
        <v>162</v>
      </c>
      <c r="EY15" s="3" t="s">
        <v>162</v>
      </c>
      <c r="EZ15" s="3" t="s">
        <v>162</v>
      </c>
      <c r="FA15" s="3" t="s">
        <v>162</v>
      </c>
      <c r="FB15" s="3" t="s">
        <v>162</v>
      </c>
      <c r="FC15" s="3" t="s">
        <v>162</v>
      </c>
      <c r="FD15" s="3" t="s">
        <v>162</v>
      </c>
      <c r="FE15" s="3" t="s">
        <v>162</v>
      </c>
      <c r="FF15" s="3" t="s">
        <v>162</v>
      </c>
      <c r="FG15" s="3" t="s">
        <v>162</v>
      </c>
      <c r="FH15" s="3" t="s">
        <v>162</v>
      </c>
      <c r="FI15" s="3" t="s">
        <v>162</v>
      </c>
      <c r="FJ15" s="3" t="s">
        <v>162</v>
      </c>
      <c r="FK15" s="3" t="s">
        <v>162</v>
      </c>
    </row>
    <row r="16" ht="14.5" spans="1:167">
      <c r="A16" s="1"/>
      <c r="B16" s="11" t="s">
        <v>163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163</v>
      </c>
      <c r="AA16" s="3" t="s">
        <v>162</v>
      </c>
      <c r="AB16" s="3" t="s">
        <v>162</v>
      </c>
      <c r="AC16" s="3" t="s">
        <v>162</v>
      </c>
      <c r="AD16" s="3" t="s">
        <v>162</v>
      </c>
      <c r="AE16" s="3" t="s">
        <v>162</v>
      </c>
      <c r="AF16" s="3" t="s">
        <v>162</v>
      </c>
      <c r="AG16" s="3" t="s">
        <v>162</v>
      </c>
      <c r="AH16" s="3" t="s">
        <v>162</v>
      </c>
      <c r="AI16" s="3" t="s">
        <v>162</v>
      </c>
      <c r="AJ16" s="3" t="s">
        <v>162</v>
      </c>
      <c r="AK16" s="3" t="s">
        <v>162</v>
      </c>
      <c r="AL16" s="3" t="s">
        <v>162</v>
      </c>
      <c r="AM16" s="3">
        <v>0.3</v>
      </c>
      <c r="AN16" s="3">
        <v>0.3</v>
      </c>
      <c r="AO16" s="3">
        <v>0.5</v>
      </c>
      <c r="AP16" s="3">
        <v>0.6</v>
      </c>
      <c r="AQ16" s="3">
        <v>1.8</v>
      </c>
      <c r="AR16" s="3">
        <v>2.3</v>
      </c>
      <c r="AS16" s="3">
        <v>2.4</v>
      </c>
      <c r="AT16" s="3">
        <v>2.4</v>
      </c>
      <c r="AU16" s="3">
        <v>2.3</v>
      </c>
      <c r="AW16" s="1"/>
      <c r="AX16" s="11" t="s">
        <v>163</v>
      </c>
      <c r="AY16" s="3">
        <v>1.9</v>
      </c>
      <c r="AZ16" s="3">
        <v>1.4</v>
      </c>
      <c r="BA16" s="3">
        <v>1.1</v>
      </c>
      <c r="BB16" s="3">
        <v>1</v>
      </c>
      <c r="BC16" s="3">
        <v>2.2</v>
      </c>
      <c r="BD16" s="3">
        <v>1.4</v>
      </c>
      <c r="BE16" s="3">
        <v>1.8</v>
      </c>
      <c r="BF16" s="3">
        <v>1.7</v>
      </c>
      <c r="BG16" s="3" t="s">
        <v>162</v>
      </c>
      <c r="BH16" s="3" t="s">
        <v>162</v>
      </c>
      <c r="BI16" s="3" t="s">
        <v>162</v>
      </c>
      <c r="BJ16" s="3" t="s">
        <v>162</v>
      </c>
      <c r="BK16" s="3" t="s">
        <v>162</v>
      </c>
      <c r="BL16" s="3" t="s">
        <v>162</v>
      </c>
      <c r="BM16" s="3" t="s">
        <v>162</v>
      </c>
      <c r="BN16" s="3" t="s">
        <v>162</v>
      </c>
      <c r="BO16" s="3" t="s">
        <v>162</v>
      </c>
      <c r="BP16" s="3">
        <v>1.1</v>
      </c>
      <c r="BQ16" s="3">
        <v>1.2</v>
      </c>
      <c r="BR16" s="3">
        <v>2.1</v>
      </c>
      <c r="BS16" s="3">
        <v>2.8</v>
      </c>
      <c r="BU16" s="1"/>
      <c r="BV16" s="11" t="s">
        <v>163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 t="s">
        <v>162</v>
      </c>
      <c r="CN16" s="3" t="s">
        <v>162</v>
      </c>
      <c r="CO16" s="3" t="s">
        <v>162</v>
      </c>
      <c r="CP16" s="3" t="s">
        <v>162</v>
      </c>
      <c r="CQ16" s="3" t="s">
        <v>162</v>
      </c>
      <c r="CS16" s="1"/>
      <c r="CT16" s="11" t="s">
        <v>163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 t="s">
        <v>162</v>
      </c>
      <c r="DM16" s="3">
        <v>0</v>
      </c>
      <c r="DN16" s="3">
        <v>0</v>
      </c>
      <c r="DO16" s="3">
        <v>0</v>
      </c>
      <c r="DQ16" s="1"/>
      <c r="DR16" s="11" t="s">
        <v>163</v>
      </c>
      <c r="DS16" s="3" t="s">
        <v>162</v>
      </c>
      <c r="DT16" s="3" t="s">
        <v>162</v>
      </c>
      <c r="DU16" s="3" t="s">
        <v>162</v>
      </c>
      <c r="DV16" s="3" t="s">
        <v>162</v>
      </c>
      <c r="DW16" s="3" t="s">
        <v>162</v>
      </c>
      <c r="DX16" s="3" t="s">
        <v>162</v>
      </c>
      <c r="DY16" s="3" t="s">
        <v>162</v>
      </c>
      <c r="DZ16" s="3" t="s">
        <v>162</v>
      </c>
      <c r="EA16" s="3" t="s">
        <v>162</v>
      </c>
      <c r="EB16" s="3" t="s">
        <v>162</v>
      </c>
      <c r="EC16" s="3" t="s">
        <v>162</v>
      </c>
      <c r="ED16" s="3" t="s">
        <v>162</v>
      </c>
      <c r="EE16" s="3" t="s">
        <v>162</v>
      </c>
      <c r="EF16" s="3" t="s">
        <v>162</v>
      </c>
      <c r="EG16" s="3" t="s">
        <v>162</v>
      </c>
      <c r="EH16" s="3" t="s">
        <v>162</v>
      </c>
      <c r="EI16" s="3" t="s">
        <v>162</v>
      </c>
      <c r="EJ16" s="3" t="s">
        <v>162</v>
      </c>
      <c r="EK16" s="3" t="s">
        <v>162</v>
      </c>
      <c r="EL16" s="3" t="s">
        <v>162</v>
      </c>
      <c r="EM16" s="3" t="s">
        <v>162</v>
      </c>
      <c r="EO16" s="1"/>
      <c r="EP16" s="11" t="s">
        <v>163</v>
      </c>
      <c r="EQ16" s="3" t="s">
        <v>162</v>
      </c>
      <c r="ER16" s="3" t="s">
        <v>162</v>
      </c>
      <c r="ES16" s="3" t="s">
        <v>162</v>
      </c>
      <c r="ET16" s="3" t="s">
        <v>162</v>
      </c>
      <c r="EU16" s="3" t="s">
        <v>162</v>
      </c>
      <c r="EV16" s="3" t="s">
        <v>162</v>
      </c>
      <c r="EW16" s="3" t="s">
        <v>162</v>
      </c>
      <c r="EX16" s="3" t="s">
        <v>162</v>
      </c>
      <c r="EY16" s="3" t="s">
        <v>162</v>
      </c>
      <c r="EZ16" s="3" t="s">
        <v>162</v>
      </c>
      <c r="FA16" s="3" t="s">
        <v>162</v>
      </c>
      <c r="FB16" s="3" t="s">
        <v>162</v>
      </c>
      <c r="FC16" s="3" t="s">
        <v>162</v>
      </c>
      <c r="FD16" s="3" t="s">
        <v>162</v>
      </c>
      <c r="FE16" s="3" t="s">
        <v>162</v>
      </c>
      <c r="FF16" s="3" t="s">
        <v>162</v>
      </c>
      <c r="FG16" s="3" t="s">
        <v>162</v>
      </c>
      <c r="FH16" s="3" t="s">
        <v>162</v>
      </c>
      <c r="FI16" s="3" t="s">
        <v>162</v>
      </c>
      <c r="FJ16" s="3" t="s">
        <v>162</v>
      </c>
      <c r="FK16" s="3" t="s">
        <v>162</v>
      </c>
    </row>
    <row r="17" ht="14.5" spans="1:167">
      <c r="A17" s="1"/>
      <c r="B17" s="11" t="s">
        <v>164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162</v>
      </c>
      <c r="L17" s="3" t="s">
        <v>162</v>
      </c>
      <c r="M17" s="3" t="s">
        <v>162</v>
      </c>
      <c r="N17" s="3" t="s">
        <v>162</v>
      </c>
      <c r="O17" s="3" t="s">
        <v>162</v>
      </c>
      <c r="P17" s="3" t="s">
        <v>162</v>
      </c>
      <c r="Q17" s="3" t="s">
        <v>162</v>
      </c>
      <c r="R17" s="3" t="s">
        <v>162</v>
      </c>
      <c r="S17" s="3" t="s">
        <v>162</v>
      </c>
      <c r="T17" s="3" t="s">
        <v>162</v>
      </c>
      <c r="U17" s="3" t="s">
        <v>162</v>
      </c>
      <c r="V17" s="3" t="s">
        <v>162</v>
      </c>
      <c r="W17" s="3" t="s">
        <v>162</v>
      </c>
      <c r="Y17" s="1"/>
      <c r="Z17" s="11" t="s">
        <v>164</v>
      </c>
      <c r="AA17" s="3" t="s">
        <v>162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 t="s">
        <v>162</v>
      </c>
      <c r="AH17" s="3" t="s">
        <v>162</v>
      </c>
      <c r="AI17" s="3" t="s">
        <v>162</v>
      </c>
      <c r="AJ17" s="3" t="s">
        <v>162</v>
      </c>
      <c r="AK17" s="3" t="s">
        <v>162</v>
      </c>
      <c r="AL17" s="3" t="s">
        <v>162</v>
      </c>
      <c r="AM17" s="3" t="s">
        <v>162</v>
      </c>
      <c r="AN17" s="3" t="s">
        <v>162</v>
      </c>
      <c r="AO17" s="3" t="s">
        <v>162</v>
      </c>
      <c r="AP17" s="3" t="s">
        <v>162</v>
      </c>
      <c r="AQ17" s="3" t="s">
        <v>162</v>
      </c>
      <c r="AR17" s="3" t="s">
        <v>162</v>
      </c>
      <c r="AS17" s="3" t="s">
        <v>162</v>
      </c>
      <c r="AT17" s="3">
        <v>0.1</v>
      </c>
      <c r="AU17" s="3">
        <v>0.1</v>
      </c>
      <c r="AW17" s="1"/>
      <c r="AX17" s="11" t="s">
        <v>164</v>
      </c>
      <c r="AY17" s="3" t="s">
        <v>162</v>
      </c>
      <c r="AZ17" s="3">
        <v>0</v>
      </c>
      <c r="BA17" s="3">
        <v>0</v>
      </c>
      <c r="BB17" s="3" t="s">
        <v>162</v>
      </c>
      <c r="BC17" s="3" t="s">
        <v>162</v>
      </c>
      <c r="BD17" s="3" t="s">
        <v>162</v>
      </c>
      <c r="BE17" s="3" t="s">
        <v>162</v>
      </c>
      <c r="BF17" s="3" t="s">
        <v>162</v>
      </c>
      <c r="BG17" s="3" t="s">
        <v>162</v>
      </c>
      <c r="BH17" s="3" t="s">
        <v>162</v>
      </c>
      <c r="BI17" s="3" t="s">
        <v>162</v>
      </c>
      <c r="BJ17" s="3" t="s">
        <v>162</v>
      </c>
      <c r="BK17" s="3" t="s">
        <v>162</v>
      </c>
      <c r="BL17" s="3" t="s">
        <v>162</v>
      </c>
      <c r="BM17" s="3" t="s">
        <v>162</v>
      </c>
      <c r="BN17" s="3" t="s">
        <v>162</v>
      </c>
      <c r="BO17" s="3" t="s">
        <v>162</v>
      </c>
      <c r="BP17" s="3" t="s">
        <v>162</v>
      </c>
      <c r="BQ17" s="3">
        <v>0.1</v>
      </c>
      <c r="BR17" s="3">
        <v>0.2</v>
      </c>
      <c r="BS17" s="3">
        <v>0.2</v>
      </c>
      <c r="BU17" s="1"/>
      <c r="BV17" s="11" t="s">
        <v>164</v>
      </c>
      <c r="BW17" s="3">
        <v>0</v>
      </c>
      <c r="BX17" s="3">
        <v>0</v>
      </c>
      <c r="BY17" s="3">
        <v>0</v>
      </c>
      <c r="BZ17" s="3">
        <v>0</v>
      </c>
      <c r="CA17" s="3" t="s">
        <v>162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S17" s="1"/>
      <c r="CT17" s="11" t="s">
        <v>164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 t="s">
        <v>162</v>
      </c>
      <c r="DM17" s="3">
        <v>0</v>
      </c>
      <c r="DN17" s="3">
        <v>0</v>
      </c>
      <c r="DO17" s="3">
        <v>0</v>
      </c>
      <c r="DQ17" s="1"/>
      <c r="DR17" s="11" t="s">
        <v>164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 t="s">
        <v>162</v>
      </c>
      <c r="EC17" s="3" t="s">
        <v>162</v>
      </c>
      <c r="ED17" s="3" t="s">
        <v>162</v>
      </c>
      <c r="EE17" s="3" t="s">
        <v>162</v>
      </c>
      <c r="EF17" s="3" t="s">
        <v>162</v>
      </c>
      <c r="EG17" s="3" t="s">
        <v>162</v>
      </c>
      <c r="EH17" s="3" t="s">
        <v>162</v>
      </c>
      <c r="EI17" s="3" t="s">
        <v>162</v>
      </c>
      <c r="EJ17" s="3" t="s">
        <v>162</v>
      </c>
      <c r="EK17" s="3" t="s">
        <v>162</v>
      </c>
      <c r="EL17" s="3" t="s">
        <v>162</v>
      </c>
      <c r="EM17" s="3" t="s">
        <v>162</v>
      </c>
      <c r="EO17" s="1"/>
      <c r="EP17" s="11" t="s">
        <v>164</v>
      </c>
      <c r="EQ17" s="3" t="s">
        <v>162</v>
      </c>
      <c r="ER17" s="3" t="s">
        <v>162</v>
      </c>
      <c r="ES17" s="3" t="s">
        <v>162</v>
      </c>
      <c r="ET17" s="3" t="s">
        <v>162</v>
      </c>
      <c r="EU17" s="3">
        <v>0</v>
      </c>
      <c r="EV17" s="3" t="s">
        <v>162</v>
      </c>
      <c r="EW17" s="3" t="s">
        <v>162</v>
      </c>
      <c r="EX17" s="3" t="s">
        <v>162</v>
      </c>
      <c r="EY17" s="3" t="s">
        <v>162</v>
      </c>
      <c r="EZ17" s="3" t="s">
        <v>162</v>
      </c>
      <c r="FA17" s="3" t="s">
        <v>162</v>
      </c>
      <c r="FB17" s="3" t="s">
        <v>162</v>
      </c>
      <c r="FC17" s="3" t="s">
        <v>162</v>
      </c>
      <c r="FD17" s="3">
        <v>0</v>
      </c>
      <c r="FE17" s="3" t="s">
        <v>162</v>
      </c>
      <c r="FF17" s="3" t="s">
        <v>162</v>
      </c>
      <c r="FG17" s="3" t="s">
        <v>162</v>
      </c>
      <c r="FH17" s="3" t="s">
        <v>162</v>
      </c>
      <c r="FI17" s="3" t="s">
        <v>162</v>
      </c>
      <c r="FJ17" s="3" t="s">
        <v>162</v>
      </c>
      <c r="FK17" s="3" t="s">
        <v>162</v>
      </c>
    </row>
    <row r="18" ht="14.5" spans="1:167">
      <c r="A18" s="1"/>
      <c r="B18" s="11" t="s">
        <v>165</v>
      </c>
      <c r="C18" s="3" t="s">
        <v>162</v>
      </c>
      <c r="D18" s="3" t="s">
        <v>162</v>
      </c>
      <c r="E18" s="3" t="s">
        <v>162</v>
      </c>
      <c r="F18" s="3" t="s">
        <v>162</v>
      </c>
      <c r="G18" s="3" t="s">
        <v>162</v>
      </c>
      <c r="H18" s="3" t="s">
        <v>162</v>
      </c>
      <c r="I18" s="3" t="s">
        <v>162</v>
      </c>
      <c r="J18" s="3" t="s">
        <v>162</v>
      </c>
      <c r="K18" s="3" t="s">
        <v>162</v>
      </c>
      <c r="L18" s="3" t="s">
        <v>162</v>
      </c>
      <c r="M18" s="3" t="s">
        <v>162</v>
      </c>
      <c r="N18" s="3" t="s">
        <v>162</v>
      </c>
      <c r="O18" s="3" t="s">
        <v>162</v>
      </c>
      <c r="P18" s="3" t="s">
        <v>162</v>
      </c>
      <c r="Q18" s="3" t="s">
        <v>162</v>
      </c>
      <c r="R18" s="3" t="s">
        <v>162</v>
      </c>
      <c r="S18" s="3" t="s">
        <v>162</v>
      </c>
      <c r="T18" s="3" t="s">
        <v>162</v>
      </c>
      <c r="U18" s="3" t="s">
        <v>162</v>
      </c>
      <c r="V18" s="3">
        <v>0</v>
      </c>
      <c r="W18" s="3">
        <v>0</v>
      </c>
      <c r="Y18" s="1"/>
      <c r="Z18" s="11" t="s">
        <v>165</v>
      </c>
      <c r="AA18" s="3" t="s">
        <v>162</v>
      </c>
      <c r="AB18" s="3" t="s">
        <v>162</v>
      </c>
      <c r="AC18" s="3" t="s">
        <v>162</v>
      </c>
      <c r="AD18" s="3" t="s">
        <v>162</v>
      </c>
      <c r="AE18" s="3" t="s">
        <v>162</v>
      </c>
      <c r="AF18" s="3" t="s">
        <v>162</v>
      </c>
      <c r="AG18" s="3" t="s">
        <v>162</v>
      </c>
      <c r="AH18" s="3" t="s">
        <v>162</v>
      </c>
      <c r="AI18" s="3" t="s">
        <v>162</v>
      </c>
      <c r="AJ18" s="3" t="s">
        <v>162</v>
      </c>
      <c r="AK18" s="3" t="s">
        <v>162</v>
      </c>
      <c r="AL18" s="3" t="s">
        <v>162</v>
      </c>
      <c r="AM18" s="3" t="s">
        <v>162</v>
      </c>
      <c r="AN18" s="3" t="s">
        <v>162</v>
      </c>
      <c r="AO18" s="3" t="s">
        <v>162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W18" s="1"/>
      <c r="AX18" s="11" t="s">
        <v>165</v>
      </c>
      <c r="AY18" s="3" t="s">
        <v>162</v>
      </c>
      <c r="AZ18" s="3" t="s">
        <v>162</v>
      </c>
      <c r="BA18" s="3" t="s">
        <v>162</v>
      </c>
      <c r="BB18" s="3" t="s">
        <v>162</v>
      </c>
      <c r="BC18" s="3" t="s">
        <v>162</v>
      </c>
      <c r="BD18" s="3" t="s">
        <v>162</v>
      </c>
      <c r="BE18" s="3" t="s">
        <v>162</v>
      </c>
      <c r="BF18" s="3" t="s">
        <v>162</v>
      </c>
      <c r="BG18" s="3" t="s">
        <v>162</v>
      </c>
      <c r="BH18" s="3" t="s">
        <v>162</v>
      </c>
      <c r="BI18" s="3" t="s">
        <v>162</v>
      </c>
      <c r="BJ18" s="3" t="s">
        <v>162</v>
      </c>
      <c r="BK18" s="3" t="s">
        <v>162</v>
      </c>
      <c r="BL18" s="3" t="s">
        <v>162</v>
      </c>
      <c r="BM18" s="3" t="s">
        <v>162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165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165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 t="s">
        <v>162</v>
      </c>
      <c r="EC18" s="3" t="s">
        <v>162</v>
      </c>
      <c r="ED18" s="3">
        <v>0</v>
      </c>
      <c r="EE18" s="3" t="s">
        <v>162</v>
      </c>
      <c r="EF18" s="3" t="s">
        <v>162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165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s">
        <v>162</v>
      </c>
      <c r="P19" s="3" t="s">
        <v>162</v>
      </c>
      <c r="Q19" s="3" t="s">
        <v>162</v>
      </c>
      <c r="R19" s="3" t="s">
        <v>162</v>
      </c>
      <c r="S19" s="3" t="s">
        <v>162</v>
      </c>
      <c r="T19" s="3" t="s">
        <v>162</v>
      </c>
      <c r="U19" s="3" t="s">
        <v>162</v>
      </c>
      <c r="V19" s="3" t="s">
        <v>162</v>
      </c>
      <c r="W19" s="3" t="s">
        <v>162</v>
      </c>
      <c r="Y19" s="1"/>
      <c r="Z19" s="11" t="s">
        <v>166</v>
      </c>
      <c r="AA19" s="3" t="s">
        <v>162</v>
      </c>
      <c r="AB19" s="3" t="s">
        <v>162</v>
      </c>
      <c r="AC19" s="3" t="s">
        <v>162</v>
      </c>
      <c r="AD19" s="3" t="s">
        <v>162</v>
      </c>
      <c r="AE19" s="3" t="s">
        <v>162</v>
      </c>
      <c r="AF19" s="3" t="s">
        <v>162</v>
      </c>
      <c r="AG19" s="3" t="s">
        <v>162</v>
      </c>
      <c r="AH19" s="3" t="s">
        <v>162</v>
      </c>
      <c r="AI19" s="3" t="s">
        <v>162</v>
      </c>
      <c r="AJ19" s="3" t="s">
        <v>162</v>
      </c>
      <c r="AK19" s="3" t="s">
        <v>162</v>
      </c>
      <c r="AL19" s="3" t="s">
        <v>162</v>
      </c>
      <c r="AM19" s="3" t="s">
        <v>162</v>
      </c>
      <c r="AN19" s="3" t="s">
        <v>162</v>
      </c>
      <c r="AO19" s="3" t="s">
        <v>162</v>
      </c>
      <c r="AP19" s="3" t="s">
        <v>162</v>
      </c>
      <c r="AQ19" s="3" t="s">
        <v>162</v>
      </c>
      <c r="AR19" s="3" t="s">
        <v>162</v>
      </c>
      <c r="AS19" s="3">
        <v>6.2</v>
      </c>
      <c r="AT19" s="3">
        <v>8</v>
      </c>
      <c r="AU19" s="3">
        <v>3.2</v>
      </c>
      <c r="AW19" s="1"/>
      <c r="AX19" s="11" t="s">
        <v>166</v>
      </c>
      <c r="AY19" s="3" t="s">
        <v>162</v>
      </c>
      <c r="AZ19" s="3" t="s">
        <v>162</v>
      </c>
      <c r="BA19" s="3" t="s">
        <v>162</v>
      </c>
      <c r="BB19" s="3" t="s">
        <v>162</v>
      </c>
      <c r="BC19" s="3" t="s">
        <v>162</v>
      </c>
      <c r="BD19" s="3" t="s">
        <v>162</v>
      </c>
      <c r="BE19" s="3" t="s">
        <v>162</v>
      </c>
      <c r="BF19" s="3" t="s">
        <v>162</v>
      </c>
      <c r="BG19" s="3" t="s">
        <v>162</v>
      </c>
      <c r="BH19" s="3" t="s">
        <v>162</v>
      </c>
      <c r="BI19" s="3" t="s">
        <v>162</v>
      </c>
      <c r="BJ19" s="3" t="s">
        <v>162</v>
      </c>
      <c r="BK19" s="3" t="s">
        <v>162</v>
      </c>
      <c r="BL19" s="3">
        <v>12.7</v>
      </c>
      <c r="BM19" s="3" t="s">
        <v>162</v>
      </c>
      <c r="BN19" s="3" t="s">
        <v>162</v>
      </c>
      <c r="BO19" s="3" t="s">
        <v>162</v>
      </c>
      <c r="BP19" s="3">
        <v>7</v>
      </c>
      <c r="BQ19" s="3">
        <v>6.6</v>
      </c>
      <c r="BR19" s="3">
        <v>9.5</v>
      </c>
      <c r="BS19" s="3">
        <v>8.2</v>
      </c>
      <c r="BU19" s="1"/>
      <c r="BV19" s="11" t="s">
        <v>166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166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166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166</v>
      </c>
      <c r="EQ19" s="3" t="s">
        <v>162</v>
      </c>
      <c r="ER19" s="3" t="s">
        <v>162</v>
      </c>
      <c r="ES19" s="3" t="s">
        <v>162</v>
      </c>
      <c r="ET19" s="3" t="s">
        <v>162</v>
      </c>
      <c r="EU19" s="3" t="s">
        <v>162</v>
      </c>
      <c r="EV19" s="3" t="s">
        <v>162</v>
      </c>
      <c r="EW19" s="3" t="s">
        <v>162</v>
      </c>
      <c r="EX19" s="3" t="s">
        <v>162</v>
      </c>
      <c r="EY19" s="3" t="s">
        <v>162</v>
      </c>
      <c r="EZ19" s="3" t="s">
        <v>162</v>
      </c>
      <c r="FA19" s="3" t="s">
        <v>162</v>
      </c>
      <c r="FB19" s="3" t="s">
        <v>162</v>
      </c>
      <c r="FC19" s="3" t="s">
        <v>162</v>
      </c>
      <c r="FD19" s="3" t="s">
        <v>162</v>
      </c>
      <c r="FE19" s="3" t="s">
        <v>162</v>
      </c>
      <c r="FF19" s="3" t="s">
        <v>162</v>
      </c>
      <c r="FG19" s="3" t="s">
        <v>162</v>
      </c>
      <c r="FH19" s="3" t="s">
        <v>162</v>
      </c>
      <c r="FI19" s="3" t="s">
        <v>162</v>
      </c>
      <c r="FJ19" s="3" t="s">
        <v>162</v>
      </c>
      <c r="FK19" s="3" t="s">
        <v>162</v>
      </c>
    </row>
    <row r="20" ht="14.5" spans="1:167">
      <c r="A20" s="1"/>
      <c r="B20" s="11" t="s">
        <v>167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 t="s">
        <v>162</v>
      </c>
      <c r="I20" s="3" t="s">
        <v>162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Y20" s="1"/>
      <c r="Z20" s="11" t="s">
        <v>167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 t="s">
        <v>162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 t="s">
        <v>162</v>
      </c>
      <c r="AT20" s="3">
        <v>0</v>
      </c>
      <c r="AU20" s="3">
        <v>0</v>
      </c>
      <c r="AW20" s="1"/>
      <c r="AX20" s="11" t="s">
        <v>167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 t="s">
        <v>162</v>
      </c>
      <c r="BE20" s="3">
        <v>0</v>
      </c>
      <c r="BF20" s="3" t="s">
        <v>162</v>
      </c>
      <c r="BG20" s="3" t="s">
        <v>162</v>
      </c>
      <c r="BH20" s="3">
        <v>0</v>
      </c>
      <c r="BI20" s="3">
        <v>0</v>
      </c>
      <c r="BJ20" s="3" t="s">
        <v>162</v>
      </c>
      <c r="BK20" s="3" t="s">
        <v>162</v>
      </c>
      <c r="BL20" s="3" t="s">
        <v>162</v>
      </c>
      <c r="BM20" s="3" t="s">
        <v>162</v>
      </c>
      <c r="BN20" s="3" t="s">
        <v>162</v>
      </c>
      <c r="BO20" s="3" t="s">
        <v>162</v>
      </c>
      <c r="BP20" s="3" t="s">
        <v>162</v>
      </c>
      <c r="BQ20" s="3">
        <v>0</v>
      </c>
      <c r="BR20" s="3">
        <v>0</v>
      </c>
      <c r="BS20" s="3">
        <v>0</v>
      </c>
      <c r="BU20" s="1"/>
      <c r="BV20" s="11" t="s">
        <v>167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167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167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 t="s">
        <v>162</v>
      </c>
      <c r="EC20" s="3" t="s">
        <v>162</v>
      </c>
      <c r="ED20" s="3" t="s">
        <v>162</v>
      </c>
      <c r="EE20" s="3" t="s">
        <v>162</v>
      </c>
      <c r="EF20" s="3">
        <v>0</v>
      </c>
      <c r="EG20" s="3">
        <v>0</v>
      </c>
      <c r="EH20" s="3" t="s">
        <v>162</v>
      </c>
      <c r="EI20" s="3" t="s">
        <v>162</v>
      </c>
      <c r="EJ20" s="3" t="s">
        <v>162</v>
      </c>
      <c r="EK20" s="3" t="s">
        <v>162</v>
      </c>
      <c r="EL20" s="3" t="s">
        <v>162</v>
      </c>
      <c r="EM20" s="3" t="s">
        <v>162</v>
      </c>
      <c r="EO20" s="1"/>
      <c r="EP20" s="11" t="s">
        <v>167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 t="s">
        <v>162</v>
      </c>
      <c r="EW20" s="3" t="s">
        <v>162</v>
      </c>
      <c r="EX20" s="3" t="s">
        <v>162</v>
      </c>
      <c r="EY20" s="3" t="s">
        <v>162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 t="s">
        <v>162</v>
      </c>
      <c r="FI20" s="3" t="s">
        <v>162</v>
      </c>
      <c r="FJ20" s="3" t="s">
        <v>162</v>
      </c>
      <c r="FK20" s="3" t="s">
        <v>162</v>
      </c>
    </row>
    <row r="21" ht="14.5" spans="1:167">
      <c r="A21" s="1"/>
      <c r="B21" s="11" t="s">
        <v>168</v>
      </c>
      <c r="C21" s="3" t="s">
        <v>162</v>
      </c>
      <c r="D21" s="3" t="s">
        <v>162</v>
      </c>
      <c r="E21" s="3" t="s">
        <v>162</v>
      </c>
      <c r="F21" s="3" t="s">
        <v>162</v>
      </c>
      <c r="G21" s="3" t="s">
        <v>162</v>
      </c>
      <c r="H21" s="3" t="s">
        <v>162</v>
      </c>
      <c r="I21" s="3" t="s">
        <v>162</v>
      </c>
      <c r="J21" s="3" t="s">
        <v>162</v>
      </c>
      <c r="K21" s="3" t="s">
        <v>162</v>
      </c>
      <c r="L21" s="3" t="s">
        <v>162</v>
      </c>
      <c r="M21" s="3" t="s">
        <v>162</v>
      </c>
      <c r="N21" s="3" t="s">
        <v>162</v>
      </c>
      <c r="O21" s="3" t="s">
        <v>162</v>
      </c>
      <c r="P21" s="3" t="s">
        <v>162</v>
      </c>
      <c r="Q21" s="3" t="s">
        <v>162</v>
      </c>
      <c r="R21" s="3" t="s">
        <v>162</v>
      </c>
      <c r="S21" s="3" t="s">
        <v>162</v>
      </c>
      <c r="T21" s="3" t="s">
        <v>162</v>
      </c>
      <c r="U21" s="3" t="s">
        <v>162</v>
      </c>
      <c r="V21" s="3" t="s">
        <v>162</v>
      </c>
      <c r="W21" s="3" t="s">
        <v>162</v>
      </c>
      <c r="Y21" s="1"/>
      <c r="Z21" s="11" t="s">
        <v>168</v>
      </c>
      <c r="AA21" s="3" t="s">
        <v>162</v>
      </c>
      <c r="AB21" s="3" t="s">
        <v>162</v>
      </c>
      <c r="AC21" s="3" t="s">
        <v>162</v>
      </c>
      <c r="AD21" s="3" t="s">
        <v>162</v>
      </c>
      <c r="AE21" s="3" t="s">
        <v>162</v>
      </c>
      <c r="AF21" s="3" t="s">
        <v>162</v>
      </c>
      <c r="AG21" s="3" t="s">
        <v>162</v>
      </c>
      <c r="AH21" s="3" t="s">
        <v>162</v>
      </c>
      <c r="AI21" s="3">
        <v>7.3</v>
      </c>
      <c r="AJ21" s="3" t="s">
        <v>162</v>
      </c>
      <c r="AK21" s="3">
        <v>5.3</v>
      </c>
      <c r="AL21" s="3" t="s">
        <v>162</v>
      </c>
      <c r="AM21" s="3" t="s">
        <v>162</v>
      </c>
      <c r="AN21" s="3" t="s">
        <v>162</v>
      </c>
      <c r="AO21" s="3" t="s">
        <v>162</v>
      </c>
      <c r="AP21" s="3" t="s">
        <v>162</v>
      </c>
      <c r="AQ21" s="3" t="s">
        <v>162</v>
      </c>
      <c r="AR21" s="3" t="s">
        <v>162</v>
      </c>
      <c r="AS21" s="3">
        <v>2.3</v>
      </c>
      <c r="AT21" s="3">
        <v>3.2</v>
      </c>
      <c r="AU21" s="3">
        <v>2.5</v>
      </c>
      <c r="AW21" s="1"/>
      <c r="AX21" s="11" t="s">
        <v>168</v>
      </c>
      <c r="AY21" s="3" t="s">
        <v>162</v>
      </c>
      <c r="AZ21" s="3" t="s">
        <v>162</v>
      </c>
      <c r="BA21" s="3" t="s">
        <v>162</v>
      </c>
      <c r="BB21" s="3" t="s">
        <v>162</v>
      </c>
      <c r="BC21" s="3" t="s">
        <v>162</v>
      </c>
      <c r="BD21" s="3" t="s">
        <v>162</v>
      </c>
      <c r="BE21" s="3" t="s">
        <v>162</v>
      </c>
      <c r="BF21" s="3" t="s">
        <v>162</v>
      </c>
      <c r="BG21" s="3" t="s">
        <v>162</v>
      </c>
      <c r="BH21" s="3" t="s">
        <v>162</v>
      </c>
      <c r="BI21" s="3" t="s">
        <v>162</v>
      </c>
      <c r="BJ21" s="3" t="s">
        <v>162</v>
      </c>
      <c r="BK21" s="3" t="s">
        <v>162</v>
      </c>
      <c r="BL21" s="3" t="s">
        <v>162</v>
      </c>
      <c r="BM21" s="3" t="s">
        <v>162</v>
      </c>
      <c r="BN21" s="3" t="s">
        <v>162</v>
      </c>
      <c r="BO21" s="3" t="s">
        <v>162</v>
      </c>
      <c r="BP21" s="3" t="s">
        <v>162</v>
      </c>
      <c r="BQ21" s="3">
        <v>5.3</v>
      </c>
      <c r="BR21" s="3">
        <v>5.1</v>
      </c>
      <c r="BS21" s="3">
        <v>6.1</v>
      </c>
      <c r="BU21" s="1"/>
      <c r="BV21" s="11" t="s">
        <v>168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168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 t="s">
        <v>162</v>
      </c>
      <c r="DT21" s="3" t="s">
        <v>162</v>
      </c>
      <c r="DU21" s="3" t="s">
        <v>162</v>
      </c>
      <c r="DV21" s="3" t="s">
        <v>162</v>
      </c>
      <c r="DW21" s="3" t="s">
        <v>162</v>
      </c>
      <c r="DX21" s="3" t="s">
        <v>162</v>
      </c>
      <c r="DY21" s="3" t="s">
        <v>162</v>
      </c>
      <c r="DZ21" s="3" t="s">
        <v>162</v>
      </c>
      <c r="EA21" s="3" t="s">
        <v>162</v>
      </c>
      <c r="EB21" s="3" t="s">
        <v>162</v>
      </c>
      <c r="EC21" s="3" t="s">
        <v>162</v>
      </c>
      <c r="ED21" s="3" t="s">
        <v>162</v>
      </c>
      <c r="EE21" s="3" t="s">
        <v>162</v>
      </c>
      <c r="EF21" s="3" t="s">
        <v>162</v>
      </c>
      <c r="EG21" s="3" t="s">
        <v>162</v>
      </c>
      <c r="EH21" s="3" t="s">
        <v>162</v>
      </c>
      <c r="EI21" s="3" t="s">
        <v>162</v>
      </c>
      <c r="EJ21" s="3" t="s">
        <v>162</v>
      </c>
      <c r="EK21" s="3" t="s">
        <v>162</v>
      </c>
      <c r="EL21" s="3" t="s">
        <v>162</v>
      </c>
      <c r="EM21" s="3" t="s">
        <v>162</v>
      </c>
      <c r="EO21" s="1"/>
      <c r="EP21" s="11" t="s">
        <v>168</v>
      </c>
      <c r="EQ21" s="3" t="s">
        <v>162</v>
      </c>
      <c r="ER21" s="3" t="s">
        <v>162</v>
      </c>
      <c r="ES21" s="3" t="s">
        <v>162</v>
      </c>
      <c r="ET21" s="3" t="s">
        <v>162</v>
      </c>
      <c r="EU21" s="3" t="s">
        <v>162</v>
      </c>
      <c r="EV21" s="3" t="s">
        <v>162</v>
      </c>
      <c r="EW21" s="3" t="s">
        <v>162</v>
      </c>
      <c r="EX21" s="3" t="s">
        <v>162</v>
      </c>
      <c r="EY21" s="3" t="s">
        <v>162</v>
      </c>
      <c r="EZ21" s="3" t="s">
        <v>162</v>
      </c>
      <c r="FA21" s="3" t="s">
        <v>162</v>
      </c>
      <c r="FB21" s="3" t="s">
        <v>162</v>
      </c>
      <c r="FC21" s="3" t="s">
        <v>162</v>
      </c>
      <c r="FD21" s="3" t="s">
        <v>162</v>
      </c>
      <c r="FE21" s="3" t="s">
        <v>162</v>
      </c>
      <c r="FF21" s="3" t="s">
        <v>162</v>
      </c>
      <c r="FG21" s="3" t="s">
        <v>162</v>
      </c>
      <c r="FH21" s="3" t="s">
        <v>162</v>
      </c>
      <c r="FI21" s="3" t="s">
        <v>162</v>
      </c>
      <c r="FJ21" s="3" t="s">
        <v>162</v>
      </c>
      <c r="FK21" s="3" t="s">
        <v>162</v>
      </c>
    </row>
    <row r="22" ht="14.5" spans="1:167">
      <c r="A22" s="1"/>
      <c r="B22" s="11" t="s">
        <v>169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 t="s">
        <v>162</v>
      </c>
      <c r="AQ22" s="3" t="s">
        <v>162</v>
      </c>
      <c r="AR22" s="3" t="s">
        <v>162</v>
      </c>
      <c r="AS22" s="3" t="s">
        <v>162</v>
      </c>
      <c r="AT22" s="3">
        <v>0.7</v>
      </c>
      <c r="AU22" s="3">
        <v>0.7</v>
      </c>
      <c r="AW22" s="1"/>
      <c r="AX22" s="11" t="s">
        <v>169</v>
      </c>
      <c r="AY22" s="3" t="s">
        <v>162</v>
      </c>
      <c r="AZ22" s="3" t="s">
        <v>162</v>
      </c>
      <c r="BA22" s="3" t="s">
        <v>162</v>
      </c>
      <c r="BB22" s="3" t="s">
        <v>162</v>
      </c>
      <c r="BC22" s="3" t="s">
        <v>162</v>
      </c>
      <c r="BD22" s="3" t="s">
        <v>162</v>
      </c>
      <c r="BE22" s="3" t="s">
        <v>162</v>
      </c>
      <c r="BF22" s="3" t="s">
        <v>162</v>
      </c>
      <c r="BG22" s="3" t="s">
        <v>162</v>
      </c>
      <c r="BH22" s="3" t="s">
        <v>162</v>
      </c>
      <c r="BI22" s="3" t="s">
        <v>162</v>
      </c>
      <c r="BJ22" s="3" t="s">
        <v>162</v>
      </c>
      <c r="BK22" s="3" t="s">
        <v>162</v>
      </c>
      <c r="BL22" s="3" t="s">
        <v>162</v>
      </c>
      <c r="BM22" s="3" t="s">
        <v>162</v>
      </c>
      <c r="BN22" s="3">
        <v>0</v>
      </c>
      <c r="BO22" s="3" t="s">
        <v>162</v>
      </c>
      <c r="BP22" s="3" t="s">
        <v>162</v>
      </c>
      <c r="BQ22" s="3">
        <v>1.5</v>
      </c>
      <c r="BR22" s="3">
        <v>0</v>
      </c>
      <c r="BS22" s="3">
        <v>0</v>
      </c>
      <c r="BU22" s="1"/>
      <c r="BV22" s="11" t="s">
        <v>169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 t="s">
        <v>162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170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170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170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170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170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170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170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171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171</v>
      </c>
      <c r="AA24" s="3">
        <v>0.3</v>
      </c>
      <c r="AB24" s="3">
        <v>0.2</v>
      </c>
      <c r="AC24" s="3">
        <v>0.3</v>
      </c>
      <c r="AD24" s="3">
        <v>0.6</v>
      </c>
      <c r="AE24" s="3">
        <v>0.3</v>
      </c>
      <c r="AF24" s="3">
        <v>0.4</v>
      </c>
      <c r="AG24" s="3">
        <v>0.4</v>
      </c>
      <c r="AH24" s="3">
        <v>0.5</v>
      </c>
      <c r="AI24" s="3">
        <v>0.5</v>
      </c>
      <c r="AJ24" s="3">
        <v>0.5</v>
      </c>
      <c r="AK24" s="3">
        <v>0.6</v>
      </c>
      <c r="AL24" s="3">
        <v>0.3</v>
      </c>
      <c r="AM24" s="3">
        <v>0.4</v>
      </c>
      <c r="AN24" s="3">
        <v>0.4</v>
      </c>
      <c r="AO24" s="3">
        <v>0.4</v>
      </c>
      <c r="AP24" s="3">
        <v>0.4</v>
      </c>
      <c r="AQ24" s="3">
        <v>0.4</v>
      </c>
      <c r="AR24" s="3">
        <v>0.4</v>
      </c>
      <c r="AS24" s="3">
        <v>0.4</v>
      </c>
      <c r="AT24" s="3">
        <v>0.5</v>
      </c>
      <c r="AU24" s="3">
        <v>0.4</v>
      </c>
      <c r="AW24" s="1"/>
      <c r="AX24" s="11" t="s">
        <v>171</v>
      </c>
      <c r="AY24" s="3">
        <v>2.5</v>
      </c>
      <c r="AZ24" s="3">
        <v>1.4</v>
      </c>
      <c r="BA24" s="3">
        <v>2.7</v>
      </c>
      <c r="BB24" s="3">
        <v>4.7</v>
      </c>
      <c r="BC24" s="3">
        <v>2.7</v>
      </c>
      <c r="BD24" s="3">
        <v>3</v>
      </c>
      <c r="BE24" s="3">
        <v>3.5</v>
      </c>
      <c r="BF24" s="3">
        <v>4.1</v>
      </c>
      <c r="BG24" s="3">
        <v>3.9</v>
      </c>
      <c r="BH24" s="3">
        <v>4.4</v>
      </c>
      <c r="BI24" s="3">
        <v>5</v>
      </c>
      <c r="BJ24" s="3">
        <v>2.8</v>
      </c>
      <c r="BK24" s="3">
        <v>2.9</v>
      </c>
      <c r="BL24" s="3">
        <v>3</v>
      </c>
      <c r="BM24" s="3">
        <v>3.1</v>
      </c>
      <c r="BN24" s="3">
        <v>2.8</v>
      </c>
      <c r="BO24" s="3">
        <v>2.9</v>
      </c>
      <c r="BP24" s="3">
        <v>2.9</v>
      </c>
      <c r="BQ24" s="3">
        <v>3.2</v>
      </c>
      <c r="BR24" s="3">
        <v>4</v>
      </c>
      <c r="BS24" s="3">
        <v>3.4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171</v>
      </c>
      <c r="DS24" s="3">
        <v>0.3</v>
      </c>
      <c r="DT24" s="3">
        <v>0.2</v>
      </c>
      <c r="DU24" s="3">
        <v>0.3</v>
      </c>
      <c r="DV24" s="3">
        <v>0.6</v>
      </c>
      <c r="DW24" s="3">
        <v>0.3</v>
      </c>
      <c r="DX24" s="3">
        <v>0.4</v>
      </c>
      <c r="DY24" s="3">
        <v>0.4</v>
      </c>
      <c r="DZ24" s="3">
        <v>0.5</v>
      </c>
      <c r="EA24" s="3">
        <v>0.5</v>
      </c>
      <c r="EB24" s="3">
        <v>0.5</v>
      </c>
      <c r="EC24" s="3">
        <v>0.6</v>
      </c>
      <c r="ED24" s="3">
        <v>0.3</v>
      </c>
      <c r="EE24" s="3">
        <v>0.4</v>
      </c>
      <c r="EF24" s="3">
        <v>0.4</v>
      </c>
      <c r="EG24" s="3">
        <v>0.4</v>
      </c>
      <c r="EH24" s="3">
        <v>0.4</v>
      </c>
      <c r="EI24" s="3">
        <v>0.4</v>
      </c>
      <c r="EJ24" s="3">
        <v>0.4</v>
      </c>
      <c r="EK24" s="3">
        <v>0.4</v>
      </c>
      <c r="EL24" s="3">
        <v>0.5</v>
      </c>
      <c r="EM24" s="3">
        <v>0.4</v>
      </c>
      <c r="EO24" s="1"/>
      <c r="EP24" s="11" t="s">
        <v>171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 t="s">
        <v>162</v>
      </c>
      <c r="D27" s="3" t="s">
        <v>162</v>
      </c>
      <c r="E27" s="3" t="s">
        <v>162</v>
      </c>
      <c r="F27" s="3" t="s">
        <v>162</v>
      </c>
      <c r="G27" s="3" t="s">
        <v>162</v>
      </c>
      <c r="H27" s="3" t="s">
        <v>162</v>
      </c>
      <c r="I27" s="3" t="s">
        <v>162</v>
      </c>
      <c r="J27" s="3" t="s">
        <v>162</v>
      </c>
      <c r="K27" s="3" t="s">
        <v>162</v>
      </c>
      <c r="L27" s="3" t="s">
        <v>162</v>
      </c>
      <c r="M27" s="3" t="s">
        <v>162</v>
      </c>
      <c r="N27" s="3" t="s">
        <v>162</v>
      </c>
      <c r="O27" s="3" t="s">
        <v>162</v>
      </c>
      <c r="P27" s="3" t="s">
        <v>162</v>
      </c>
      <c r="Q27" s="3" t="s">
        <v>162</v>
      </c>
      <c r="R27" s="3" t="s">
        <v>162</v>
      </c>
      <c r="S27" s="3" t="s">
        <v>162</v>
      </c>
      <c r="T27" s="3" t="s">
        <v>162</v>
      </c>
      <c r="U27" s="3" t="s">
        <v>162</v>
      </c>
      <c r="V27" s="3" t="s">
        <v>162</v>
      </c>
      <c r="W27" s="3" t="s">
        <v>162</v>
      </c>
      <c r="Y27" s="1"/>
      <c r="Z27" s="11" t="s">
        <v>161</v>
      </c>
      <c r="AA27" s="3" t="s">
        <v>162</v>
      </c>
      <c r="AB27" s="3" t="s">
        <v>162</v>
      </c>
      <c r="AC27" s="3" t="s">
        <v>162</v>
      </c>
      <c r="AD27" s="3" t="s">
        <v>162</v>
      </c>
      <c r="AE27" s="3" t="s">
        <v>162</v>
      </c>
      <c r="AF27" s="3" t="s">
        <v>162</v>
      </c>
      <c r="AG27" s="3">
        <v>14</v>
      </c>
      <c r="AH27" s="3">
        <v>15.3</v>
      </c>
      <c r="AI27" s="3" t="s">
        <v>162</v>
      </c>
      <c r="AJ27" s="3" t="s">
        <v>162</v>
      </c>
      <c r="AK27" s="3">
        <v>13.6</v>
      </c>
      <c r="AL27" s="3">
        <v>14.2</v>
      </c>
      <c r="AM27" s="3" t="s">
        <v>162</v>
      </c>
      <c r="AN27" s="3" t="s">
        <v>162</v>
      </c>
      <c r="AO27" s="3" t="s">
        <v>162</v>
      </c>
      <c r="AP27" s="3" t="s">
        <v>162</v>
      </c>
      <c r="AQ27" s="3" t="s">
        <v>162</v>
      </c>
      <c r="AR27" s="3" t="s">
        <v>162</v>
      </c>
      <c r="AS27" s="3" t="s">
        <v>162</v>
      </c>
      <c r="AT27" s="3">
        <v>13.9</v>
      </c>
      <c r="AU27" s="3">
        <v>18.7</v>
      </c>
      <c r="AW27" s="1"/>
      <c r="AX27" s="11" t="s">
        <v>161</v>
      </c>
      <c r="AY27" s="3">
        <v>10.9</v>
      </c>
      <c r="AZ27" s="3">
        <v>11.2</v>
      </c>
      <c r="BA27" s="3">
        <v>9.9</v>
      </c>
      <c r="BB27" s="3">
        <v>9</v>
      </c>
      <c r="BC27" s="3">
        <v>7.8</v>
      </c>
      <c r="BD27" s="3">
        <v>8.9</v>
      </c>
      <c r="BE27" s="3">
        <v>9.1</v>
      </c>
      <c r="BF27" s="3">
        <v>9.6</v>
      </c>
      <c r="BG27" s="3">
        <v>10.2</v>
      </c>
      <c r="BH27" s="3">
        <v>9</v>
      </c>
      <c r="BI27" s="3" t="s">
        <v>162</v>
      </c>
      <c r="BJ27" s="3" t="s">
        <v>162</v>
      </c>
      <c r="BK27" s="3">
        <v>11.2</v>
      </c>
      <c r="BL27" s="3" t="s">
        <v>162</v>
      </c>
      <c r="BM27" s="3" t="s">
        <v>162</v>
      </c>
      <c r="BN27" s="3" t="s">
        <v>162</v>
      </c>
      <c r="BO27" s="3">
        <v>14.5</v>
      </c>
      <c r="BP27" s="3">
        <v>12.7</v>
      </c>
      <c r="BQ27" s="3">
        <v>13</v>
      </c>
      <c r="BR27" s="3">
        <v>13.3</v>
      </c>
      <c r="BS27" s="3">
        <v>11.8</v>
      </c>
      <c r="BU27" s="1"/>
      <c r="BV27" s="11" t="s">
        <v>161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 t="s">
        <v>162</v>
      </c>
      <c r="CH27" s="3" t="s">
        <v>162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S27" s="1"/>
      <c r="CT27" s="11" t="s">
        <v>161</v>
      </c>
      <c r="CU27" s="3">
        <v>0</v>
      </c>
      <c r="CV27" s="3">
        <v>0</v>
      </c>
      <c r="CW27" s="3">
        <v>0</v>
      </c>
      <c r="CX27" s="3" t="s">
        <v>162</v>
      </c>
      <c r="CY27" s="3" t="s">
        <v>162</v>
      </c>
      <c r="CZ27" s="3" t="s">
        <v>162</v>
      </c>
      <c r="DA27" s="3">
        <v>0</v>
      </c>
      <c r="DB27" s="3" t="s">
        <v>162</v>
      </c>
      <c r="DC27" s="3" t="s">
        <v>162</v>
      </c>
      <c r="DD27" s="3">
        <v>0</v>
      </c>
      <c r="DE27" s="3" t="s">
        <v>162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 t="s">
        <v>162</v>
      </c>
      <c r="DM27" s="3">
        <v>0</v>
      </c>
      <c r="DN27" s="3">
        <v>0</v>
      </c>
      <c r="DO27" s="3">
        <v>0</v>
      </c>
      <c r="DQ27" s="1"/>
      <c r="DR27" s="11" t="s">
        <v>161</v>
      </c>
      <c r="DS27" s="3" t="s">
        <v>162</v>
      </c>
      <c r="DT27" s="3" t="s">
        <v>162</v>
      </c>
      <c r="DU27" s="3" t="s">
        <v>162</v>
      </c>
      <c r="DV27" s="3" t="s">
        <v>162</v>
      </c>
      <c r="DW27" s="3" t="s">
        <v>162</v>
      </c>
      <c r="DX27" s="3" t="s">
        <v>162</v>
      </c>
      <c r="DY27" s="3" t="s">
        <v>162</v>
      </c>
      <c r="DZ27" s="3" t="s">
        <v>162</v>
      </c>
      <c r="EA27" s="3" t="s">
        <v>162</v>
      </c>
      <c r="EB27" s="3" t="s">
        <v>162</v>
      </c>
      <c r="EC27" s="3" t="s">
        <v>162</v>
      </c>
      <c r="ED27" s="3" t="s">
        <v>162</v>
      </c>
      <c r="EE27" s="3" t="s">
        <v>162</v>
      </c>
      <c r="EF27" s="3">
        <v>13.3</v>
      </c>
      <c r="EG27" s="3" t="s">
        <v>162</v>
      </c>
      <c r="EH27" s="3" t="s">
        <v>162</v>
      </c>
      <c r="EI27" s="3" t="s">
        <v>162</v>
      </c>
      <c r="EJ27" s="3" t="s">
        <v>162</v>
      </c>
      <c r="EK27" s="3" t="s">
        <v>162</v>
      </c>
      <c r="EL27" s="3" t="s">
        <v>162</v>
      </c>
      <c r="EM27" s="3" t="s">
        <v>162</v>
      </c>
      <c r="EO27" s="1"/>
      <c r="EP27" s="11" t="s">
        <v>161</v>
      </c>
      <c r="EQ27" s="3" t="s">
        <v>162</v>
      </c>
      <c r="ER27" s="3" t="s">
        <v>162</v>
      </c>
      <c r="ES27" s="3" t="s">
        <v>162</v>
      </c>
      <c r="ET27" s="3" t="s">
        <v>162</v>
      </c>
      <c r="EU27" s="3" t="s">
        <v>162</v>
      </c>
      <c r="EV27" s="3" t="s">
        <v>162</v>
      </c>
      <c r="EW27" s="3" t="s">
        <v>162</v>
      </c>
      <c r="EX27" s="3" t="s">
        <v>162</v>
      </c>
      <c r="EY27" s="3" t="s">
        <v>162</v>
      </c>
      <c r="EZ27" s="3" t="s">
        <v>162</v>
      </c>
      <c r="FA27" s="3" t="s">
        <v>162</v>
      </c>
      <c r="FB27" s="3" t="s">
        <v>162</v>
      </c>
      <c r="FC27" s="3" t="s">
        <v>162</v>
      </c>
      <c r="FD27" s="3" t="s">
        <v>162</v>
      </c>
      <c r="FE27" s="3" t="s">
        <v>162</v>
      </c>
      <c r="FF27" s="3" t="s">
        <v>162</v>
      </c>
      <c r="FG27" s="3" t="s">
        <v>162</v>
      </c>
      <c r="FH27" s="3" t="s">
        <v>162</v>
      </c>
      <c r="FI27" s="3" t="s">
        <v>162</v>
      </c>
      <c r="FJ27" s="3" t="s">
        <v>162</v>
      </c>
      <c r="FK27" s="3" t="s">
        <v>162</v>
      </c>
    </row>
    <row r="28" ht="14.5" spans="1:167">
      <c r="A28" s="1"/>
      <c r="B28" s="11" t="s">
        <v>163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163</v>
      </c>
      <c r="AA28" s="3" t="s">
        <v>162</v>
      </c>
      <c r="AB28" s="3" t="s">
        <v>162</v>
      </c>
      <c r="AC28" s="3" t="s">
        <v>162</v>
      </c>
      <c r="AD28" s="3" t="s">
        <v>162</v>
      </c>
      <c r="AE28" s="3" t="s">
        <v>162</v>
      </c>
      <c r="AF28" s="3" t="s">
        <v>162</v>
      </c>
      <c r="AG28" s="3" t="s">
        <v>162</v>
      </c>
      <c r="AH28" s="3" t="s">
        <v>162</v>
      </c>
      <c r="AI28" s="3" t="s">
        <v>162</v>
      </c>
      <c r="AJ28" s="3" t="s">
        <v>162</v>
      </c>
      <c r="AK28" s="3" t="s">
        <v>162</v>
      </c>
      <c r="AL28" s="3" t="s">
        <v>162</v>
      </c>
      <c r="AM28" s="3">
        <v>2.3</v>
      </c>
      <c r="AN28" s="3">
        <v>3.2</v>
      </c>
      <c r="AO28" s="3">
        <v>4.1</v>
      </c>
      <c r="AP28" s="3">
        <v>5.4</v>
      </c>
      <c r="AQ28" s="3">
        <v>14.7</v>
      </c>
      <c r="AR28" s="3">
        <v>17.4</v>
      </c>
      <c r="AS28" s="3">
        <v>16.6</v>
      </c>
      <c r="AT28" s="3">
        <v>14</v>
      </c>
      <c r="AU28" s="3">
        <v>20.3</v>
      </c>
      <c r="AW28" s="1"/>
      <c r="AX28" s="11" t="s">
        <v>163</v>
      </c>
      <c r="AY28" s="3">
        <v>5.8</v>
      </c>
      <c r="AZ28" s="3">
        <v>4.4</v>
      </c>
      <c r="BA28" s="3">
        <v>3.2</v>
      </c>
      <c r="BB28" s="3">
        <v>2.7</v>
      </c>
      <c r="BC28" s="3">
        <v>5.9</v>
      </c>
      <c r="BD28" s="3">
        <v>3.7</v>
      </c>
      <c r="BE28" s="3">
        <v>4.5</v>
      </c>
      <c r="BF28" s="3">
        <v>4.5</v>
      </c>
      <c r="BG28" s="3" t="s">
        <v>162</v>
      </c>
      <c r="BH28" s="3" t="s">
        <v>162</v>
      </c>
      <c r="BI28" s="3" t="s">
        <v>162</v>
      </c>
      <c r="BJ28" s="3" t="s">
        <v>162</v>
      </c>
      <c r="BK28" s="3" t="s">
        <v>162</v>
      </c>
      <c r="BL28" s="3" t="s">
        <v>162</v>
      </c>
      <c r="BM28" s="3" t="s">
        <v>162</v>
      </c>
      <c r="BN28" s="3" t="s">
        <v>162</v>
      </c>
      <c r="BO28" s="3" t="s">
        <v>162</v>
      </c>
      <c r="BP28" s="3">
        <v>5.3</v>
      </c>
      <c r="BQ28" s="3">
        <v>5.8</v>
      </c>
      <c r="BR28" s="3">
        <v>8.6</v>
      </c>
      <c r="BS28" s="3">
        <v>12.1</v>
      </c>
      <c r="BU28" s="1"/>
      <c r="BV28" s="11" t="s">
        <v>163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100</v>
      </c>
      <c r="CM28" s="3" t="s">
        <v>162</v>
      </c>
      <c r="CN28" s="3" t="s">
        <v>162</v>
      </c>
      <c r="CO28" s="3" t="s">
        <v>162</v>
      </c>
      <c r="CP28" s="3" t="s">
        <v>162</v>
      </c>
      <c r="CQ28" s="3" t="s">
        <v>162</v>
      </c>
      <c r="CS28" s="1"/>
      <c r="CT28" s="11" t="s">
        <v>163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1.3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 t="s">
        <v>162</v>
      </c>
      <c r="DM28" s="3">
        <v>0</v>
      </c>
      <c r="DN28" s="3">
        <v>0</v>
      </c>
      <c r="DO28" s="3">
        <v>0</v>
      </c>
      <c r="DQ28" s="1"/>
      <c r="DR28" s="11" t="s">
        <v>163</v>
      </c>
      <c r="DS28" s="3" t="s">
        <v>162</v>
      </c>
      <c r="DT28" s="3" t="s">
        <v>162</v>
      </c>
      <c r="DU28" s="3" t="s">
        <v>162</v>
      </c>
      <c r="DV28" s="3" t="s">
        <v>162</v>
      </c>
      <c r="DW28" s="3" t="s">
        <v>162</v>
      </c>
      <c r="DX28" s="3" t="s">
        <v>162</v>
      </c>
      <c r="DY28" s="3" t="s">
        <v>162</v>
      </c>
      <c r="DZ28" s="3" t="s">
        <v>162</v>
      </c>
      <c r="EA28" s="3" t="s">
        <v>162</v>
      </c>
      <c r="EB28" s="3" t="s">
        <v>162</v>
      </c>
      <c r="EC28" s="3" t="s">
        <v>162</v>
      </c>
      <c r="ED28" s="3" t="s">
        <v>162</v>
      </c>
      <c r="EE28" s="3" t="s">
        <v>162</v>
      </c>
      <c r="EF28" s="3" t="s">
        <v>162</v>
      </c>
      <c r="EG28" s="3" t="s">
        <v>162</v>
      </c>
      <c r="EH28" s="3" t="s">
        <v>162</v>
      </c>
      <c r="EI28" s="3" t="s">
        <v>162</v>
      </c>
      <c r="EJ28" s="3" t="s">
        <v>162</v>
      </c>
      <c r="EK28" s="3" t="s">
        <v>162</v>
      </c>
      <c r="EL28" s="3" t="s">
        <v>162</v>
      </c>
      <c r="EM28" s="3" t="s">
        <v>162</v>
      </c>
      <c r="EO28" s="1"/>
      <c r="EP28" s="11" t="s">
        <v>163</v>
      </c>
      <c r="EQ28" s="3" t="s">
        <v>162</v>
      </c>
      <c r="ER28" s="3" t="s">
        <v>162</v>
      </c>
      <c r="ES28" s="3" t="s">
        <v>162</v>
      </c>
      <c r="ET28" s="3" t="s">
        <v>162</v>
      </c>
      <c r="EU28" s="3" t="s">
        <v>162</v>
      </c>
      <c r="EV28" s="3" t="s">
        <v>162</v>
      </c>
      <c r="EW28" s="3" t="s">
        <v>162</v>
      </c>
      <c r="EX28" s="3" t="s">
        <v>162</v>
      </c>
      <c r="EY28" s="3" t="s">
        <v>162</v>
      </c>
      <c r="EZ28" s="3" t="s">
        <v>162</v>
      </c>
      <c r="FA28" s="3" t="s">
        <v>162</v>
      </c>
      <c r="FB28" s="3" t="s">
        <v>162</v>
      </c>
      <c r="FC28" s="3" t="s">
        <v>162</v>
      </c>
      <c r="FD28" s="3" t="s">
        <v>162</v>
      </c>
      <c r="FE28" s="3" t="s">
        <v>162</v>
      </c>
      <c r="FF28" s="3" t="s">
        <v>162</v>
      </c>
      <c r="FG28" s="3" t="s">
        <v>162</v>
      </c>
      <c r="FH28" s="3" t="s">
        <v>162</v>
      </c>
      <c r="FI28" s="3" t="s">
        <v>162</v>
      </c>
      <c r="FJ28" s="3" t="s">
        <v>162</v>
      </c>
      <c r="FK28" s="3" t="s">
        <v>162</v>
      </c>
    </row>
    <row r="29" ht="14.5" spans="1:167">
      <c r="A29" s="1"/>
      <c r="B29" s="11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 t="s">
        <v>162</v>
      </c>
      <c r="L29" s="3" t="s">
        <v>162</v>
      </c>
      <c r="M29" s="3" t="s">
        <v>162</v>
      </c>
      <c r="N29" s="3" t="s">
        <v>162</v>
      </c>
      <c r="O29" s="3" t="s">
        <v>162</v>
      </c>
      <c r="P29" s="3" t="s">
        <v>162</v>
      </c>
      <c r="Q29" s="3" t="s">
        <v>162</v>
      </c>
      <c r="R29" s="3" t="s">
        <v>162</v>
      </c>
      <c r="S29" s="3" t="s">
        <v>162</v>
      </c>
      <c r="T29" s="3" t="s">
        <v>162</v>
      </c>
      <c r="U29" s="3" t="s">
        <v>162</v>
      </c>
      <c r="V29" s="3" t="s">
        <v>162</v>
      </c>
      <c r="W29" s="3" t="s">
        <v>162</v>
      </c>
      <c r="Y29" s="1"/>
      <c r="Z29" s="11" t="s">
        <v>164</v>
      </c>
      <c r="AA29" s="3" t="s">
        <v>162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 t="s">
        <v>162</v>
      </c>
      <c r="AH29" s="3" t="s">
        <v>162</v>
      </c>
      <c r="AI29" s="3" t="s">
        <v>162</v>
      </c>
      <c r="AJ29" s="3" t="s">
        <v>162</v>
      </c>
      <c r="AK29" s="3" t="s">
        <v>162</v>
      </c>
      <c r="AL29" s="3" t="s">
        <v>162</v>
      </c>
      <c r="AM29" s="3" t="s">
        <v>162</v>
      </c>
      <c r="AN29" s="3" t="s">
        <v>162</v>
      </c>
      <c r="AO29" s="3" t="s">
        <v>162</v>
      </c>
      <c r="AP29" s="3" t="s">
        <v>162</v>
      </c>
      <c r="AQ29" s="3" t="s">
        <v>162</v>
      </c>
      <c r="AR29" s="3" t="s">
        <v>162</v>
      </c>
      <c r="AS29" s="3" t="s">
        <v>162</v>
      </c>
      <c r="AT29" s="3">
        <v>0.7</v>
      </c>
      <c r="AU29" s="3">
        <v>1</v>
      </c>
      <c r="AW29" s="1"/>
      <c r="AX29" s="11" t="s">
        <v>164</v>
      </c>
      <c r="AY29" s="3" t="s">
        <v>162</v>
      </c>
      <c r="AZ29" s="3">
        <v>0</v>
      </c>
      <c r="BA29" s="3">
        <v>0</v>
      </c>
      <c r="BB29" s="3" t="s">
        <v>162</v>
      </c>
      <c r="BC29" s="3" t="s">
        <v>162</v>
      </c>
      <c r="BD29" s="3" t="s">
        <v>162</v>
      </c>
      <c r="BE29" s="3" t="s">
        <v>162</v>
      </c>
      <c r="BF29" s="3" t="s">
        <v>162</v>
      </c>
      <c r="BG29" s="3" t="s">
        <v>162</v>
      </c>
      <c r="BH29" s="3" t="s">
        <v>162</v>
      </c>
      <c r="BI29" s="3" t="s">
        <v>162</v>
      </c>
      <c r="BJ29" s="3" t="s">
        <v>162</v>
      </c>
      <c r="BK29" s="3" t="s">
        <v>162</v>
      </c>
      <c r="BL29" s="3" t="s">
        <v>162</v>
      </c>
      <c r="BM29" s="3" t="s">
        <v>162</v>
      </c>
      <c r="BN29" s="3" t="s">
        <v>162</v>
      </c>
      <c r="BO29" s="3" t="s">
        <v>162</v>
      </c>
      <c r="BP29" s="3" t="s">
        <v>162</v>
      </c>
      <c r="BQ29" s="3">
        <v>0.5</v>
      </c>
      <c r="BR29" s="3">
        <v>0.7</v>
      </c>
      <c r="BS29" s="3">
        <v>0.7</v>
      </c>
      <c r="BU29" s="1"/>
      <c r="BV29" s="11" t="s">
        <v>164</v>
      </c>
      <c r="BW29" s="3">
        <v>0</v>
      </c>
      <c r="BX29" s="3">
        <v>0</v>
      </c>
      <c r="BY29" s="3">
        <v>0</v>
      </c>
      <c r="BZ29" s="3">
        <v>0</v>
      </c>
      <c r="CA29" s="3" t="s">
        <v>162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S29" s="1"/>
      <c r="CT29" s="11" t="s">
        <v>164</v>
      </c>
      <c r="CU29" s="3">
        <v>0</v>
      </c>
      <c r="CV29" s="3">
        <v>0</v>
      </c>
      <c r="CW29" s="3">
        <v>100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 t="s">
        <v>162</v>
      </c>
      <c r="DM29" s="3">
        <v>0</v>
      </c>
      <c r="DN29" s="3">
        <v>0</v>
      </c>
      <c r="DO29" s="3">
        <v>0</v>
      </c>
      <c r="DQ29" s="1"/>
      <c r="DR29" s="11" t="s">
        <v>164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 t="s">
        <v>162</v>
      </c>
      <c r="EC29" s="3" t="s">
        <v>162</v>
      </c>
      <c r="ED29" s="3" t="s">
        <v>162</v>
      </c>
      <c r="EE29" s="3" t="s">
        <v>162</v>
      </c>
      <c r="EF29" s="3" t="s">
        <v>162</v>
      </c>
      <c r="EG29" s="3" t="s">
        <v>162</v>
      </c>
      <c r="EH29" s="3" t="s">
        <v>162</v>
      </c>
      <c r="EI29" s="3" t="s">
        <v>162</v>
      </c>
      <c r="EJ29" s="3" t="s">
        <v>162</v>
      </c>
      <c r="EK29" s="3" t="s">
        <v>162</v>
      </c>
      <c r="EL29" s="3" t="s">
        <v>162</v>
      </c>
      <c r="EM29" s="3" t="s">
        <v>162</v>
      </c>
      <c r="EO29" s="1"/>
      <c r="EP29" s="11" t="s">
        <v>164</v>
      </c>
      <c r="EQ29" s="3" t="s">
        <v>162</v>
      </c>
      <c r="ER29" s="3" t="s">
        <v>162</v>
      </c>
      <c r="ES29" s="3" t="s">
        <v>162</v>
      </c>
      <c r="ET29" s="3" t="s">
        <v>162</v>
      </c>
      <c r="EU29" s="3">
        <v>0</v>
      </c>
      <c r="EV29" s="3" t="s">
        <v>162</v>
      </c>
      <c r="EW29" s="3" t="s">
        <v>162</v>
      </c>
      <c r="EX29" s="3" t="s">
        <v>162</v>
      </c>
      <c r="EY29" s="3" t="s">
        <v>162</v>
      </c>
      <c r="EZ29" s="3" t="s">
        <v>162</v>
      </c>
      <c r="FA29" s="3" t="s">
        <v>162</v>
      </c>
      <c r="FB29" s="3" t="s">
        <v>162</v>
      </c>
      <c r="FC29" s="3" t="s">
        <v>162</v>
      </c>
      <c r="FD29" s="3">
        <v>0.3</v>
      </c>
      <c r="FE29" s="3" t="s">
        <v>162</v>
      </c>
      <c r="FF29" s="3" t="s">
        <v>162</v>
      </c>
      <c r="FG29" s="3" t="s">
        <v>162</v>
      </c>
      <c r="FH29" s="3" t="s">
        <v>162</v>
      </c>
      <c r="FI29" s="3" t="s">
        <v>162</v>
      </c>
      <c r="FJ29" s="3" t="s">
        <v>162</v>
      </c>
      <c r="FK29" s="3" t="s">
        <v>162</v>
      </c>
    </row>
    <row r="30" ht="14.5" spans="1:167">
      <c r="A30" s="1"/>
      <c r="B30" s="11" t="s">
        <v>165</v>
      </c>
      <c r="C30" s="3" t="s">
        <v>162</v>
      </c>
      <c r="D30" s="3" t="s">
        <v>162</v>
      </c>
      <c r="E30" s="3" t="s">
        <v>162</v>
      </c>
      <c r="F30" s="3" t="s">
        <v>162</v>
      </c>
      <c r="G30" s="3" t="s">
        <v>162</v>
      </c>
      <c r="H30" s="3" t="s">
        <v>162</v>
      </c>
      <c r="I30" s="3" t="s">
        <v>162</v>
      </c>
      <c r="J30" s="3" t="s">
        <v>162</v>
      </c>
      <c r="K30" s="3" t="s">
        <v>162</v>
      </c>
      <c r="L30" s="3" t="s">
        <v>162</v>
      </c>
      <c r="M30" s="3" t="s">
        <v>162</v>
      </c>
      <c r="N30" s="3" t="s">
        <v>162</v>
      </c>
      <c r="O30" s="3" t="s">
        <v>162</v>
      </c>
      <c r="P30" s="3" t="s">
        <v>162</v>
      </c>
      <c r="Q30" s="3" t="s">
        <v>162</v>
      </c>
      <c r="R30" s="3" t="s">
        <v>162</v>
      </c>
      <c r="S30" s="3" t="s">
        <v>162</v>
      </c>
      <c r="T30" s="3" t="s">
        <v>162</v>
      </c>
      <c r="U30" s="3" t="s">
        <v>162</v>
      </c>
      <c r="V30" s="3">
        <v>0</v>
      </c>
      <c r="W30" s="3">
        <v>0</v>
      </c>
      <c r="Y30" s="1"/>
      <c r="Z30" s="11" t="s">
        <v>165</v>
      </c>
      <c r="AA30" s="3" t="s">
        <v>162</v>
      </c>
      <c r="AB30" s="3" t="s">
        <v>162</v>
      </c>
      <c r="AC30" s="3" t="s">
        <v>162</v>
      </c>
      <c r="AD30" s="3" t="s">
        <v>162</v>
      </c>
      <c r="AE30" s="3" t="s">
        <v>162</v>
      </c>
      <c r="AF30" s="3" t="s">
        <v>162</v>
      </c>
      <c r="AG30" s="3" t="s">
        <v>162</v>
      </c>
      <c r="AH30" s="3" t="s">
        <v>162</v>
      </c>
      <c r="AI30" s="3" t="s">
        <v>162</v>
      </c>
      <c r="AJ30" s="3" t="s">
        <v>162</v>
      </c>
      <c r="AK30" s="3" t="s">
        <v>162</v>
      </c>
      <c r="AL30" s="3" t="s">
        <v>162</v>
      </c>
      <c r="AM30" s="3" t="s">
        <v>162</v>
      </c>
      <c r="AN30" s="3" t="s">
        <v>162</v>
      </c>
      <c r="AO30" s="3" t="s">
        <v>162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W30" s="1"/>
      <c r="AX30" s="11" t="s">
        <v>165</v>
      </c>
      <c r="AY30" s="3" t="s">
        <v>162</v>
      </c>
      <c r="AZ30" s="3" t="s">
        <v>162</v>
      </c>
      <c r="BA30" s="3" t="s">
        <v>162</v>
      </c>
      <c r="BB30" s="3" t="s">
        <v>162</v>
      </c>
      <c r="BC30" s="3" t="s">
        <v>162</v>
      </c>
      <c r="BD30" s="3" t="s">
        <v>162</v>
      </c>
      <c r="BE30" s="3" t="s">
        <v>162</v>
      </c>
      <c r="BF30" s="3" t="s">
        <v>162</v>
      </c>
      <c r="BG30" s="3" t="s">
        <v>162</v>
      </c>
      <c r="BH30" s="3" t="s">
        <v>162</v>
      </c>
      <c r="BI30" s="3" t="s">
        <v>162</v>
      </c>
      <c r="BJ30" s="3" t="s">
        <v>162</v>
      </c>
      <c r="BK30" s="3" t="s">
        <v>162</v>
      </c>
      <c r="BL30" s="3" t="s">
        <v>162</v>
      </c>
      <c r="BM30" s="3" t="s">
        <v>162</v>
      </c>
      <c r="BN30" s="3">
        <v>0</v>
      </c>
      <c r="BO30" s="3">
        <v>0</v>
      </c>
      <c r="BP30" s="3">
        <v>0</v>
      </c>
      <c r="BQ30" s="3">
        <v>0.1</v>
      </c>
      <c r="BR30" s="3">
        <v>0.1</v>
      </c>
      <c r="BS30" s="3">
        <v>0.1</v>
      </c>
      <c r="BU30" s="1"/>
      <c r="BV30" s="11" t="s">
        <v>165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165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165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 t="s">
        <v>162</v>
      </c>
      <c r="EC30" s="3" t="s">
        <v>162</v>
      </c>
      <c r="ED30" s="3">
        <v>0</v>
      </c>
      <c r="EE30" s="3" t="s">
        <v>162</v>
      </c>
      <c r="EF30" s="3" t="s">
        <v>162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165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 t="s">
        <v>162</v>
      </c>
      <c r="P31" s="3" t="s">
        <v>162</v>
      </c>
      <c r="Q31" s="3" t="s">
        <v>162</v>
      </c>
      <c r="R31" s="3" t="s">
        <v>162</v>
      </c>
      <c r="S31" s="3" t="s">
        <v>162</v>
      </c>
      <c r="T31" s="3" t="s">
        <v>162</v>
      </c>
      <c r="U31" s="3" t="s">
        <v>162</v>
      </c>
      <c r="V31" s="3" t="s">
        <v>162</v>
      </c>
      <c r="W31" s="3" t="s">
        <v>162</v>
      </c>
      <c r="Y31" s="1"/>
      <c r="Z31" s="11" t="s">
        <v>166</v>
      </c>
      <c r="AA31" s="3" t="s">
        <v>162</v>
      </c>
      <c r="AB31" s="3" t="s">
        <v>162</v>
      </c>
      <c r="AC31" s="3" t="s">
        <v>162</v>
      </c>
      <c r="AD31" s="3" t="s">
        <v>162</v>
      </c>
      <c r="AE31" s="3" t="s">
        <v>162</v>
      </c>
      <c r="AF31" s="3" t="s">
        <v>162</v>
      </c>
      <c r="AG31" s="3" t="s">
        <v>162</v>
      </c>
      <c r="AH31" s="3" t="s">
        <v>162</v>
      </c>
      <c r="AI31" s="3" t="s">
        <v>162</v>
      </c>
      <c r="AJ31" s="3" t="s">
        <v>162</v>
      </c>
      <c r="AK31" s="3" t="s">
        <v>162</v>
      </c>
      <c r="AL31" s="3" t="s">
        <v>162</v>
      </c>
      <c r="AM31" s="3" t="s">
        <v>162</v>
      </c>
      <c r="AN31" s="3" t="s">
        <v>162</v>
      </c>
      <c r="AO31" s="3" t="s">
        <v>162</v>
      </c>
      <c r="AP31" s="3" t="s">
        <v>162</v>
      </c>
      <c r="AQ31" s="3" t="s">
        <v>162</v>
      </c>
      <c r="AR31" s="3" t="s">
        <v>162</v>
      </c>
      <c r="AS31" s="3">
        <v>43.1</v>
      </c>
      <c r="AT31" s="3">
        <v>46.1</v>
      </c>
      <c r="AU31" s="3">
        <v>28.2</v>
      </c>
      <c r="AW31" s="1"/>
      <c r="AX31" s="11" t="s">
        <v>166</v>
      </c>
      <c r="AY31" s="3" t="s">
        <v>162</v>
      </c>
      <c r="AZ31" s="3" t="s">
        <v>162</v>
      </c>
      <c r="BA31" s="3" t="s">
        <v>162</v>
      </c>
      <c r="BB31" s="3" t="s">
        <v>162</v>
      </c>
      <c r="BC31" s="3" t="s">
        <v>162</v>
      </c>
      <c r="BD31" s="3" t="s">
        <v>162</v>
      </c>
      <c r="BE31" s="3" t="s">
        <v>162</v>
      </c>
      <c r="BF31" s="3" t="s">
        <v>162</v>
      </c>
      <c r="BG31" s="3" t="s">
        <v>162</v>
      </c>
      <c r="BH31" s="3" t="s">
        <v>162</v>
      </c>
      <c r="BI31" s="3" t="s">
        <v>162</v>
      </c>
      <c r="BJ31" s="3" t="s">
        <v>162</v>
      </c>
      <c r="BK31" s="3" t="s">
        <v>162</v>
      </c>
      <c r="BL31" s="3">
        <v>49.4</v>
      </c>
      <c r="BM31" s="3" t="s">
        <v>162</v>
      </c>
      <c r="BN31" s="3" t="s">
        <v>162</v>
      </c>
      <c r="BO31" s="3" t="s">
        <v>162</v>
      </c>
      <c r="BP31" s="3">
        <v>32.8</v>
      </c>
      <c r="BQ31" s="3">
        <v>32.3</v>
      </c>
      <c r="BR31" s="3">
        <v>39.5</v>
      </c>
      <c r="BS31" s="3">
        <v>35</v>
      </c>
      <c r="BU31" s="1"/>
      <c r="BV31" s="11" t="s">
        <v>166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166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166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166</v>
      </c>
      <c r="EQ31" s="3" t="s">
        <v>162</v>
      </c>
      <c r="ER31" s="3" t="s">
        <v>162</v>
      </c>
      <c r="ES31" s="3" t="s">
        <v>162</v>
      </c>
      <c r="ET31" s="3" t="s">
        <v>162</v>
      </c>
      <c r="EU31" s="3" t="s">
        <v>162</v>
      </c>
      <c r="EV31" s="3" t="s">
        <v>162</v>
      </c>
      <c r="EW31" s="3" t="s">
        <v>162</v>
      </c>
      <c r="EX31" s="3" t="s">
        <v>162</v>
      </c>
      <c r="EY31" s="3" t="s">
        <v>162</v>
      </c>
      <c r="EZ31" s="3" t="s">
        <v>162</v>
      </c>
      <c r="FA31" s="3" t="s">
        <v>162</v>
      </c>
      <c r="FB31" s="3" t="s">
        <v>162</v>
      </c>
      <c r="FC31" s="3" t="s">
        <v>162</v>
      </c>
      <c r="FD31" s="3" t="s">
        <v>162</v>
      </c>
      <c r="FE31" s="3" t="s">
        <v>162</v>
      </c>
      <c r="FF31" s="3" t="s">
        <v>162</v>
      </c>
      <c r="FG31" s="3" t="s">
        <v>162</v>
      </c>
      <c r="FH31" s="3" t="s">
        <v>162</v>
      </c>
      <c r="FI31" s="3" t="s">
        <v>162</v>
      </c>
      <c r="FJ31" s="3" t="s">
        <v>162</v>
      </c>
      <c r="FK31" s="3" t="s">
        <v>162</v>
      </c>
    </row>
    <row r="32" ht="14.5" spans="1:167">
      <c r="A32" s="1"/>
      <c r="B32" s="11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 t="s">
        <v>162</v>
      </c>
      <c r="I32" s="3" t="s">
        <v>162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Y32" s="1"/>
      <c r="Z32" s="11" t="s">
        <v>167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 t="s">
        <v>162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 t="s">
        <v>162</v>
      </c>
      <c r="AT32" s="3">
        <v>0</v>
      </c>
      <c r="AU32" s="3">
        <v>0</v>
      </c>
      <c r="AW32" s="1"/>
      <c r="AX32" s="11" t="s">
        <v>167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 t="s">
        <v>162</v>
      </c>
      <c r="BE32" s="3">
        <v>0</v>
      </c>
      <c r="BF32" s="3" t="s">
        <v>162</v>
      </c>
      <c r="BG32" s="3" t="s">
        <v>162</v>
      </c>
      <c r="BH32" s="3">
        <v>0</v>
      </c>
      <c r="BI32" s="3">
        <v>0</v>
      </c>
      <c r="BJ32" s="3" t="s">
        <v>162</v>
      </c>
      <c r="BK32" s="3" t="s">
        <v>162</v>
      </c>
      <c r="BL32" s="3" t="s">
        <v>162</v>
      </c>
      <c r="BM32" s="3" t="s">
        <v>162</v>
      </c>
      <c r="BN32" s="3" t="s">
        <v>162</v>
      </c>
      <c r="BO32" s="3" t="s">
        <v>162</v>
      </c>
      <c r="BP32" s="3" t="s">
        <v>162</v>
      </c>
      <c r="BQ32" s="3">
        <v>0</v>
      </c>
      <c r="BR32" s="3">
        <v>0</v>
      </c>
      <c r="BS32" s="3">
        <v>0.1</v>
      </c>
      <c r="BU32" s="1"/>
      <c r="BV32" s="11" t="s">
        <v>167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S32" s="1"/>
      <c r="CT32" s="11" t="s">
        <v>167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Q32" s="1"/>
      <c r="DR32" s="11" t="s">
        <v>167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 t="s">
        <v>162</v>
      </c>
      <c r="EC32" s="3" t="s">
        <v>162</v>
      </c>
      <c r="ED32" s="3" t="s">
        <v>162</v>
      </c>
      <c r="EE32" s="3" t="s">
        <v>162</v>
      </c>
      <c r="EF32" s="3">
        <v>0</v>
      </c>
      <c r="EG32" s="3">
        <v>0</v>
      </c>
      <c r="EH32" s="3" t="s">
        <v>162</v>
      </c>
      <c r="EI32" s="3" t="s">
        <v>162</v>
      </c>
      <c r="EJ32" s="3" t="s">
        <v>162</v>
      </c>
      <c r="EK32" s="3" t="s">
        <v>162</v>
      </c>
      <c r="EL32" s="3" t="s">
        <v>162</v>
      </c>
      <c r="EM32" s="3" t="s">
        <v>162</v>
      </c>
      <c r="EO32" s="1"/>
      <c r="EP32" s="11" t="s">
        <v>167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 t="s">
        <v>162</v>
      </c>
      <c r="EW32" s="3" t="s">
        <v>162</v>
      </c>
      <c r="EX32" s="3" t="s">
        <v>162</v>
      </c>
      <c r="EY32" s="3" t="s">
        <v>162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 t="s">
        <v>162</v>
      </c>
      <c r="FI32" s="3" t="s">
        <v>162</v>
      </c>
      <c r="FJ32" s="3" t="s">
        <v>162</v>
      </c>
      <c r="FK32" s="3" t="s">
        <v>162</v>
      </c>
    </row>
    <row r="33" ht="14.5" spans="1:167">
      <c r="A33" s="1"/>
      <c r="B33" s="11" t="s">
        <v>168</v>
      </c>
      <c r="C33" s="3" t="s">
        <v>162</v>
      </c>
      <c r="D33" s="3" t="s">
        <v>162</v>
      </c>
      <c r="E33" s="3" t="s">
        <v>162</v>
      </c>
      <c r="F33" s="3" t="s">
        <v>162</v>
      </c>
      <c r="G33" s="3" t="s">
        <v>162</v>
      </c>
      <c r="H33" s="3" t="s">
        <v>162</v>
      </c>
      <c r="I33" s="3" t="s">
        <v>162</v>
      </c>
      <c r="J33" s="3" t="s">
        <v>162</v>
      </c>
      <c r="K33" s="3" t="s">
        <v>162</v>
      </c>
      <c r="L33" s="3" t="s">
        <v>162</v>
      </c>
      <c r="M33" s="3" t="s">
        <v>162</v>
      </c>
      <c r="N33" s="3" t="s">
        <v>162</v>
      </c>
      <c r="O33" s="3" t="s">
        <v>162</v>
      </c>
      <c r="P33" s="3" t="s">
        <v>162</v>
      </c>
      <c r="Q33" s="3" t="s">
        <v>162</v>
      </c>
      <c r="R33" s="3" t="s">
        <v>162</v>
      </c>
      <c r="S33" s="3" t="s">
        <v>162</v>
      </c>
      <c r="T33" s="3" t="s">
        <v>162</v>
      </c>
      <c r="U33" s="3" t="s">
        <v>162</v>
      </c>
      <c r="V33" s="3" t="s">
        <v>162</v>
      </c>
      <c r="W33" s="3" t="s">
        <v>162</v>
      </c>
      <c r="Y33" s="1"/>
      <c r="Z33" s="11" t="s">
        <v>168</v>
      </c>
      <c r="AA33" s="3" t="s">
        <v>162</v>
      </c>
      <c r="AB33" s="3" t="s">
        <v>162</v>
      </c>
      <c r="AC33" s="3" t="s">
        <v>162</v>
      </c>
      <c r="AD33" s="3" t="s">
        <v>162</v>
      </c>
      <c r="AE33" s="3" t="s">
        <v>162</v>
      </c>
      <c r="AF33" s="3" t="s">
        <v>162</v>
      </c>
      <c r="AG33" s="3" t="s">
        <v>162</v>
      </c>
      <c r="AH33" s="3" t="s">
        <v>162</v>
      </c>
      <c r="AI33" s="3">
        <v>56.4</v>
      </c>
      <c r="AJ33" s="3" t="s">
        <v>162</v>
      </c>
      <c r="AK33" s="3">
        <v>49.1</v>
      </c>
      <c r="AL33" s="3" t="s">
        <v>162</v>
      </c>
      <c r="AM33" s="3" t="s">
        <v>162</v>
      </c>
      <c r="AN33" s="3" t="s">
        <v>162</v>
      </c>
      <c r="AO33" s="3" t="s">
        <v>162</v>
      </c>
      <c r="AP33" s="3" t="s">
        <v>162</v>
      </c>
      <c r="AQ33" s="3" t="s">
        <v>162</v>
      </c>
      <c r="AR33" s="3" t="s">
        <v>162</v>
      </c>
      <c r="AS33" s="3">
        <v>16.1</v>
      </c>
      <c r="AT33" s="3">
        <v>18.2</v>
      </c>
      <c r="AU33" s="3">
        <v>21.9</v>
      </c>
      <c r="AW33" s="1"/>
      <c r="AX33" s="11" t="s">
        <v>168</v>
      </c>
      <c r="AY33" s="3" t="s">
        <v>162</v>
      </c>
      <c r="AZ33" s="3" t="s">
        <v>162</v>
      </c>
      <c r="BA33" s="3" t="s">
        <v>162</v>
      </c>
      <c r="BB33" s="3" t="s">
        <v>162</v>
      </c>
      <c r="BC33" s="3" t="s">
        <v>162</v>
      </c>
      <c r="BD33" s="3" t="s">
        <v>162</v>
      </c>
      <c r="BE33" s="3" t="s">
        <v>162</v>
      </c>
      <c r="BF33" s="3" t="s">
        <v>162</v>
      </c>
      <c r="BG33" s="3" t="s">
        <v>162</v>
      </c>
      <c r="BH33" s="3" t="s">
        <v>162</v>
      </c>
      <c r="BI33" s="3" t="s">
        <v>162</v>
      </c>
      <c r="BJ33" s="3" t="s">
        <v>162</v>
      </c>
      <c r="BK33" s="3" t="s">
        <v>162</v>
      </c>
      <c r="BL33" s="3" t="s">
        <v>162</v>
      </c>
      <c r="BM33" s="3" t="s">
        <v>162</v>
      </c>
      <c r="BN33" s="3" t="s">
        <v>162</v>
      </c>
      <c r="BO33" s="3" t="s">
        <v>162</v>
      </c>
      <c r="BP33" s="3" t="s">
        <v>162</v>
      </c>
      <c r="BQ33" s="3">
        <v>25.6</v>
      </c>
      <c r="BR33" s="3">
        <v>21.1</v>
      </c>
      <c r="BS33" s="3">
        <v>26</v>
      </c>
      <c r="BU33" s="1"/>
      <c r="BV33" s="11" t="s">
        <v>168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168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 t="s">
        <v>162</v>
      </c>
      <c r="DT33" s="3" t="s">
        <v>162</v>
      </c>
      <c r="DU33" s="3" t="s">
        <v>162</v>
      </c>
      <c r="DV33" s="3" t="s">
        <v>162</v>
      </c>
      <c r="DW33" s="3" t="s">
        <v>162</v>
      </c>
      <c r="DX33" s="3" t="s">
        <v>162</v>
      </c>
      <c r="DY33" s="3" t="s">
        <v>162</v>
      </c>
      <c r="DZ33" s="3" t="s">
        <v>162</v>
      </c>
      <c r="EA33" s="3" t="s">
        <v>162</v>
      </c>
      <c r="EB33" s="3" t="s">
        <v>162</v>
      </c>
      <c r="EC33" s="3" t="s">
        <v>162</v>
      </c>
      <c r="ED33" s="3" t="s">
        <v>162</v>
      </c>
      <c r="EE33" s="3" t="s">
        <v>162</v>
      </c>
      <c r="EF33" s="3" t="s">
        <v>162</v>
      </c>
      <c r="EG33" s="3" t="s">
        <v>162</v>
      </c>
      <c r="EH33" s="3" t="s">
        <v>162</v>
      </c>
      <c r="EI33" s="3" t="s">
        <v>162</v>
      </c>
      <c r="EJ33" s="3" t="s">
        <v>162</v>
      </c>
      <c r="EK33" s="3" t="s">
        <v>162</v>
      </c>
      <c r="EL33" s="3" t="s">
        <v>162</v>
      </c>
      <c r="EM33" s="3" t="s">
        <v>162</v>
      </c>
      <c r="EO33" s="1"/>
      <c r="EP33" s="11" t="s">
        <v>168</v>
      </c>
      <c r="EQ33" s="3" t="s">
        <v>162</v>
      </c>
      <c r="ER33" s="3" t="s">
        <v>162</v>
      </c>
      <c r="ES33" s="3" t="s">
        <v>162</v>
      </c>
      <c r="ET33" s="3" t="s">
        <v>162</v>
      </c>
      <c r="EU33" s="3" t="s">
        <v>162</v>
      </c>
      <c r="EV33" s="3" t="s">
        <v>162</v>
      </c>
      <c r="EW33" s="3" t="s">
        <v>162</v>
      </c>
      <c r="EX33" s="3" t="s">
        <v>162</v>
      </c>
      <c r="EY33" s="3" t="s">
        <v>162</v>
      </c>
      <c r="EZ33" s="3" t="s">
        <v>162</v>
      </c>
      <c r="FA33" s="3" t="s">
        <v>162</v>
      </c>
      <c r="FB33" s="3" t="s">
        <v>162</v>
      </c>
      <c r="FC33" s="3" t="s">
        <v>162</v>
      </c>
      <c r="FD33" s="3" t="s">
        <v>162</v>
      </c>
      <c r="FE33" s="3" t="s">
        <v>162</v>
      </c>
      <c r="FF33" s="3" t="s">
        <v>162</v>
      </c>
      <c r="FG33" s="3" t="s">
        <v>162</v>
      </c>
      <c r="FH33" s="3" t="s">
        <v>162</v>
      </c>
      <c r="FI33" s="3" t="s">
        <v>162</v>
      </c>
      <c r="FJ33" s="3" t="s">
        <v>162</v>
      </c>
      <c r="FK33" s="3" t="s">
        <v>162</v>
      </c>
    </row>
    <row r="34" ht="14.5" spans="1:167">
      <c r="A34" s="1"/>
      <c r="B34" s="11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 t="s">
        <v>162</v>
      </c>
      <c r="AQ34" s="3" t="s">
        <v>162</v>
      </c>
      <c r="AR34" s="3" t="s">
        <v>162</v>
      </c>
      <c r="AS34" s="3" t="s">
        <v>162</v>
      </c>
      <c r="AT34" s="3">
        <v>4.2</v>
      </c>
      <c r="AU34" s="3">
        <v>6.1</v>
      </c>
      <c r="AW34" s="1"/>
      <c r="AX34" s="11" t="s">
        <v>169</v>
      </c>
      <c r="AY34" s="3" t="s">
        <v>162</v>
      </c>
      <c r="AZ34" s="3" t="s">
        <v>162</v>
      </c>
      <c r="BA34" s="3" t="s">
        <v>162</v>
      </c>
      <c r="BB34" s="3" t="s">
        <v>162</v>
      </c>
      <c r="BC34" s="3" t="s">
        <v>162</v>
      </c>
      <c r="BD34" s="3" t="s">
        <v>162</v>
      </c>
      <c r="BE34" s="3" t="s">
        <v>162</v>
      </c>
      <c r="BF34" s="3" t="s">
        <v>162</v>
      </c>
      <c r="BG34" s="3" t="s">
        <v>162</v>
      </c>
      <c r="BH34" s="3" t="s">
        <v>162</v>
      </c>
      <c r="BI34" s="3" t="s">
        <v>162</v>
      </c>
      <c r="BJ34" s="3" t="s">
        <v>162</v>
      </c>
      <c r="BK34" s="3" t="s">
        <v>162</v>
      </c>
      <c r="BL34" s="3" t="s">
        <v>162</v>
      </c>
      <c r="BM34" s="3" t="s">
        <v>162</v>
      </c>
      <c r="BN34" s="3">
        <v>0</v>
      </c>
      <c r="BO34" s="3" t="s">
        <v>162</v>
      </c>
      <c r="BP34" s="3" t="s">
        <v>162</v>
      </c>
      <c r="BQ34" s="3">
        <v>7.3</v>
      </c>
      <c r="BR34" s="3">
        <v>0</v>
      </c>
      <c r="BS34" s="3">
        <v>0</v>
      </c>
      <c r="BU34" s="1"/>
      <c r="BV34" s="11" t="s">
        <v>169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 t="s">
        <v>162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170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170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170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170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170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170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171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171</v>
      </c>
      <c r="AA36" s="3">
        <v>2.9</v>
      </c>
      <c r="AB36" s="3">
        <v>1.6</v>
      </c>
      <c r="AC36" s="3">
        <v>3.1</v>
      </c>
      <c r="AD36" s="3">
        <v>5.5</v>
      </c>
      <c r="AE36" s="3">
        <v>2.7</v>
      </c>
      <c r="AF36" s="3">
        <v>2.9</v>
      </c>
      <c r="AG36" s="3">
        <v>4.9</v>
      </c>
      <c r="AH36" s="3">
        <v>6.1</v>
      </c>
      <c r="AI36" s="3">
        <v>3.7</v>
      </c>
      <c r="AJ36" s="3">
        <v>5.2</v>
      </c>
      <c r="AK36" s="3">
        <v>5.8</v>
      </c>
      <c r="AL36" s="3">
        <v>3.1</v>
      </c>
      <c r="AM36" s="3">
        <v>3</v>
      </c>
      <c r="AN36" s="3">
        <v>3.5</v>
      </c>
      <c r="AO36" s="3">
        <v>3.5</v>
      </c>
      <c r="AP36" s="3">
        <v>3.1</v>
      </c>
      <c r="AQ36" s="3">
        <v>3</v>
      </c>
      <c r="AR36" s="3">
        <v>2.7</v>
      </c>
      <c r="AS36" s="3">
        <v>2.8</v>
      </c>
      <c r="AT36" s="3">
        <v>2.9</v>
      </c>
      <c r="AU36" s="3">
        <v>3.7</v>
      </c>
      <c r="AW36" s="1"/>
      <c r="AX36" s="11" t="s">
        <v>171</v>
      </c>
      <c r="AY36" s="3">
        <v>8</v>
      </c>
      <c r="AZ36" s="3">
        <v>4.5</v>
      </c>
      <c r="BA36" s="3">
        <v>7.8</v>
      </c>
      <c r="BB36" s="3">
        <v>12.6</v>
      </c>
      <c r="BC36" s="3">
        <v>7.4</v>
      </c>
      <c r="BD36" s="3">
        <v>8.1</v>
      </c>
      <c r="BE36" s="3">
        <v>8.5</v>
      </c>
      <c r="BF36" s="3">
        <v>10.8</v>
      </c>
      <c r="BG36" s="3">
        <v>11.9</v>
      </c>
      <c r="BH36" s="3">
        <v>13.6</v>
      </c>
      <c r="BI36" s="3">
        <v>16.9</v>
      </c>
      <c r="BJ36" s="3">
        <v>10.7</v>
      </c>
      <c r="BK36" s="3">
        <v>11.1</v>
      </c>
      <c r="BL36" s="3">
        <v>11.8</v>
      </c>
      <c r="BM36" s="3">
        <v>12.3</v>
      </c>
      <c r="BN36" s="3">
        <v>12.9</v>
      </c>
      <c r="BO36" s="3">
        <v>13.3</v>
      </c>
      <c r="BP36" s="3">
        <v>13.7</v>
      </c>
      <c r="BQ36" s="3">
        <v>15.4</v>
      </c>
      <c r="BR36" s="3">
        <v>16.6</v>
      </c>
      <c r="BS36" s="3">
        <v>14.3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171</v>
      </c>
      <c r="DS36" s="3">
        <v>2.8</v>
      </c>
      <c r="DT36" s="3">
        <v>1.7</v>
      </c>
      <c r="DU36" s="3">
        <v>3.1</v>
      </c>
      <c r="DV36" s="3">
        <v>8.4</v>
      </c>
      <c r="DW36" s="3">
        <v>3.7</v>
      </c>
      <c r="DX36" s="3">
        <v>3.6</v>
      </c>
      <c r="DY36" s="3">
        <v>3.9</v>
      </c>
      <c r="DZ36" s="3">
        <v>4.9</v>
      </c>
      <c r="EA36" s="3">
        <v>4.9</v>
      </c>
      <c r="EB36" s="3">
        <v>5.5</v>
      </c>
      <c r="EC36" s="3">
        <v>6</v>
      </c>
      <c r="ED36" s="3">
        <v>3.2</v>
      </c>
      <c r="EE36" s="3">
        <v>3.7</v>
      </c>
      <c r="EF36" s="3">
        <v>3.6</v>
      </c>
      <c r="EG36" s="3">
        <v>4.2</v>
      </c>
      <c r="EH36" s="3">
        <v>3.9</v>
      </c>
      <c r="EI36" s="3">
        <v>4.7</v>
      </c>
      <c r="EJ36" s="3">
        <v>3.5</v>
      </c>
      <c r="EK36" s="3">
        <v>3.5</v>
      </c>
      <c r="EL36" s="3">
        <v>4.3</v>
      </c>
      <c r="EM36" s="3">
        <v>3.9</v>
      </c>
      <c r="EO36" s="1"/>
      <c r="EP36" s="11" t="s">
        <v>171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12" t="s">
        <v>217</v>
      </c>
      <c r="C38" s="5">
        <v>0.1</v>
      </c>
      <c r="D38" s="5">
        <v>0.1</v>
      </c>
      <c r="E38" s="5">
        <v>0.1</v>
      </c>
      <c r="F38" s="5">
        <v>0.1</v>
      </c>
      <c r="G38" s="5">
        <v>0.1</v>
      </c>
      <c r="H38" s="5">
        <v>0.1</v>
      </c>
      <c r="I38" s="5">
        <v>0.1</v>
      </c>
      <c r="J38" s="5">
        <v>0.1</v>
      </c>
      <c r="K38" s="5">
        <v>0.1</v>
      </c>
      <c r="L38" s="5">
        <v>0.1</v>
      </c>
      <c r="M38" s="5">
        <v>0.1</v>
      </c>
      <c r="N38" s="5">
        <v>0.1</v>
      </c>
      <c r="O38" s="5">
        <v>0.1</v>
      </c>
      <c r="P38" s="5">
        <v>0.1</v>
      </c>
      <c r="Q38" s="5">
        <v>0.1</v>
      </c>
      <c r="R38" s="5">
        <v>0.1</v>
      </c>
      <c r="S38" s="5">
        <v>0.1</v>
      </c>
      <c r="T38" s="5">
        <v>0.1</v>
      </c>
      <c r="U38" s="5">
        <v>0.1</v>
      </c>
      <c r="V38" s="5">
        <v>0.1</v>
      </c>
      <c r="W38" s="5">
        <v>0.1</v>
      </c>
      <c r="Y38" s="8"/>
      <c r="Z38" s="12" t="s">
        <v>217</v>
      </c>
      <c r="AA38" s="5">
        <v>0.8</v>
      </c>
      <c r="AB38" s="5">
        <v>0.8</v>
      </c>
      <c r="AC38" s="5">
        <v>0.8</v>
      </c>
      <c r="AD38" s="5">
        <v>0.8</v>
      </c>
      <c r="AE38" s="5">
        <v>0.9</v>
      </c>
      <c r="AF38" s="5">
        <v>0.9</v>
      </c>
      <c r="AG38" s="5">
        <v>0.7</v>
      </c>
      <c r="AH38" s="5">
        <v>0.6</v>
      </c>
      <c r="AI38" s="5">
        <v>1</v>
      </c>
      <c r="AJ38" s="5">
        <v>0.8</v>
      </c>
      <c r="AK38" s="5">
        <v>0.8</v>
      </c>
      <c r="AL38" s="5">
        <v>0.8</v>
      </c>
      <c r="AM38" s="5">
        <v>0.9</v>
      </c>
      <c r="AN38" s="5">
        <v>0.8</v>
      </c>
      <c r="AO38" s="5">
        <v>0.8</v>
      </c>
      <c r="AP38" s="5">
        <v>0.8</v>
      </c>
      <c r="AQ38" s="5">
        <v>0.8</v>
      </c>
      <c r="AR38" s="5">
        <v>0.9</v>
      </c>
      <c r="AS38" s="5">
        <v>1</v>
      </c>
      <c r="AT38" s="5">
        <v>1.2</v>
      </c>
      <c r="AU38" s="5">
        <v>0.7</v>
      </c>
      <c r="AW38" s="8"/>
      <c r="AX38" s="12" t="s">
        <v>217</v>
      </c>
      <c r="AY38" s="5">
        <v>2.5</v>
      </c>
      <c r="AZ38" s="5">
        <v>2.4</v>
      </c>
      <c r="BA38" s="5">
        <v>2.7</v>
      </c>
      <c r="BB38" s="5">
        <v>3</v>
      </c>
      <c r="BC38" s="5">
        <v>2.9</v>
      </c>
      <c r="BD38" s="5">
        <v>2.9</v>
      </c>
      <c r="BE38" s="5">
        <v>3.2</v>
      </c>
      <c r="BF38" s="5">
        <v>3</v>
      </c>
      <c r="BG38" s="5">
        <v>2.5</v>
      </c>
      <c r="BH38" s="5">
        <v>2.5</v>
      </c>
      <c r="BI38" s="5">
        <v>2.3</v>
      </c>
      <c r="BJ38" s="5">
        <v>2</v>
      </c>
      <c r="BK38" s="5">
        <v>2.1</v>
      </c>
      <c r="BL38" s="5">
        <v>2</v>
      </c>
      <c r="BM38" s="5">
        <v>1.9</v>
      </c>
      <c r="BN38" s="5">
        <v>1.6</v>
      </c>
      <c r="BO38" s="5">
        <v>1.6</v>
      </c>
      <c r="BP38" s="5">
        <v>1.6</v>
      </c>
      <c r="BQ38" s="5">
        <v>1.5</v>
      </c>
      <c r="BR38" s="5">
        <v>1.7</v>
      </c>
      <c r="BS38" s="5">
        <v>1.7</v>
      </c>
      <c r="BU38" s="8"/>
      <c r="BV38" s="12" t="s">
        <v>217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12" t="s">
        <v>217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Q38" s="8"/>
      <c r="DR38" s="12" t="s">
        <v>217</v>
      </c>
      <c r="DS38" s="5">
        <v>0.6</v>
      </c>
      <c r="DT38" s="5">
        <v>0.6</v>
      </c>
      <c r="DU38" s="5">
        <v>0.6</v>
      </c>
      <c r="DV38" s="5">
        <v>0.5</v>
      </c>
      <c r="DW38" s="5">
        <v>0.7</v>
      </c>
      <c r="DX38" s="5">
        <v>0.8</v>
      </c>
      <c r="DY38" s="5">
        <v>0.9</v>
      </c>
      <c r="DZ38" s="5">
        <v>0.8</v>
      </c>
      <c r="EA38" s="5">
        <v>0.8</v>
      </c>
      <c r="EB38" s="5">
        <v>0.8</v>
      </c>
      <c r="EC38" s="5">
        <v>0.8</v>
      </c>
      <c r="ED38" s="5">
        <v>0.9</v>
      </c>
      <c r="EE38" s="5">
        <v>0.6</v>
      </c>
      <c r="EF38" s="5">
        <v>0.6</v>
      </c>
      <c r="EG38" s="5">
        <v>0.6</v>
      </c>
      <c r="EH38" s="5">
        <v>0.6</v>
      </c>
      <c r="EI38" s="5">
        <v>0.4</v>
      </c>
      <c r="EJ38" s="5">
        <v>0.5</v>
      </c>
      <c r="EK38" s="5">
        <v>0.6</v>
      </c>
      <c r="EL38" s="5">
        <v>0.6</v>
      </c>
      <c r="EM38" s="5">
        <v>0.6</v>
      </c>
      <c r="EO38" s="8"/>
      <c r="EP38" s="12" t="s">
        <v>217</v>
      </c>
      <c r="EQ38" s="5">
        <v>0.7</v>
      </c>
      <c r="ER38" s="5">
        <v>0.7</v>
      </c>
      <c r="ES38" s="5">
        <v>0.9</v>
      </c>
      <c r="ET38" s="5">
        <v>0.8</v>
      </c>
      <c r="EU38" s="5">
        <v>0.8</v>
      </c>
      <c r="EV38" s="5">
        <v>0.7</v>
      </c>
      <c r="EW38" s="5">
        <v>1</v>
      </c>
      <c r="EX38" s="5">
        <v>0.6</v>
      </c>
      <c r="EY38" s="5">
        <v>0.6</v>
      </c>
      <c r="EZ38" s="5">
        <v>0.6</v>
      </c>
      <c r="FA38" s="5">
        <v>0.3</v>
      </c>
      <c r="FB38" s="5">
        <v>0.6</v>
      </c>
      <c r="FC38" s="5">
        <v>0.4</v>
      </c>
      <c r="FD38" s="5">
        <v>0.4</v>
      </c>
      <c r="FE38" s="5">
        <v>0.7</v>
      </c>
      <c r="FF38" s="5">
        <v>0.9</v>
      </c>
      <c r="FG38" s="5">
        <v>1</v>
      </c>
      <c r="FH38" s="5">
        <v>1.1</v>
      </c>
      <c r="FI38" s="5">
        <v>1.1</v>
      </c>
      <c r="FJ38" s="5">
        <v>0.6</v>
      </c>
      <c r="FK38" s="5">
        <v>0.2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163</v>
      </c>
      <c r="AA41" s="3" t="s">
        <v>162</v>
      </c>
      <c r="AB41" s="3" t="s">
        <v>162</v>
      </c>
      <c r="AC41" s="3" t="s">
        <v>162</v>
      </c>
      <c r="AD41" s="3" t="s">
        <v>162</v>
      </c>
      <c r="AE41" s="3" t="s">
        <v>162</v>
      </c>
      <c r="AF41" s="3" t="s">
        <v>162</v>
      </c>
      <c r="AG41" s="3" t="s">
        <v>162</v>
      </c>
      <c r="AH41" s="3" t="s">
        <v>162</v>
      </c>
      <c r="AI41" s="3" t="s">
        <v>162</v>
      </c>
      <c r="AJ41" s="3" t="s">
        <v>162</v>
      </c>
      <c r="AK41" s="3" t="s">
        <v>162</v>
      </c>
      <c r="AL41" s="3" t="s">
        <v>162</v>
      </c>
      <c r="AM41" s="3">
        <v>0</v>
      </c>
      <c r="AN41" s="3">
        <v>0</v>
      </c>
      <c r="AO41" s="3">
        <v>0</v>
      </c>
      <c r="AP41" s="3">
        <v>0</v>
      </c>
      <c r="AQ41" s="3">
        <v>0.1</v>
      </c>
      <c r="AR41" s="3">
        <v>0.1</v>
      </c>
      <c r="AS41" s="3">
        <v>0.1</v>
      </c>
      <c r="AT41" s="3">
        <v>0.1</v>
      </c>
      <c r="AU41" s="3">
        <v>0.1</v>
      </c>
      <c r="AW41" s="1"/>
      <c r="AX41" s="11" t="s">
        <v>163</v>
      </c>
      <c r="AY41" s="3">
        <v>0.1</v>
      </c>
      <c r="AZ41" s="3">
        <v>0.1</v>
      </c>
      <c r="BA41" s="3">
        <v>0.1</v>
      </c>
      <c r="BB41" s="3">
        <v>0.1</v>
      </c>
      <c r="BC41" s="3">
        <v>0.1</v>
      </c>
      <c r="BD41" s="3">
        <v>0.1</v>
      </c>
      <c r="BE41" s="3">
        <v>0.1</v>
      </c>
      <c r="BF41" s="3">
        <v>0.1</v>
      </c>
      <c r="BG41" s="3" t="s">
        <v>162</v>
      </c>
      <c r="BH41" s="3" t="s">
        <v>162</v>
      </c>
      <c r="BI41" s="3" t="s">
        <v>162</v>
      </c>
      <c r="BJ41" s="3" t="s">
        <v>162</v>
      </c>
      <c r="BK41" s="3" t="s">
        <v>162</v>
      </c>
      <c r="BL41" s="3" t="s">
        <v>162</v>
      </c>
      <c r="BM41" s="3" t="s">
        <v>162</v>
      </c>
      <c r="BN41" s="3" t="s">
        <v>162</v>
      </c>
      <c r="BO41" s="3" t="s">
        <v>162</v>
      </c>
      <c r="BP41" s="3">
        <v>0.1</v>
      </c>
      <c r="BQ41" s="3">
        <v>0.1</v>
      </c>
      <c r="BR41" s="3">
        <v>0.1</v>
      </c>
      <c r="BS41" s="3">
        <v>0.1</v>
      </c>
      <c r="BU41" s="1"/>
      <c r="BV41" s="11" t="s">
        <v>163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 t="s">
        <v>162</v>
      </c>
      <c r="CN41" s="3" t="s">
        <v>162</v>
      </c>
      <c r="CO41" s="3" t="s">
        <v>162</v>
      </c>
      <c r="CP41" s="3" t="s">
        <v>162</v>
      </c>
      <c r="CQ41" s="3" t="s">
        <v>162</v>
      </c>
      <c r="CS41" s="1"/>
      <c r="CT41" s="11" t="s">
        <v>163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 t="s">
        <v>162</v>
      </c>
      <c r="DM41" s="3">
        <v>0</v>
      </c>
      <c r="DN41" s="3">
        <v>0</v>
      </c>
      <c r="DO41" s="3">
        <v>0</v>
      </c>
      <c r="DQ41" s="1"/>
      <c r="DR41" s="11" t="s">
        <v>163</v>
      </c>
      <c r="DS41" s="3" t="s">
        <v>162</v>
      </c>
      <c r="DT41" s="3" t="s">
        <v>162</v>
      </c>
      <c r="DU41" s="3" t="s">
        <v>162</v>
      </c>
      <c r="DV41" s="3" t="s">
        <v>162</v>
      </c>
      <c r="DW41" s="3" t="s">
        <v>162</v>
      </c>
      <c r="DX41" s="3" t="s">
        <v>162</v>
      </c>
      <c r="DY41" s="3" t="s">
        <v>162</v>
      </c>
      <c r="DZ41" s="3" t="s">
        <v>162</v>
      </c>
      <c r="EA41" s="3" t="s">
        <v>162</v>
      </c>
      <c r="EB41" s="3" t="s">
        <v>162</v>
      </c>
      <c r="EC41" s="3" t="s">
        <v>162</v>
      </c>
      <c r="ED41" s="3" t="s">
        <v>162</v>
      </c>
      <c r="EE41" s="3" t="s">
        <v>162</v>
      </c>
      <c r="EF41" s="3" t="s">
        <v>162</v>
      </c>
      <c r="EG41" s="3" t="s">
        <v>162</v>
      </c>
      <c r="EH41" s="3" t="s">
        <v>162</v>
      </c>
      <c r="EI41" s="3" t="s">
        <v>162</v>
      </c>
      <c r="EJ41" s="3" t="s">
        <v>162</v>
      </c>
      <c r="EK41" s="3" t="s">
        <v>162</v>
      </c>
      <c r="EL41" s="3" t="s">
        <v>162</v>
      </c>
      <c r="EM41" s="3" t="s">
        <v>162</v>
      </c>
      <c r="EO41" s="1"/>
      <c r="EP41" s="11" t="s">
        <v>163</v>
      </c>
      <c r="EQ41" s="3" t="s">
        <v>162</v>
      </c>
      <c r="ER41" s="3" t="s">
        <v>162</v>
      </c>
      <c r="ES41" s="3" t="s">
        <v>162</v>
      </c>
      <c r="ET41" s="3" t="s">
        <v>162</v>
      </c>
      <c r="EU41" s="3" t="s">
        <v>162</v>
      </c>
      <c r="EV41" s="3" t="s">
        <v>162</v>
      </c>
      <c r="EW41" s="3" t="s">
        <v>162</v>
      </c>
      <c r="EX41" s="3" t="s">
        <v>162</v>
      </c>
      <c r="EY41" s="3" t="s">
        <v>162</v>
      </c>
      <c r="EZ41" s="3" t="s">
        <v>162</v>
      </c>
      <c r="FA41" s="3" t="s">
        <v>162</v>
      </c>
      <c r="FB41" s="3" t="s">
        <v>162</v>
      </c>
      <c r="FC41" s="3" t="s">
        <v>162</v>
      </c>
      <c r="FD41" s="3" t="s">
        <v>162</v>
      </c>
      <c r="FE41" s="3" t="s">
        <v>162</v>
      </c>
      <c r="FF41" s="3" t="s">
        <v>162</v>
      </c>
      <c r="FG41" s="3" t="s">
        <v>162</v>
      </c>
      <c r="FH41" s="3" t="s">
        <v>162</v>
      </c>
      <c r="FI41" s="3" t="s">
        <v>162</v>
      </c>
      <c r="FJ41" s="3" t="s">
        <v>162</v>
      </c>
      <c r="FK41" s="3" t="s">
        <v>162</v>
      </c>
    </row>
    <row r="42" ht="14.5" spans="1:167">
      <c r="A42" s="1"/>
      <c r="B42" s="11" t="s">
        <v>164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 t="s">
        <v>162</v>
      </c>
      <c r="L42" s="3" t="s">
        <v>162</v>
      </c>
      <c r="M42" s="3" t="s">
        <v>162</v>
      </c>
      <c r="N42" s="3" t="s">
        <v>162</v>
      </c>
      <c r="O42" s="3" t="s">
        <v>162</v>
      </c>
      <c r="P42" s="3" t="s">
        <v>162</v>
      </c>
      <c r="Q42" s="3" t="s">
        <v>162</v>
      </c>
      <c r="R42" s="3" t="s">
        <v>162</v>
      </c>
      <c r="S42" s="3" t="s">
        <v>162</v>
      </c>
      <c r="T42" s="3" t="s">
        <v>162</v>
      </c>
      <c r="U42" s="3" t="s">
        <v>162</v>
      </c>
      <c r="V42" s="3" t="s">
        <v>162</v>
      </c>
      <c r="W42" s="3" t="s">
        <v>162</v>
      </c>
      <c r="Y42" s="1"/>
      <c r="Z42" s="11" t="s">
        <v>164</v>
      </c>
      <c r="AA42" s="3" t="s">
        <v>162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 t="s">
        <v>162</v>
      </c>
      <c r="AH42" s="3" t="s">
        <v>162</v>
      </c>
      <c r="AI42" s="3" t="s">
        <v>162</v>
      </c>
      <c r="AJ42" s="3" t="s">
        <v>162</v>
      </c>
      <c r="AK42" s="3" t="s">
        <v>162</v>
      </c>
      <c r="AL42" s="3" t="s">
        <v>162</v>
      </c>
      <c r="AM42" s="3" t="s">
        <v>162</v>
      </c>
      <c r="AN42" s="3" t="s">
        <v>162</v>
      </c>
      <c r="AO42" s="3" t="s">
        <v>162</v>
      </c>
      <c r="AP42" s="3" t="s">
        <v>162</v>
      </c>
      <c r="AQ42" s="3" t="s">
        <v>162</v>
      </c>
      <c r="AR42" s="3" t="s">
        <v>162</v>
      </c>
      <c r="AS42" s="3" t="s">
        <v>162</v>
      </c>
      <c r="AT42" s="3">
        <v>0</v>
      </c>
      <c r="AU42" s="3">
        <v>0</v>
      </c>
      <c r="AW42" s="1"/>
      <c r="AX42" s="11" t="s">
        <v>164</v>
      </c>
      <c r="AY42" s="3" t="s">
        <v>162</v>
      </c>
      <c r="AZ42" s="3">
        <v>0</v>
      </c>
      <c r="BA42" s="3">
        <v>0</v>
      </c>
      <c r="BB42" s="3" t="s">
        <v>162</v>
      </c>
      <c r="BC42" s="3" t="s">
        <v>162</v>
      </c>
      <c r="BD42" s="3" t="s">
        <v>162</v>
      </c>
      <c r="BE42" s="3" t="s">
        <v>162</v>
      </c>
      <c r="BF42" s="3" t="s">
        <v>162</v>
      </c>
      <c r="BG42" s="3" t="s">
        <v>162</v>
      </c>
      <c r="BH42" s="3" t="s">
        <v>162</v>
      </c>
      <c r="BI42" s="3" t="s">
        <v>162</v>
      </c>
      <c r="BJ42" s="3" t="s">
        <v>162</v>
      </c>
      <c r="BK42" s="3" t="s">
        <v>162</v>
      </c>
      <c r="BL42" s="3" t="s">
        <v>162</v>
      </c>
      <c r="BM42" s="3" t="s">
        <v>162</v>
      </c>
      <c r="BN42" s="3" t="s">
        <v>162</v>
      </c>
      <c r="BO42" s="3" t="s">
        <v>162</v>
      </c>
      <c r="BP42" s="3" t="s">
        <v>162</v>
      </c>
      <c r="BQ42" s="3">
        <v>0</v>
      </c>
      <c r="BR42" s="3">
        <v>0</v>
      </c>
      <c r="BS42" s="3">
        <v>0</v>
      </c>
      <c r="BU42" s="1"/>
      <c r="BV42" s="11" t="s">
        <v>164</v>
      </c>
      <c r="BW42" s="3">
        <v>0</v>
      </c>
      <c r="BX42" s="3">
        <v>0</v>
      </c>
      <c r="BY42" s="3">
        <v>0</v>
      </c>
      <c r="BZ42" s="3">
        <v>0</v>
      </c>
      <c r="CA42" s="3" t="s">
        <v>162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S42" s="1"/>
      <c r="CT42" s="11" t="s">
        <v>164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 t="s">
        <v>162</v>
      </c>
      <c r="DM42" s="3">
        <v>0</v>
      </c>
      <c r="DN42" s="3">
        <v>0</v>
      </c>
      <c r="DO42" s="3">
        <v>0</v>
      </c>
      <c r="DQ42" s="1"/>
      <c r="DR42" s="11" t="s">
        <v>164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 t="s">
        <v>162</v>
      </c>
      <c r="EC42" s="3" t="s">
        <v>162</v>
      </c>
      <c r="ED42" s="3" t="s">
        <v>162</v>
      </c>
      <c r="EE42" s="3" t="s">
        <v>162</v>
      </c>
      <c r="EF42" s="3" t="s">
        <v>162</v>
      </c>
      <c r="EG42" s="3" t="s">
        <v>162</v>
      </c>
      <c r="EH42" s="3" t="s">
        <v>162</v>
      </c>
      <c r="EI42" s="3" t="s">
        <v>162</v>
      </c>
      <c r="EJ42" s="3" t="s">
        <v>162</v>
      </c>
      <c r="EK42" s="3" t="s">
        <v>162</v>
      </c>
      <c r="EL42" s="3" t="s">
        <v>162</v>
      </c>
      <c r="EM42" s="3" t="s">
        <v>162</v>
      </c>
      <c r="EO42" s="1"/>
      <c r="EP42" s="11" t="s">
        <v>164</v>
      </c>
      <c r="EQ42" s="3" t="s">
        <v>162</v>
      </c>
      <c r="ER42" s="3" t="s">
        <v>162</v>
      </c>
      <c r="ES42" s="3" t="s">
        <v>162</v>
      </c>
      <c r="ET42" s="3" t="s">
        <v>162</v>
      </c>
      <c r="EU42" s="3">
        <v>0</v>
      </c>
      <c r="EV42" s="3" t="s">
        <v>162</v>
      </c>
      <c r="EW42" s="3" t="s">
        <v>162</v>
      </c>
      <c r="EX42" s="3" t="s">
        <v>162</v>
      </c>
      <c r="EY42" s="3" t="s">
        <v>162</v>
      </c>
      <c r="EZ42" s="3" t="s">
        <v>162</v>
      </c>
      <c r="FA42" s="3" t="s">
        <v>162</v>
      </c>
      <c r="FB42" s="3" t="s">
        <v>162</v>
      </c>
      <c r="FC42" s="3" t="s">
        <v>162</v>
      </c>
      <c r="FD42" s="3">
        <v>0</v>
      </c>
      <c r="FE42" s="3" t="s">
        <v>162</v>
      </c>
      <c r="FF42" s="3" t="s">
        <v>162</v>
      </c>
      <c r="FG42" s="3" t="s">
        <v>162</v>
      </c>
      <c r="FH42" s="3" t="s">
        <v>162</v>
      </c>
      <c r="FI42" s="3" t="s">
        <v>162</v>
      </c>
      <c r="FJ42" s="3" t="s">
        <v>162</v>
      </c>
      <c r="FK42" s="3" t="s">
        <v>162</v>
      </c>
    </row>
    <row r="43" ht="14.5" spans="1:167">
      <c r="A43" s="1"/>
      <c r="B43" s="11" t="s">
        <v>165</v>
      </c>
      <c r="C43" s="3" t="s">
        <v>162</v>
      </c>
      <c r="D43" s="3" t="s">
        <v>162</v>
      </c>
      <c r="E43" s="3" t="s">
        <v>162</v>
      </c>
      <c r="F43" s="3" t="s">
        <v>162</v>
      </c>
      <c r="G43" s="3" t="s">
        <v>162</v>
      </c>
      <c r="H43" s="3" t="s">
        <v>162</v>
      </c>
      <c r="I43" s="3" t="s">
        <v>162</v>
      </c>
      <c r="J43" s="3" t="s">
        <v>162</v>
      </c>
      <c r="K43" s="3" t="s">
        <v>162</v>
      </c>
      <c r="L43" s="3" t="s">
        <v>162</v>
      </c>
      <c r="M43" s="3" t="s">
        <v>162</v>
      </c>
      <c r="N43" s="3" t="s">
        <v>162</v>
      </c>
      <c r="O43" s="3" t="s">
        <v>162</v>
      </c>
      <c r="P43" s="3" t="s">
        <v>162</v>
      </c>
      <c r="Q43" s="3" t="s">
        <v>162</v>
      </c>
      <c r="R43" s="3" t="s">
        <v>162</v>
      </c>
      <c r="S43" s="3" t="s">
        <v>162</v>
      </c>
      <c r="T43" s="3" t="s">
        <v>162</v>
      </c>
      <c r="U43" s="3" t="s">
        <v>162</v>
      </c>
      <c r="V43" s="3">
        <v>0</v>
      </c>
      <c r="W43" s="3">
        <v>0</v>
      </c>
      <c r="Y43" s="1"/>
      <c r="Z43" s="11" t="s">
        <v>165</v>
      </c>
      <c r="AA43" s="3" t="s">
        <v>162</v>
      </c>
      <c r="AB43" s="3" t="s">
        <v>162</v>
      </c>
      <c r="AC43" s="3" t="s">
        <v>162</v>
      </c>
      <c r="AD43" s="3" t="s">
        <v>162</v>
      </c>
      <c r="AE43" s="3" t="s">
        <v>162</v>
      </c>
      <c r="AF43" s="3" t="s">
        <v>162</v>
      </c>
      <c r="AG43" s="3" t="s">
        <v>162</v>
      </c>
      <c r="AH43" s="3" t="s">
        <v>162</v>
      </c>
      <c r="AI43" s="3" t="s">
        <v>162</v>
      </c>
      <c r="AJ43" s="3" t="s">
        <v>162</v>
      </c>
      <c r="AK43" s="3" t="s">
        <v>162</v>
      </c>
      <c r="AL43" s="3" t="s">
        <v>162</v>
      </c>
      <c r="AM43" s="3" t="s">
        <v>162</v>
      </c>
      <c r="AN43" s="3" t="s">
        <v>162</v>
      </c>
      <c r="AO43" s="3" t="s">
        <v>162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W43" s="1"/>
      <c r="AX43" s="11" t="s">
        <v>165</v>
      </c>
      <c r="AY43" s="3" t="s">
        <v>162</v>
      </c>
      <c r="AZ43" s="3" t="s">
        <v>162</v>
      </c>
      <c r="BA43" s="3" t="s">
        <v>162</v>
      </c>
      <c r="BB43" s="3" t="s">
        <v>162</v>
      </c>
      <c r="BC43" s="3" t="s">
        <v>162</v>
      </c>
      <c r="BD43" s="3" t="s">
        <v>162</v>
      </c>
      <c r="BE43" s="3" t="s">
        <v>162</v>
      </c>
      <c r="BF43" s="3" t="s">
        <v>162</v>
      </c>
      <c r="BG43" s="3" t="s">
        <v>162</v>
      </c>
      <c r="BH43" s="3" t="s">
        <v>162</v>
      </c>
      <c r="BI43" s="3" t="s">
        <v>162</v>
      </c>
      <c r="BJ43" s="3" t="s">
        <v>162</v>
      </c>
      <c r="BK43" s="3" t="s">
        <v>162</v>
      </c>
      <c r="BL43" s="3" t="s">
        <v>162</v>
      </c>
      <c r="BM43" s="3" t="s">
        <v>162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165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165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 t="s">
        <v>162</v>
      </c>
      <c r="EC43" s="3" t="s">
        <v>162</v>
      </c>
      <c r="ED43" s="3">
        <v>0</v>
      </c>
      <c r="EE43" s="3" t="s">
        <v>162</v>
      </c>
      <c r="EF43" s="3" t="s">
        <v>162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162</v>
      </c>
      <c r="P44" s="3" t="s">
        <v>162</v>
      </c>
      <c r="Q44" s="3" t="s">
        <v>162</v>
      </c>
      <c r="R44" s="3" t="s">
        <v>162</v>
      </c>
      <c r="S44" s="3" t="s">
        <v>162</v>
      </c>
      <c r="T44" s="3" t="s">
        <v>162</v>
      </c>
      <c r="U44" s="3" t="s">
        <v>162</v>
      </c>
      <c r="V44" s="3" t="s">
        <v>162</v>
      </c>
      <c r="W44" s="3" t="s">
        <v>162</v>
      </c>
      <c r="Y44" s="1"/>
      <c r="Z44" s="11" t="s">
        <v>166</v>
      </c>
      <c r="AA44" s="3" t="s">
        <v>162</v>
      </c>
      <c r="AB44" s="3" t="s">
        <v>162</v>
      </c>
      <c r="AC44" s="3" t="s">
        <v>162</v>
      </c>
      <c r="AD44" s="3" t="s">
        <v>162</v>
      </c>
      <c r="AE44" s="3" t="s">
        <v>162</v>
      </c>
      <c r="AF44" s="3" t="s">
        <v>162</v>
      </c>
      <c r="AG44" s="3" t="s">
        <v>162</v>
      </c>
      <c r="AH44" s="3" t="s">
        <v>162</v>
      </c>
      <c r="AI44" s="3" t="s">
        <v>162</v>
      </c>
      <c r="AJ44" s="3" t="s">
        <v>162</v>
      </c>
      <c r="AK44" s="3" t="s">
        <v>162</v>
      </c>
      <c r="AL44" s="3" t="s">
        <v>162</v>
      </c>
      <c r="AM44" s="3" t="s">
        <v>162</v>
      </c>
      <c r="AN44" s="3" t="s">
        <v>162</v>
      </c>
      <c r="AO44" s="3" t="s">
        <v>162</v>
      </c>
      <c r="AP44" s="3" t="s">
        <v>162</v>
      </c>
      <c r="AQ44" s="3" t="s">
        <v>162</v>
      </c>
      <c r="AR44" s="3" t="s">
        <v>162</v>
      </c>
      <c r="AS44" s="3">
        <v>0.5</v>
      </c>
      <c r="AT44" s="3">
        <v>0.7</v>
      </c>
      <c r="AU44" s="3">
        <v>0.3</v>
      </c>
      <c r="AW44" s="1"/>
      <c r="AX44" s="11" t="s">
        <v>166</v>
      </c>
      <c r="AY44" s="3" t="s">
        <v>162</v>
      </c>
      <c r="AZ44" s="3" t="s">
        <v>162</v>
      </c>
      <c r="BA44" s="3" t="s">
        <v>162</v>
      </c>
      <c r="BB44" s="3" t="s">
        <v>162</v>
      </c>
      <c r="BC44" s="3" t="s">
        <v>162</v>
      </c>
      <c r="BD44" s="3" t="s">
        <v>162</v>
      </c>
      <c r="BE44" s="3" t="s">
        <v>162</v>
      </c>
      <c r="BF44" s="3" t="s">
        <v>162</v>
      </c>
      <c r="BG44" s="3" t="s">
        <v>162</v>
      </c>
      <c r="BH44" s="3" t="s">
        <v>162</v>
      </c>
      <c r="BI44" s="3" t="s">
        <v>162</v>
      </c>
      <c r="BJ44" s="3" t="s">
        <v>162</v>
      </c>
      <c r="BK44" s="3" t="s">
        <v>162</v>
      </c>
      <c r="BL44" s="3">
        <v>1.1</v>
      </c>
      <c r="BM44" s="3" t="s">
        <v>162</v>
      </c>
      <c r="BN44" s="3" t="s">
        <v>162</v>
      </c>
      <c r="BO44" s="3" t="s">
        <v>162</v>
      </c>
      <c r="BP44" s="3">
        <v>0.6</v>
      </c>
      <c r="BQ44" s="3">
        <v>0.6</v>
      </c>
      <c r="BR44" s="3">
        <v>0.8</v>
      </c>
      <c r="BS44" s="3">
        <v>0.7</v>
      </c>
      <c r="BU44" s="1"/>
      <c r="BV44" s="11" t="s">
        <v>166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166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166</v>
      </c>
      <c r="EQ44" s="3" t="s">
        <v>162</v>
      </c>
      <c r="ER44" s="3" t="s">
        <v>162</v>
      </c>
      <c r="ES44" s="3" t="s">
        <v>162</v>
      </c>
      <c r="ET44" s="3" t="s">
        <v>162</v>
      </c>
      <c r="EU44" s="3" t="s">
        <v>162</v>
      </c>
      <c r="EV44" s="3" t="s">
        <v>162</v>
      </c>
      <c r="EW44" s="3" t="s">
        <v>162</v>
      </c>
      <c r="EX44" s="3" t="s">
        <v>162</v>
      </c>
      <c r="EY44" s="3" t="s">
        <v>162</v>
      </c>
      <c r="EZ44" s="3" t="s">
        <v>162</v>
      </c>
      <c r="FA44" s="3" t="s">
        <v>162</v>
      </c>
      <c r="FB44" s="3" t="s">
        <v>162</v>
      </c>
      <c r="FC44" s="3" t="s">
        <v>162</v>
      </c>
      <c r="FD44" s="3" t="s">
        <v>162</v>
      </c>
      <c r="FE44" s="3" t="s">
        <v>162</v>
      </c>
      <c r="FF44" s="3" t="s">
        <v>162</v>
      </c>
      <c r="FG44" s="3" t="s">
        <v>162</v>
      </c>
      <c r="FH44" s="3" t="s">
        <v>162</v>
      </c>
      <c r="FI44" s="3" t="s">
        <v>162</v>
      </c>
      <c r="FJ44" s="3" t="s">
        <v>162</v>
      </c>
      <c r="FK44" s="3" t="s">
        <v>162</v>
      </c>
    </row>
    <row r="45" ht="14.5" spans="1:167">
      <c r="A45" s="1"/>
      <c r="B45" s="11" t="s">
        <v>167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 t="s">
        <v>162</v>
      </c>
      <c r="I45" s="3" t="s">
        <v>162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Y45" s="1"/>
      <c r="Z45" s="11" t="s">
        <v>167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 t="s">
        <v>162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 t="s">
        <v>162</v>
      </c>
      <c r="AT45" s="3">
        <v>0</v>
      </c>
      <c r="AU45" s="3">
        <v>0</v>
      </c>
      <c r="AW45" s="1"/>
      <c r="AX45" s="11" t="s">
        <v>167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 t="s">
        <v>162</v>
      </c>
      <c r="BE45" s="3">
        <v>0</v>
      </c>
      <c r="BF45" s="3" t="s">
        <v>162</v>
      </c>
      <c r="BG45" s="3" t="s">
        <v>162</v>
      </c>
      <c r="BH45" s="3">
        <v>0</v>
      </c>
      <c r="BI45" s="3">
        <v>0</v>
      </c>
      <c r="BJ45" s="3" t="s">
        <v>162</v>
      </c>
      <c r="BK45" s="3" t="s">
        <v>162</v>
      </c>
      <c r="BL45" s="3" t="s">
        <v>162</v>
      </c>
      <c r="BM45" s="3" t="s">
        <v>162</v>
      </c>
      <c r="BN45" s="3" t="s">
        <v>162</v>
      </c>
      <c r="BO45" s="3" t="s">
        <v>162</v>
      </c>
      <c r="BP45" s="3" t="s">
        <v>162</v>
      </c>
      <c r="BQ45" s="3">
        <v>0</v>
      </c>
      <c r="BR45" s="3">
        <v>0</v>
      </c>
      <c r="BS45" s="3">
        <v>0</v>
      </c>
      <c r="BU45" s="1"/>
      <c r="BV45" s="11" t="s">
        <v>167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167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167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 t="s">
        <v>162</v>
      </c>
      <c r="EC45" s="3" t="s">
        <v>162</v>
      </c>
      <c r="ED45" s="3" t="s">
        <v>162</v>
      </c>
      <c r="EE45" s="3" t="s">
        <v>162</v>
      </c>
      <c r="EF45" s="3">
        <v>0</v>
      </c>
      <c r="EG45" s="3">
        <v>0</v>
      </c>
      <c r="EH45" s="3" t="s">
        <v>162</v>
      </c>
      <c r="EI45" s="3" t="s">
        <v>162</v>
      </c>
      <c r="EJ45" s="3" t="s">
        <v>162</v>
      </c>
      <c r="EK45" s="3" t="s">
        <v>162</v>
      </c>
      <c r="EL45" s="3" t="s">
        <v>162</v>
      </c>
      <c r="EM45" s="3" t="s">
        <v>162</v>
      </c>
      <c r="EO45" s="1"/>
      <c r="EP45" s="11" t="s">
        <v>167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 t="s">
        <v>162</v>
      </c>
      <c r="EW45" s="3" t="s">
        <v>162</v>
      </c>
      <c r="EX45" s="3" t="s">
        <v>162</v>
      </c>
      <c r="EY45" s="3" t="s">
        <v>162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 t="s">
        <v>162</v>
      </c>
      <c r="FI45" s="3" t="s">
        <v>162</v>
      </c>
      <c r="FJ45" s="3" t="s">
        <v>162</v>
      </c>
      <c r="FK45" s="3" t="s">
        <v>162</v>
      </c>
    </row>
    <row r="46" ht="14.5" spans="1:167">
      <c r="A46" s="1"/>
      <c r="B46" s="11" t="s">
        <v>168</v>
      </c>
      <c r="C46" s="3" t="s">
        <v>162</v>
      </c>
      <c r="D46" s="3" t="s">
        <v>162</v>
      </c>
      <c r="E46" s="3" t="s">
        <v>162</v>
      </c>
      <c r="F46" s="3" t="s">
        <v>162</v>
      </c>
      <c r="G46" s="3" t="s">
        <v>162</v>
      </c>
      <c r="H46" s="3" t="s">
        <v>162</v>
      </c>
      <c r="I46" s="3" t="s">
        <v>162</v>
      </c>
      <c r="J46" s="3" t="s">
        <v>162</v>
      </c>
      <c r="K46" s="3" t="s">
        <v>162</v>
      </c>
      <c r="L46" s="3" t="s">
        <v>162</v>
      </c>
      <c r="M46" s="3" t="s">
        <v>162</v>
      </c>
      <c r="N46" s="3" t="s">
        <v>162</v>
      </c>
      <c r="O46" s="3" t="s">
        <v>162</v>
      </c>
      <c r="P46" s="3" t="s">
        <v>162</v>
      </c>
      <c r="Q46" s="3" t="s">
        <v>162</v>
      </c>
      <c r="R46" s="3" t="s">
        <v>162</v>
      </c>
      <c r="S46" s="3" t="s">
        <v>162</v>
      </c>
      <c r="T46" s="3" t="s">
        <v>162</v>
      </c>
      <c r="U46" s="3" t="s">
        <v>162</v>
      </c>
      <c r="V46" s="3" t="s">
        <v>162</v>
      </c>
      <c r="W46" s="3" t="s">
        <v>162</v>
      </c>
      <c r="Y46" s="1"/>
      <c r="Z46" s="11" t="s">
        <v>168</v>
      </c>
      <c r="AA46" s="3" t="s">
        <v>162</v>
      </c>
      <c r="AB46" s="3" t="s">
        <v>162</v>
      </c>
      <c r="AC46" s="3" t="s">
        <v>162</v>
      </c>
      <c r="AD46" s="3" t="s">
        <v>162</v>
      </c>
      <c r="AE46" s="3" t="s">
        <v>162</v>
      </c>
      <c r="AF46" s="3" t="s">
        <v>162</v>
      </c>
      <c r="AG46" s="3" t="s">
        <v>162</v>
      </c>
      <c r="AH46" s="3" t="s">
        <v>162</v>
      </c>
      <c r="AI46" s="3">
        <v>0.6</v>
      </c>
      <c r="AJ46" s="3" t="s">
        <v>162</v>
      </c>
      <c r="AK46" s="3">
        <v>0.5</v>
      </c>
      <c r="AL46" s="3" t="s">
        <v>162</v>
      </c>
      <c r="AM46" s="3" t="s">
        <v>162</v>
      </c>
      <c r="AN46" s="3" t="s">
        <v>162</v>
      </c>
      <c r="AO46" s="3" t="s">
        <v>162</v>
      </c>
      <c r="AP46" s="3" t="s">
        <v>162</v>
      </c>
      <c r="AQ46" s="3" t="s">
        <v>162</v>
      </c>
      <c r="AR46" s="3" t="s">
        <v>162</v>
      </c>
      <c r="AS46" s="3">
        <v>0.2</v>
      </c>
      <c r="AT46" s="3">
        <v>0.3</v>
      </c>
      <c r="AU46" s="3">
        <v>0.2</v>
      </c>
      <c r="AW46" s="1"/>
      <c r="AX46" s="11" t="s">
        <v>168</v>
      </c>
      <c r="AY46" s="3" t="s">
        <v>162</v>
      </c>
      <c r="AZ46" s="3" t="s">
        <v>162</v>
      </c>
      <c r="BA46" s="3" t="s">
        <v>162</v>
      </c>
      <c r="BB46" s="3" t="s">
        <v>162</v>
      </c>
      <c r="BC46" s="3" t="s">
        <v>162</v>
      </c>
      <c r="BD46" s="3" t="s">
        <v>162</v>
      </c>
      <c r="BE46" s="3" t="s">
        <v>162</v>
      </c>
      <c r="BF46" s="3" t="s">
        <v>162</v>
      </c>
      <c r="BG46" s="3" t="s">
        <v>162</v>
      </c>
      <c r="BH46" s="3" t="s">
        <v>162</v>
      </c>
      <c r="BI46" s="3" t="s">
        <v>162</v>
      </c>
      <c r="BJ46" s="3" t="s">
        <v>162</v>
      </c>
      <c r="BK46" s="3" t="s">
        <v>162</v>
      </c>
      <c r="BL46" s="3" t="s">
        <v>162</v>
      </c>
      <c r="BM46" s="3" t="s">
        <v>162</v>
      </c>
      <c r="BN46" s="3" t="s">
        <v>162</v>
      </c>
      <c r="BO46" s="3" t="s">
        <v>162</v>
      </c>
      <c r="BP46" s="3" t="s">
        <v>162</v>
      </c>
      <c r="BQ46" s="3">
        <v>0.5</v>
      </c>
      <c r="BR46" s="3">
        <v>0.5</v>
      </c>
      <c r="BS46" s="3">
        <v>0.5</v>
      </c>
      <c r="BU46" s="1"/>
      <c r="BV46" s="11" t="s">
        <v>168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 t="s">
        <v>162</v>
      </c>
      <c r="DT46" s="3" t="s">
        <v>162</v>
      </c>
      <c r="DU46" s="3" t="s">
        <v>162</v>
      </c>
      <c r="DV46" s="3" t="s">
        <v>162</v>
      </c>
      <c r="DW46" s="3" t="s">
        <v>162</v>
      </c>
      <c r="DX46" s="3" t="s">
        <v>162</v>
      </c>
      <c r="DY46" s="3" t="s">
        <v>162</v>
      </c>
      <c r="DZ46" s="3" t="s">
        <v>162</v>
      </c>
      <c r="EA46" s="3" t="s">
        <v>162</v>
      </c>
      <c r="EB46" s="3" t="s">
        <v>162</v>
      </c>
      <c r="EC46" s="3" t="s">
        <v>162</v>
      </c>
      <c r="ED46" s="3" t="s">
        <v>162</v>
      </c>
      <c r="EE46" s="3" t="s">
        <v>162</v>
      </c>
      <c r="EF46" s="3" t="s">
        <v>162</v>
      </c>
      <c r="EG46" s="3" t="s">
        <v>162</v>
      </c>
      <c r="EH46" s="3" t="s">
        <v>162</v>
      </c>
      <c r="EI46" s="3" t="s">
        <v>162</v>
      </c>
      <c r="EJ46" s="3" t="s">
        <v>162</v>
      </c>
      <c r="EK46" s="3" t="s">
        <v>162</v>
      </c>
      <c r="EL46" s="3" t="s">
        <v>162</v>
      </c>
      <c r="EM46" s="3" t="s">
        <v>162</v>
      </c>
      <c r="EO46" s="1"/>
      <c r="EP46" s="11" t="s">
        <v>168</v>
      </c>
      <c r="EQ46" s="3" t="s">
        <v>162</v>
      </c>
      <c r="ER46" s="3" t="s">
        <v>162</v>
      </c>
      <c r="ES46" s="3" t="s">
        <v>162</v>
      </c>
      <c r="ET46" s="3" t="s">
        <v>162</v>
      </c>
      <c r="EU46" s="3" t="s">
        <v>162</v>
      </c>
      <c r="EV46" s="3" t="s">
        <v>162</v>
      </c>
      <c r="EW46" s="3" t="s">
        <v>162</v>
      </c>
      <c r="EX46" s="3" t="s">
        <v>162</v>
      </c>
      <c r="EY46" s="3" t="s">
        <v>162</v>
      </c>
      <c r="EZ46" s="3" t="s">
        <v>162</v>
      </c>
      <c r="FA46" s="3" t="s">
        <v>162</v>
      </c>
      <c r="FB46" s="3" t="s">
        <v>162</v>
      </c>
      <c r="FC46" s="3" t="s">
        <v>162</v>
      </c>
      <c r="FD46" s="3" t="s">
        <v>162</v>
      </c>
      <c r="FE46" s="3" t="s">
        <v>162</v>
      </c>
      <c r="FF46" s="3" t="s">
        <v>162</v>
      </c>
      <c r="FG46" s="3" t="s">
        <v>162</v>
      </c>
      <c r="FH46" s="3" t="s">
        <v>162</v>
      </c>
      <c r="FI46" s="3" t="s">
        <v>162</v>
      </c>
      <c r="FJ46" s="3" t="s">
        <v>162</v>
      </c>
      <c r="FK46" s="3" t="s">
        <v>162</v>
      </c>
    </row>
    <row r="47" ht="14.5" spans="1:167">
      <c r="A47" s="1"/>
      <c r="B47" s="11" t="s">
        <v>169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 t="s">
        <v>162</v>
      </c>
      <c r="AQ47" s="3" t="s">
        <v>162</v>
      </c>
      <c r="AR47" s="3" t="s">
        <v>162</v>
      </c>
      <c r="AS47" s="3" t="s">
        <v>162</v>
      </c>
      <c r="AT47" s="3">
        <v>0.1</v>
      </c>
      <c r="AU47" s="3">
        <v>0.1</v>
      </c>
      <c r="AW47" s="1"/>
      <c r="AX47" s="11" t="s">
        <v>169</v>
      </c>
      <c r="AY47" s="3" t="s">
        <v>162</v>
      </c>
      <c r="AZ47" s="3" t="s">
        <v>162</v>
      </c>
      <c r="BA47" s="3" t="s">
        <v>162</v>
      </c>
      <c r="BB47" s="3" t="s">
        <v>162</v>
      </c>
      <c r="BC47" s="3" t="s">
        <v>162</v>
      </c>
      <c r="BD47" s="3" t="s">
        <v>162</v>
      </c>
      <c r="BE47" s="3" t="s">
        <v>162</v>
      </c>
      <c r="BF47" s="3" t="s">
        <v>162</v>
      </c>
      <c r="BG47" s="3" t="s">
        <v>162</v>
      </c>
      <c r="BH47" s="3" t="s">
        <v>162</v>
      </c>
      <c r="BI47" s="3" t="s">
        <v>162</v>
      </c>
      <c r="BJ47" s="3" t="s">
        <v>162</v>
      </c>
      <c r="BK47" s="3" t="s">
        <v>162</v>
      </c>
      <c r="BL47" s="3" t="s">
        <v>162</v>
      </c>
      <c r="BM47" s="3" t="s">
        <v>162</v>
      </c>
      <c r="BN47" s="3">
        <v>0</v>
      </c>
      <c r="BO47" s="3" t="s">
        <v>162</v>
      </c>
      <c r="BP47" s="3" t="s">
        <v>162</v>
      </c>
      <c r="BQ47" s="3">
        <v>0.2</v>
      </c>
      <c r="BR47" s="3">
        <v>0</v>
      </c>
      <c r="BS47" s="3">
        <v>0</v>
      </c>
      <c r="BU47" s="1"/>
      <c r="BV47" s="11" t="s">
        <v>169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 t="s">
        <v>162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170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170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170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0.1</v>
      </c>
      <c r="AE49" s="3">
        <v>0</v>
      </c>
      <c r="AF49" s="3">
        <v>0</v>
      </c>
      <c r="AG49" s="3">
        <v>0</v>
      </c>
      <c r="AH49" s="3">
        <v>0.1</v>
      </c>
      <c r="AI49" s="3">
        <v>0</v>
      </c>
      <c r="AJ49" s="3">
        <v>0</v>
      </c>
      <c r="AK49" s="3">
        <v>0.1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0.2</v>
      </c>
      <c r="AZ49" s="3">
        <v>0.1</v>
      </c>
      <c r="BA49" s="3">
        <v>0.2</v>
      </c>
      <c r="BB49" s="3">
        <v>0.4</v>
      </c>
      <c r="BC49" s="3">
        <v>0.2</v>
      </c>
      <c r="BD49" s="3">
        <v>0.3</v>
      </c>
      <c r="BE49" s="3">
        <v>0.3</v>
      </c>
      <c r="BF49" s="3">
        <v>0.4</v>
      </c>
      <c r="BG49" s="3">
        <v>0.3</v>
      </c>
      <c r="BH49" s="3">
        <v>0.4</v>
      </c>
      <c r="BI49" s="3">
        <v>0.4</v>
      </c>
      <c r="BJ49" s="3">
        <v>0.2</v>
      </c>
      <c r="BK49" s="3">
        <v>0.3</v>
      </c>
      <c r="BL49" s="3">
        <v>0.3</v>
      </c>
      <c r="BM49" s="3">
        <v>0.3</v>
      </c>
      <c r="BN49" s="3">
        <v>0.2</v>
      </c>
      <c r="BO49" s="3">
        <v>0.3</v>
      </c>
      <c r="BP49" s="3">
        <v>0.2</v>
      </c>
      <c r="BQ49" s="3">
        <v>0.3</v>
      </c>
      <c r="BR49" s="3">
        <v>0.3</v>
      </c>
      <c r="BS49" s="3">
        <v>0.3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0.1</v>
      </c>
      <c r="DW49" s="3">
        <v>0</v>
      </c>
      <c r="DX49" s="3">
        <v>0</v>
      </c>
      <c r="DY49" s="3">
        <v>0</v>
      </c>
      <c r="DZ49" s="3">
        <v>0.1</v>
      </c>
      <c r="EA49" s="3">
        <v>0</v>
      </c>
      <c r="EB49" s="3">
        <v>0</v>
      </c>
      <c r="EC49" s="3">
        <v>0.1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78.2</v>
      </c>
      <c r="D51" s="5">
        <v>72.7</v>
      </c>
      <c r="E51" s="5">
        <v>72.5</v>
      </c>
      <c r="F51" s="5">
        <v>74.1</v>
      </c>
      <c r="G51" s="5">
        <v>72</v>
      </c>
      <c r="H51" s="5">
        <v>69.5</v>
      </c>
      <c r="I51" s="5">
        <v>76.5</v>
      </c>
      <c r="J51" s="5">
        <v>73.8</v>
      </c>
      <c r="K51" s="5">
        <v>73.7</v>
      </c>
      <c r="L51" s="5">
        <v>74.7</v>
      </c>
      <c r="M51" s="5">
        <v>74.6</v>
      </c>
      <c r="N51" s="5">
        <v>74.4</v>
      </c>
      <c r="O51" s="5">
        <v>75.9</v>
      </c>
      <c r="P51" s="5">
        <v>74.4</v>
      </c>
      <c r="Q51" s="5">
        <v>78.6</v>
      </c>
      <c r="R51" s="5">
        <v>77.4</v>
      </c>
      <c r="S51" s="5">
        <v>78.3</v>
      </c>
      <c r="T51" s="5">
        <v>78.1</v>
      </c>
      <c r="U51" s="5">
        <v>78.2</v>
      </c>
      <c r="V51" s="5">
        <v>74.4</v>
      </c>
      <c r="W51" s="5">
        <v>64.3</v>
      </c>
      <c r="Y51" s="8"/>
      <c r="Z51" s="9" t="s">
        <v>176</v>
      </c>
      <c r="AA51" s="5">
        <v>71.4</v>
      </c>
      <c r="AB51" s="5">
        <v>72.1</v>
      </c>
      <c r="AC51" s="5">
        <v>72.3</v>
      </c>
      <c r="AD51" s="5">
        <v>71.7</v>
      </c>
      <c r="AE51" s="5">
        <v>73.2</v>
      </c>
      <c r="AF51" s="5">
        <v>72.3</v>
      </c>
      <c r="AG51" s="5">
        <v>75</v>
      </c>
      <c r="AH51" s="5">
        <v>73.4</v>
      </c>
      <c r="AI51" s="5">
        <v>74.6</v>
      </c>
      <c r="AJ51" s="5">
        <v>74.3</v>
      </c>
      <c r="AK51" s="5">
        <v>74.8</v>
      </c>
      <c r="AL51" s="5">
        <v>73.5</v>
      </c>
      <c r="AM51" s="5">
        <v>71.2</v>
      </c>
      <c r="AN51" s="5">
        <v>69.8</v>
      </c>
      <c r="AO51" s="5">
        <v>69.6</v>
      </c>
      <c r="AP51" s="5">
        <v>71.6</v>
      </c>
      <c r="AQ51" s="5">
        <v>67.5</v>
      </c>
      <c r="AR51" s="5">
        <v>67.1</v>
      </c>
      <c r="AS51" s="5">
        <v>67.6</v>
      </c>
      <c r="AT51" s="5">
        <v>71.3</v>
      </c>
      <c r="AU51" s="5">
        <v>64.6</v>
      </c>
      <c r="AW51" s="8"/>
      <c r="AX51" s="9" t="s">
        <v>176</v>
      </c>
      <c r="AY51" s="5">
        <v>78</v>
      </c>
      <c r="AZ51" s="5">
        <v>78.6</v>
      </c>
      <c r="BA51" s="5">
        <v>78.4</v>
      </c>
      <c r="BB51" s="5">
        <v>79.4</v>
      </c>
      <c r="BC51" s="5">
        <v>79</v>
      </c>
      <c r="BD51" s="5">
        <v>78.6</v>
      </c>
      <c r="BE51" s="5">
        <v>78.3</v>
      </c>
      <c r="BF51" s="5">
        <v>78.1</v>
      </c>
      <c r="BG51" s="5">
        <v>78</v>
      </c>
      <c r="BH51" s="5">
        <v>77.9</v>
      </c>
      <c r="BI51" s="5">
        <v>78.2</v>
      </c>
      <c r="BJ51" s="5">
        <v>77.3</v>
      </c>
      <c r="BK51" s="5">
        <v>77.1</v>
      </c>
      <c r="BL51" s="5">
        <v>76.5</v>
      </c>
      <c r="BM51" s="5">
        <v>76</v>
      </c>
      <c r="BN51" s="5">
        <v>72.3</v>
      </c>
      <c r="BO51" s="5">
        <v>73.1</v>
      </c>
      <c r="BP51" s="5">
        <v>75.2</v>
      </c>
      <c r="BQ51" s="5">
        <v>74.6</v>
      </c>
      <c r="BR51" s="5">
        <v>72.5</v>
      </c>
      <c r="BS51" s="5">
        <v>72.6</v>
      </c>
      <c r="BU51" s="8"/>
      <c r="BV51" s="9" t="s">
        <v>176</v>
      </c>
      <c r="BW51" s="5">
        <v>0</v>
      </c>
      <c r="BX51" s="5">
        <v>0</v>
      </c>
      <c r="BY51" s="5">
        <v>0</v>
      </c>
      <c r="BZ51" s="5">
        <v>0</v>
      </c>
      <c r="CA51" s="5">
        <v>70.2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48.8</v>
      </c>
      <c r="CM51" s="5">
        <v>48.9</v>
      </c>
      <c r="CN51" s="5">
        <v>49</v>
      </c>
      <c r="CO51" s="5">
        <v>49</v>
      </c>
      <c r="CP51" s="5">
        <v>49</v>
      </c>
      <c r="CQ51" s="5">
        <v>49</v>
      </c>
      <c r="CS51" s="8"/>
      <c r="CT51" s="9" t="s">
        <v>176</v>
      </c>
      <c r="CU51" s="5">
        <v>0</v>
      </c>
      <c r="CV51" s="5">
        <v>0</v>
      </c>
      <c r="CW51" s="5">
        <v>70.2</v>
      </c>
      <c r="CX51" s="5">
        <v>0</v>
      </c>
      <c r="CY51" s="5">
        <v>0</v>
      </c>
      <c r="CZ51" s="5">
        <v>0</v>
      </c>
      <c r="DA51" s="5">
        <v>0</v>
      </c>
      <c r="DB51" s="5">
        <v>0.6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41.5</v>
      </c>
      <c r="DM51" s="5">
        <v>0</v>
      </c>
      <c r="DN51" s="5">
        <v>0</v>
      </c>
      <c r="DO51" s="5">
        <v>0</v>
      </c>
      <c r="DQ51" s="8"/>
      <c r="DR51" s="9" t="s">
        <v>176</v>
      </c>
      <c r="DS51" s="5">
        <v>53.1</v>
      </c>
      <c r="DT51" s="5">
        <v>53.4</v>
      </c>
      <c r="DU51" s="5">
        <v>52.8</v>
      </c>
      <c r="DV51" s="5">
        <v>72</v>
      </c>
      <c r="DW51" s="5">
        <v>77.3</v>
      </c>
      <c r="DX51" s="5">
        <v>76.5</v>
      </c>
      <c r="DY51" s="5">
        <v>78.4</v>
      </c>
      <c r="DZ51" s="5">
        <v>78.4</v>
      </c>
      <c r="EA51" s="5">
        <v>78.3</v>
      </c>
      <c r="EB51" s="5">
        <v>78</v>
      </c>
      <c r="EC51" s="5">
        <v>78.4</v>
      </c>
      <c r="ED51" s="5">
        <v>79.1</v>
      </c>
      <c r="EE51" s="5">
        <v>59.7</v>
      </c>
      <c r="EF51" s="5">
        <v>59.9</v>
      </c>
      <c r="EG51" s="5">
        <v>59.8</v>
      </c>
      <c r="EH51" s="5">
        <v>60.5</v>
      </c>
      <c r="EI51" s="5">
        <v>52</v>
      </c>
      <c r="EJ51" s="5">
        <v>50.6</v>
      </c>
      <c r="EK51" s="5">
        <v>50.6</v>
      </c>
      <c r="EL51" s="5">
        <v>50.8</v>
      </c>
      <c r="EM51" s="5">
        <v>51.1</v>
      </c>
      <c r="EO51" s="8"/>
      <c r="EP51" s="9" t="s">
        <v>176</v>
      </c>
      <c r="EQ51" s="5">
        <v>62.5</v>
      </c>
      <c r="ER51" s="5">
        <v>64.4</v>
      </c>
      <c r="ES51" s="5">
        <v>75.3</v>
      </c>
      <c r="ET51" s="5">
        <v>76.1</v>
      </c>
      <c r="EU51" s="5">
        <v>76.1</v>
      </c>
      <c r="EV51" s="5">
        <v>74.3</v>
      </c>
      <c r="EW51" s="5">
        <v>78</v>
      </c>
      <c r="EX51" s="5">
        <v>73.4</v>
      </c>
      <c r="EY51" s="5">
        <v>74.3</v>
      </c>
      <c r="EZ51" s="5">
        <v>77.8</v>
      </c>
      <c r="FA51" s="5">
        <v>70.2</v>
      </c>
      <c r="FB51" s="5">
        <v>75.6</v>
      </c>
      <c r="FC51" s="5">
        <v>61</v>
      </c>
      <c r="FD51" s="5">
        <v>63.3</v>
      </c>
      <c r="FE51" s="5">
        <v>66.7</v>
      </c>
      <c r="FF51" s="5">
        <v>68.9</v>
      </c>
      <c r="FG51" s="5">
        <v>74.8</v>
      </c>
      <c r="FH51" s="5">
        <v>76.4</v>
      </c>
      <c r="FI51" s="5">
        <v>73.9</v>
      </c>
      <c r="FJ51" s="5">
        <v>69.7</v>
      </c>
      <c r="FK51" s="5">
        <v>37.3</v>
      </c>
    </row>
    <row r="52" ht="14.5" spans="1:167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Y52" s="1"/>
      <c r="Z52" s="1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W52" s="1"/>
      <c r="AX52" s="1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U52" s="1"/>
      <c r="BV52" s="1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S52" s="1"/>
      <c r="CT52" s="1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Q52" s="1"/>
      <c r="DR52" s="1"/>
      <c r="DS52" s="3"/>
      <c r="DT52" s="3"/>
      <c r="DU52" s="3"/>
      <c r="DV52" s="3"/>
      <c r="DW52" s="3"/>
      <c r="DX52" s="3"/>
      <c r="DY52" s="3"/>
      <c r="DZ52" s="3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</row>
    <row r="53" ht="14.5" spans="1:167">
      <c r="A53" s="14" t="s">
        <v>177</v>
      </c>
      <c r="B53" s="1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Y53" s="14" t="s">
        <v>177</v>
      </c>
      <c r="Z53" s="1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W53" s="14" t="s">
        <v>177</v>
      </c>
      <c r="AX53" s="14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U53" s="14" t="s">
        <v>177</v>
      </c>
      <c r="BV53" s="14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S53" s="14" t="s">
        <v>177</v>
      </c>
      <c r="CT53" s="14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Q53" s="14" t="s">
        <v>177</v>
      </c>
      <c r="DR53" s="14"/>
      <c r="DS53" s="3"/>
      <c r="DT53" s="3"/>
      <c r="DU53" s="3"/>
      <c r="DV53" s="3"/>
      <c r="DW53" s="3"/>
      <c r="DX53" s="3"/>
      <c r="DY53" s="3"/>
      <c r="DZ53" s="3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</row>
    <row r="54" ht="14.5" spans="1:167">
      <c r="A54" s="7" t="s">
        <v>178</v>
      </c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Y54" s="7" t="s">
        <v>178</v>
      </c>
      <c r="Z54" s="7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W54" s="7" t="s">
        <v>178</v>
      </c>
      <c r="AX54" s="7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U54" s="7" t="s">
        <v>178</v>
      </c>
      <c r="BV54" s="7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S54" s="7" t="s">
        <v>178</v>
      </c>
      <c r="CT54" s="7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Q54" s="7" t="s">
        <v>178</v>
      </c>
      <c r="DR54" s="7"/>
      <c r="DS54" s="3"/>
      <c r="DT54" s="3"/>
      <c r="DU54" s="3"/>
      <c r="DV54" s="3"/>
      <c r="DW54" s="3"/>
      <c r="DX54" s="3"/>
      <c r="DY54" s="3"/>
      <c r="DZ54" s="3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</row>
    <row r="55" ht="14.5" spans="1:167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Y55" s="1"/>
      <c r="Z55" s="1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W55" s="1"/>
      <c r="AX55" s="1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U55" s="1"/>
      <c r="BV55" s="1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S55" s="1"/>
      <c r="CT55" s="1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Q55" s="1"/>
      <c r="DR55" s="1"/>
      <c r="DS55" s="3"/>
      <c r="DT55" s="3"/>
      <c r="DU55" s="3"/>
      <c r="DV55" s="3"/>
      <c r="DW55" s="3"/>
      <c r="DX55" s="3"/>
      <c r="DY55" s="3"/>
      <c r="DZ55" s="3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</row>
    <row r="56" ht="14.5" spans="1:167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Y56" s="1"/>
      <c r="Z56" s="1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W56" s="1"/>
      <c r="AX56" s="1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U56" s="1"/>
      <c r="BV56" s="1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S56" s="1"/>
      <c r="CT56" s="1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Q56" s="1"/>
      <c r="DR56" s="1"/>
      <c r="DS56" s="3"/>
      <c r="DT56" s="3"/>
      <c r="DU56" s="3"/>
      <c r="DV56" s="3"/>
      <c r="DW56" s="3"/>
      <c r="DX56" s="3"/>
      <c r="DY56" s="3"/>
      <c r="DZ56" s="3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</row>
    <row r="57" ht="14.5" spans="1:167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Y57" s="1"/>
      <c r="Z57" s="1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W57" s="1"/>
      <c r="AX57" s="1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U57" s="1"/>
      <c r="BV57" s="1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S57" s="1"/>
      <c r="CT57" s="1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Q57" s="1"/>
      <c r="DR57" s="1"/>
      <c r="DS57" s="3"/>
      <c r="DT57" s="3"/>
      <c r="DU57" s="3"/>
      <c r="DV57" s="3"/>
      <c r="DW57" s="3"/>
      <c r="DX57" s="3"/>
      <c r="DY57" s="3"/>
      <c r="DZ57" s="3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</row>
    <row r="58" ht="14.5" spans="1:167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Y58" s="1"/>
      <c r="Z58" s="1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W58" s="1"/>
      <c r="AX58" s="1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U58" s="1"/>
      <c r="BV58" s="1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S58" s="1"/>
      <c r="CT58" s="1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Q58" s="1"/>
      <c r="DR58" s="1"/>
      <c r="DS58" s="3"/>
      <c r="DT58" s="3"/>
      <c r="DU58" s="3"/>
      <c r="DV58" s="3"/>
      <c r="DW58" s="3"/>
      <c r="DX58" s="3"/>
      <c r="DY58" s="3"/>
      <c r="DZ58" s="3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</row>
    <row r="59" ht="14.5" spans="1:167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Y59" s="1"/>
      <c r="Z59" s="1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W59" s="1"/>
      <c r="AX59" s="1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U59" s="1"/>
      <c r="BV59" s="1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S59" s="1"/>
      <c r="CT59" s="1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Q59" s="1"/>
      <c r="DR59" s="1"/>
      <c r="DS59" s="3"/>
      <c r="DT59" s="3"/>
      <c r="DU59" s="3"/>
      <c r="DV59" s="3"/>
      <c r="DW59" s="3"/>
      <c r="DX59" s="3"/>
      <c r="DY59" s="3"/>
      <c r="DZ59" s="3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</row>
    <row r="60" ht="14.5" spans="1:167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Y60" s="1"/>
      <c r="Z60" s="1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W60" s="1"/>
      <c r="AX60" s="1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U60" s="1"/>
      <c r="BV60" s="1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S60" s="1"/>
      <c r="CT60" s="1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Q60" s="1"/>
      <c r="DR60" s="1"/>
      <c r="DS60" s="3"/>
      <c r="DT60" s="3"/>
      <c r="DU60" s="3"/>
      <c r="DV60" s="3"/>
      <c r="DW60" s="3"/>
      <c r="DX60" s="3"/>
      <c r="DY60" s="3"/>
      <c r="DZ60" s="3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</row>
    <row r="61" ht="14.5" spans="1:167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Y61" s="1"/>
      <c r="Z61" s="1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W61" s="1"/>
      <c r="AX61" s="1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U61" s="1"/>
      <c r="BV61" s="1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S61" s="1"/>
      <c r="CT61" s="1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Q61" s="1"/>
      <c r="DR61" s="1"/>
      <c r="DS61" s="3"/>
      <c r="DT61" s="3"/>
      <c r="DU61" s="3"/>
      <c r="DV61" s="3"/>
      <c r="DW61" s="3"/>
      <c r="DX61" s="3"/>
      <c r="DY61" s="3"/>
      <c r="DZ61" s="3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</row>
    <row r="62" ht="14.5" spans="1:167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Y62" s="1"/>
      <c r="Z62" s="1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W62" s="1"/>
      <c r="AX62" s="1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U62" s="1"/>
      <c r="BV62" s="1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S62" s="1"/>
      <c r="CT62" s="1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Q62" s="1"/>
      <c r="DR62" s="1"/>
      <c r="DS62" s="3"/>
      <c r="DT62" s="3"/>
      <c r="DU62" s="3"/>
      <c r="DV62" s="3"/>
      <c r="DW62" s="3"/>
      <c r="DX62" s="3"/>
      <c r="DY62" s="3"/>
      <c r="DZ62" s="3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</row>
    <row r="63" ht="14.5" spans="1:167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Y63" s="1"/>
      <c r="Z63" s="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W63" s="1"/>
      <c r="AX63" s="1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U63" s="1"/>
      <c r="BV63" s="1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S63" s="1"/>
      <c r="CT63" s="1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Q63" s="1"/>
      <c r="DR63" s="1"/>
      <c r="DS63" s="3"/>
      <c r="DT63" s="3"/>
      <c r="DU63" s="3"/>
      <c r="DV63" s="3"/>
      <c r="DW63" s="3"/>
      <c r="DX63" s="3"/>
      <c r="DY63" s="3"/>
      <c r="DZ63" s="3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BW7" workbookViewId="0">
      <selection activeCell="DO17" sqref="DO17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Y5" s="2" t="s">
        <v>149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3"/>
      <c r="AN5" s="1"/>
      <c r="AO5" s="1"/>
      <c r="AP5" s="1"/>
      <c r="AQ5" s="1"/>
      <c r="AR5" s="1"/>
      <c r="AS5" s="1"/>
      <c r="AT5" s="1"/>
      <c r="AU5" s="1"/>
      <c r="AW5" s="2" t="s">
        <v>149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1"/>
      <c r="BI5" s="1"/>
      <c r="BJ5" s="1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1"/>
      <c r="CG5" s="1"/>
      <c r="CH5" s="1"/>
      <c r="CI5" s="3"/>
      <c r="CJ5" s="1"/>
      <c r="CK5" s="1"/>
      <c r="CL5" s="1"/>
      <c r="CM5" s="1"/>
      <c r="CN5" s="1"/>
      <c r="CO5" s="1"/>
      <c r="CP5" s="1"/>
      <c r="CQ5" s="1"/>
      <c r="CS5" s="2" t="s">
        <v>149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1"/>
      <c r="DE5" s="1"/>
      <c r="DF5" s="1"/>
      <c r="DG5" s="3"/>
      <c r="DH5" s="1"/>
      <c r="DI5" s="1"/>
      <c r="DJ5" s="1"/>
      <c r="DK5" s="1"/>
      <c r="DL5" s="1"/>
      <c r="DM5" s="1"/>
      <c r="DN5" s="1"/>
      <c r="DO5" s="1"/>
      <c r="DQ5" s="2" t="s">
        <v>149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1"/>
      <c r="FA5" s="1"/>
      <c r="FB5" s="1"/>
      <c r="FC5" s="3"/>
      <c r="FD5" s="1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Y6" s="1"/>
      <c r="Z6" s="1"/>
      <c r="AA6" s="1"/>
      <c r="AB6" s="1"/>
      <c r="AC6" s="1"/>
      <c r="AD6" s="1"/>
      <c r="AE6" s="1"/>
      <c r="AF6" s="3"/>
      <c r="AG6" s="1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W6" s="1"/>
      <c r="AX6" s="1"/>
      <c r="AY6" s="1"/>
      <c r="AZ6" s="1"/>
      <c r="BA6" s="1"/>
      <c r="BB6" s="1"/>
      <c r="BC6" s="1"/>
      <c r="BD6" s="3"/>
      <c r="BE6" s="1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S6" s="1"/>
      <c r="CT6" s="1"/>
      <c r="CU6" s="1"/>
      <c r="CV6" s="1"/>
      <c r="CW6" s="1"/>
      <c r="CX6" s="1"/>
      <c r="CY6" s="1"/>
      <c r="CZ6" s="3"/>
      <c r="DA6" s="1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</row>
    <row r="7" ht="17.5" spans="1:167">
      <c r="A7" s="4" t="s">
        <v>150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151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152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154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155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218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218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218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218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218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218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218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</row>
    <row r="13" ht="13" spans="1:167">
      <c r="A13" s="8"/>
      <c r="B13" s="9" t="s">
        <v>219</v>
      </c>
      <c r="C13" s="5">
        <v>1.4</v>
      </c>
      <c r="D13" s="5">
        <v>1.5</v>
      </c>
      <c r="E13" s="5">
        <v>1.3</v>
      </c>
      <c r="F13" s="5">
        <v>1.4</v>
      </c>
      <c r="G13" s="5">
        <v>1.6</v>
      </c>
      <c r="H13" s="5">
        <v>1.3</v>
      </c>
      <c r="I13" s="5">
        <v>1.4</v>
      </c>
      <c r="J13" s="5">
        <v>1.4</v>
      </c>
      <c r="K13" s="5">
        <v>0.5</v>
      </c>
      <c r="L13" s="5">
        <v>0.5</v>
      </c>
      <c r="M13" s="5">
        <v>0.3</v>
      </c>
      <c r="N13" s="5">
        <v>0.3</v>
      </c>
      <c r="O13" s="5">
        <v>0.4</v>
      </c>
      <c r="P13" s="5">
        <v>0.4</v>
      </c>
      <c r="Q13" s="5">
        <v>0.3</v>
      </c>
      <c r="R13" s="5">
        <v>0.4</v>
      </c>
      <c r="S13" s="5">
        <v>0.4</v>
      </c>
      <c r="T13" s="5">
        <v>0.4</v>
      </c>
      <c r="U13" s="5">
        <v>0.7</v>
      </c>
      <c r="V13" s="5">
        <v>0.9</v>
      </c>
      <c r="W13" s="5">
        <v>1</v>
      </c>
      <c r="Y13" s="8"/>
      <c r="Z13" s="9" t="s">
        <v>219</v>
      </c>
      <c r="AA13" s="5">
        <v>27.1</v>
      </c>
      <c r="AB13" s="5">
        <v>27.3</v>
      </c>
      <c r="AC13" s="5">
        <v>28</v>
      </c>
      <c r="AD13" s="5">
        <v>30.2</v>
      </c>
      <c r="AE13" s="5">
        <v>32.2</v>
      </c>
      <c r="AF13" s="5">
        <v>31</v>
      </c>
      <c r="AG13" s="5">
        <v>35.2</v>
      </c>
      <c r="AH13" s="5">
        <v>38.1</v>
      </c>
      <c r="AI13" s="5">
        <v>36</v>
      </c>
      <c r="AJ13" s="5">
        <v>34.5</v>
      </c>
      <c r="AK13" s="5">
        <v>31.1</v>
      </c>
      <c r="AL13" s="5">
        <v>32.6</v>
      </c>
      <c r="AM13" s="5">
        <v>32.4</v>
      </c>
      <c r="AN13" s="5">
        <v>27.7</v>
      </c>
      <c r="AO13" s="5">
        <v>43.2</v>
      </c>
      <c r="AP13" s="5">
        <v>44.5</v>
      </c>
      <c r="AQ13" s="5">
        <v>29.7</v>
      </c>
      <c r="AR13" s="5">
        <v>24.7</v>
      </c>
      <c r="AS13" s="5">
        <v>32.7</v>
      </c>
      <c r="AT13" s="5">
        <v>31.7</v>
      </c>
      <c r="AU13" s="5">
        <v>29.6</v>
      </c>
      <c r="AW13" s="8"/>
      <c r="AX13" s="9" t="s">
        <v>219</v>
      </c>
      <c r="AY13" s="5">
        <v>67.2</v>
      </c>
      <c r="AZ13" s="5">
        <v>61.4</v>
      </c>
      <c r="BA13" s="5">
        <v>57.7</v>
      </c>
      <c r="BB13" s="5">
        <v>37.1</v>
      </c>
      <c r="BC13" s="5">
        <v>54.9</v>
      </c>
      <c r="BD13" s="5">
        <v>41.6</v>
      </c>
      <c r="BE13" s="5">
        <v>56.6</v>
      </c>
      <c r="BF13" s="5">
        <v>57.1</v>
      </c>
      <c r="BG13" s="5">
        <v>56.1</v>
      </c>
      <c r="BH13" s="5">
        <v>49.5</v>
      </c>
      <c r="BI13" s="5">
        <v>52.7</v>
      </c>
      <c r="BJ13" s="5">
        <v>50</v>
      </c>
      <c r="BK13" s="5">
        <v>51.7</v>
      </c>
      <c r="BL13" s="5">
        <v>59.8</v>
      </c>
      <c r="BM13" s="5">
        <v>71.8</v>
      </c>
      <c r="BN13" s="5">
        <v>76.3</v>
      </c>
      <c r="BO13" s="5">
        <v>74.8</v>
      </c>
      <c r="BP13" s="5">
        <v>69</v>
      </c>
      <c r="BQ13" s="5">
        <v>65.3</v>
      </c>
      <c r="BR13" s="5">
        <v>61.8</v>
      </c>
      <c r="BS13" s="5">
        <v>60.8</v>
      </c>
      <c r="BU13" s="8"/>
      <c r="BV13" s="9" t="s">
        <v>219</v>
      </c>
      <c r="BW13" s="5">
        <v>13</v>
      </c>
      <c r="BX13" s="5">
        <v>13.3</v>
      </c>
      <c r="BY13" s="5">
        <v>14.6</v>
      </c>
      <c r="BZ13" s="5">
        <v>13.6</v>
      </c>
      <c r="CA13" s="5">
        <v>15.2</v>
      </c>
      <c r="CB13" s="5">
        <v>18.6</v>
      </c>
      <c r="CC13" s="5">
        <v>14.9</v>
      </c>
      <c r="CD13" s="5">
        <v>15.2</v>
      </c>
      <c r="CE13" s="5">
        <v>17.7</v>
      </c>
      <c r="CF13" s="5">
        <v>17.5</v>
      </c>
      <c r="CG13" s="5">
        <v>17</v>
      </c>
      <c r="CH13" s="5">
        <v>17.7</v>
      </c>
      <c r="CI13" s="5">
        <v>17</v>
      </c>
      <c r="CJ13" s="5">
        <v>18.5</v>
      </c>
      <c r="CK13" s="5">
        <v>17</v>
      </c>
      <c r="CL13" s="5">
        <v>17.8</v>
      </c>
      <c r="CM13" s="5">
        <v>20.9</v>
      </c>
      <c r="CN13" s="5">
        <v>17.8</v>
      </c>
      <c r="CO13" s="5">
        <v>17.5</v>
      </c>
      <c r="CP13" s="5">
        <v>16.8</v>
      </c>
      <c r="CQ13" s="5">
        <v>16.6</v>
      </c>
      <c r="CS13" s="8"/>
      <c r="CT13" s="9" t="s">
        <v>219</v>
      </c>
      <c r="CU13" s="5">
        <v>3.4</v>
      </c>
      <c r="CV13" s="5">
        <v>3.3</v>
      </c>
      <c r="CW13" s="5">
        <v>3.4</v>
      </c>
      <c r="CX13" s="5">
        <v>3.4</v>
      </c>
      <c r="CY13" s="5">
        <v>3.3</v>
      </c>
      <c r="CZ13" s="5">
        <v>4.2</v>
      </c>
      <c r="DA13" s="5">
        <v>3.1</v>
      </c>
      <c r="DB13" s="5">
        <v>3</v>
      </c>
      <c r="DC13" s="5">
        <v>3.1</v>
      </c>
      <c r="DD13" s="5">
        <v>2.4</v>
      </c>
      <c r="DE13" s="5">
        <v>2.6</v>
      </c>
      <c r="DF13" s="5">
        <v>4.7</v>
      </c>
      <c r="DG13" s="5">
        <v>6.3</v>
      </c>
      <c r="DH13" s="5">
        <v>6.5</v>
      </c>
      <c r="DI13" s="5">
        <v>8.3</v>
      </c>
      <c r="DJ13" s="5">
        <v>8.9</v>
      </c>
      <c r="DK13" s="5">
        <v>10.1</v>
      </c>
      <c r="DL13" s="5">
        <v>9.8</v>
      </c>
      <c r="DM13" s="5">
        <v>17.5</v>
      </c>
      <c r="DN13" s="5">
        <v>16</v>
      </c>
      <c r="DO13" s="5">
        <v>14.2</v>
      </c>
      <c r="DQ13" s="8"/>
      <c r="DR13" s="9" t="s">
        <v>219</v>
      </c>
      <c r="DS13" s="5">
        <v>134.1</v>
      </c>
      <c r="DT13" s="5">
        <v>113.4</v>
      </c>
      <c r="DU13" s="5">
        <v>114</v>
      </c>
      <c r="DV13" s="5">
        <v>116.8</v>
      </c>
      <c r="DW13" s="5">
        <v>126.6</v>
      </c>
      <c r="DX13" s="5">
        <v>127.6</v>
      </c>
      <c r="DY13" s="5">
        <v>126.7</v>
      </c>
      <c r="DZ13" s="5">
        <v>120.1</v>
      </c>
      <c r="EA13" s="5">
        <v>120.4</v>
      </c>
      <c r="EB13" s="5">
        <v>120.2</v>
      </c>
      <c r="EC13" s="5">
        <v>138.6</v>
      </c>
      <c r="ED13" s="5">
        <v>158.8</v>
      </c>
      <c r="EE13" s="5">
        <v>157.5</v>
      </c>
      <c r="EF13" s="5">
        <v>165.7</v>
      </c>
      <c r="EG13" s="5">
        <v>144.9</v>
      </c>
      <c r="EH13" s="5">
        <v>126.2</v>
      </c>
      <c r="EI13" s="5">
        <v>124.1</v>
      </c>
      <c r="EJ13" s="5">
        <v>120.6</v>
      </c>
      <c r="EK13" s="5">
        <v>112.2</v>
      </c>
      <c r="EL13" s="5">
        <v>118</v>
      </c>
      <c r="EM13" s="5">
        <v>117.6</v>
      </c>
      <c r="EO13" s="8"/>
      <c r="EP13" s="9" t="s">
        <v>219</v>
      </c>
      <c r="EQ13" s="5">
        <v>14.2</v>
      </c>
      <c r="ER13" s="5">
        <v>10.2</v>
      </c>
      <c r="ES13" s="5">
        <v>11.6</v>
      </c>
      <c r="ET13" s="5">
        <v>12</v>
      </c>
      <c r="EU13" s="5">
        <v>10.5</v>
      </c>
      <c r="EV13" s="5">
        <v>11.9</v>
      </c>
      <c r="EW13" s="5">
        <v>10</v>
      </c>
      <c r="EX13" s="5">
        <v>8.1</v>
      </c>
      <c r="EY13" s="5">
        <v>7.7</v>
      </c>
      <c r="EZ13" s="5">
        <v>6.9</v>
      </c>
      <c r="FA13" s="5">
        <v>6</v>
      </c>
      <c r="FB13" s="5">
        <v>7.2</v>
      </c>
      <c r="FC13" s="5">
        <v>7.1</v>
      </c>
      <c r="FD13" s="5">
        <v>5.9</v>
      </c>
      <c r="FE13" s="5">
        <v>6.9</v>
      </c>
      <c r="FF13" s="5">
        <v>6.9</v>
      </c>
      <c r="FG13" s="5">
        <v>7.2</v>
      </c>
      <c r="FH13" s="5">
        <v>7.4</v>
      </c>
      <c r="FI13" s="5">
        <v>6.7</v>
      </c>
      <c r="FJ13" s="5">
        <v>6.3</v>
      </c>
      <c r="FK13" s="5">
        <v>6.1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 t="s">
        <v>162</v>
      </c>
      <c r="D15" s="3" t="s">
        <v>162</v>
      </c>
      <c r="E15" s="3" t="s">
        <v>162</v>
      </c>
      <c r="F15" s="3" t="s">
        <v>162</v>
      </c>
      <c r="G15" s="3" t="s">
        <v>162</v>
      </c>
      <c r="H15" s="3" t="s">
        <v>162</v>
      </c>
      <c r="I15" s="3" t="s">
        <v>162</v>
      </c>
      <c r="J15" s="3" t="s">
        <v>162</v>
      </c>
      <c r="K15" s="3" t="s">
        <v>162</v>
      </c>
      <c r="L15" s="3" t="s">
        <v>162</v>
      </c>
      <c r="M15" s="3" t="s">
        <v>162</v>
      </c>
      <c r="N15" s="3" t="s">
        <v>162</v>
      </c>
      <c r="O15" s="3" t="s">
        <v>162</v>
      </c>
      <c r="P15" s="3" t="s">
        <v>162</v>
      </c>
      <c r="Q15" s="3" t="s">
        <v>162</v>
      </c>
      <c r="R15" s="3" t="s">
        <v>162</v>
      </c>
      <c r="S15" s="3" t="s">
        <v>162</v>
      </c>
      <c r="T15" s="3">
        <v>0.2</v>
      </c>
      <c r="U15" s="3" t="s">
        <v>162</v>
      </c>
      <c r="V15" s="3" t="s">
        <v>162</v>
      </c>
      <c r="W15" s="3" t="s">
        <v>162</v>
      </c>
      <c r="Y15" s="1"/>
      <c r="Z15" s="11" t="s">
        <v>161</v>
      </c>
      <c r="AA15" s="3">
        <v>19</v>
      </c>
      <c r="AB15" s="3">
        <v>20.1</v>
      </c>
      <c r="AC15" s="3">
        <v>19</v>
      </c>
      <c r="AD15" s="3">
        <v>20.9</v>
      </c>
      <c r="AE15" s="3">
        <v>23.4</v>
      </c>
      <c r="AF15" s="3">
        <v>22.1</v>
      </c>
      <c r="AG15" s="3">
        <v>21.9</v>
      </c>
      <c r="AH15" s="3">
        <v>23.3</v>
      </c>
      <c r="AI15" s="3" t="s">
        <v>162</v>
      </c>
      <c r="AJ15" s="3" t="s">
        <v>162</v>
      </c>
      <c r="AK15" s="3">
        <v>15.3</v>
      </c>
      <c r="AL15" s="3">
        <v>17.1</v>
      </c>
      <c r="AM15" s="3">
        <v>15.8</v>
      </c>
      <c r="AN15" s="3">
        <v>12.5</v>
      </c>
      <c r="AO15" s="3">
        <v>14.8</v>
      </c>
      <c r="AP15" s="3" t="s">
        <v>162</v>
      </c>
      <c r="AQ15" s="3">
        <v>17.3</v>
      </c>
      <c r="AR15" s="3">
        <v>11.2</v>
      </c>
      <c r="AS15" s="3">
        <v>15.6</v>
      </c>
      <c r="AT15" s="3">
        <v>15.3</v>
      </c>
      <c r="AU15" s="3">
        <v>13.1</v>
      </c>
      <c r="AW15" s="1"/>
      <c r="AX15" s="11" t="s">
        <v>161</v>
      </c>
      <c r="AY15" s="3">
        <v>18.4</v>
      </c>
      <c r="AZ15" s="3">
        <v>16.1</v>
      </c>
      <c r="BA15" s="3">
        <v>17</v>
      </c>
      <c r="BB15" s="3">
        <v>16</v>
      </c>
      <c r="BC15" s="3">
        <v>16.3</v>
      </c>
      <c r="BD15" s="3">
        <v>15.2</v>
      </c>
      <c r="BE15" s="3">
        <v>20.4</v>
      </c>
      <c r="BF15" s="3">
        <v>21.6</v>
      </c>
      <c r="BG15" s="3">
        <v>20.6</v>
      </c>
      <c r="BH15" s="3">
        <v>16.9</v>
      </c>
      <c r="BI15" s="3">
        <v>18.9</v>
      </c>
      <c r="BJ15" s="3" t="s">
        <v>162</v>
      </c>
      <c r="BK15" s="3">
        <v>16.4</v>
      </c>
      <c r="BL15" s="3">
        <v>15.3</v>
      </c>
      <c r="BM15" s="3">
        <v>16.2</v>
      </c>
      <c r="BN15" s="3">
        <v>18.1</v>
      </c>
      <c r="BO15" s="3">
        <v>18.9</v>
      </c>
      <c r="BP15" s="3">
        <v>16.5</v>
      </c>
      <c r="BQ15" s="3">
        <v>19.4</v>
      </c>
      <c r="BR15" s="3">
        <v>18.1</v>
      </c>
      <c r="BS15" s="3">
        <v>17</v>
      </c>
      <c r="BU15" s="1"/>
      <c r="BV15" s="11" t="s">
        <v>161</v>
      </c>
      <c r="BW15" s="3" t="s">
        <v>162</v>
      </c>
      <c r="BX15" s="3" t="s">
        <v>162</v>
      </c>
      <c r="BY15" s="3" t="s">
        <v>162</v>
      </c>
      <c r="BZ15" s="3" t="s">
        <v>162</v>
      </c>
      <c r="CA15" s="3" t="s">
        <v>162</v>
      </c>
      <c r="CB15" s="3" t="s">
        <v>162</v>
      </c>
      <c r="CC15" s="3" t="s">
        <v>162</v>
      </c>
      <c r="CD15" s="3" t="s">
        <v>162</v>
      </c>
      <c r="CE15" s="3" t="s">
        <v>162</v>
      </c>
      <c r="CF15" s="3">
        <v>7.4</v>
      </c>
      <c r="CG15" s="3" t="s">
        <v>162</v>
      </c>
      <c r="CH15" s="3" t="s">
        <v>162</v>
      </c>
      <c r="CI15" s="3" t="s">
        <v>162</v>
      </c>
      <c r="CJ15" s="3" t="s">
        <v>162</v>
      </c>
      <c r="CK15" s="3" t="s">
        <v>162</v>
      </c>
      <c r="CL15" s="3" t="s">
        <v>162</v>
      </c>
      <c r="CM15" s="3" t="s">
        <v>162</v>
      </c>
      <c r="CN15" s="3" t="s">
        <v>162</v>
      </c>
      <c r="CO15" s="3">
        <v>7.9</v>
      </c>
      <c r="CP15" s="3">
        <v>7.5</v>
      </c>
      <c r="CQ15" s="3">
        <v>7.7</v>
      </c>
      <c r="CS15" s="1"/>
      <c r="CT15" s="11" t="s">
        <v>161</v>
      </c>
      <c r="CU15" s="3" t="s">
        <v>162</v>
      </c>
      <c r="CV15" s="3" t="s">
        <v>162</v>
      </c>
      <c r="CW15" s="3" t="s">
        <v>162</v>
      </c>
      <c r="CX15" s="3" t="s">
        <v>162</v>
      </c>
      <c r="CY15" s="3" t="s">
        <v>162</v>
      </c>
      <c r="CZ15" s="3" t="s">
        <v>162</v>
      </c>
      <c r="DA15" s="3" t="s">
        <v>162</v>
      </c>
      <c r="DB15" s="3" t="s">
        <v>162</v>
      </c>
      <c r="DC15" s="3" t="s">
        <v>162</v>
      </c>
      <c r="DD15" s="3" t="s">
        <v>162</v>
      </c>
      <c r="DE15" s="3" t="s">
        <v>162</v>
      </c>
      <c r="DF15" s="3" t="s">
        <v>162</v>
      </c>
      <c r="DG15" s="3" t="s">
        <v>162</v>
      </c>
      <c r="DH15" s="3" t="s">
        <v>162</v>
      </c>
      <c r="DI15" s="3" t="s">
        <v>162</v>
      </c>
      <c r="DJ15" s="3" t="s">
        <v>162</v>
      </c>
      <c r="DK15" s="3" t="s">
        <v>162</v>
      </c>
      <c r="DL15" s="3">
        <v>4.1</v>
      </c>
      <c r="DM15" s="3">
        <v>3.9</v>
      </c>
      <c r="DN15" s="3">
        <v>3.2</v>
      </c>
      <c r="DO15" s="3">
        <v>2.7</v>
      </c>
      <c r="DQ15" s="1"/>
      <c r="DR15" s="11" t="s">
        <v>161</v>
      </c>
      <c r="DS15" s="3">
        <v>21.8</v>
      </c>
      <c r="DT15" s="3">
        <v>20</v>
      </c>
      <c r="DU15" s="3">
        <v>21.6</v>
      </c>
      <c r="DV15" s="3">
        <v>20.1</v>
      </c>
      <c r="DW15" s="3">
        <v>21.8</v>
      </c>
      <c r="DX15" s="3">
        <v>21.5</v>
      </c>
      <c r="DY15" s="3">
        <v>22.1</v>
      </c>
      <c r="DZ15" s="3">
        <v>18.1</v>
      </c>
      <c r="EA15" s="3" t="s">
        <v>162</v>
      </c>
      <c r="EB15" s="3">
        <v>16.5</v>
      </c>
      <c r="EC15" s="3">
        <v>18.1</v>
      </c>
      <c r="ED15" s="3">
        <v>20.9</v>
      </c>
      <c r="EE15" s="3">
        <v>17.3</v>
      </c>
      <c r="EF15" s="3">
        <v>17.5</v>
      </c>
      <c r="EG15" s="3">
        <v>21</v>
      </c>
      <c r="EH15" s="3">
        <v>20.6</v>
      </c>
      <c r="EI15" s="3">
        <v>20.3</v>
      </c>
      <c r="EJ15" s="3">
        <v>20.9</v>
      </c>
      <c r="EK15" s="3">
        <v>22.8</v>
      </c>
      <c r="EL15" s="3">
        <v>25.5</v>
      </c>
      <c r="EM15" s="3">
        <v>29</v>
      </c>
      <c r="EO15" s="1"/>
      <c r="EP15" s="11" t="s">
        <v>161</v>
      </c>
      <c r="EQ15" s="3">
        <v>7</v>
      </c>
      <c r="ER15" s="3">
        <v>6.3</v>
      </c>
      <c r="ES15" s="3">
        <v>6.9</v>
      </c>
      <c r="ET15" s="3">
        <v>7.2</v>
      </c>
      <c r="EU15" s="3">
        <v>7</v>
      </c>
      <c r="EV15" s="3">
        <v>7.1</v>
      </c>
      <c r="EW15" s="3">
        <v>7.9</v>
      </c>
      <c r="EX15" s="3" t="s">
        <v>162</v>
      </c>
      <c r="EY15" s="3">
        <v>5.5</v>
      </c>
      <c r="EZ15" s="3">
        <v>5.3</v>
      </c>
      <c r="FA15" s="3">
        <v>4.6</v>
      </c>
      <c r="FB15" s="3">
        <v>5.9</v>
      </c>
      <c r="FC15" s="3">
        <v>5.9</v>
      </c>
      <c r="FD15" s="3">
        <v>4.9</v>
      </c>
      <c r="FE15" s="3" t="s">
        <v>162</v>
      </c>
      <c r="FF15" s="3" t="s">
        <v>162</v>
      </c>
      <c r="FG15" s="3" t="s">
        <v>162</v>
      </c>
      <c r="FH15" s="3" t="s">
        <v>162</v>
      </c>
      <c r="FI15" s="3">
        <v>5.5</v>
      </c>
      <c r="FJ15" s="3" t="s">
        <v>162</v>
      </c>
      <c r="FK15" s="3">
        <v>4.9</v>
      </c>
    </row>
    <row r="16" ht="14.5" spans="1:167">
      <c r="A16" s="1"/>
      <c r="B16" s="11" t="s">
        <v>163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 t="s">
        <v>162</v>
      </c>
      <c r="J16" s="3" t="s">
        <v>162</v>
      </c>
      <c r="K16" s="3" t="s">
        <v>162</v>
      </c>
      <c r="L16" s="3" t="s">
        <v>162</v>
      </c>
      <c r="M16" s="3" t="s">
        <v>162</v>
      </c>
      <c r="N16" s="3">
        <v>0</v>
      </c>
      <c r="O16" s="3">
        <v>0</v>
      </c>
      <c r="P16" s="3" t="s">
        <v>162</v>
      </c>
      <c r="Q16" s="3" t="s">
        <v>162</v>
      </c>
      <c r="R16" s="3" t="s">
        <v>162</v>
      </c>
      <c r="S16" s="3">
        <v>0</v>
      </c>
      <c r="T16" s="3">
        <v>0</v>
      </c>
      <c r="U16" s="3">
        <v>0</v>
      </c>
      <c r="V16" s="3">
        <v>0.1</v>
      </c>
      <c r="W16" s="3">
        <v>0.1</v>
      </c>
      <c r="Y16" s="1"/>
      <c r="Z16" s="11" t="s">
        <v>163</v>
      </c>
      <c r="AA16" s="3">
        <v>5.5</v>
      </c>
      <c r="AB16" s="3">
        <v>4.7</v>
      </c>
      <c r="AC16" s="3">
        <v>6.4</v>
      </c>
      <c r="AD16" s="3">
        <v>4.9</v>
      </c>
      <c r="AE16" s="3">
        <v>4.6</v>
      </c>
      <c r="AF16" s="3">
        <v>5</v>
      </c>
      <c r="AG16" s="3">
        <v>9.4</v>
      </c>
      <c r="AH16" s="3">
        <v>12.3</v>
      </c>
      <c r="AI16" s="3">
        <v>13.3</v>
      </c>
      <c r="AJ16" s="3">
        <v>12.9</v>
      </c>
      <c r="AK16" s="3" t="s">
        <v>162</v>
      </c>
      <c r="AL16" s="3">
        <v>12.3</v>
      </c>
      <c r="AM16" s="3">
        <v>11.8</v>
      </c>
      <c r="AN16" s="3" t="s">
        <v>162</v>
      </c>
      <c r="AO16" s="3" t="s">
        <v>162</v>
      </c>
      <c r="AP16" s="3" t="s">
        <v>162</v>
      </c>
      <c r="AQ16" s="3" t="s">
        <v>162</v>
      </c>
      <c r="AR16" s="3" t="s">
        <v>162</v>
      </c>
      <c r="AS16" s="3">
        <v>14.5</v>
      </c>
      <c r="AT16" s="3">
        <v>13.9</v>
      </c>
      <c r="AU16" s="3">
        <v>13.9</v>
      </c>
      <c r="AW16" s="1"/>
      <c r="AX16" s="11" t="s">
        <v>163</v>
      </c>
      <c r="AY16" s="3">
        <v>41.3</v>
      </c>
      <c r="AZ16" s="3">
        <v>34</v>
      </c>
      <c r="BA16" s="3">
        <v>34.6</v>
      </c>
      <c r="BB16" s="3">
        <v>13.3</v>
      </c>
      <c r="BC16" s="3">
        <v>30.7</v>
      </c>
      <c r="BD16" s="3">
        <v>20.6</v>
      </c>
      <c r="BE16" s="3">
        <v>31.3</v>
      </c>
      <c r="BF16" s="3">
        <v>30.5</v>
      </c>
      <c r="BG16" s="3">
        <v>31.1</v>
      </c>
      <c r="BH16" s="3">
        <v>28.8</v>
      </c>
      <c r="BI16" s="3">
        <v>31.8</v>
      </c>
      <c r="BJ16" s="3">
        <v>30.3</v>
      </c>
      <c r="BK16" s="3">
        <v>29.4</v>
      </c>
      <c r="BL16" s="3">
        <v>38.9</v>
      </c>
      <c r="BM16" s="3" t="s">
        <v>162</v>
      </c>
      <c r="BN16" s="3" t="s">
        <v>162</v>
      </c>
      <c r="BO16" s="3" t="s">
        <v>162</v>
      </c>
      <c r="BP16" s="3" t="s">
        <v>162</v>
      </c>
      <c r="BQ16" s="3">
        <v>39.6</v>
      </c>
      <c r="BR16" s="3">
        <v>40.3</v>
      </c>
      <c r="BS16" s="3">
        <v>41.3</v>
      </c>
      <c r="BU16" s="1"/>
      <c r="BV16" s="11" t="s">
        <v>163</v>
      </c>
      <c r="BW16" s="3" t="s">
        <v>162</v>
      </c>
      <c r="BX16" s="3" t="s">
        <v>162</v>
      </c>
      <c r="BY16" s="3" t="s">
        <v>162</v>
      </c>
      <c r="BZ16" s="3" t="s">
        <v>162</v>
      </c>
      <c r="CA16" s="3" t="s">
        <v>162</v>
      </c>
      <c r="CB16" s="3" t="s">
        <v>162</v>
      </c>
      <c r="CC16" s="3" t="s">
        <v>162</v>
      </c>
      <c r="CD16" s="3" t="s">
        <v>162</v>
      </c>
      <c r="CE16" s="3" t="s">
        <v>162</v>
      </c>
      <c r="CF16" s="3" t="s">
        <v>162</v>
      </c>
      <c r="CG16" s="3" t="s">
        <v>162</v>
      </c>
      <c r="CH16" s="3" t="s">
        <v>162</v>
      </c>
      <c r="CI16" s="3" t="s">
        <v>162</v>
      </c>
      <c r="CJ16" s="3" t="s">
        <v>162</v>
      </c>
      <c r="CK16" s="3" t="s">
        <v>162</v>
      </c>
      <c r="CL16" s="3" t="s">
        <v>162</v>
      </c>
      <c r="CM16" s="3" t="s">
        <v>162</v>
      </c>
      <c r="CN16" s="3" t="s">
        <v>162</v>
      </c>
      <c r="CO16" s="3">
        <v>9.6</v>
      </c>
      <c r="CP16" s="3">
        <v>9.2</v>
      </c>
      <c r="CQ16" s="3">
        <v>8.8</v>
      </c>
      <c r="CS16" s="1"/>
      <c r="CT16" s="11" t="s">
        <v>163</v>
      </c>
      <c r="CU16" s="3">
        <v>0.8</v>
      </c>
      <c r="CV16" s="3">
        <v>0.6</v>
      </c>
      <c r="CW16" s="3">
        <v>0.7</v>
      </c>
      <c r="CX16" s="3">
        <v>0.7</v>
      </c>
      <c r="CY16" s="3">
        <v>0.6</v>
      </c>
      <c r="CZ16" s="3">
        <v>0.6</v>
      </c>
      <c r="DA16" s="3" t="s">
        <v>162</v>
      </c>
      <c r="DB16" s="3" t="s">
        <v>162</v>
      </c>
      <c r="DC16" s="3" t="s">
        <v>162</v>
      </c>
      <c r="DD16" s="3" t="s">
        <v>162</v>
      </c>
      <c r="DE16" s="3">
        <v>1</v>
      </c>
      <c r="DF16" s="3" t="s">
        <v>162</v>
      </c>
      <c r="DG16" s="3">
        <v>3.8</v>
      </c>
      <c r="DH16" s="3">
        <v>3.9</v>
      </c>
      <c r="DI16" s="3" t="s">
        <v>162</v>
      </c>
      <c r="DJ16" s="3" t="s">
        <v>162</v>
      </c>
      <c r="DK16" s="3" t="s">
        <v>162</v>
      </c>
      <c r="DL16" s="3">
        <v>5.7</v>
      </c>
      <c r="DM16" s="3">
        <v>13.6</v>
      </c>
      <c r="DN16" s="3">
        <v>12.7</v>
      </c>
      <c r="DO16" s="3">
        <v>11.4</v>
      </c>
      <c r="DQ16" s="1"/>
      <c r="DR16" s="11" t="s">
        <v>163</v>
      </c>
      <c r="DS16" s="3">
        <v>110.8</v>
      </c>
      <c r="DT16" s="3">
        <v>89.6</v>
      </c>
      <c r="DU16" s="3">
        <v>88.6</v>
      </c>
      <c r="DV16" s="3">
        <v>92.4</v>
      </c>
      <c r="DW16" s="3">
        <v>100.6</v>
      </c>
      <c r="DX16" s="3">
        <v>101.8</v>
      </c>
      <c r="DY16" s="3">
        <v>100.3</v>
      </c>
      <c r="DZ16" s="3">
        <v>97.7</v>
      </c>
      <c r="EA16" s="3">
        <v>98</v>
      </c>
      <c r="EB16" s="3">
        <v>99</v>
      </c>
      <c r="EC16" s="3">
        <v>114.7</v>
      </c>
      <c r="ED16" s="3">
        <v>131.7</v>
      </c>
      <c r="EE16" s="3">
        <v>133.7</v>
      </c>
      <c r="EF16" s="3">
        <v>139.9</v>
      </c>
      <c r="EG16" s="3">
        <v>114.2</v>
      </c>
      <c r="EH16" s="3" t="s">
        <v>162</v>
      </c>
      <c r="EI16" s="3">
        <v>96.4</v>
      </c>
      <c r="EJ16" s="3">
        <v>92.6</v>
      </c>
      <c r="EK16" s="3">
        <v>82</v>
      </c>
      <c r="EL16" s="3">
        <v>85.2</v>
      </c>
      <c r="EM16" s="3">
        <v>81.6</v>
      </c>
      <c r="EO16" s="1"/>
      <c r="EP16" s="11" t="s">
        <v>163</v>
      </c>
      <c r="EQ16" s="3" t="s">
        <v>162</v>
      </c>
      <c r="ER16" s="3" t="s">
        <v>162</v>
      </c>
      <c r="ES16" s="3" t="s">
        <v>162</v>
      </c>
      <c r="ET16" s="3" t="s">
        <v>162</v>
      </c>
      <c r="EU16" s="3" t="s">
        <v>162</v>
      </c>
      <c r="EV16" s="3" t="s">
        <v>162</v>
      </c>
      <c r="EW16" s="3" t="s">
        <v>162</v>
      </c>
      <c r="EX16" s="3" t="s">
        <v>162</v>
      </c>
      <c r="EY16" s="3" t="s">
        <v>162</v>
      </c>
      <c r="EZ16" s="3" t="s">
        <v>162</v>
      </c>
      <c r="FA16" s="3" t="s">
        <v>162</v>
      </c>
      <c r="FB16" s="3" t="s">
        <v>162</v>
      </c>
      <c r="FC16" s="3" t="s">
        <v>162</v>
      </c>
      <c r="FD16" s="3" t="s">
        <v>162</v>
      </c>
      <c r="FE16" s="3" t="s">
        <v>162</v>
      </c>
      <c r="FF16" s="3" t="s">
        <v>162</v>
      </c>
      <c r="FG16" s="3" t="s">
        <v>162</v>
      </c>
      <c r="FH16" s="3">
        <v>1.1</v>
      </c>
      <c r="FI16" s="3">
        <v>1</v>
      </c>
      <c r="FJ16" s="3">
        <v>1</v>
      </c>
      <c r="FK16" s="3">
        <v>1</v>
      </c>
    </row>
    <row r="17" ht="14.5" spans="1:167">
      <c r="A17" s="1"/>
      <c r="B17" s="11" t="s">
        <v>164</v>
      </c>
      <c r="C17" s="3">
        <v>0</v>
      </c>
      <c r="D17" s="3">
        <v>0</v>
      </c>
      <c r="E17" s="3">
        <v>0</v>
      </c>
      <c r="F17" s="3" t="s">
        <v>162</v>
      </c>
      <c r="G17" s="3" t="s">
        <v>162</v>
      </c>
      <c r="H17" s="3" t="s">
        <v>162</v>
      </c>
      <c r="I17" s="3" t="s">
        <v>162</v>
      </c>
      <c r="J17" s="3" t="s">
        <v>162</v>
      </c>
      <c r="K17" s="3" t="s">
        <v>162</v>
      </c>
      <c r="L17" s="3" t="s">
        <v>162</v>
      </c>
      <c r="M17" s="3" t="s">
        <v>162</v>
      </c>
      <c r="N17" s="3" t="s">
        <v>162</v>
      </c>
      <c r="O17" s="3">
        <v>0.1</v>
      </c>
      <c r="P17" s="3">
        <v>0.1</v>
      </c>
      <c r="Q17" s="3" t="s">
        <v>162</v>
      </c>
      <c r="R17" s="3" t="s">
        <v>162</v>
      </c>
      <c r="S17" s="3" t="s">
        <v>162</v>
      </c>
      <c r="T17" s="3" t="s">
        <v>162</v>
      </c>
      <c r="U17" s="3" t="s">
        <v>162</v>
      </c>
      <c r="V17" s="3" t="s">
        <v>162</v>
      </c>
      <c r="W17" s="3" t="s">
        <v>162</v>
      </c>
      <c r="Y17" s="1"/>
      <c r="Z17" s="11" t="s">
        <v>164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 t="s">
        <v>162</v>
      </c>
      <c r="AH17" s="3" t="s">
        <v>162</v>
      </c>
      <c r="AI17" s="3" t="s">
        <v>162</v>
      </c>
      <c r="AJ17" s="3" t="s">
        <v>162</v>
      </c>
      <c r="AK17" s="3">
        <v>0.1</v>
      </c>
      <c r="AL17" s="3" t="s">
        <v>162</v>
      </c>
      <c r="AM17" s="3" t="s">
        <v>162</v>
      </c>
      <c r="AN17" s="3" t="s">
        <v>162</v>
      </c>
      <c r="AO17" s="3" t="s">
        <v>162</v>
      </c>
      <c r="AP17" s="3" t="s">
        <v>162</v>
      </c>
      <c r="AQ17" s="3">
        <v>0.1</v>
      </c>
      <c r="AR17" s="3">
        <v>0.1</v>
      </c>
      <c r="AS17" s="3">
        <v>0.1</v>
      </c>
      <c r="AT17" s="3">
        <v>0.1</v>
      </c>
      <c r="AU17" s="3">
        <v>0.2</v>
      </c>
      <c r="AW17" s="1"/>
      <c r="AX17" s="11" t="s">
        <v>164</v>
      </c>
      <c r="AY17" s="3" t="s">
        <v>162</v>
      </c>
      <c r="AZ17" s="3" t="s">
        <v>162</v>
      </c>
      <c r="BA17" s="3" t="s">
        <v>162</v>
      </c>
      <c r="BB17" s="3" t="s">
        <v>162</v>
      </c>
      <c r="BC17" s="3" t="s">
        <v>162</v>
      </c>
      <c r="BD17" s="3" t="s">
        <v>162</v>
      </c>
      <c r="BE17" s="3" t="s">
        <v>162</v>
      </c>
      <c r="BF17" s="3" t="s">
        <v>162</v>
      </c>
      <c r="BG17" s="3" t="s">
        <v>162</v>
      </c>
      <c r="BH17" s="3" t="s">
        <v>162</v>
      </c>
      <c r="BI17" s="3">
        <v>0</v>
      </c>
      <c r="BJ17" s="3" t="s">
        <v>162</v>
      </c>
      <c r="BK17" s="3" t="s">
        <v>162</v>
      </c>
      <c r="BL17" s="3">
        <v>0.1</v>
      </c>
      <c r="BM17" s="3" t="s">
        <v>162</v>
      </c>
      <c r="BN17" s="3" t="s">
        <v>162</v>
      </c>
      <c r="BO17" s="3" t="s">
        <v>162</v>
      </c>
      <c r="BP17" s="3" t="s">
        <v>162</v>
      </c>
      <c r="BQ17" s="3">
        <v>0.2</v>
      </c>
      <c r="BR17" s="3">
        <v>0.2</v>
      </c>
      <c r="BS17" s="3">
        <v>0.2</v>
      </c>
      <c r="BU17" s="1"/>
      <c r="BV17" s="11" t="s">
        <v>164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 t="s">
        <v>162</v>
      </c>
      <c r="CD17" s="3" t="s">
        <v>162</v>
      </c>
      <c r="CE17" s="3" t="s">
        <v>162</v>
      </c>
      <c r="CF17" s="3" t="s">
        <v>162</v>
      </c>
      <c r="CG17" s="3" t="s">
        <v>162</v>
      </c>
      <c r="CH17" s="3" t="s">
        <v>162</v>
      </c>
      <c r="CI17" s="3" t="s">
        <v>162</v>
      </c>
      <c r="CJ17" s="3" t="s">
        <v>162</v>
      </c>
      <c r="CK17" s="3" t="s">
        <v>162</v>
      </c>
      <c r="CL17" s="3" t="s">
        <v>162</v>
      </c>
      <c r="CM17" s="3" t="s">
        <v>162</v>
      </c>
      <c r="CN17" s="3" t="s">
        <v>162</v>
      </c>
      <c r="CO17" s="3">
        <v>0</v>
      </c>
      <c r="CP17" s="3">
        <v>0</v>
      </c>
      <c r="CQ17" s="3">
        <v>0</v>
      </c>
      <c r="CS17" s="1"/>
      <c r="CT17" s="11" t="s">
        <v>164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 t="s">
        <v>162</v>
      </c>
      <c r="DB17" s="3" t="s">
        <v>162</v>
      </c>
      <c r="DC17" s="3" t="s">
        <v>162</v>
      </c>
      <c r="DD17" s="3" t="s">
        <v>162</v>
      </c>
      <c r="DE17" s="3" t="s">
        <v>162</v>
      </c>
      <c r="DF17" s="3">
        <v>0</v>
      </c>
      <c r="DG17" s="3" t="s">
        <v>162</v>
      </c>
      <c r="DH17" s="3" t="s">
        <v>162</v>
      </c>
      <c r="DI17" s="3" t="s">
        <v>162</v>
      </c>
      <c r="DJ17" s="3" t="s">
        <v>162</v>
      </c>
      <c r="DK17" s="3" t="s">
        <v>162</v>
      </c>
      <c r="DL17" s="3">
        <v>0</v>
      </c>
      <c r="DM17" s="3">
        <v>0</v>
      </c>
      <c r="DN17" s="3">
        <v>0.1</v>
      </c>
      <c r="DO17" s="3">
        <v>0</v>
      </c>
      <c r="DQ17" s="1"/>
      <c r="DR17" s="11" t="s">
        <v>164</v>
      </c>
      <c r="DS17" s="3" t="s">
        <v>162</v>
      </c>
      <c r="DT17" s="3">
        <v>0</v>
      </c>
      <c r="DU17" s="3" t="s">
        <v>162</v>
      </c>
      <c r="DV17" s="3" t="s">
        <v>162</v>
      </c>
      <c r="DW17" s="3" t="s">
        <v>162</v>
      </c>
      <c r="DX17" s="3">
        <v>0</v>
      </c>
      <c r="DY17" s="3" t="s">
        <v>162</v>
      </c>
      <c r="DZ17" s="3" t="s">
        <v>162</v>
      </c>
      <c r="EA17" s="3" t="s">
        <v>162</v>
      </c>
      <c r="EB17" s="3" t="s">
        <v>162</v>
      </c>
      <c r="EC17" s="3" t="s">
        <v>162</v>
      </c>
      <c r="ED17" s="3" t="s">
        <v>162</v>
      </c>
      <c r="EE17" s="3" t="s">
        <v>162</v>
      </c>
      <c r="EF17" s="3" t="s">
        <v>162</v>
      </c>
      <c r="EG17" s="3">
        <v>0.1</v>
      </c>
      <c r="EH17" s="3">
        <v>0.1</v>
      </c>
      <c r="EI17" s="3">
        <v>0.1</v>
      </c>
      <c r="EJ17" s="3">
        <v>0.1</v>
      </c>
      <c r="EK17" s="3">
        <v>0.1</v>
      </c>
      <c r="EL17" s="3">
        <v>0.1</v>
      </c>
      <c r="EM17" s="3">
        <v>0.1</v>
      </c>
      <c r="EO17" s="1"/>
      <c r="EP17" s="11" t="s">
        <v>164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 t="s">
        <v>162</v>
      </c>
      <c r="EX17" s="3" t="s">
        <v>162</v>
      </c>
      <c r="EY17" s="3" t="s">
        <v>162</v>
      </c>
      <c r="EZ17" s="3" t="s">
        <v>162</v>
      </c>
      <c r="FA17" s="3">
        <v>0</v>
      </c>
      <c r="FB17" s="3" t="s">
        <v>162</v>
      </c>
      <c r="FC17" s="3">
        <v>0.1</v>
      </c>
      <c r="FD17" s="3" t="s">
        <v>162</v>
      </c>
      <c r="FE17" s="3" t="s">
        <v>162</v>
      </c>
      <c r="FF17" s="3" t="s">
        <v>162</v>
      </c>
      <c r="FG17" s="3" t="s">
        <v>162</v>
      </c>
      <c r="FH17" s="3" t="s">
        <v>162</v>
      </c>
      <c r="FI17" s="3" t="s">
        <v>162</v>
      </c>
      <c r="FJ17" s="3" t="s">
        <v>162</v>
      </c>
      <c r="FK17" s="3" t="s">
        <v>162</v>
      </c>
    </row>
    <row r="18" ht="14.5" spans="1:167">
      <c r="A18" s="1"/>
      <c r="B18" s="11" t="s">
        <v>165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 t="s">
        <v>162</v>
      </c>
      <c r="S18" s="3" t="s">
        <v>162</v>
      </c>
      <c r="T18" s="3" t="s">
        <v>162</v>
      </c>
      <c r="U18" s="3" t="s">
        <v>162</v>
      </c>
      <c r="V18" s="3">
        <v>0</v>
      </c>
      <c r="W18" s="3">
        <v>0</v>
      </c>
      <c r="Y18" s="1"/>
      <c r="Z18" s="11" t="s">
        <v>165</v>
      </c>
      <c r="AA18" s="3" t="s">
        <v>162</v>
      </c>
      <c r="AB18" s="3" t="s">
        <v>162</v>
      </c>
      <c r="AC18" s="3" t="s">
        <v>162</v>
      </c>
      <c r="AD18" s="3" t="s">
        <v>162</v>
      </c>
      <c r="AE18" s="3" t="s">
        <v>162</v>
      </c>
      <c r="AF18" s="3" t="s">
        <v>162</v>
      </c>
      <c r="AG18" s="3">
        <v>1.7</v>
      </c>
      <c r="AH18" s="3" t="s">
        <v>162</v>
      </c>
      <c r="AI18" s="3" t="s">
        <v>162</v>
      </c>
      <c r="AJ18" s="3">
        <v>0.4</v>
      </c>
      <c r="AK18" s="3" t="s">
        <v>162</v>
      </c>
      <c r="AL18" s="3" t="s">
        <v>162</v>
      </c>
      <c r="AM18" s="3" t="s">
        <v>162</v>
      </c>
      <c r="AN18" s="3">
        <v>0.1</v>
      </c>
      <c r="AO18" s="3">
        <v>0.1</v>
      </c>
      <c r="AP18" s="3" t="s">
        <v>162</v>
      </c>
      <c r="AQ18" s="3" t="s">
        <v>162</v>
      </c>
      <c r="AR18" s="3" t="s">
        <v>162</v>
      </c>
      <c r="AS18" s="3" t="s">
        <v>162</v>
      </c>
      <c r="AT18" s="3">
        <v>0</v>
      </c>
      <c r="AU18" s="3">
        <v>0</v>
      </c>
      <c r="AW18" s="1"/>
      <c r="AX18" s="11" t="s">
        <v>165</v>
      </c>
      <c r="AY18" s="3" t="s">
        <v>162</v>
      </c>
      <c r="AZ18" s="3" t="s">
        <v>162</v>
      </c>
      <c r="BA18" s="3">
        <v>-0.1</v>
      </c>
      <c r="BB18" s="3" t="s">
        <v>162</v>
      </c>
      <c r="BC18" s="3" t="s">
        <v>162</v>
      </c>
      <c r="BD18" s="3" t="s">
        <v>162</v>
      </c>
      <c r="BE18" s="3">
        <v>0.5</v>
      </c>
      <c r="BF18" s="3">
        <v>0.7</v>
      </c>
      <c r="BG18" s="3" t="s">
        <v>162</v>
      </c>
      <c r="BH18" s="3" t="s">
        <v>162</v>
      </c>
      <c r="BI18" s="3" t="s">
        <v>162</v>
      </c>
      <c r="BJ18" s="3" t="s">
        <v>162</v>
      </c>
      <c r="BK18" s="3" t="s">
        <v>162</v>
      </c>
      <c r="BL18" s="3" t="s">
        <v>162</v>
      </c>
      <c r="BM18" s="3" t="s">
        <v>162</v>
      </c>
      <c r="BN18" s="3" t="s">
        <v>162</v>
      </c>
      <c r="BO18" s="3" t="s">
        <v>162</v>
      </c>
      <c r="BP18" s="3">
        <v>1</v>
      </c>
      <c r="BQ18" s="3">
        <v>1</v>
      </c>
      <c r="BR18" s="3">
        <v>1.1</v>
      </c>
      <c r="BS18" s="3">
        <v>0.4</v>
      </c>
      <c r="BU18" s="1"/>
      <c r="BV18" s="11" t="s">
        <v>165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 t="s">
        <v>162</v>
      </c>
      <c r="CE18" s="3">
        <v>0</v>
      </c>
      <c r="CF18" s="3">
        <v>0</v>
      </c>
      <c r="CG18" s="3">
        <v>0</v>
      </c>
      <c r="CH18" s="3">
        <v>0</v>
      </c>
      <c r="CI18" s="3" t="s">
        <v>162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165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 t="s">
        <v>162</v>
      </c>
      <c r="EA18" s="3">
        <v>0</v>
      </c>
      <c r="EB18" s="3">
        <v>0</v>
      </c>
      <c r="EC18" s="3" t="s">
        <v>162</v>
      </c>
      <c r="ED18" s="3">
        <v>0</v>
      </c>
      <c r="EE18" s="3" t="s">
        <v>162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165</v>
      </c>
      <c r="EQ18" s="3" t="s">
        <v>162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 t="s">
        <v>162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166</v>
      </c>
      <c r="AA19" s="3" t="s">
        <v>162</v>
      </c>
      <c r="AB19" s="3" t="s">
        <v>162</v>
      </c>
      <c r="AC19" s="3" t="s">
        <v>162</v>
      </c>
      <c r="AD19" s="3" t="s">
        <v>162</v>
      </c>
      <c r="AE19" s="3" t="s">
        <v>162</v>
      </c>
      <c r="AF19" s="3" t="s">
        <v>162</v>
      </c>
      <c r="AG19" s="3" t="s">
        <v>162</v>
      </c>
      <c r="AH19" s="3" t="s">
        <v>162</v>
      </c>
      <c r="AI19" s="3" t="s">
        <v>162</v>
      </c>
      <c r="AJ19" s="3" t="s">
        <v>162</v>
      </c>
      <c r="AK19" s="3" t="s">
        <v>162</v>
      </c>
      <c r="AL19" s="3" t="s">
        <v>162</v>
      </c>
      <c r="AM19" s="3" t="s">
        <v>162</v>
      </c>
      <c r="AN19" s="3" t="s">
        <v>162</v>
      </c>
      <c r="AO19" s="3" t="s">
        <v>162</v>
      </c>
      <c r="AP19" s="3">
        <v>0.9</v>
      </c>
      <c r="AQ19" s="3">
        <v>0.8</v>
      </c>
      <c r="AR19" s="3" t="s">
        <v>162</v>
      </c>
      <c r="AS19" s="3" t="s">
        <v>162</v>
      </c>
      <c r="AT19" s="3">
        <v>0.9</v>
      </c>
      <c r="AU19" s="3">
        <v>1</v>
      </c>
      <c r="AW19" s="1"/>
      <c r="AX19" s="11" t="s">
        <v>166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166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166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166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166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 t="s">
        <v>162</v>
      </c>
      <c r="EW19" s="3" t="s">
        <v>162</v>
      </c>
      <c r="EX19" s="3" t="s">
        <v>162</v>
      </c>
      <c r="EY19" s="3" t="s">
        <v>162</v>
      </c>
      <c r="EZ19" s="3" t="s">
        <v>162</v>
      </c>
      <c r="FA19" s="3" t="s">
        <v>162</v>
      </c>
      <c r="FB19" s="3">
        <v>0</v>
      </c>
      <c r="FC19" s="3" t="s">
        <v>162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167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 t="s">
        <v>162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 t="s">
        <v>162</v>
      </c>
      <c r="T20" s="3" t="s">
        <v>162</v>
      </c>
      <c r="U20" s="3">
        <v>0</v>
      </c>
      <c r="V20" s="3">
        <v>0</v>
      </c>
      <c r="W20" s="3">
        <v>0</v>
      </c>
      <c r="Y20" s="1"/>
      <c r="Z20" s="11" t="s">
        <v>167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0.1</v>
      </c>
      <c r="AG20" s="3">
        <v>0.1</v>
      </c>
      <c r="AH20" s="3">
        <v>0.1</v>
      </c>
      <c r="AI20" s="3">
        <v>0</v>
      </c>
      <c r="AJ20" s="3">
        <v>0</v>
      </c>
      <c r="AK20" s="3">
        <v>0</v>
      </c>
      <c r="AL20" s="3">
        <v>0</v>
      </c>
      <c r="AM20" s="3" t="s">
        <v>162</v>
      </c>
      <c r="AN20" s="3" t="s">
        <v>162</v>
      </c>
      <c r="AO20" s="3">
        <v>0</v>
      </c>
      <c r="AP20" s="3">
        <v>0</v>
      </c>
      <c r="AQ20" s="3" t="s">
        <v>162</v>
      </c>
      <c r="AR20" s="3">
        <v>0</v>
      </c>
      <c r="AS20" s="3">
        <v>0</v>
      </c>
      <c r="AT20" s="3">
        <v>0.1</v>
      </c>
      <c r="AU20" s="3">
        <v>0</v>
      </c>
      <c r="AW20" s="1"/>
      <c r="AX20" s="11" t="s">
        <v>167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0.1</v>
      </c>
      <c r="BE20" s="3">
        <v>0.1</v>
      </c>
      <c r="BF20" s="3">
        <v>0.1</v>
      </c>
      <c r="BG20" s="3">
        <v>0.1</v>
      </c>
      <c r="BH20" s="3">
        <v>0.1</v>
      </c>
      <c r="BI20" s="3" t="s">
        <v>162</v>
      </c>
      <c r="BJ20" s="3">
        <v>0.1</v>
      </c>
      <c r="BK20" s="3">
        <v>0.1</v>
      </c>
      <c r="BL20" s="3">
        <v>0</v>
      </c>
      <c r="BM20" s="3" t="s">
        <v>162</v>
      </c>
      <c r="BN20" s="3" t="s">
        <v>162</v>
      </c>
      <c r="BO20" s="3">
        <v>0</v>
      </c>
      <c r="BP20" s="3" t="s">
        <v>162</v>
      </c>
      <c r="BQ20" s="3">
        <v>0.1</v>
      </c>
      <c r="BR20" s="3">
        <v>0.1</v>
      </c>
      <c r="BS20" s="3">
        <v>0.1</v>
      </c>
      <c r="BU20" s="1"/>
      <c r="BV20" s="11" t="s">
        <v>167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 t="s">
        <v>162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167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 t="s">
        <v>162</v>
      </c>
      <c r="DK20" s="3">
        <v>0</v>
      </c>
      <c r="DL20" s="3" t="s">
        <v>162</v>
      </c>
      <c r="DM20" s="3">
        <v>0</v>
      </c>
      <c r="DN20" s="3">
        <v>0</v>
      </c>
      <c r="DO20" s="3">
        <v>0</v>
      </c>
      <c r="DQ20" s="1"/>
      <c r="DR20" s="11" t="s">
        <v>167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O20" s="1"/>
      <c r="EP20" s="11" t="s">
        <v>167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</row>
    <row r="21" ht="14.5" spans="1:167">
      <c r="A21" s="1"/>
      <c r="B21" s="11" t="s">
        <v>168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168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168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168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168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 t="s">
        <v>162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168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 t="s">
        <v>162</v>
      </c>
      <c r="EW21" s="3" t="s">
        <v>162</v>
      </c>
      <c r="EX21" s="3" t="s">
        <v>162</v>
      </c>
      <c r="EY21" s="3" t="s">
        <v>162</v>
      </c>
      <c r="EZ21" s="3" t="s">
        <v>162</v>
      </c>
      <c r="FA21" s="3" t="s">
        <v>162</v>
      </c>
      <c r="FB21" s="3" t="s">
        <v>162</v>
      </c>
      <c r="FC21" s="3" t="s">
        <v>162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169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169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169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170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170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170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170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170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170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170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171</v>
      </c>
      <c r="C24" s="3">
        <v>0</v>
      </c>
      <c r="D24" s="3">
        <v>0</v>
      </c>
      <c r="E24" s="3">
        <v>0</v>
      </c>
      <c r="F24" s="3">
        <v>0</v>
      </c>
      <c r="G24" s="3" t="s">
        <v>162</v>
      </c>
      <c r="H24" s="3" t="s">
        <v>162</v>
      </c>
      <c r="I24" s="3" t="s">
        <v>162</v>
      </c>
      <c r="J24" s="3" t="s">
        <v>162</v>
      </c>
      <c r="K24" s="3" t="s">
        <v>162</v>
      </c>
      <c r="L24" s="3" t="s">
        <v>162</v>
      </c>
      <c r="M24" s="3">
        <v>0</v>
      </c>
      <c r="N24" s="3">
        <v>0</v>
      </c>
      <c r="O24" s="3">
        <v>0</v>
      </c>
      <c r="P24" s="3">
        <v>0.1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171</v>
      </c>
      <c r="AA24" s="3">
        <v>0.4</v>
      </c>
      <c r="AB24" s="3">
        <v>0.4</v>
      </c>
      <c r="AC24" s="3">
        <v>0.4</v>
      </c>
      <c r="AD24" s="3">
        <v>0.3</v>
      </c>
      <c r="AE24" s="3">
        <v>0.2</v>
      </c>
      <c r="AF24" s="3">
        <v>0.4</v>
      </c>
      <c r="AG24" s="3">
        <v>0.7</v>
      </c>
      <c r="AH24" s="3">
        <v>0.5</v>
      </c>
      <c r="AI24" s="3">
        <v>0.5</v>
      </c>
      <c r="AJ24" s="3">
        <v>2.7</v>
      </c>
      <c r="AK24" s="3" t="s">
        <v>162</v>
      </c>
      <c r="AL24" s="3" t="s">
        <v>162</v>
      </c>
      <c r="AM24" s="3" t="s">
        <v>162</v>
      </c>
      <c r="AN24" s="3" t="s">
        <v>162</v>
      </c>
      <c r="AO24" s="3" t="s">
        <v>162</v>
      </c>
      <c r="AP24" s="3" t="s">
        <v>162</v>
      </c>
      <c r="AQ24" s="3" t="s">
        <v>162</v>
      </c>
      <c r="AR24" s="3">
        <v>0.3</v>
      </c>
      <c r="AS24" s="3">
        <v>1.6</v>
      </c>
      <c r="AT24" s="3">
        <v>1.4</v>
      </c>
      <c r="AU24" s="3">
        <v>1.3</v>
      </c>
      <c r="AW24" s="1"/>
      <c r="AX24" s="11" t="s">
        <v>171</v>
      </c>
      <c r="AY24" s="3">
        <v>4.2</v>
      </c>
      <c r="AZ24" s="3">
        <v>5.4</v>
      </c>
      <c r="BA24" s="3">
        <v>5.9</v>
      </c>
      <c r="BB24" s="3">
        <v>6</v>
      </c>
      <c r="BC24" s="3">
        <v>5.5</v>
      </c>
      <c r="BD24" s="3">
        <v>4.4</v>
      </c>
      <c r="BE24" s="3">
        <v>4.3</v>
      </c>
      <c r="BF24" s="3">
        <v>4.2</v>
      </c>
      <c r="BG24" s="3">
        <v>3.6</v>
      </c>
      <c r="BH24" s="3">
        <v>3.5</v>
      </c>
      <c r="BI24" s="3" t="s">
        <v>162</v>
      </c>
      <c r="BJ24" s="3" t="s">
        <v>162</v>
      </c>
      <c r="BK24" s="3" t="s">
        <v>162</v>
      </c>
      <c r="BL24" s="3" t="s">
        <v>162</v>
      </c>
      <c r="BM24" s="3" t="s">
        <v>162</v>
      </c>
      <c r="BN24" s="3" t="s">
        <v>162</v>
      </c>
      <c r="BO24" s="3">
        <v>3.5</v>
      </c>
      <c r="BP24" s="3" t="s">
        <v>162</v>
      </c>
      <c r="BQ24" s="3">
        <v>5</v>
      </c>
      <c r="BR24" s="3">
        <v>1.9</v>
      </c>
      <c r="BS24" s="3">
        <v>1.8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 t="s">
        <v>162</v>
      </c>
      <c r="DH24" s="3" t="s">
        <v>162</v>
      </c>
      <c r="DI24" s="3" t="s">
        <v>162</v>
      </c>
      <c r="DJ24" s="3" t="s">
        <v>162</v>
      </c>
      <c r="DK24" s="3" t="s">
        <v>162</v>
      </c>
      <c r="DL24" s="3" t="s">
        <v>162</v>
      </c>
      <c r="DM24" s="3">
        <v>0</v>
      </c>
      <c r="DN24" s="3">
        <v>0</v>
      </c>
      <c r="DO24" s="3">
        <v>0</v>
      </c>
      <c r="DQ24" s="1"/>
      <c r="DR24" s="11" t="s">
        <v>171</v>
      </c>
      <c r="DS24" s="3">
        <v>1.5</v>
      </c>
      <c r="DT24" s="3">
        <v>3.8</v>
      </c>
      <c r="DU24" s="3">
        <v>3.8</v>
      </c>
      <c r="DV24" s="3">
        <v>4.2</v>
      </c>
      <c r="DW24" s="3">
        <v>4.2</v>
      </c>
      <c r="DX24" s="3">
        <v>4.2</v>
      </c>
      <c r="DY24" s="3">
        <v>4.4</v>
      </c>
      <c r="DZ24" s="3">
        <v>4.3</v>
      </c>
      <c r="EA24" s="3">
        <v>4.3</v>
      </c>
      <c r="EB24" s="3">
        <v>4.7</v>
      </c>
      <c r="EC24" s="3" t="s">
        <v>162</v>
      </c>
      <c r="ED24" s="3">
        <v>6.1</v>
      </c>
      <c r="EE24" s="3">
        <v>6.4</v>
      </c>
      <c r="EF24" s="3" t="s">
        <v>162</v>
      </c>
      <c r="EG24" s="3">
        <v>9.6</v>
      </c>
      <c r="EH24" s="3" t="s">
        <v>162</v>
      </c>
      <c r="EI24" s="3">
        <v>7.3</v>
      </c>
      <c r="EJ24" s="3">
        <v>7.1</v>
      </c>
      <c r="EK24" s="3">
        <v>7.4</v>
      </c>
      <c r="EL24" s="3">
        <v>7.1</v>
      </c>
      <c r="EM24" s="3">
        <v>7</v>
      </c>
      <c r="EO24" s="1"/>
      <c r="EP24" s="11" t="s">
        <v>171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 t="s">
        <v>162</v>
      </c>
      <c r="FA24" s="3" t="s">
        <v>162</v>
      </c>
      <c r="FB24" s="3" t="s">
        <v>162</v>
      </c>
      <c r="FC24" s="3" t="s">
        <v>162</v>
      </c>
      <c r="FD24" s="3" t="s">
        <v>162</v>
      </c>
      <c r="FE24" s="3" t="s">
        <v>162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 t="s">
        <v>162</v>
      </c>
      <c r="D27" s="3" t="s">
        <v>162</v>
      </c>
      <c r="E27" s="3" t="s">
        <v>162</v>
      </c>
      <c r="F27" s="3" t="s">
        <v>162</v>
      </c>
      <c r="G27" s="3" t="s">
        <v>162</v>
      </c>
      <c r="H27" s="3" t="s">
        <v>162</v>
      </c>
      <c r="I27" s="3" t="s">
        <v>162</v>
      </c>
      <c r="J27" s="3" t="s">
        <v>162</v>
      </c>
      <c r="K27" s="3" t="s">
        <v>162</v>
      </c>
      <c r="L27" s="3" t="s">
        <v>162</v>
      </c>
      <c r="M27" s="3" t="s">
        <v>162</v>
      </c>
      <c r="N27" s="3" t="s">
        <v>162</v>
      </c>
      <c r="O27" s="3" t="s">
        <v>162</v>
      </c>
      <c r="P27" s="3" t="s">
        <v>162</v>
      </c>
      <c r="Q27" s="3" t="s">
        <v>162</v>
      </c>
      <c r="R27" s="3" t="s">
        <v>162</v>
      </c>
      <c r="S27" s="3" t="s">
        <v>162</v>
      </c>
      <c r="T27" s="3">
        <v>49.1</v>
      </c>
      <c r="U27" s="3" t="s">
        <v>162</v>
      </c>
      <c r="V27" s="3" t="s">
        <v>162</v>
      </c>
      <c r="W27" s="3" t="s">
        <v>162</v>
      </c>
      <c r="Y27" s="1"/>
      <c r="Z27" s="11" t="s">
        <v>161</v>
      </c>
      <c r="AA27" s="3">
        <v>70</v>
      </c>
      <c r="AB27" s="3">
        <v>73.8</v>
      </c>
      <c r="AC27" s="3">
        <v>67.7</v>
      </c>
      <c r="AD27" s="3">
        <v>69.3</v>
      </c>
      <c r="AE27" s="3">
        <v>72.8</v>
      </c>
      <c r="AF27" s="3">
        <v>71.3</v>
      </c>
      <c r="AG27" s="3">
        <v>62.3</v>
      </c>
      <c r="AH27" s="3">
        <v>61.2</v>
      </c>
      <c r="AI27" s="3" t="s">
        <v>162</v>
      </c>
      <c r="AJ27" s="3" t="s">
        <v>162</v>
      </c>
      <c r="AK27" s="3">
        <v>49</v>
      </c>
      <c r="AL27" s="3">
        <v>52.5</v>
      </c>
      <c r="AM27" s="3">
        <v>48.8</v>
      </c>
      <c r="AN27" s="3">
        <v>45.3</v>
      </c>
      <c r="AO27" s="3">
        <v>34.2</v>
      </c>
      <c r="AP27" s="3" t="s">
        <v>162</v>
      </c>
      <c r="AQ27" s="3">
        <v>58.4</v>
      </c>
      <c r="AR27" s="3">
        <v>45.2</v>
      </c>
      <c r="AS27" s="3">
        <v>47.6</v>
      </c>
      <c r="AT27" s="3">
        <v>48.1</v>
      </c>
      <c r="AU27" s="3">
        <v>44.2</v>
      </c>
      <c r="AW27" s="1"/>
      <c r="AX27" s="11" t="s">
        <v>161</v>
      </c>
      <c r="AY27" s="3">
        <v>27.4</v>
      </c>
      <c r="AZ27" s="3">
        <v>26.2</v>
      </c>
      <c r="BA27" s="3">
        <v>29.5</v>
      </c>
      <c r="BB27" s="3">
        <v>43.2</v>
      </c>
      <c r="BC27" s="3">
        <v>29.7</v>
      </c>
      <c r="BD27" s="3">
        <v>36.6</v>
      </c>
      <c r="BE27" s="3">
        <v>36</v>
      </c>
      <c r="BF27" s="3">
        <v>37.7</v>
      </c>
      <c r="BG27" s="3">
        <v>36.8</v>
      </c>
      <c r="BH27" s="3">
        <v>34.2</v>
      </c>
      <c r="BI27" s="3">
        <v>35.8</v>
      </c>
      <c r="BJ27" s="3" t="s">
        <v>162</v>
      </c>
      <c r="BK27" s="3">
        <v>31.6</v>
      </c>
      <c r="BL27" s="3">
        <v>25.5</v>
      </c>
      <c r="BM27" s="3">
        <v>22.6</v>
      </c>
      <c r="BN27" s="3">
        <v>23.7</v>
      </c>
      <c r="BO27" s="3">
        <v>25.2</v>
      </c>
      <c r="BP27" s="3">
        <v>23.9</v>
      </c>
      <c r="BQ27" s="3">
        <v>29.6</v>
      </c>
      <c r="BR27" s="3">
        <v>29.3</v>
      </c>
      <c r="BS27" s="3">
        <v>27.9</v>
      </c>
      <c r="BU27" s="1"/>
      <c r="BV27" s="11" t="s">
        <v>161</v>
      </c>
      <c r="BW27" s="3" t="s">
        <v>162</v>
      </c>
      <c r="BX27" s="3" t="s">
        <v>162</v>
      </c>
      <c r="BY27" s="3" t="s">
        <v>162</v>
      </c>
      <c r="BZ27" s="3" t="s">
        <v>162</v>
      </c>
      <c r="CA27" s="3" t="s">
        <v>162</v>
      </c>
      <c r="CB27" s="3" t="s">
        <v>162</v>
      </c>
      <c r="CC27" s="3" t="s">
        <v>162</v>
      </c>
      <c r="CD27" s="3" t="s">
        <v>162</v>
      </c>
      <c r="CE27" s="3" t="s">
        <v>162</v>
      </c>
      <c r="CF27" s="3">
        <v>42.2</v>
      </c>
      <c r="CG27" s="3" t="s">
        <v>162</v>
      </c>
      <c r="CH27" s="3" t="s">
        <v>162</v>
      </c>
      <c r="CI27" s="3" t="s">
        <v>162</v>
      </c>
      <c r="CJ27" s="3" t="s">
        <v>162</v>
      </c>
      <c r="CK27" s="3" t="s">
        <v>162</v>
      </c>
      <c r="CL27" s="3" t="s">
        <v>162</v>
      </c>
      <c r="CM27" s="3" t="s">
        <v>162</v>
      </c>
      <c r="CN27" s="3" t="s">
        <v>162</v>
      </c>
      <c r="CO27" s="3">
        <v>44.9</v>
      </c>
      <c r="CP27" s="3">
        <v>44.7</v>
      </c>
      <c r="CQ27" s="3">
        <v>46.7</v>
      </c>
      <c r="CS27" s="1"/>
      <c r="CT27" s="11" t="s">
        <v>161</v>
      </c>
      <c r="CU27" s="3" t="s">
        <v>162</v>
      </c>
      <c r="CV27" s="3" t="s">
        <v>162</v>
      </c>
      <c r="CW27" s="3" t="s">
        <v>162</v>
      </c>
      <c r="CX27" s="3" t="s">
        <v>162</v>
      </c>
      <c r="CY27" s="3" t="s">
        <v>162</v>
      </c>
      <c r="CZ27" s="3" t="s">
        <v>162</v>
      </c>
      <c r="DA27" s="3" t="s">
        <v>162</v>
      </c>
      <c r="DB27" s="3" t="s">
        <v>162</v>
      </c>
      <c r="DC27" s="3" t="s">
        <v>162</v>
      </c>
      <c r="DD27" s="3" t="s">
        <v>162</v>
      </c>
      <c r="DE27" s="3" t="s">
        <v>162</v>
      </c>
      <c r="DF27" s="3" t="s">
        <v>162</v>
      </c>
      <c r="DG27" s="3" t="s">
        <v>162</v>
      </c>
      <c r="DH27" s="3" t="s">
        <v>162</v>
      </c>
      <c r="DI27" s="3" t="s">
        <v>162</v>
      </c>
      <c r="DJ27" s="3" t="s">
        <v>162</v>
      </c>
      <c r="DK27" s="3" t="s">
        <v>162</v>
      </c>
      <c r="DL27" s="3">
        <v>41.4</v>
      </c>
      <c r="DM27" s="3">
        <v>22.1</v>
      </c>
      <c r="DN27" s="3">
        <v>20.1</v>
      </c>
      <c r="DO27" s="3">
        <v>19</v>
      </c>
      <c r="DQ27" s="1"/>
      <c r="DR27" s="11" t="s">
        <v>161</v>
      </c>
      <c r="DS27" s="3">
        <v>16.3</v>
      </c>
      <c r="DT27" s="3">
        <v>17.7</v>
      </c>
      <c r="DU27" s="3">
        <v>19</v>
      </c>
      <c r="DV27" s="3">
        <v>17.2</v>
      </c>
      <c r="DW27" s="3">
        <v>17.2</v>
      </c>
      <c r="DX27" s="3">
        <v>16.9</v>
      </c>
      <c r="DY27" s="3">
        <v>17.4</v>
      </c>
      <c r="DZ27" s="3">
        <v>15.1</v>
      </c>
      <c r="EA27" s="3" t="s">
        <v>162</v>
      </c>
      <c r="EB27" s="3">
        <v>13.7</v>
      </c>
      <c r="EC27" s="3">
        <v>13.1</v>
      </c>
      <c r="ED27" s="3">
        <v>13.1</v>
      </c>
      <c r="EE27" s="3">
        <v>11</v>
      </c>
      <c r="EF27" s="3">
        <v>10.5</v>
      </c>
      <c r="EG27" s="3">
        <v>14.5</v>
      </c>
      <c r="EH27" s="3">
        <v>16.3</v>
      </c>
      <c r="EI27" s="3">
        <v>16.3</v>
      </c>
      <c r="EJ27" s="3">
        <v>17.3</v>
      </c>
      <c r="EK27" s="3">
        <v>20.3</v>
      </c>
      <c r="EL27" s="3">
        <v>21.6</v>
      </c>
      <c r="EM27" s="3">
        <v>24.6</v>
      </c>
      <c r="EO27" s="1"/>
      <c r="EP27" s="11" t="s">
        <v>161</v>
      </c>
      <c r="EQ27" s="3">
        <v>49.7</v>
      </c>
      <c r="ER27" s="3">
        <v>62</v>
      </c>
      <c r="ES27" s="3">
        <v>59.7</v>
      </c>
      <c r="ET27" s="3">
        <v>59.6</v>
      </c>
      <c r="EU27" s="3">
        <v>66.9</v>
      </c>
      <c r="EV27" s="3">
        <v>59.4</v>
      </c>
      <c r="EW27" s="3">
        <v>79.5</v>
      </c>
      <c r="EX27" s="3" t="s">
        <v>162</v>
      </c>
      <c r="EY27" s="3">
        <v>72.1</v>
      </c>
      <c r="EZ27" s="3">
        <v>77.3</v>
      </c>
      <c r="FA27" s="3">
        <v>77</v>
      </c>
      <c r="FB27" s="3">
        <v>81.7</v>
      </c>
      <c r="FC27" s="3">
        <v>83.8</v>
      </c>
      <c r="FD27" s="3">
        <v>83.1</v>
      </c>
      <c r="FE27" s="3" t="s">
        <v>162</v>
      </c>
      <c r="FF27" s="3" t="s">
        <v>162</v>
      </c>
      <c r="FG27" s="3" t="s">
        <v>162</v>
      </c>
      <c r="FH27" s="3" t="s">
        <v>162</v>
      </c>
      <c r="FI27" s="3">
        <v>82.1</v>
      </c>
      <c r="FJ27" s="3" t="s">
        <v>162</v>
      </c>
      <c r="FK27" s="3">
        <v>80.3</v>
      </c>
    </row>
    <row r="28" ht="14.5" spans="1:167">
      <c r="A28" s="1"/>
      <c r="B28" s="11" t="s">
        <v>163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 t="s">
        <v>162</v>
      </c>
      <c r="J28" s="3" t="s">
        <v>162</v>
      </c>
      <c r="K28" s="3" t="s">
        <v>162</v>
      </c>
      <c r="L28" s="3" t="s">
        <v>162</v>
      </c>
      <c r="M28" s="3" t="s">
        <v>162</v>
      </c>
      <c r="N28" s="3">
        <v>2.8</v>
      </c>
      <c r="O28" s="3">
        <v>2.6</v>
      </c>
      <c r="P28" s="3" t="s">
        <v>162</v>
      </c>
      <c r="Q28" s="3" t="s">
        <v>162</v>
      </c>
      <c r="R28" s="3" t="s">
        <v>162</v>
      </c>
      <c r="S28" s="3">
        <v>8.4</v>
      </c>
      <c r="T28" s="3">
        <v>8</v>
      </c>
      <c r="U28" s="3">
        <v>6.1</v>
      </c>
      <c r="V28" s="3">
        <v>11.6</v>
      </c>
      <c r="W28" s="3">
        <v>12.8</v>
      </c>
      <c r="Y28" s="1"/>
      <c r="Z28" s="11" t="s">
        <v>163</v>
      </c>
      <c r="AA28" s="3">
        <v>20.3</v>
      </c>
      <c r="AB28" s="3">
        <v>17.2</v>
      </c>
      <c r="AC28" s="3">
        <v>22.8</v>
      </c>
      <c r="AD28" s="3">
        <v>16.1</v>
      </c>
      <c r="AE28" s="3">
        <v>14.2</v>
      </c>
      <c r="AF28" s="3">
        <v>16.3</v>
      </c>
      <c r="AG28" s="3">
        <v>26.8</v>
      </c>
      <c r="AH28" s="3">
        <v>32.3</v>
      </c>
      <c r="AI28" s="3">
        <v>37.1</v>
      </c>
      <c r="AJ28" s="3">
        <v>37.5</v>
      </c>
      <c r="AK28" s="3" t="s">
        <v>162</v>
      </c>
      <c r="AL28" s="3">
        <v>37.9</v>
      </c>
      <c r="AM28" s="3">
        <v>36.3</v>
      </c>
      <c r="AN28" s="3" t="s">
        <v>162</v>
      </c>
      <c r="AO28" s="3" t="s">
        <v>162</v>
      </c>
      <c r="AP28" s="3" t="s">
        <v>162</v>
      </c>
      <c r="AQ28" s="3" t="s">
        <v>162</v>
      </c>
      <c r="AR28" s="3" t="s">
        <v>162</v>
      </c>
      <c r="AS28" s="3">
        <v>44.2</v>
      </c>
      <c r="AT28" s="3">
        <v>43.8</v>
      </c>
      <c r="AU28" s="3">
        <v>47</v>
      </c>
      <c r="AW28" s="1"/>
      <c r="AX28" s="11" t="s">
        <v>163</v>
      </c>
      <c r="AY28" s="3">
        <v>61.5</v>
      </c>
      <c r="AZ28" s="3">
        <v>55.4</v>
      </c>
      <c r="BA28" s="3">
        <v>60</v>
      </c>
      <c r="BB28" s="3">
        <v>35.9</v>
      </c>
      <c r="BC28" s="3">
        <v>55.9</v>
      </c>
      <c r="BD28" s="3">
        <v>49.6</v>
      </c>
      <c r="BE28" s="3">
        <v>55.3</v>
      </c>
      <c r="BF28" s="3">
        <v>53.4</v>
      </c>
      <c r="BG28" s="3">
        <v>55.5</v>
      </c>
      <c r="BH28" s="3">
        <v>58.1</v>
      </c>
      <c r="BI28" s="3">
        <v>60.3</v>
      </c>
      <c r="BJ28" s="3">
        <v>60.6</v>
      </c>
      <c r="BK28" s="3">
        <v>56.9</v>
      </c>
      <c r="BL28" s="3">
        <v>65</v>
      </c>
      <c r="BM28" s="3" t="s">
        <v>162</v>
      </c>
      <c r="BN28" s="3" t="s">
        <v>162</v>
      </c>
      <c r="BO28" s="3" t="s">
        <v>162</v>
      </c>
      <c r="BP28" s="3" t="s">
        <v>162</v>
      </c>
      <c r="BQ28" s="3">
        <v>60.7</v>
      </c>
      <c r="BR28" s="3">
        <v>65.2</v>
      </c>
      <c r="BS28" s="3">
        <v>67.9</v>
      </c>
      <c r="BU28" s="1"/>
      <c r="BV28" s="11" t="s">
        <v>163</v>
      </c>
      <c r="BW28" s="3" t="s">
        <v>162</v>
      </c>
      <c r="BX28" s="3" t="s">
        <v>162</v>
      </c>
      <c r="BY28" s="3" t="s">
        <v>162</v>
      </c>
      <c r="BZ28" s="3" t="s">
        <v>162</v>
      </c>
      <c r="CA28" s="3" t="s">
        <v>162</v>
      </c>
      <c r="CB28" s="3" t="s">
        <v>162</v>
      </c>
      <c r="CC28" s="3" t="s">
        <v>162</v>
      </c>
      <c r="CD28" s="3" t="s">
        <v>162</v>
      </c>
      <c r="CE28" s="3" t="s">
        <v>162</v>
      </c>
      <c r="CF28" s="3" t="s">
        <v>162</v>
      </c>
      <c r="CG28" s="3" t="s">
        <v>162</v>
      </c>
      <c r="CH28" s="3" t="s">
        <v>162</v>
      </c>
      <c r="CI28" s="3" t="s">
        <v>162</v>
      </c>
      <c r="CJ28" s="3" t="s">
        <v>162</v>
      </c>
      <c r="CK28" s="3" t="s">
        <v>162</v>
      </c>
      <c r="CL28" s="3" t="s">
        <v>162</v>
      </c>
      <c r="CM28" s="3" t="s">
        <v>162</v>
      </c>
      <c r="CN28" s="3" t="s">
        <v>162</v>
      </c>
      <c r="CO28" s="3">
        <v>54.9</v>
      </c>
      <c r="CP28" s="3">
        <v>55</v>
      </c>
      <c r="CQ28" s="3">
        <v>53.1</v>
      </c>
      <c r="CS28" s="1"/>
      <c r="CT28" s="11" t="s">
        <v>163</v>
      </c>
      <c r="CU28" s="3">
        <v>23.9</v>
      </c>
      <c r="CV28" s="3">
        <v>19.3</v>
      </c>
      <c r="CW28" s="3">
        <v>19.7</v>
      </c>
      <c r="CX28" s="3">
        <v>20.1</v>
      </c>
      <c r="CY28" s="3">
        <v>16.9</v>
      </c>
      <c r="CZ28" s="3">
        <v>14.5</v>
      </c>
      <c r="DA28" s="3" t="s">
        <v>162</v>
      </c>
      <c r="DB28" s="3" t="s">
        <v>162</v>
      </c>
      <c r="DC28" s="3" t="s">
        <v>162</v>
      </c>
      <c r="DD28" s="3" t="s">
        <v>162</v>
      </c>
      <c r="DE28" s="3">
        <v>39.7</v>
      </c>
      <c r="DF28" s="3" t="s">
        <v>162</v>
      </c>
      <c r="DG28" s="3">
        <v>60.8</v>
      </c>
      <c r="DH28" s="3">
        <v>60.2</v>
      </c>
      <c r="DI28" s="3" t="s">
        <v>162</v>
      </c>
      <c r="DJ28" s="3" t="s">
        <v>162</v>
      </c>
      <c r="DK28" s="3" t="s">
        <v>162</v>
      </c>
      <c r="DL28" s="3">
        <v>57.7</v>
      </c>
      <c r="DM28" s="3">
        <v>77.4</v>
      </c>
      <c r="DN28" s="3">
        <v>79.3</v>
      </c>
      <c r="DO28" s="3">
        <v>80.4</v>
      </c>
      <c r="DQ28" s="1"/>
      <c r="DR28" s="11" t="s">
        <v>163</v>
      </c>
      <c r="DS28" s="3">
        <v>82.7</v>
      </c>
      <c r="DT28" s="3">
        <v>79</v>
      </c>
      <c r="DU28" s="3">
        <v>77.7</v>
      </c>
      <c r="DV28" s="3">
        <v>79.1</v>
      </c>
      <c r="DW28" s="3">
        <v>79.4</v>
      </c>
      <c r="DX28" s="3">
        <v>79.8</v>
      </c>
      <c r="DY28" s="3">
        <v>79.1</v>
      </c>
      <c r="DZ28" s="3">
        <v>81.3</v>
      </c>
      <c r="EA28" s="3">
        <v>81.3</v>
      </c>
      <c r="EB28" s="3">
        <v>82.3</v>
      </c>
      <c r="EC28" s="3">
        <v>82.8</v>
      </c>
      <c r="ED28" s="3">
        <v>83</v>
      </c>
      <c r="EE28" s="3">
        <v>84.9</v>
      </c>
      <c r="EF28" s="3">
        <v>84.4</v>
      </c>
      <c r="EG28" s="3">
        <v>78.8</v>
      </c>
      <c r="EH28" s="3" t="s">
        <v>162</v>
      </c>
      <c r="EI28" s="3">
        <v>77.7</v>
      </c>
      <c r="EJ28" s="3">
        <v>76.8</v>
      </c>
      <c r="EK28" s="3">
        <v>73</v>
      </c>
      <c r="EL28" s="3">
        <v>72.2</v>
      </c>
      <c r="EM28" s="3">
        <v>69.3</v>
      </c>
      <c r="EO28" s="1"/>
      <c r="EP28" s="11" t="s">
        <v>163</v>
      </c>
      <c r="EQ28" s="3" t="s">
        <v>162</v>
      </c>
      <c r="ER28" s="3" t="s">
        <v>162</v>
      </c>
      <c r="ES28" s="3" t="s">
        <v>162</v>
      </c>
      <c r="ET28" s="3" t="s">
        <v>162</v>
      </c>
      <c r="EU28" s="3" t="s">
        <v>162</v>
      </c>
      <c r="EV28" s="3" t="s">
        <v>162</v>
      </c>
      <c r="EW28" s="3" t="s">
        <v>162</v>
      </c>
      <c r="EX28" s="3" t="s">
        <v>162</v>
      </c>
      <c r="EY28" s="3" t="s">
        <v>162</v>
      </c>
      <c r="EZ28" s="3" t="s">
        <v>162</v>
      </c>
      <c r="FA28" s="3" t="s">
        <v>162</v>
      </c>
      <c r="FB28" s="3" t="s">
        <v>162</v>
      </c>
      <c r="FC28" s="3" t="s">
        <v>162</v>
      </c>
      <c r="FD28" s="3" t="s">
        <v>162</v>
      </c>
      <c r="FE28" s="3" t="s">
        <v>162</v>
      </c>
      <c r="FF28" s="3" t="s">
        <v>162</v>
      </c>
      <c r="FG28" s="3" t="s">
        <v>162</v>
      </c>
      <c r="FH28" s="3">
        <v>14.6</v>
      </c>
      <c r="FI28" s="3">
        <v>15.5</v>
      </c>
      <c r="FJ28" s="3">
        <v>15.1</v>
      </c>
      <c r="FK28" s="3">
        <v>17</v>
      </c>
    </row>
    <row r="29" ht="14.5" spans="1:167">
      <c r="A29" s="1"/>
      <c r="B29" s="11" t="s">
        <v>164</v>
      </c>
      <c r="C29" s="3">
        <v>0</v>
      </c>
      <c r="D29" s="3">
        <v>0</v>
      </c>
      <c r="E29" s="3">
        <v>0</v>
      </c>
      <c r="F29" s="3" t="s">
        <v>162</v>
      </c>
      <c r="G29" s="3" t="s">
        <v>162</v>
      </c>
      <c r="H29" s="3" t="s">
        <v>162</v>
      </c>
      <c r="I29" s="3" t="s">
        <v>162</v>
      </c>
      <c r="J29" s="3" t="s">
        <v>162</v>
      </c>
      <c r="K29" s="3" t="s">
        <v>162</v>
      </c>
      <c r="L29" s="3" t="s">
        <v>162</v>
      </c>
      <c r="M29" s="3" t="s">
        <v>162</v>
      </c>
      <c r="N29" s="3" t="s">
        <v>162</v>
      </c>
      <c r="O29" s="3">
        <v>21</v>
      </c>
      <c r="P29" s="3">
        <v>15.8</v>
      </c>
      <c r="Q29" s="3" t="s">
        <v>162</v>
      </c>
      <c r="R29" s="3" t="s">
        <v>162</v>
      </c>
      <c r="S29" s="3" t="s">
        <v>162</v>
      </c>
      <c r="T29" s="3" t="s">
        <v>162</v>
      </c>
      <c r="U29" s="3" t="s">
        <v>162</v>
      </c>
      <c r="V29" s="3" t="s">
        <v>162</v>
      </c>
      <c r="W29" s="3" t="s">
        <v>162</v>
      </c>
      <c r="Y29" s="1"/>
      <c r="Z29" s="11" t="s">
        <v>164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 t="s">
        <v>162</v>
      </c>
      <c r="AH29" s="3" t="s">
        <v>162</v>
      </c>
      <c r="AI29" s="3" t="s">
        <v>162</v>
      </c>
      <c r="AJ29" s="3" t="s">
        <v>162</v>
      </c>
      <c r="AK29" s="3">
        <v>0.3</v>
      </c>
      <c r="AL29" s="3" t="s">
        <v>162</v>
      </c>
      <c r="AM29" s="3" t="s">
        <v>162</v>
      </c>
      <c r="AN29" s="3" t="s">
        <v>162</v>
      </c>
      <c r="AO29" s="3" t="s">
        <v>162</v>
      </c>
      <c r="AP29" s="3" t="s">
        <v>162</v>
      </c>
      <c r="AQ29" s="3">
        <v>0.3</v>
      </c>
      <c r="AR29" s="3">
        <v>0.4</v>
      </c>
      <c r="AS29" s="3">
        <v>0.3</v>
      </c>
      <c r="AT29" s="3">
        <v>0.4</v>
      </c>
      <c r="AU29" s="3">
        <v>0.7</v>
      </c>
      <c r="AW29" s="1"/>
      <c r="AX29" s="11" t="s">
        <v>164</v>
      </c>
      <c r="AY29" s="3" t="s">
        <v>162</v>
      </c>
      <c r="AZ29" s="3" t="s">
        <v>162</v>
      </c>
      <c r="BA29" s="3" t="s">
        <v>162</v>
      </c>
      <c r="BB29" s="3" t="s">
        <v>162</v>
      </c>
      <c r="BC29" s="3" t="s">
        <v>162</v>
      </c>
      <c r="BD29" s="3" t="s">
        <v>162</v>
      </c>
      <c r="BE29" s="3" t="s">
        <v>162</v>
      </c>
      <c r="BF29" s="3" t="s">
        <v>162</v>
      </c>
      <c r="BG29" s="3" t="s">
        <v>162</v>
      </c>
      <c r="BH29" s="3" t="s">
        <v>162</v>
      </c>
      <c r="BI29" s="3">
        <v>0</v>
      </c>
      <c r="BJ29" s="3" t="s">
        <v>162</v>
      </c>
      <c r="BK29" s="3" t="s">
        <v>162</v>
      </c>
      <c r="BL29" s="3">
        <v>0.1</v>
      </c>
      <c r="BM29" s="3" t="s">
        <v>162</v>
      </c>
      <c r="BN29" s="3" t="s">
        <v>162</v>
      </c>
      <c r="BO29" s="3" t="s">
        <v>162</v>
      </c>
      <c r="BP29" s="3" t="s">
        <v>162</v>
      </c>
      <c r="BQ29" s="3">
        <v>0.3</v>
      </c>
      <c r="BR29" s="3">
        <v>0.4</v>
      </c>
      <c r="BS29" s="3">
        <v>0.4</v>
      </c>
      <c r="BU29" s="1"/>
      <c r="BV29" s="11" t="s">
        <v>164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 t="s">
        <v>162</v>
      </c>
      <c r="CD29" s="3" t="s">
        <v>162</v>
      </c>
      <c r="CE29" s="3" t="s">
        <v>162</v>
      </c>
      <c r="CF29" s="3" t="s">
        <v>162</v>
      </c>
      <c r="CG29" s="3" t="s">
        <v>162</v>
      </c>
      <c r="CH29" s="3" t="s">
        <v>162</v>
      </c>
      <c r="CI29" s="3" t="s">
        <v>162</v>
      </c>
      <c r="CJ29" s="3" t="s">
        <v>162</v>
      </c>
      <c r="CK29" s="3" t="s">
        <v>162</v>
      </c>
      <c r="CL29" s="3" t="s">
        <v>162</v>
      </c>
      <c r="CM29" s="3" t="s">
        <v>162</v>
      </c>
      <c r="CN29" s="3" t="s">
        <v>162</v>
      </c>
      <c r="CO29" s="3">
        <v>0.2</v>
      </c>
      <c r="CP29" s="3">
        <v>0.2</v>
      </c>
      <c r="CQ29" s="3">
        <v>0.2</v>
      </c>
      <c r="CS29" s="1"/>
      <c r="CT29" s="11" t="s">
        <v>164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 t="s">
        <v>162</v>
      </c>
      <c r="DB29" s="3" t="s">
        <v>162</v>
      </c>
      <c r="DC29" s="3" t="s">
        <v>162</v>
      </c>
      <c r="DD29" s="3" t="s">
        <v>162</v>
      </c>
      <c r="DE29" s="3" t="s">
        <v>162</v>
      </c>
      <c r="DF29" s="3">
        <v>0.7</v>
      </c>
      <c r="DG29" s="3" t="s">
        <v>162</v>
      </c>
      <c r="DH29" s="3" t="s">
        <v>162</v>
      </c>
      <c r="DI29" s="3" t="s">
        <v>162</v>
      </c>
      <c r="DJ29" s="3" t="s">
        <v>162</v>
      </c>
      <c r="DK29" s="3" t="s">
        <v>162</v>
      </c>
      <c r="DL29" s="3">
        <v>0.4</v>
      </c>
      <c r="DM29" s="3">
        <v>0.2</v>
      </c>
      <c r="DN29" s="3">
        <v>0.4</v>
      </c>
      <c r="DO29" s="3">
        <v>0.3</v>
      </c>
      <c r="DQ29" s="1"/>
      <c r="DR29" s="11" t="s">
        <v>164</v>
      </c>
      <c r="DS29" s="3" t="s">
        <v>162</v>
      </c>
      <c r="DT29" s="3">
        <v>0</v>
      </c>
      <c r="DU29" s="3" t="s">
        <v>162</v>
      </c>
      <c r="DV29" s="3" t="s">
        <v>162</v>
      </c>
      <c r="DW29" s="3" t="s">
        <v>162</v>
      </c>
      <c r="DX29" s="3">
        <v>0</v>
      </c>
      <c r="DY29" s="3" t="s">
        <v>162</v>
      </c>
      <c r="DZ29" s="3" t="s">
        <v>162</v>
      </c>
      <c r="EA29" s="3" t="s">
        <v>162</v>
      </c>
      <c r="EB29" s="3" t="s">
        <v>162</v>
      </c>
      <c r="EC29" s="3" t="s">
        <v>162</v>
      </c>
      <c r="ED29" s="3" t="s">
        <v>162</v>
      </c>
      <c r="EE29" s="3" t="s">
        <v>162</v>
      </c>
      <c r="EF29" s="3" t="s">
        <v>162</v>
      </c>
      <c r="EG29" s="3">
        <v>0.1</v>
      </c>
      <c r="EH29" s="3">
        <v>0.1</v>
      </c>
      <c r="EI29" s="3">
        <v>0.1</v>
      </c>
      <c r="EJ29" s="3">
        <v>0</v>
      </c>
      <c r="EK29" s="3">
        <v>0.1</v>
      </c>
      <c r="EL29" s="3">
        <v>0.1</v>
      </c>
      <c r="EM29" s="3">
        <v>0.1</v>
      </c>
      <c r="EO29" s="1"/>
      <c r="EP29" s="11" t="s">
        <v>164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 t="s">
        <v>162</v>
      </c>
      <c r="EX29" s="3" t="s">
        <v>162</v>
      </c>
      <c r="EY29" s="3" t="s">
        <v>162</v>
      </c>
      <c r="EZ29" s="3" t="s">
        <v>162</v>
      </c>
      <c r="FA29" s="3">
        <v>0.5</v>
      </c>
      <c r="FB29" s="3" t="s">
        <v>162</v>
      </c>
      <c r="FC29" s="3">
        <v>1</v>
      </c>
      <c r="FD29" s="3" t="s">
        <v>162</v>
      </c>
      <c r="FE29" s="3" t="s">
        <v>162</v>
      </c>
      <c r="FF29" s="3" t="s">
        <v>162</v>
      </c>
      <c r="FG29" s="3" t="s">
        <v>162</v>
      </c>
      <c r="FH29" s="3" t="s">
        <v>162</v>
      </c>
      <c r="FI29" s="3" t="s">
        <v>162</v>
      </c>
      <c r="FJ29" s="3" t="s">
        <v>162</v>
      </c>
      <c r="FK29" s="3" t="s">
        <v>162</v>
      </c>
    </row>
    <row r="30" ht="14.5" spans="1:167">
      <c r="A30" s="1"/>
      <c r="B30" s="11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 t="s">
        <v>162</v>
      </c>
      <c r="S30" s="3" t="s">
        <v>162</v>
      </c>
      <c r="T30" s="3" t="s">
        <v>162</v>
      </c>
      <c r="U30" s="3" t="s">
        <v>162</v>
      </c>
      <c r="V30" s="3">
        <v>1.4</v>
      </c>
      <c r="W30" s="3">
        <v>1</v>
      </c>
      <c r="Y30" s="1"/>
      <c r="Z30" s="11" t="s">
        <v>165</v>
      </c>
      <c r="AA30" s="3" t="s">
        <v>162</v>
      </c>
      <c r="AB30" s="3" t="s">
        <v>162</v>
      </c>
      <c r="AC30" s="3" t="s">
        <v>162</v>
      </c>
      <c r="AD30" s="3" t="s">
        <v>162</v>
      </c>
      <c r="AE30" s="3" t="s">
        <v>162</v>
      </c>
      <c r="AF30" s="3" t="s">
        <v>162</v>
      </c>
      <c r="AG30" s="3">
        <v>4.9</v>
      </c>
      <c r="AH30" s="3" t="s">
        <v>162</v>
      </c>
      <c r="AI30" s="3" t="s">
        <v>162</v>
      </c>
      <c r="AJ30" s="3">
        <v>1.2</v>
      </c>
      <c r="AK30" s="3" t="s">
        <v>162</v>
      </c>
      <c r="AL30" s="3" t="s">
        <v>162</v>
      </c>
      <c r="AM30" s="3" t="s">
        <v>162</v>
      </c>
      <c r="AN30" s="3">
        <v>0.2</v>
      </c>
      <c r="AO30" s="3">
        <v>0.3</v>
      </c>
      <c r="AP30" s="3" t="s">
        <v>162</v>
      </c>
      <c r="AQ30" s="3" t="s">
        <v>162</v>
      </c>
      <c r="AR30" s="3" t="s">
        <v>162</v>
      </c>
      <c r="AS30" s="3" t="s">
        <v>162</v>
      </c>
      <c r="AT30" s="3">
        <v>0</v>
      </c>
      <c r="AU30" s="3">
        <v>0</v>
      </c>
      <c r="AW30" s="1"/>
      <c r="AX30" s="11" t="s">
        <v>165</v>
      </c>
      <c r="AY30" s="3" t="s">
        <v>162</v>
      </c>
      <c r="AZ30" s="3" t="s">
        <v>162</v>
      </c>
      <c r="BA30" s="3">
        <v>-0.2</v>
      </c>
      <c r="BB30" s="3" t="s">
        <v>162</v>
      </c>
      <c r="BC30" s="3" t="s">
        <v>162</v>
      </c>
      <c r="BD30" s="3" t="s">
        <v>162</v>
      </c>
      <c r="BE30" s="3">
        <v>1</v>
      </c>
      <c r="BF30" s="3">
        <v>1.2</v>
      </c>
      <c r="BG30" s="3" t="s">
        <v>162</v>
      </c>
      <c r="BH30" s="3" t="s">
        <v>162</v>
      </c>
      <c r="BI30" s="3" t="s">
        <v>162</v>
      </c>
      <c r="BJ30" s="3" t="s">
        <v>162</v>
      </c>
      <c r="BK30" s="3" t="s">
        <v>162</v>
      </c>
      <c r="BL30" s="3" t="s">
        <v>162</v>
      </c>
      <c r="BM30" s="3" t="s">
        <v>162</v>
      </c>
      <c r="BN30" s="3" t="s">
        <v>162</v>
      </c>
      <c r="BO30" s="3" t="s">
        <v>162</v>
      </c>
      <c r="BP30" s="3">
        <v>1.5</v>
      </c>
      <c r="BQ30" s="3">
        <v>1.5</v>
      </c>
      <c r="BR30" s="3">
        <v>1.8</v>
      </c>
      <c r="BS30" s="3">
        <v>0.7</v>
      </c>
      <c r="BU30" s="1"/>
      <c r="BV30" s="11" t="s">
        <v>165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 t="s">
        <v>162</v>
      </c>
      <c r="CE30" s="3">
        <v>0</v>
      </c>
      <c r="CF30" s="3">
        <v>0</v>
      </c>
      <c r="CG30" s="3">
        <v>0</v>
      </c>
      <c r="CH30" s="3">
        <v>0</v>
      </c>
      <c r="CI30" s="3" t="s">
        <v>162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165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165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 t="s">
        <v>162</v>
      </c>
      <c r="EA30" s="3">
        <v>0</v>
      </c>
      <c r="EB30" s="3">
        <v>0</v>
      </c>
      <c r="EC30" s="3" t="s">
        <v>162</v>
      </c>
      <c r="ED30" s="3">
        <v>0</v>
      </c>
      <c r="EE30" s="3" t="s">
        <v>162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165</v>
      </c>
      <c r="EQ30" s="3" t="s">
        <v>162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 t="s">
        <v>162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166</v>
      </c>
      <c r="AA31" s="3" t="s">
        <v>162</v>
      </c>
      <c r="AB31" s="3" t="s">
        <v>162</v>
      </c>
      <c r="AC31" s="3" t="s">
        <v>162</v>
      </c>
      <c r="AD31" s="3" t="s">
        <v>162</v>
      </c>
      <c r="AE31" s="3" t="s">
        <v>162</v>
      </c>
      <c r="AF31" s="3" t="s">
        <v>162</v>
      </c>
      <c r="AG31" s="3" t="s">
        <v>162</v>
      </c>
      <c r="AH31" s="3" t="s">
        <v>162</v>
      </c>
      <c r="AI31" s="3" t="s">
        <v>162</v>
      </c>
      <c r="AJ31" s="3" t="s">
        <v>162</v>
      </c>
      <c r="AK31" s="3" t="s">
        <v>162</v>
      </c>
      <c r="AL31" s="3" t="s">
        <v>162</v>
      </c>
      <c r="AM31" s="3" t="s">
        <v>162</v>
      </c>
      <c r="AN31" s="3" t="s">
        <v>162</v>
      </c>
      <c r="AO31" s="3" t="s">
        <v>162</v>
      </c>
      <c r="AP31" s="3">
        <v>1.9</v>
      </c>
      <c r="AQ31" s="3">
        <v>2.8</v>
      </c>
      <c r="AR31" s="3" t="s">
        <v>162</v>
      </c>
      <c r="AS31" s="3" t="s">
        <v>162</v>
      </c>
      <c r="AT31" s="3">
        <v>3</v>
      </c>
      <c r="AU31" s="3">
        <v>3.4</v>
      </c>
      <c r="AW31" s="1"/>
      <c r="AX31" s="11" t="s">
        <v>166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166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166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166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166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 t="s">
        <v>162</v>
      </c>
      <c r="EW31" s="3" t="s">
        <v>162</v>
      </c>
      <c r="EX31" s="3" t="s">
        <v>162</v>
      </c>
      <c r="EY31" s="3" t="s">
        <v>162</v>
      </c>
      <c r="EZ31" s="3" t="s">
        <v>162</v>
      </c>
      <c r="FA31" s="3" t="s">
        <v>162</v>
      </c>
      <c r="FB31" s="3">
        <v>0</v>
      </c>
      <c r="FC31" s="3" t="s">
        <v>162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 t="s">
        <v>162</v>
      </c>
      <c r="I32" s="3">
        <v>1.1</v>
      </c>
      <c r="J32" s="3">
        <v>2</v>
      </c>
      <c r="K32" s="3">
        <v>4.4</v>
      </c>
      <c r="L32" s="3">
        <v>4.2</v>
      </c>
      <c r="M32" s="3">
        <v>7.3</v>
      </c>
      <c r="N32" s="3">
        <v>6.2</v>
      </c>
      <c r="O32" s="3">
        <v>7.7</v>
      </c>
      <c r="P32" s="3">
        <v>6.9</v>
      </c>
      <c r="Q32" s="3">
        <v>8.2</v>
      </c>
      <c r="R32" s="3">
        <v>4.1</v>
      </c>
      <c r="S32" s="3" t="s">
        <v>162</v>
      </c>
      <c r="T32" s="3" t="s">
        <v>162</v>
      </c>
      <c r="U32" s="3">
        <v>3.9</v>
      </c>
      <c r="V32" s="3">
        <v>3</v>
      </c>
      <c r="W32" s="3">
        <v>3.3</v>
      </c>
      <c r="Y32" s="1"/>
      <c r="Z32" s="11" t="s">
        <v>167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0.3</v>
      </c>
      <c r="AG32" s="3">
        <v>0.4</v>
      </c>
      <c r="AH32" s="3">
        <v>0.2</v>
      </c>
      <c r="AI32" s="3">
        <v>0.1</v>
      </c>
      <c r="AJ32" s="3">
        <v>0.1</v>
      </c>
      <c r="AK32" s="3">
        <v>0.1</v>
      </c>
      <c r="AL32" s="3">
        <v>0.1</v>
      </c>
      <c r="AM32" s="3" t="s">
        <v>162</v>
      </c>
      <c r="AN32" s="3" t="s">
        <v>162</v>
      </c>
      <c r="AO32" s="3">
        <v>0.1</v>
      </c>
      <c r="AP32" s="3">
        <v>0.1</v>
      </c>
      <c r="AQ32" s="3" t="s">
        <v>162</v>
      </c>
      <c r="AR32" s="3">
        <v>0.1</v>
      </c>
      <c r="AS32" s="3">
        <v>0.1</v>
      </c>
      <c r="AT32" s="3">
        <v>0.2</v>
      </c>
      <c r="AU32" s="3">
        <v>0.2</v>
      </c>
      <c r="AW32" s="1"/>
      <c r="AX32" s="11" t="s">
        <v>167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0.1</v>
      </c>
      <c r="BE32" s="3">
        <v>0.1</v>
      </c>
      <c r="BF32" s="3">
        <v>0.1</v>
      </c>
      <c r="BG32" s="3">
        <v>0.1</v>
      </c>
      <c r="BH32" s="3">
        <v>0.1</v>
      </c>
      <c r="BI32" s="3" t="s">
        <v>162</v>
      </c>
      <c r="BJ32" s="3">
        <v>0.3</v>
      </c>
      <c r="BK32" s="3">
        <v>0.2</v>
      </c>
      <c r="BL32" s="3">
        <v>0.1</v>
      </c>
      <c r="BM32" s="3" t="s">
        <v>162</v>
      </c>
      <c r="BN32" s="3" t="s">
        <v>162</v>
      </c>
      <c r="BO32" s="3">
        <v>0.1</v>
      </c>
      <c r="BP32" s="3" t="s">
        <v>162</v>
      </c>
      <c r="BQ32" s="3">
        <v>0.2</v>
      </c>
      <c r="BR32" s="3">
        <v>0.2</v>
      </c>
      <c r="BS32" s="3">
        <v>0.2</v>
      </c>
      <c r="BU32" s="1"/>
      <c r="BV32" s="11" t="s">
        <v>167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 t="s">
        <v>162</v>
      </c>
      <c r="CC32" s="3">
        <v>0</v>
      </c>
      <c r="CD32" s="3">
        <v>0</v>
      </c>
      <c r="CE32" s="3">
        <v>0.1</v>
      </c>
      <c r="CF32" s="3">
        <v>0.1</v>
      </c>
      <c r="CG32" s="3">
        <v>0.2</v>
      </c>
      <c r="CH32" s="3">
        <v>0.2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S32" s="1"/>
      <c r="CT32" s="11" t="s">
        <v>167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 t="s">
        <v>162</v>
      </c>
      <c r="DK32" s="3">
        <v>0</v>
      </c>
      <c r="DL32" s="3" t="s">
        <v>162</v>
      </c>
      <c r="DM32" s="3">
        <v>0</v>
      </c>
      <c r="DN32" s="3">
        <v>0</v>
      </c>
      <c r="DO32" s="3">
        <v>0</v>
      </c>
      <c r="DQ32" s="1"/>
      <c r="DR32" s="11" t="s">
        <v>167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O32" s="1"/>
      <c r="EP32" s="11" t="s">
        <v>167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0.1</v>
      </c>
      <c r="EX32" s="3">
        <v>0.1</v>
      </c>
      <c r="EY32" s="3">
        <v>0.1</v>
      </c>
      <c r="EZ32" s="3">
        <v>0.1</v>
      </c>
      <c r="FA32" s="3">
        <v>0.1</v>
      </c>
      <c r="FB32" s="3">
        <v>0.1</v>
      </c>
      <c r="FC32" s="3">
        <v>0.2</v>
      </c>
      <c r="FD32" s="3">
        <v>0.6</v>
      </c>
      <c r="FE32" s="3">
        <v>0.2</v>
      </c>
      <c r="FF32" s="3">
        <v>0.2</v>
      </c>
      <c r="FG32" s="3">
        <v>0.2</v>
      </c>
      <c r="FH32" s="3">
        <v>0.1</v>
      </c>
      <c r="FI32" s="3">
        <v>0.1</v>
      </c>
      <c r="FJ32" s="3">
        <v>0</v>
      </c>
      <c r="FK32" s="3">
        <v>0.1</v>
      </c>
    </row>
    <row r="33" ht="14.5" spans="1:167">
      <c r="A33" s="1"/>
      <c r="B33" s="11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168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168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168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168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 t="s">
        <v>162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168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 t="s">
        <v>162</v>
      </c>
      <c r="EW33" s="3" t="s">
        <v>162</v>
      </c>
      <c r="EX33" s="3" t="s">
        <v>162</v>
      </c>
      <c r="EY33" s="3" t="s">
        <v>162</v>
      </c>
      <c r="EZ33" s="3" t="s">
        <v>162</v>
      </c>
      <c r="FA33" s="3" t="s">
        <v>162</v>
      </c>
      <c r="FB33" s="3" t="s">
        <v>162</v>
      </c>
      <c r="FC33" s="3" t="s">
        <v>162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169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169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170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170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170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170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170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170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171</v>
      </c>
      <c r="C36" s="3">
        <v>0</v>
      </c>
      <c r="D36" s="3">
        <v>0</v>
      </c>
      <c r="E36" s="3">
        <v>0</v>
      </c>
      <c r="F36" s="3">
        <v>0</v>
      </c>
      <c r="G36" s="3" t="s">
        <v>162</v>
      </c>
      <c r="H36" s="3" t="s">
        <v>162</v>
      </c>
      <c r="I36" s="3" t="s">
        <v>162</v>
      </c>
      <c r="J36" s="3" t="s">
        <v>162</v>
      </c>
      <c r="K36" s="3" t="s">
        <v>162</v>
      </c>
      <c r="L36" s="3" t="s">
        <v>162</v>
      </c>
      <c r="M36" s="3">
        <v>0</v>
      </c>
      <c r="N36" s="3">
        <v>0</v>
      </c>
      <c r="O36" s="3">
        <v>0</v>
      </c>
      <c r="P36" s="3">
        <v>24.2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171</v>
      </c>
      <c r="AA36" s="3">
        <v>1.5</v>
      </c>
      <c r="AB36" s="3">
        <v>1.6</v>
      </c>
      <c r="AC36" s="3">
        <v>1.5</v>
      </c>
      <c r="AD36" s="3">
        <v>1.1</v>
      </c>
      <c r="AE36" s="3">
        <v>0.6</v>
      </c>
      <c r="AF36" s="3">
        <v>1.2</v>
      </c>
      <c r="AG36" s="3">
        <v>2.1</v>
      </c>
      <c r="AH36" s="3">
        <v>1.4</v>
      </c>
      <c r="AI36" s="3">
        <v>1.4</v>
      </c>
      <c r="AJ36" s="3">
        <v>7.9</v>
      </c>
      <c r="AK36" s="3" t="s">
        <v>162</v>
      </c>
      <c r="AL36" s="3" t="s">
        <v>162</v>
      </c>
      <c r="AM36" s="3" t="s">
        <v>162</v>
      </c>
      <c r="AN36" s="3" t="s">
        <v>162</v>
      </c>
      <c r="AO36" s="3" t="s">
        <v>162</v>
      </c>
      <c r="AP36" s="3" t="s">
        <v>162</v>
      </c>
      <c r="AQ36" s="3" t="s">
        <v>162</v>
      </c>
      <c r="AR36" s="3">
        <v>1.1</v>
      </c>
      <c r="AS36" s="3">
        <v>4.8</v>
      </c>
      <c r="AT36" s="3">
        <v>4.5</v>
      </c>
      <c r="AU36" s="3">
        <v>4.4</v>
      </c>
      <c r="AW36" s="1"/>
      <c r="AX36" s="11" t="s">
        <v>171</v>
      </c>
      <c r="AY36" s="3">
        <v>6.3</v>
      </c>
      <c r="AZ36" s="3">
        <v>8.8</v>
      </c>
      <c r="BA36" s="3">
        <v>10.3</v>
      </c>
      <c r="BB36" s="3">
        <v>16.2</v>
      </c>
      <c r="BC36" s="3">
        <v>10</v>
      </c>
      <c r="BD36" s="3">
        <v>10.6</v>
      </c>
      <c r="BE36" s="3">
        <v>7.5</v>
      </c>
      <c r="BF36" s="3">
        <v>7.4</v>
      </c>
      <c r="BG36" s="3">
        <v>6.4</v>
      </c>
      <c r="BH36" s="3">
        <v>7.1</v>
      </c>
      <c r="BI36" s="3" t="s">
        <v>162</v>
      </c>
      <c r="BJ36" s="3" t="s">
        <v>162</v>
      </c>
      <c r="BK36" s="3" t="s">
        <v>162</v>
      </c>
      <c r="BL36" s="3" t="s">
        <v>162</v>
      </c>
      <c r="BM36" s="3" t="s">
        <v>162</v>
      </c>
      <c r="BN36" s="3" t="s">
        <v>162</v>
      </c>
      <c r="BO36" s="3">
        <v>4.6</v>
      </c>
      <c r="BP36" s="3" t="s">
        <v>162</v>
      </c>
      <c r="BQ36" s="3">
        <v>7.6</v>
      </c>
      <c r="BR36" s="3">
        <v>3.1</v>
      </c>
      <c r="BS36" s="3">
        <v>3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 t="s">
        <v>162</v>
      </c>
      <c r="DH36" s="3" t="s">
        <v>162</v>
      </c>
      <c r="DI36" s="3" t="s">
        <v>162</v>
      </c>
      <c r="DJ36" s="3" t="s">
        <v>162</v>
      </c>
      <c r="DK36" s="3" t="s">
        <v>162</v>
      </c>
      <c r="DL36" s="3" t="s">
        <v>162</v>
      </c>
      <c r="DM36" s="3">
        <v>0.3</v>
      </c>
      <c r="DN36" s="3">
        <v>0.2</v>
      </c>
      <c r="DO36" s="3">
        <v>0.3</v>
      </c>
      <c r="DQ36" s="1"/>
      <c r="DR36" s="11" t="s">
        <v>171</v>
      </c>
      <c r="DS36" s="3">
        <v>1.1</v>
      </c>
      <c r="DT36" s="3">
        <v>3.3</v>
      </c>
      <c r="DU36" s="3">
        <v>3.4</v>
      </c>
      <c r="DV36" s="3">
        <v>3.6</v>
      </c>
      <c r="DW36" s="3">
        <v>3.3</v>
      </c>
      <c r="DX36" s="3">
        <v>3.3</v>
      </c>
      <c r="DY36" s="3">
        <v>3.5</v>
      </c>
      <c r="DZ36" s="3">
        <v>3.6</v>
      </c>
      <c r="EA36" s="3">
        <v>3.6</v>
      </c>
      <c r="EB36" s="3">
        <v>3.9</v>
      </c>
      <c r="EC36" s="3" t="s">
        <v>162</v>
      </c>
      <c r="ED36" s="3">
        <v>3.9</v>
      </c>
      <c r="EE36" s="3">
        <v>4.1</v>
      </c>
      <c r="EF36" s="3" t="s">
        <v>162</v>
      </c>
      <c r="EG36" s="3">
        <v>6.6</v>
      </c>
      <c r="EH36" s="3" t="s">
        <v>162</v>
      </c>
      <c r="EI36" s="3">
        <v>5.9</v>
      </c>
      <c r="EJ36" s="3">
        <v>5.9</v>
      </c>
      <c r="EK36" s="3">
        <v>6.6</v>
      </c>
      <c r="EL36" s="3">
        <v>6</v>
      </c>
      <c r="EM36" s="3">
        <v>6</v>
      </c>
      <c r="EO36" s="1"/>
      <c r="EP36" s="11" t="s">
        <v>171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 t="s">
        <v>162</v>
      </c>
      <c r="FA36" s="3" t="s">
        <v>162</v>
      </c>
      <c r="FB36" s="3" t="s">
        <v>162</v>
      </c>
      <c r="FC36" s="3" t="s">
        <v>162</v>
      </c>
      <c r="FD36" s="3" t="s">
        <v>162</v>
      </c>
      <c r="FE36" s="3" t="s">
        <v>162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12" t="s">
        <v>220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Y38" s="8"/>
      <c r="Z38" s="12" t="s">
        <v>220</v>
      </c>
      <c r="AA38" s="5">
        <v>0.4</v>
      </c>
      <c r="AB38" s="5">
        <v>0.4</v>
      </c>
      <c r="AC38" s="5">
        <v>0.5</v>
      </c>
      <c r="AD38" s="5">
        <v>0.6</v>
      </c>
      <c r="AE38" s="5">
        <v>0.5</v>
      </c>
      <c r="AF38" s="5">
        <v>0.5</v>
      </c>
      <c r="AG38" s="5">
        <v>0.7</v>
      </c>
      <c r="AH38" s="5">
        <v>0.8</v>
      </c>
      <c r="AI38" s="5">
        <v>0.8</v>
      </c>
      <c r="AJ38" s="5">
        <v>0.8</v>
      </c>
      <c r="AK38" s="5">
        <v>0.7</v>
      </c>
      <c r="AL38" s="5">
        <v>0.8</v>
      </c>
      <c r="AM38" s="5">
        <v>0.8</v>
      </c>
      <c r="AN38" s="5">
        <v>0.7</v>
      </c>
      <c r="AO38" s="5">
        <v>1.4</v>
      </c>
      <c r="AP38" s="5">
        <v>1.4</v>
      </c>
      <c r="AQ38" s="5">
        <v>0.6</v>
      </c>
      <c r="AR38" s="5">
        <v>0.7</v>
      </c>
      <c r="AS38" s="5">
        <v>0.8</v>
      </c>
      <c r="AT38" s="5">
        <v>0.8</v>
      </c>
      <c r="AU38" s="5">
        <v>0.8</v>
      </c>
      <c r="AW38" s="8"/>
      <c r="AX38" s="12" t="s">
        <v>220</v>
      </c>
      <c r="AY38" s="5">
        <v>2.3</v>
      </c>
      <c r="AZ38" s="5">
        <v>2.1</v>
      </c>
      <c r="BA38" s="5">
        <v>1.7</v>
      </c>
      <c r="BB38" s="5">
        <v>0.8</v>
      </c>
      <c r="BC38" s="5">
        <v>1.7</v>
      </c>
      <c r="BD38" s="5">
        <v>1.1</v>
      </c>
      <c r="BE38" s="5">
        <v>1.6</v>
      </c>
      <c r="BF38" s="5">
        <v>1.6</v>
      </c>
      <c r="BG38" s="5">
        <v>1.6</v>
      </c>
      <c r="BH38" s="5">
        <v>1.4</v>
      </c>
      <c r="BI38" s="5">
        <v>1.6</v>
      </c>
      <c r="BJ38" s="5">
        <v>1.5</v>
      </c>
      <c r="BK38" s="5">
        <v>1.6</v>
      </c>
      <c r="BL38" s="5">
        <v>2.1</v>
      </c>
      <c r="BM38" s="5">
        <v>2.7</v>
      </c>
      <c r="BN38" s="5">
        <v>2.7</v>
      </c>
      <c r="BO38" s="5">
        <v>2.6</v>
      </c>
      <c r="BP38" s="5">
        <v>2.4</v>
      </c>
      <c r="BQ38" s="5">
        <v>2</v>
      </c>
      <c r="BR38" s="5">
        <v>2.1</v>
      </c>
      <c r="BS38" s="5">
        <v>2.1</v>
      </c>
      <c r="BU38" s="8"/>
      <c r="BV38" s="12" t="s">
        <v>220</v>
      </c>
      <c r="BW38" s="5">
        <v>0.4</v>
      </c>
      <c r="BX38" s="5">
        <v>0.4</v>
      </c>
      <c r="BY38" s="5">
        <v>0.5</v>
      </c>
      <c r="BZ38" s="5">
        <v>0.4</v>
      </c>
      <c r="CA38" s="5">
        <v>0.5</v>
      </c>
      <c r="CB38" s="5">
        <v>0.5</v>
      </c>
      <c r="CC38" s="5">
        <v>0.4</v>
      </c>
      <c r="CD38" s="5">
        <v>0.4</v>
      </c>
      <c r="CE38" s="5">
        <v>0.5</v>
      </c>
      <c r="CF38" s="5">
        <v>0.5</v>
      </c>
      <c r="CG38" s="5">
        <v>0.5</v>
      </c>
      <c r="CH38" s="5">
        <v>0.5</v>
      </c>
      <c r="CI38" s="5">
        <v>0.5</v>
      </c>
      <c r="CJ38" s="5">
        <v>0.5</v>
      </c>
      <c r="CK38" s="5">
        <v>0.5</v>
      </c>
      <c r="CL38" s="5">
        <v>0.5</v>
      </c>
      <c r="CM38" s="5">
        <v>0.6</v>
      </c>
      <c r="CN38" s="5">
        <v>0.5</v>
      </c>
      <c r="CO38" s="5">
        <v>0.5</v>
      </c>
      <c r="CP38" s="5">
        <v>0.5</v>
      </c>
      <c r="CQ38" s="5">
        <v>0.4</v>
      </c>
      <c r="CS38" s="8"/>
      <c r="CT38" s="12" t="s">
        <v>220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0.1</v>
      </c>
      <c r="DB38" s="5">
        <v>0</v>
      </c>
      <c r="DC38" s="5">
        <v>0</v>
      </c>
      <c r="DD38" s="5">
        <v>0</v>
      </c>
      <c r="DE38" s="5">
        <v>0.1</v>
      </c>
      <c r="DF38" s="5">
        <v>0.1</v>
      </c>
      <c r="DG38" s="5">
        <v>0.2</v>
      </c>
      <c r="DH38" s="5">
        <v>0.2</v>
      </c>
      <c r="DI38" s="5">
        <v>0.2</v>
      </c>
      <c r="DJ38" s="5">
        <v>0.3</v>
      </c>
      <c r="DK38" s="5">
        <v>0.3</v>
      </c>
      <c r="DL38" s="5">
        <v>0.3</v>
      </c>
      <c r="DM38" s="5">
        <v>0.7</v>
      </c>
      <c r="DN38" s="5">
        <v>0.6</v>
      </c>
      <c r="DO38" s="5">
        <v>0.6</v>
      </c>
      <c r="DQ38" s="8"/>
      <c r="DR38" s="12" t="s">
        <v>220</v>
      </c>
      <c r="DS38" s="5">
        <v>5.6</v>
      </c>
      <c r="DT38" s="5">
        <v>4.5</v>
      </c>
      <c r="DU38" s="5">
        <v>4.5</v>
      </c>
      <c r="DV38" s="5">
        <v>4.7</v>
      </c>
      <c r="DW38" s="5">
        <v>5.1</v>
      </c>
      <c r="DX38" s="5">
        <v>5.1</v>
      </c>
      <c r="DY38" s="5">
        <v>5</v>
      </c>
      <c r="DZ38" s="5">
        <v>4.9</v>
      </c>
      <c r="EA38" s="5">
        <v>4.9</v>
      </c>
      <c r="EB38" s="5">
        <v>5</v>
      </c>
      <c r="EC38" s="5">
        <v>5.8</v>
      </c>
      <c r="ED38" s="5">
        <v>6.6</v>
      </c>
      <c r="EE38" s="5">
        <v>6.7</v>
      </c>
      <c r="EF38" s="5">
        <v>7</v>
      </c>
      <c r="EG38" s="5">
        <v>5.7</v>
      </c>
      <c r="EH38" s="5">
        <v>4.9</v>
      </c>
      <c r="EI38" s="5">
        <v>4.9</v>
      </c>
      <c r="EJ38" s="5">
        <v>4.7</v>
      </c>
      <c r="EK38" s="5">
        <v>4.1</v>
      </c>
      <c r="EL38" s="5">
        <v>4.3</v>
      </c>
      <c r="EM38" s="5">
        <v>4.1</v>
      </c>
      <c r="EO38" s="8"/>
      <c r="EP38" s="12" t="s">
        <v>220</v>
      </c>
      <c r="EQ38" s="5">
        <v>0.4</v>
      </c>
      <c r="ER38" s="5">
        <v>0.2</v>
      </c>
      <c r="ES38" s="5">
        <v>0.2</v>
      </c>
      <c r="ET38" s="5">
        <v>0.2</v>
      </c>
      <c r="EU38" s="5">
        <v>0.2</v>
      </c>
      <c r="EV38" s="5">
        <v>0.2</v>
      </c>
      <c r="EW38" s="5">
        <v>0.1</v>
      </c>
      <c r="EX38" s="5">
        <v>0.1</v>
      </c>
      <c r="EY38" s="5">
        <v>0.1</v>
      </c>
      <c r="EZ38" s="5">
        <v>0.1</v>
      </c>
      <c r="FA38" s="5">
        <v>0.1</v>
      </c>
      <c r="FB38" s="5">
        <v>0.1</v>
      </c>
      <c r="FC38" s="5">
        <v>0.1</v>
      </c>
      <c r="FD38" s="5">
        <v>0</v>
      </c>
      <c r="FE38" s="5">
        <v>0</v>
      </c>
      <c r="FF38" s="5">
        <v>0.1</v>
      </c>
      <c r="FG38" s="5">
        <v>0.1</v>
      </c>
      <c r="FH38" s="5">
        <v>0.1</v>
      </c>
      <c r="FI38" s="5">
        <v>0.1</v>
      </c>
      <c r="FJ38" s="5">
        <v>0.1</v>
      </c>
      <c r="FK38" s="5">
        <v>0.1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 t="s">
        <v>162</v>
      </c>
      <c r="J41" s="3" t="s">
        <v>162</v>
      </c>
      <c r="K41" s="3" t="s">
        <v>162</v>
      </c>
      <c r="L41" s="3" t="s">
        <v>162</v>
      </c>
      <c r="M41" s="3" t="s">
        <v>162</v>
      </c>
      <c r="N41" s="3">
        <v>0</v>
      </c>
      <c r="O41" s="3">
        <v>0</v>
      </c>
      <c r="P41" s="3" t="s">
        <v>162</v>
      </c>
      <c r="Q41" s="3" t="s">
        <v>162</v>
      </c>
      <c r="R41" s="3" t="s">
        <v>162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163</v>
      </c>
      <c r="AA41" s="3">
        <v>0.3</v>
      </c>
      <c r="AB41" s="3">
        <v>0.2</v>
      </c>
      <c r="AC41" s="3">
        <v>0.3</v>
      </c>
      <c r="AD41" s="3">
        <v>0.2</v>
      </c>
      <c r="AE41" s="3">
        <v>0.2</v>
      </c>
      <c r="AF41" s="3">
        <v>0.3</v>
      </c>
      <c r="AG41" s="3">
        <v>0.5</v>
      </c>
      <c r="AH41" s="3">
        <v>0.6</v>
      </c>
      <c r="AI41" s="3">
        <v>0.7</v>
      </c>
      <c r="AJ41" s="3">
        <v>0.6</v>
      </c>
      <c r="AK41" s="3" t="s">
        <v>162</v>
      </c>
      <c r="AL41" s="3">
        <v>0.6</v>
      </c>
      <c r="AM41" s="3">
        <v>0.6</v>
      </c>
      <c r="AN41" s="3" t="s">
        <v>162</v>
      </c>
      <c r="AO41" s="3" t="s">
        <v>162</v>
      </c>
      <c r="AP41" s="3" t="s">
        <v>162</v>
      </c>
      <c r="AQ41" s="3" t="s">
        <v>162</v>
      </c>
      <c r="AR41" s="3" t="s">
        <v>162</v>
      </c>
      <c r="AS41" s="3">
        <v>0.7</v>
      </c>
      <c r="AT41" s="3">
        <v>0.7</v>
      </c>
      <c r="AU41" s="3">
        <v>0.7</v>
      </c>
      <c r="AW41" s="1"/>
      <c r="AX41" s="11" t="s">
        <v>163</v>
      </c>
      <c r="AY41" s="3">
        <v>2.1</v>
      </c>
      <c r="AZ41" s="3">
        <v>1.7</v>
      </c>
      <c r="BA41" s="3">
        <v>1.7</v>
      </c>
      <c r="BB41" s="3">
        <v>0.7</v>
      </c>
      <c r="BC41" s="3">
        <v>1.5</v>
      </c>
      <c r="BD41" s="3">
        <v>1</v>
      </c>
      <c r="BE41" s="3">
        <v>1.5</v>
      </c>
      <c r="BF41" s="3">
        <v>1.5</v>
      </c>
      <c r="BG41" s="3">
        <v>1.5</v>
      </c>
      <c r="BH41" s="3">
        <v>1.4</v>
      </c>
      <c r="BI41" s="3">
        <v>1.6</v>
      </c>
      <c r="BJ41" s="3">
        <v>1.5</v>
      </c>
      <c r="BK41" s="3">
        <v>1.4</v>
      </c>
      <c r="BL41" s="3">
        <v>1.9</v>
      </c>
      <c r="BM41" s="3" t="s">
        <v>162</v>
      </c>
      <c r="BN41" s="3" t="s">
        <v>162</v>
      </c>
      <c r="BO41" s="3" t="s">
        <v>162</v>
      </c>
      <c r="BP41" s="3" t="s">
        <v>162</v>
      </c>
      <c r="BQ41" s="3">
        <v>2</v>
      </c>
      <c r="BR41" s="3">
        <v>2</v>
      </c>
      <c r="BS41" s="3">
        <v>2</v>
      </c>
      <c r="BU41" s="1"/>
      <c r="BV41" s="11" t="s">
        <v>163</v>
      </c>
      <c r="BW41" s="3" t="s">
        <v>162</v>
      </c>
      <c r="BX41" s="3" t="s">
        <v>162</v>
      </c>
      <c r="BY41" s="3" t="s">
        <v>162</v>
      </c>
      <c r="BZ41" s="3" t="s">
        <v>162</v>
      </c>
      <c r="CA41" s="3" t="s">
        <v>162</v>
      </c>
      <c r="CB41" s="3" t="s">
        <v>162</v>
      </c>
      <c r="CC41" s="3" t="s">
        <v>162</v>
      </c>
      <c r="CD41" s="3" t="s">
        <v>162</v>
      </c>
      <c r="CE41" s="3" t="s">
        <v>162</v>
      </c>
      <c r="CF41" s="3" t="s">
        <v>162</v>
      </c>
      <c r="CG41" s="3" t="s">
        <v>162</v>
      </c>
      <c r="CH41" s="3" t="s">
        <v>162</v>
      </c>
      <c r="CI41" s="3" t="s">
        <v>162</v>
      </c>
      <c r="CJ41" s="3" t="s">
        <v>162</v>
      </c>
      <c r="CK41" s="3" t="s">
        <v>162</v>
      </c>
      <c r="CL41" s="3" t="s">
        <v>162</v>
      </c>
      <c r="CM41" s="3" t="s">
        <v>162</v>
      </c>
      <c r="CN41" s="3" t="s">
        <v>162</v>
      </c>
      <c r="CO41" s="3">
        <v>0.5</v>
      </c>
      <c r="CP41" s="3">
        <v>0.5</v>
      </c>
      <c r="CQ41" s="3">
        <v>0.4</v>
      </c>
      <c r="CS41" s="1"/>
      <c r="CT41" s="11" t="s">
        <v>163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 t="s">
        <v>162</v>
      </c>
      <c r="DB41" s="3" t="s">
        <v>162</v>
      </c>
      <c r="DC41" s="3" t="s">
        <v>162</v>
      </c>
      <c r="DD41" s="3" t="s">
        <v>162</v>
      </c>
      <c r="DE41" s="3">
        <v>0.1</v>
      </c>
      <c r="DF41" s="3" t="s">
        <v>162</v>
      </c>
      <c r="DG41" s="3">
        <v>0.2</v>
      </c>
      <c r="DH41" s="3">
        <v>0.2</v>
      </c>
      <c r="DI41" s="3" t="s">
        <v>162</v>
      </c>
      <c r="DJ41" s="3" t="s">
        <v>162</v>
      </c>
      <c r="DK41" s="3" t="s">
        <v>162</v>
      </c>
      <c r="DL41" s="3">
        <v>0.3</v>
      </c>
      <c r="DM41" s="3">
        <v>0.7</v>
      </c>
      <c r="DN41" s="3">
        <v>0.6</v>
      </c>
      <c r="DO41" s="3">
        <v>0.6</v>
      </c>
      <c r="DQ41" s="1"/>
      <c r="DR41" s="11" t="s">
        <v>163</v>
      </c>
      <c r="DS41" s="3">
        <v>5.6</v>
      </c>
      <c r="DT41" s="3">
        <v>4.6</v>
      </c>
      <c r="DU41" s="3">
        <v>4.5</v>
      </c>
      <c r="DV41" s="3">
        <v>4.7</v>
      </c>
      <c r="DW41" s="3">
        <v>5.1</v>
      </c>
      <c r="DX41" s="3">
        <v>5.1</v>
      </c>
      <c r="DY41" s="3">
        <v>5</v>
      </c>
      <c r="DZ41" s="3">
        <v>4.9</v>
      </c>
      <c r="EA41" s="3">
        <v>4.9</v>
      </c>
      <c r="EB41" s="3">
        <v>5</v>
      </c>
      <c r="EC41" s="3">
        <v>5.8</v>
      </c>
      <c r="ED41" s="3">
        <v>6.6</v>
      </c>
      <c r="EE41" s="3">
        <v>6.7</v>
      </c>
      <c r="EF41" s="3">
        <v>7</v>
      </c>
      <c r="EG41" s="3">
        <v>5.7</v>
      </c>
      <c r="EH41" s="3" t="s">
        <v>162</v>
      </c>
      <c r="EI41" s="3">
        <v>4.9</v>
      </c>
      <c r="EJ41" s="3">
        <v>4.7</v>
      </c>
      <c r="EK41" s="3">
        <v>4.1</v>
      </c>
      <c r="EL41" s="3">
        <v>4.3</v>
      </c>
      <c r="EM41" s="3">
        <v>4.1</v>
      </c>
      <c r="EO41" s="1"/>
      <c r="EP41" s="11" t="s">
        <v>163</v>
      </c>
      <c r="EQ41" s="3" t="s">
        <v>162</v>
      </c>
      <c r="ER41" s="3" t="s">
        <v>162</v>
      </c>
      <c r="ES41" s="3" t="s">
        <v>162</v>
      </c>
      <c r="ET41" s="3" t="s">
        <v>162</v>
      </c>
      <c r="EU41" s="3" t="s">
        <v>162</v>
      </c>
      <c r="EV41" s="3" t="s">
        <v>162</v>
      </c>
      <c r="EW41" s="3" t="s">
        <v>162</v>
      </c>
      <c r="EX41" s="3" t="s">
        <v>162</v>
      </c>
      <c r="EY41" s="3" t="s">
        <v>162</v>
      </c>
      <c r="EZ41" s="3" t="s">
        <v>162</v>
      </c>
      <c r="FA41" s="3" t="s">
        <v>162</v>
      </c>
      <c r="FB41" s="3" t="s">
        <v>162</v>
      </c>
      <c r="FC41" s="3" t="s">
        <v>162</v>
      </c>
      <c r="FD41" s="3" t="s">
        <v>162</v>
      </c>
      <c r="FE41" s="3" t="s">
        <v>162</v>
      </c>
      <c r="FF41" s="3" t="s">
        <v>162</v>
      </c>
      <c r="FG41" s="3" t="s">
        <v>162</v>
      </c>
      <c r="FH41" s="3">
        <v>0.1</v>
      </c>
      <c r="FI41" s="3">
        <v>0.1</v>
      </c>
      <c r="FJ41" s="3">
        <v>0.1</v>
      </c>
      <c r="FK41" s="3">
        <v>0.1</v>
      </c>
    </row>
    <row r="42" ht="14.5" spans="1:167">
      <c r="A42" s="1"/>
      <c r="B42" s="11" t="s">
        <v>164</v>
      </c>
      <c r="C42" s="3">
        <v>0</v>
      </c>
      <c r="D42" s="3">
        <v>0</v>
      </c>
      <c r="E42" s="3">
        <v>0</v>
      </c>
      <c r="F42" s="3" t="s">
        <v>162</v>
      </c>
      <c r="G42" s="3" t="s">
        <v>162</v>
      </c>
      <c r="H42" s="3" t="s">
        <v>162</v>
      </c>
      <c r="I42" s="3" t="s">
        <v>162</v>
      </c>
      <c r="J42" s="3" t="s">
        <v>162</v>
      </c>
      <c r="K42" s="3" t="s">
        <v>162</v>
      </c>
      <c r="L42" s="3" t="s">
        <v>162</v>
      </c>
      <c r="M42" s="3" t="s">
        <v>162</v>
      </c>
      <c r="N42" s="3" t="s">
        <v>162</v>
      </c>
      <c r="O42" s="3">
        <v>0</v>
      </c>
      <c r="P42" s="3">
        <v>0</v>
      </c>
      <c r="Q42" s="3" t="s">
        <v>162</v>
      </c>
      <c r="R42" s="3" t="s">
        <v>162</v>
      </c>
      <c r="S42" s="3" t="s">
        <v>162</v>
      </c>
      <c r="T42" s="3" t="s">
        <v>162</v>
      </c>
      <c r="U42" s="3" t="s">
        <v>162</v>
      </c>
      <c r="V42" s="3" t="s">
        <v>162</v>
      </c>
      <c r="W42" s="3" t="s">
        <v>162</v>
      </c>
      <c r="Y42" s="1"/>
      <c r="Z42" s="11" t="s">
        <v>164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 t="s">
        <v>162</v>
      </c>
      <c r="AH42" s="3" t="s">
        <v>162</v>
      </c>
      <c r="AI42" s="3" t="s">
        <v>162</v>
      </c>
      <c r="AJ42" s="3" t="s">
        <v>162</v>
      </c>
      <c r="AK42" s="3">
        <v>0</v>
      </c>
      <c r="AL42" s="3" t="s">
        <v>162</v>
      </c>
      <c r="AM42" s="3" t="s">
        <v>162</v>
      </c>
      <c r="AN42" s="3" t="s">
        <v>162</v>
      </c>
      <c r="AO42" s="3" t="s">
        <v>162</v>
      </c>
      <c r="AP42" s="3" t="s">
        <v>162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W42" s="1"/>
      <c r="AX42" s="11" t="s">
        <v>164</v>
      </c>
      <c r="AY42" s="3" t="s">
        <v>162</v>
      </c>
      <c r="AZ42" s="3" t="s">
        <v>162</v>
      </c>
      <c r="BA42" s="3" t="s">
        <v>162</v>
      </c>
      <c r="BB42" s="3" t="s">
        <v>162</v>
      </c>
      <c r="BC42" s="3" t="s">
        <v>162</v>
      </c>
      <c r="BD42" s="3" t="s">
        <v>162</v>
      </c>
      <c r="BE42" s="3" t="s">
        <v>162</v>
      </c>
      <c r="BF42" s="3" t="s">
        <v>162</v>
      </c>
      <c r="BG42" s="3" t="s">
        <v>162</v>
      </c>
      <c r="BH42" s="3" t="s">
        <v>162</v>
      </c>
      <c r="BI42" s="3">
        <v>0</v>
      </c>
      <c r="BJ42" s="3" t="s">
        <v>162</v>
      </c>
      <c r="BK42" s="3" t="s">
        <v>162</v>
      </c>
      <c r="BL42" s="3">
        <v>0</v>
      </c>
      <c r="BM42" s="3" t="s">
        <v>162</v>
      </c>
      <c r="BN42" s="3" t="s">
        <v>162</v>
      </c>
      <c r="BO42" s="3" t="s">
        <v>162</v>
      </c>
      <c r="BP42" s="3" t="s">
        <v>162</v>
      </c>
      <c r="BQ42" s="3">
        <v>0</v>
      </c>
      <c r="BR42" s="3">
        <v>0</v>
      </c>
      <c r="BS42" s="3">
        <v>0</v>
      </c>
      <c r="BU42" s="1"/>
      <c r="BV42" s="11" t="s">
        <v>164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 t="s">
        <v>162</v>
      </c>
      <c r="CD42" s="3" t="s">
        <v>162</v>
      </c>
      <c r="CE42" s="3" t="s">
        <v>162</v>
      </c>
      <c r="CF42" s="3" t="s">
        <v>162</v>
      </c>
      <c r="CG42" s="3" t="s">
        <v>162</v>
      </c>
      <c r="CH42" s="3" t="s">
        <v>162</v>
      </c>
      <c r="CI42" s="3" t="s">
        <v>162</v>
      </c>
      <c r="CJ42" s="3" t="s">
        <v>162</v>
      </c>
      <c r="CK42" s="3" t="s">
        <v>162</v>
      </c>
      <c r="CL42" s="3" t="s">
        <v>162</v>
      </c>
      <c r="CM42" s="3" t="s">
        <v>162</v>
      </c>
      <c r="CN42" s="3" t="s">
        <v>162</v>
      </c>
      <c r="CO42" s="3">
        <v>0</v>
      </c>
      <c r="CP42" s="3">
        <v>0</v>
      </c>
      <c r="CQ42" s="3">
        <v>0</v>
      </c>
      <c r="CS42" s="1"/>
      <c r="CT42" s="11" t="s">
        <v>164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 t="s">
        <v>162</v>
      </c>
      <c r="DB42" s="3" t="s">
        <v>162</v>
      </c>
      <c r="DC42" s="3" t="s">
        <v>162</v>
      </c>
      <c r="DD42" s="3" t="s">
        <v>162</v>
      </c>
      <c r="DE42" s="3" t="s">
        <v>162</v>
      </c>
      <c r="DF42" s="3">
        <v>0</v>
      </c>
      <c r="DG42" s="3" t="s">
        <v>162</v>
      </c>
      <c r="DH42" s="3" t="s">
        <v>162</v>
      </c>
      <c r="DI42" s="3" t="s">
        <v>162</v>
      </c>
      <c r="DJ42" s="3" t="s">
        <v>162</v>
      </c>
      <c r="DK42" s="3" t="s">
        <v>162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164</v>
      </c>
      <c r="DS42" s="3" t="s">
        <v>162</v>
      </c>
      <c r="DT42" s="3">
        <v>0</v>
      </c>
      <c r="DU42" s="3" t="s">
        <v>162</v>
      </c>
      <c r="DV42" s="3" t="s">
        <v>162</v>
      </c>
      <c r="DW42" s="3" t="s">
        <v>162</v>
      </c>
      <c r="DX42" s="3">
        <v>0</v>
      </c>
      <c r="DY42" s="3" t="s">
        <v>162</v>
      </c>
      <c r="DZ42" s="3" t="s">
        <v>162</v>
      </c>
      <c r="EA42" s="3" t="s">
        <v>162</v>
      </c>
      <c r="EB42" s="3" t="s">
        <v>162</v>
      </c>
      <c r="EC42" s="3" t="s">
        <v>162</v>
      </c>
      <c r="ED42" s="3" t="s">
        <v>162</v>
      </c>
      <c r="EE42" s="3" t="s">
        <v>162</v>
      </c>
      <c r="EF42" s="3" t="s">
        <v>162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O42" s="1"/>
      <c r="EP42" s="11" t="s">
        <v>164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 t="s">
        <v>162</v>
      </c>
      <c r="EX42" s="3" t="s">
        <v>162</v>
      </c>
      <c r="EY42" s="3" t="s">
        <v>162</v>
      </c>
      <c r="EZ42" s="3" t="s">
        <v>162</v>
      </c>
      <c r="FA42" s="3">
        <v>0</v>
      </c>
      <c r="FB42" s="3" t="s">
        <v>162</v>
      </c>
      <c r="FC42" s="3">
        <v>0</v>
      </c>
      <c r="FD42" s="3" t="s">
        <v>162</v>
      </c>
      <c r="FE42" s="3" t="s">
        <v>162</v>
      </c>
      <c r="FF42" s="3" t="s">
        <v>162</v>
      </c>
      <c r="FG42" s="3" t="s">
        <v>162</v>
      </c>
      <c r="FH42" s="3" t="s">
        <v>162</v>
      </c>
      <c r="FI42" s="3" t="s">
        <v>162</v>
      </c>
      <c r="FJ42" s="3" t="s">
        <v>162</v>
      </c>
      <c r="FK42" s="3" t="s">
        <v>162</v>
      </c>
    </row>
    <row r="43" ht="14.5" spans="1:167">
      <c r="A43" s="1"/>
      <c r="B43" s="11" t="s">
        <v>165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 t="s">
        <v>162</v>
      </c>
      <c r="S43" s="3" t="s">
        <v>162</v>
      </c>
      <c r="T43" s="3" t="s">
        <v>162</v>
      </c>
      <c r="U43" s="3" t="s">
        <v>162</v>
      </c>
      <c r="V43" s="3">
        <v>0</v>
      </c>
      <c r="W43" s="3">
        <v>0</v>
      </c>
      <c r="Y43" s="1"/>
      <c r="Z43" s="11" t="s">
        <v>165</v>
      </c>
      <c r="AA43" s="3" t="s">
        <v>162</v>
      </c>
      <c r="AB43" s="3" t="s">
        <v>162</v>
      </c>
      <c r="AC43" s="3" t="s">
        <v>162</v>
      </c>
      <c r="AD43" s="3" t="s">
        <v>162</v>
      </c>
      <c r="AE43" s="3" t="s">
        <v>162</v>
      </c>
      <c r="AF43" s="3" t="s">
        <v>162</v>
      </c>
      <c r="AG43" s="3">
        <v>0.1</v>
      </c>
      <c r="AH43" s="3" t="s">
        <v>162</v>
      </c>
      <c r="AI43" s="3" t="s">
        <v>162</v>
      </c>
      <c r="AJ43" s="3">
        <v>0</v>
      </c>
      <c r="AK43" s="3" t="s">
        <v>162</v>
      </c>
      <c r="AL43" s="3" t="s">
        <v>162</v>
      </c>
      <c r="AM43" s="3" t="s">
        <v>162</v>
      </c>
      <c r="AN43" s="3">
        <v>0</v>
      </c>
      <c r="AO43" s="3">
        <v>0</v>
      </c>
      <c r="AP43" s="3" t="s">
        <v>162</v>
      </c>
      <c r="AQ43" s="3" t="s">
        <v>162</v>
      </c>
      <c r="AR43" s="3" t="s">
        <v>162</v>
      </c>
      <c r="AS43" s="3" t="s">
        <v>162</v>
      </c>
      <c r="AT43" s="3">
        <v>0</v>
      </c>
      <c r="AU43" s="3">
        <v>0</v>
      </c>
      <c r="AW43" s="1"/>
      <c r="AX43" s="11" t="s">
        <v>165</v>
      </c>
      <c r="AY43" s="3" t="s">
        <v>162</v>
      </c>
      <c r="AZ43" s="3" t="s">
        <v>162</v>
      </c>
      <c r="BA43" s="3">
        <v>0</v>
      </c>
      <c r="BB43" s="3" t="s">
        <v>162</v>
      </c>
      <c r="BC43" s="3" t="s">
        <v>162</v>
      </c>
      <c r="BD43" s="3" t="s">
        <v>162</v>
      </c>
      <c r="BE43" s="3">
        <v>0</v>
      </c>
      <c r="BF43" s="3">
        <v>0.1</v>
      </c>
      <c r="BG43" s="3" t="s">
        <v>162</v>
      </c>
      <c r="BH43" s="3" t="s">
        <v>162</v>
      </c>
      <c r="BI43" s="3" t="s">
        <v>162</v>
      </c>
      <c r="BJ43" s="3" t="s">
        <v>162</v>
      </c>
      <c r="BK43" s="3" t="s">
        <v>162</v>
      </c>
      <c r="BL43" s="3" t="s">
        <v>162</v>
      </c>
      <c r="BM43" s="3" t="s">
        <v>162</v>
      </c>
      <c r="BN43" s="3" t="s">
        <v>162</v>
      </c>
      <c r="BO43" s="3" t="s">
        <v>162</v>
      </c>
      <c r="BP43" s="3">
        <v>0.1</v>
      </c>
      <c r="BQ43" s="3">
        <v>0.1</v>
      </c>
      <c r="BR43" s="3">
        <v>0.1</v>
      </c>
      <c r="BS43" s="3">
        <v>0</v>
      </c>
      <c r="BU43" s="1"/>
      <c r="BV43" s="11" t="s">
        <v>165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 t="s">
        <v>162</v>
      </c>
      <c r="CE43" s="3">
        <v>0</v>
      </c>
      <c r="CF43" s="3">
        <v>0</v>
      </c>
      <c r="CG43" s="3">
        <v>0</v>
      </c>
      <c r="CH43" s="3">
        <v>0</v>
      </c>
      <c r="CI43" s="3" t="s">
        <v>162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165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 t="s">
        <v>162</v>
      </c>
      <c r="EA43" s="3">
        <v>0</v>
      </c>
      <c r="EB43" s="3">
        <v>0</v>
      </c>
      <c r="EC43" s="3" t="s">
        <v>162</v>
      </c>
      <c r="ED43" s="3">
        <v>0</v>
      </c>
      <c r="EE43" s="3" t="s">
        <v>162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 t="s">
        <v>162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 t="s">
        <v>162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166</v>
      </c>
      <c r="AA44" s="3" t="s">
        <v>162</v>
      </c>
      <c r="AB44" s="3" t="s">
        <v>162</v>
      </c>
      <c r="AC44" s="3" t="s">
        <v>162</v>
      </c>
      <c r="AD44" s="3" t="s">
        <v>162</v>
      </c>
      <c r="AE44" s="3" t="s">
        <v>162</v>
      </c>
      <c r="AF44" s="3" t="s">
        <v>162</v>
      </c>
      <c r="AG44" s="3" t="s">
        <v>162</v>
      </c>
      <c r="AH44" s="3" t="s">
        <v>162</v>
      </c>
      <c r="AI44" s="3" t="s">
        <v>162</v>
      </c>
      <c r="AJ44" s="3" t="s">
        <v>162</v>
      </c>
      <c r="AK44" s="3" t="s">
        <v>162</v>
      </c>
      <c r="AL44" s="3" t="s">
        <v>162</v>
      </c>
      <c r="AM44" s="3" t="s">
        <v>162</v>
      </c>
      <c r="AN44" s="3" t="s">
        <v>162</v>
      </c>
      <c r="AO44" s="3" t="s">
        <v>162</v>
      </c>
      <c r="AP44" s="3">
        <v>0.1</v>
      </c>
      <c r="AQ44" s="3">
        <v>0.1</v>
      </c>
      <c r="AR44" s="3" t="s">
        <v>162</v>
      </c>
      <c r="AS44" s="3" t="s">
        <v>162</v>
      </c>
      <c r="AT44" s="3">
        <v>0.1</v>
      </c>
      <c r="AU44" s="3">
        <v>0.1</v>
      </c>
      <c r="AW44" s="1"/>
      <c r="AX44" s="11" t="s">
        <v>166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166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166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166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 t="s">
        <v>162</v>
      </c>
      <c r="EW44" s="3" t="s">
        <v>162</v>
      </c>
      <c r="EX44" s="3" t="s">
        <v>162</v>
      </c>
      <c r="EY44" s="3" t="s">
        <v>162</v>
      </c>
      <c r="EZ44" s="3" t="s">
        <v>162</v>
      </c>
      <c r="FA44" s="3" t="s">
        <v>162</v>
      </c>
      <c r="FB44" s="3">
        <v>0</v>
      </c>
      <c r="FC44" s="3" t="s">
        <v>162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167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 t="s">
        <v>162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 t="s">
        <v>162</v>
      </c>
      <c r="T45" s="3" t="s">
        <v>162</v>
      </c>
      <c r="U45" s="3">
        <v>0</v>
      </c>
      <c r="V45" s="3">
        <v>0</v>
      </c>
      <c r="W45" s="3">
        <v>0</v>
      </c>
      <c r="Y45" s="1"/>
      <c r="Z45" s="11" t="s">
        <v>167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 t="s">
        <v>162</v>
      </c>
      <c r="AN45" s="3" t="s">
        <v>162</v>
      </c>
      <c r="AO45" s="3">
        <v>0</v>
      </c>
      <c r="AP45" s="3">
        <v>0</v>
      </c>
      <c r="AQ45" s="3" t="s">
        <v>162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167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 t="s">
        <v>162</v>
      </c>
      <c r="BJ45" s="3">
        <v>0</v>
      </c>
      <c r="BK45" s="3">
        <v>0</v>
      </c>
      <c r="BL45" s="3">
        <v>0</v>
      </c>
      <c r="BM45" s="3" t="s">
        <v>162</v>
      </c>
      <c r="BN45" s="3" t="s">
        <v>162</v>
      </c>
      <c r="BO45" s="3">
        <v>0</v>
      </c>
      <c r="BP45" s="3" t="s">
        <v>162</v>
      </c>
      <c r="BQ45" s="3">
        <v>0</v>
      </c>
      <c r="BR45" s="3">
        <v>0</v>
      </c>
      <c r="BS45" s="3">
        <v>0</v>
      </c>
      <c r="BU45" s="1"/>
      <c r="BV45" s="11" t="s">
        <v>167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 t="s">
        <v>162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167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 t="s">
        <v>162</v>
      </c>
      <c r="DK45" s="3">
        <v>0</v>
      </c>
      <c r="DL45" s="3" t="s">
        <v>162</v>
      </c>
      <c r="DM45" s="3">
        <v>0</v>
      </c>
      <c r="DN45" s="3">
        <v>0</v>
      </c>
      <c r="DO45" s="3">
        <v>0</v>
      </c>
      <c r="DQ45" s="1"/>
      <c r="DR45" s="11" t="s">
        <v>167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O45" s="1"/>
      <c r="EP45" s="11" t="s">
        <v>167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168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168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168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168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 t="s">
        <v>162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168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 t="s">
        <v>162</v>
      </c>
      <c r="EW46" s="3" t="s">
        <v>162</v>
      </c>
      <c r="EX46" s="3" t="s">
        <v>162</v>
      </c>
      <c r="EY46" s="3" t="s">
        <v>162</v>
      </c>
      <c r="EZ46" s="3" t="s">
        <v>162</v>
      </c>
      <c r="FA46" s="3" t="s">
        <v>162</v>
      </c>
      <c r="FB46" s="3" t="s">
        <v>162</v>
      </c>
      <c r="FC46" s="3" t="s">
        <v>162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169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169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169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170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170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170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 t="s">
        <v>162</v>
      </c>
      <c r="H49" s="3" t="s">
        <v>162</v>
      </c>
      <c r="I49" s="3" t="s">
        <v>162</v>
      </c>
      <c r="J49" s="3" t="s">
        <v>162</v>
      </c>
      <c r="K49" s="3" t="s">
        <v>162</v>
      </c>
      <c r="L49" s="3" t="s">
        <v>162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 t="s">
        <v>162</v>
      </c>
      <c r="AL49" s="3" t="s">
        <v>162</v>
      </c>
      <c r="AM49" s="3" t="s">
        <v>162</v>
      </c>
      <c r="AN49" s="3" t="s">
        <v>162</v>
      </c>
      <c r="AO49" s="3" t="s">
        <v>162</v>
      </c>
      <c r="AP49" s="3" t="s">
        <v>162</v>
      </c>
      <c r="AQ49" s="3" t="s">
        <v>162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 t="s">
        <v>162</v>
      </c>
      <c r="BJ49" s="3" t="s">
        <v>162</v>
      </c>
      <c r="BK49" s="3" t="s">
        <v>162</v>
      </c>
      <c r="BL49" s="3" t="s">
        <v>162</v>
      </c>
      <c r="BM49" s="3" t="s">
        <v>162</v>
      </c>
      <c r="BN49" s="3" t="s">
        <v>162</v>
      </c>
      <c r="BO49" s="3">
        <v>0</v>
      </c>
      <c r="BP49" s="3" t="s">
        <v>162</v>
      </c>
      <c r="BQ49" s="3">
        <v>0</v>
      </c>
      <c r="BR49" s="3">
        <v>0</v>
      </c>
      <c r="BS49" s="3">
        <v>0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 t="s">
        <v>162</v>
      </c>
      <c r="DH49" s="3" t="s">
        <v>162</v>
      </c>
      <c r="DI49" s="3" t="s">
        <v>162</v>
      </c>
      <c r="DJ49" s="3" t="s">
        <v>162</v>
      </c>
      <c r="DK49" s="3" t="s">
        <v>162</v>
      </c>
      <c r="DL49" s="3" t="s">
        <v>162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 t="s">
        <v>162</v>
      </c>
      <c r="ED49" s="3">
        <v>0</v>
      </c>
      <c r="EE49" s="3">
        <v>0</v>
      </c>
      <c r="EF49" s="3" t="s">
        <v>162</v>
      </c>
      <c r="EG49" s="3">
        <v>0</v>
      </c>
      <c r="EH49" s="3" t="s">
        <v>162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 t="s">
        <v>162</v>
      </c>
      <c r="FA49" s="3" t="s">
        <v>162</v>
      </c>
      <c r="FB49" s="3" t="s">
        <v>162</v>
      </c>
      <c r="FC49" s="3" t="s">
        <v>162</v>
      </c>
      <c r="FD49" s="3" t="s">
        <v>162</v>
      </c>
      <c r="FE49" s="3" t="s">
        <v>162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0</v>
      </c>
      <c r="D51" s="5">
        <v>0</v>
      </c>
      <c r="E51" s="5">
        <v>0</v>
      </c>
      <c r="F51" s="5">
        <v>0.1</v>
      </c>
      <c r="G51" s="5">
        <v>0.1</v>
      </c>
      <c r="H51" s="5">
        <v>0.4</v>
      </c>
      <c r="I51" s="5">
        <v>2.3</v>
      </c>
      <c r="J51" s="5">
        <v>7.2</v>
      </c>
      <c r="K51" s="5">
        <v>13.9</v>
      </c>
      <c r="L51" s="5">
        <v>12.6</v>
      </c>
      <c r="M51" s="5">
        <v>24.8</v>
      </c>
      <c r="N51" s="5">
        <v>21.5</v>
      </c>
      <c r="O51" s="5">
        <v>20.7</v>
      </c>
      <c r="P51" s="5">
        <v>19.8</v>
      </c>
      <c r="Q51" s="5">
        <v>27.1</v>
      </c>
      <c r="R51" s="5">
        <v>34.6</v>
      </c>
      <c r="S51" s="5">
        <v>36.4</v>
      </c>
      <c r="T51" s="5">
        <v>33.7</v>
      </c>
      <c r="U51" s="5">
        <v>24.4</v>
      </c>
      <c r="V51" s="5">
        <v>35.5</v>
      </c>
      <c r="W51" s="5">
        <v>35.9</v>
      </c>
      <c r="Y51" s="8"/>
      <c r="Z51" s="9" t="s">
        <v>176</v>
      </c>
      <c r="AA51" s="5">
        <v>16.5</v>
      </c>
      <c r="AB51" s="5">
        <v>14.4</v>
      </c>
      <c r="AC51" s="5">
        <v>17.7</v>
      </c>
      <c r="AD51" s="5">
        <v>18.4</v>
      </c>
      <c r="AE51" s="5">
        <v>16.6</v>
      </c>
      <c r="AF51" s="5">
        <v>16.7</v>
      </c>
      <c r="AG51" s="5">
        <v>20</v>
      </c>
      <c r="AH51" s="5">
        <v>19.9</v>
      </c>
      <c r="AI51" s="5">
        <v>21.7</v>
      </c>
      <c r="AJ51" s="5">
        <v>21.8</v>
      </c>
      <c r="AK51" s="5">
        <v>22.3</v>
      </c>
      <c r="AL51" s="5">
        <v>24.3</v>
      </c>
      <c r="AM51" s="5">
        <v>23.5</v>
      </c>
      <c r="AN51" s="5">
        <v>24.1</v>
      </c>
      <c r="AO51" s="5">
        <v>31.8</v>
      </c>
      <c r="AP51" s="5">
        <v>31</v>
      </c>
      <c r="AQ51" s="5">
        <v>21.1</v>
      </c>
      <c r="AR51" s="5">
        <v>28</v>
      </c>
      <c r="AS51" s="5">
        <v>24.6</v>
      </c>
      <c r="AT51" s="5">
        <v>24.6</v>
      </c>
      <c r="AU51" s="5">
        <v>26.8</v>
      </c>
      <c r="AW51" s="8"/>
      <c r="AX51" s="9" t="s">
        <v>176</v>
      </c>
      <c r="AY51" s="5">
        <v>34.2</v>
      </c>
      <c r="AZ51" s="5">
        <v>34.7</v>
      </c>
      <c r="BA51" s="5">
        <v>29.8</v>
      </c>
      <c r="BB51" s="5">
        <v>21.2</v>
      </c>
      <c r="BC51" s="5">
        <v>30.8</v>
      </c>
      <c r="BD51" s="5">
        <v>26.7</v>
      </c>
      <c r="BE51" s="5">
        <v>27.8</v>
      </c>
      <c r="BF51" s="5">
        <v>27.2</v>
      </c>
      <c r="BG51" s="5">
        <v>28.1</v>
      </c>
      <c r="BH51" s="5">
        <v>28.7</v>
      </c>
      <c r="BI51" s="5">
        <v>29.8</v>
      </c>
      <c r="BJ51" s="5">
        <v>30.2</v>
      </c>
      <c r="BK51" s="5">
        <v>31.9</v>
      </c>
      <c r="BL51" s="5">
        <v>35.2</v>
      </c>
      <c r="BM51" s="5">
        <v>37.1</v>
      </c>
      <c r="BN51" s="5">
        <v>35.6</v>
      </c>
      <c r="BO51" s="5">
        <v>35.1</v>
      </c>
      <c r="BP51" s="5">
        <v>35.4</v>
      </c>
      <c r="BQ51" s="5">
        <v>31.3</v>
      </c>
      <c r="BR51" s="5">
        <v>33.8</v>
      </c>
      <c r="BS51" s="5">
        <v>34.3</v>
      </c>
      <c r="BU51" s="8"/>
      <c r="BV51" s="9" t="s">
        <v>176</v>
      </c>
      <c r="BW51" s="5">
        <v>31.8</v>
      </c>
      <c r="BX51" s="5">
        <v>30.9</v>
      </c>
      <c r="BY51" s="5">
        <v>32.7</v>
      </c>
      <c r="BZ51" s="5">
        <v>30.5</v>
      </c>
      <c r="CA51" s="5">
        <v>30.2</v>
      </c>
      <c r="CB51" s="5">
        <v>28.1</v>
      </c>
      <c r="CC51" s="5">
        <v>26</v>
      </c>
      <c r="CD51" s="5">
        <v>26.8</v>
      </c>
      <c r="CE51" s="5">
        <v>27.3</v>
      </c>
      <c r="CF51" s="5">
        <v>28.2</v>
      </c>
      <c r="CG51" s="5">
        <v>26.8</v>
      </c>
      <c r="CH51" s="5">
        <v>28</v>
      </c>
      <c r="CI51" s="5">
        <v>27.1</v>
      </c>
      <c r="CJ51" s="5">
        <v>28.9</v>
      </c>
      <c r="CK51" s="5">
        <v>26.9</v>
      </c>
      <c r="CL51" s="5">
        <v>27</v>
      </c>
      <c r="CM51" s="5">
        <v>28.3</v>
      </c>
      <c r="CN51" s="5">
        <v>26.7</v>
      </c>
      <c r="CO51" s="5">
        <v>27</v>
      </c>
      <c r="CP51" s="5">
        <v>27.1</v>
      </c>
      <c r="CQ51" s="5">
        <v>26.2</v>
      </c>
      <c r="CS51" s="8"/>
      <c r="CT51" s="9" t="s">
        <v>176</v>
      </c>
      <c r="CU51" s="5">
        <v>11.6</v>
      </c>
      <c r="CV51" s="5">
        <v>9.4</v>
      </c>
      <c r="CW51" s="5">
        <v>9.6</v>
      </c>
      <c r="CX51" s="5">
        <v>9.8</v>
      </c>
      <c r="CY51" s="5">
        <v>8.3</v>
      </c>
      <c r="CZ51" s="5">
        <v>7.1</v>
      </c>
      <c r="DA51" s="5">
        <v>17.9</v>
      </c>
      <c r="DB51" s="5">
        <v>15.6</v>
      </c>
      <c r="DC51" s="5">
        <v>15</v>
      </c>
      <c r="DD51" s="5">
        <v>15.4</v>
      </c>
      <c r="DE51" s="5">
        <v>19.8</v>
      </c>
      <c r="DF51" s="5">
        <v>22</v>
      </c>
      <c r="DG51" s="5">
        <v>29.9</v>
      </c>
      <c r="DH51" s="5">
        <v>29.6</v>
      </c>
      <c r="DI51" s="5">
        <v>27.8</v>
      </c>
      <c r="DJ51" s="5">
        <v>28.4</v>
      </c>
      <c r="DK51" s="5">
        <v>28.3</v>
      </c>
      <c r="DL51" s="5">
        <v>28.5</v>
      </c>
      <c r="DM51" s="5">
        <v>38.2</v>
      </c>
      <c r="DN51" s="5">
        <v>39.3</v>
      </c>
      <c r="DO51" s="5">
        <v>39.7</v>
      </c>
      <c r="DQ51" s="8"/>
      <c r="DR51" s="9" t="s">
        <v>176</v>
      </c>
      <c r="DS51" s="5">
        <v>42</v>
      </c>
      <c r="DT51" s="5">
        <v>40.1</v>
      </c>
      <c r="DU51" s="5">
        <v>39.3</v>
      </c>
      <c r="DV51" s="5">
        <v>39.9</v>
      </c>
      <c r="DW51" s="5">
        <v>40</v>
      </c>
      <c r="DX51" s="5">
        <v>40.1</v>
      </c>
      <c r="DY51" s="5">
        <v>39.7</v>
      </c>
      <c r="DZ51" s="5">
        <v>40.8</v>
      </c>
      <c r="EA51" s="5">
        <v>40.8</v>
      </c>
      <c r="EB51" s="5">
        <v>41.4</v>
      </c>
      <c r="EC51" s="5">
        <v>41.6</v>
      </c>
      <c r="ED51" s="5">
        <v>41.6</v>
      </c>
      <c r="EE51" s="5">
        <v>42.6</v>
      </c>
      <c r="EF51" s="5">
        <v>42.3</v>
      </c>
      <c r="EG51" s="5">
        <v>39.4</v>
      </c>
      <c r="EH51" s="5">
        <v>39</v>
      </c>
      <c r="EI51" s="5">
        <v>39.1</v>
      </c>
      <c r="EJ51" s="5">
        <v>38.7</v>
      </c>
      <c r="EK51" s="5">
        <v>36.7</v>
      </c>
      <c r="EL51" s="5">
        <v>36.4</v>
      </c>
      <c r="EM51" s="5">
        <v>34.9</v>
      </c>
      <c r="EO51" s="8"/>
      <c r="EP51" s="9" t="s">
        <v>176</v>
      </c>
      <c r="EQ51" s="5">
        <v>25.6</v>
      </c>
      <c r="ER51" s="5">
        <v>19.2</v>
      </c>
      <c r="ES51" s="5">
        <v>20.3</v>
      </c>
      <c r="ET51" s="5">
        <v>20.3</v>
      </c>
      <c r="EU51" s="5">
        <v>16.6</v>
      </c>
      <c r="EV51" s="5">
        <v>20.5</v>
      </c>
      <c r="EW51" s="5">
        <v>10.7</v>
      </c>
      <c r="EX51" s="5">
        <v>11.9</v>
      </c>
      <c r="EY51" s="5">
        <v>14.3</v>
      </c>
      <c r="EZ51" s="5">
        <v>11.5</v>
      </c>
      <c r="FA51" s="5">
        <v>11.4</v>
      </c>
      <c r="FB51" s="5">
        <v>9.2</v>
      </c>
      <c r="FC51" s="5">
        <v>8</v>
      </c>
      <c r="FD51" s="5">
        <v>8.5</v>
      </c>
      <c r="FE51" s="5">
        <v>6.4</v>
      </c>
      <c r="FF51" s="5">
        <v>8.2</v>
      </c>
      <c r="FG51" s="5">
        <v>8.3</v>
      </c>
      <c r="FH51" s="5">
        <v>8.2</v>
      </c>
      <c r="FI51" s="5">
        <v>9.5</v>
      </c>
      <c r="FJ51" s="5">
        <v>9.2</v>
      </c>
      <c r="FK51" s="5">
        <v>10.5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177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177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177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177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177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177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178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178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178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178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178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178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CQ7" workbookViewId="0">
      <selection activeCell="DQ1" sqref="DQ$1:EN$1048576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Y5" s="2" t="s">
        <v>149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3"/>
      <c r="AN5" s="1"/>
      <c r="AO5" s="1"/>
      <c r="AP5" s="1"/>
      <c r="AQ5" s="1"/>
      <c r="AR5" s="1"/>
      <c r="AS5" s="1"/>
      <c r="AT5" s="1"/>
      <c r="AU5" s="1"/>
      <c r="AW5" s="2" t="s">
        <v>149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1"/>
      <c r="BI5" s="1"/>
      <c r="BJ5" s="1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1"/>
      <c r="CG5" s="1"/>
      <c r="CH5" s="1"/>
      <c r="CI5" s="3"/>
      <c r="CJ5" s="1"/>
      <c r="CK5" s="1"/>
      <c r="CL5" s="1"/>
      <c r="CM5" s="1"/>
      <c r="CN5" s="1"/>
      <c r="CO5" s="1"/>
      <c r="CP5" s="1"/>
      <c r="CQ5" s="1"/>
      <c r="CS5" s="2" t="s">
        <v>149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1"/>
      <c r="DE5" s="1"/>
      <c r="DF5" s="1"/>
      <c r="DG5" s="3"/>
      <c r="DH5" s="1"/>
      <c r="DI5" s="1"/>
      <c r="DJ5" s="1"/>
      <c r="DK5" s="1"/>
      <c r="DL5" s="1"/>
      <c r="DM5" s="1"/>
      <c r="DN5" s="1"/>
      <c r="DO5" s="1"/>
      <c r="DQ5" s="2" t="s">
        <v>149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1"/>
      <c r="FA5" s="1"/>
      <c r="FB5" s="1"/>
      <c r="FC5" s="3"/>
      <c r="FD5" s="1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Y6" s="1"/>
      <c r="Z6" s="1"/>
      <c r="AA6" s="1"/>
      <c r="AB6" s="1"/>
      <c r="AC6" s="1"/>
      <c r="AD6" s="1"/>
      <c r="AE6" s="1"/>
      <c r="AF6" s="3"/>
      <c r="AG6" s="1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W6" s="1"/>
      <c r="AX6" s="1"/>
      <c r="AY6" s="1"/>
      <c r="AZ6" s="1"/>
      <c r="BA6" s="1"/>
      <c r="BB6" s="1"/>
      <c r="BC6" s="1"/>
      <c r="BD6" s="3"/>
      <c r="BE6" s="1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S6" s="1"/>
      <c r="CT6" s="1"/>
      <c r="CU6" s="1"/>
      <c r="CV6" s="1"/>
      <c r="CW6" s="1"/>
      <c r="CX6" s="1"/>
      <c r="CY6" s="1"/>
      <c r="CZ6" s="3"/>
      <c r="DA6" s="1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</row>
    <row r="7" ht="17.5" spans="1:167">
      <c r="A7" s="4" t="s">
        <v>150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151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152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154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155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221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221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221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221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221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221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221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  <c r="Z12" s="1"/>
      <c r="AA12" s="7"/>
      <c r="AB12" s="7"/>
      <c r="AC12" s="7"/>
      <c r="AD12" s="7"/>
      <c r="AE12" s="7"/>
      <c r="AF12" s="7"/>
      <c r="AG12" s="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1"/>
      <c r="AX12" s="1"/>
      <c r="AY12" s="7"/>
      <c r="AZ12" s="7"/>
      <c r="BA12" s="7"/>
      <c r="BB12" s="7"/>
      <c r="BC12" s="7"/>
      <c r="BD12" s="7"/>
      <c r="BE12" s="7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U12" s="1"/>
      <c r="BV12" s="1"/>
      <c r="BW12" s="7"/>
      <c r="BX12" s="7"/>
      <c r="BY12" s="7"/>
      <c r="BZ12" s="7"/>
      <c r="CA12" s="7"/>
      <c r="CB12" s="7"/>
      <c r="CC12" s="7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S12" s="1"/>
      <c r="CT12" s="1"/>
      <c r="CU12" s="7"/>
      <c r="CV12" s="7"/>
      <c r="CW12" s="7"/>
      <c r="CX12" s="7"/>
      <c r="CY12" s="7"/>
      <c r="CZ12" s="7"/>
      <c r="DA12" s="7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Q12" s="1"/>
      <c r="DR12" s="1"/>
      <c r="DS12" s="7"/>
      <c r="DT12" s="7"/>
      <c r="DU12" s="7"/>
      <c r="DV12" s="7"/>
      <c r="DW12" s="7"/>
      <c r="DX12" s="7"/>
      <c r="DY12" s="7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O12" s="1"/>
      <c r="EP12" s="1"/>
      <c r="EQ12" s="7"/>
      <c r="ER12" s="7"/>
      <c r="ES12" s="7"/>
      <c r="ET12" s="7"/>
      <c r="EU12" s="7"/>
      <c r="EV12" s="7"/>
      <c r="EW12" s="7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</row>
    <row r="13" ht="13" spans="1:167">
      <c r="A13" s="8"/>
      <c r="B13" s="9" t="s">
        <v>222</v>
      </c>
      <c r="C13" s="5">
        <v>0.4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0.1</v>
      </c>
      <c r="M13" s="5">
        <v>0</v>
      </c>
      <c r="N13" s="5">
        <v>0.1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Y13" s="8"/>
      <c r="Z13" s="9" t="s">
        <v>222</v>
      </c>
      <c r="AA13" s="5">
        <v>33.2</v>
      </c>
      <c r="AB13" s="5">
        <v>17.1</v>
      </c>
      <c r="AC13" s="5">
        <v>18.3</v>
      </c>
      <c r="AD13" s="5">
        <v>25</v>
      </c>
      <c r="AE13" s="5">
        <v>24</v>
      </c>
      <c r="AF13" s="5">
        <v>22.1</v>
      </c>
      <c r="AG13" s="5">
        <v>25.5</v>
      </c>
      <c r="AH13" s="5">
        <v>33.5</v>
      </c>
      <c r="AI13" s="5">
        <v>27.1</v>
      </c>
      <c r="AJ13" s="5">
        <v>24.5</v>
      </c>
      <c r="AK13" s="5">
        <v>19.6</v>
      </c>
      <c r="AL13" s="5">
        <v>21.2</v>
      </c>
      <c r="AM13" s="5">
        <v>22.9</v>
      </c>
      <c r="AN13" s="5">
        <v>27.4</v>
      </c>
      <c r="AO13" s="5">
        <v>31.6</v>
      </c>
      <c r="AP13" s="5">
        <v>30.9</v>
      </c>
      <c r="AQ13" s="5">
        <v>29.5</v>
      </c>
      <c r="AR13" s="5">
        <v>29.6</v>
      </c>
      <c r="AS13" s="5">
        <v>32.1</v>
      </c>
      <c r="AT13" s="5">
        <v>28.2</v>
      </c>
      <c r="AU13" s="5">
        <v>11.6</v>
      </c>
      <c r="AW13" s="8"/>
      <c r="AX13" s="9" t="s">
        <v>222</v>
      </c>
      <c r="AY13" s="5">
        <v>218.5</v>
      </c>
      <c r="AZ13" s="5">
        <v>205</v>
      </c>
      <c r="BA13" s="5">
        <v>218.8</v>
      </c>
      <c r="BB13" s="5">
        <v>206.6</v>
      </c>
      <c r="BC13" s="5">
        <v>215.5</v>
      </c>
      <c r="BD13" s="5">
        <v>208.3</v>
      </c>
      <c r="BE13" s="5">
        <v>213.7</v>
      </c>
      <c r="BF13" s="5">
        <v>208.3</v>
      </c>
      <c r="BG13" s="5">
        <v>206</v>
      </c>
      <c r="BH13" s="5">
        <v>152.1</v>
      </c>
      <c r="BI13" s="5">
        <v>180.6</v>
      </c>
      <c r="BJ13" s="5">
        <v>194.1</v>
      </c>
      <c r="BK13" s="5">
        <v>197</v>
      </c>
      <c r="BL13" s="5">
        <v>175.8</v>
      </c>
      <c r="BM13" s="5">
        <v>187.8</v>
      </c>
      <c r="BN13" s="5">
        <v>175.2</v>
      </c>
      <c r="BO13" s="5">
        <v>180.9</v>
      </c>
      <c r="BP13" s="5">
        <v>186.6</v>
      </c>
      <c r="BQ13" s="5">
        <v>194.9</v>
      </c>
      <c r="BR13" s="5">
        <v>184.5</v>
      </c>
      <c r="BS13" s="5">
        <v>157.8</v>
      </c>
      <c r="BU13" s="8"/>
      <c r="BV13" s="9" t="s">
        <v>222</v>
      </c>
      <c r="BW13" s="5">
        <v>0.7</v>
      </c>
      <c r="BX13" s="5">
        <v>0.7</v>
      </c>
      <c r="BY13" s="5">
        <v>2.2</v>
      </c>
      <c r="BZ13" s="5">
        <v>2.3</v>
      </c>
      <c r="CA13" s="5">
        <v>2.5</v>
      </c>
      <c r="CB13" s="5">
        <v>2.3</v>
      </c>
      <c r="CC13" s="5">
        <v>2.8</v>
      </c>
      <c r="CD13" s="5">
        <v>2.8</v>
      </c>
      <c r="CE13" s="5">
        <v>2.6</v>
      </c>
      <c r="CF13" s="5">
        <v>1.8</v>
      </c>
      <c r="CG13" s="5">
        <v>2.1</v>
      </c>
      <c r="CH13" s="5">
        <v>2.3</v>
      </c>
      <c r="CI13" s="5">
        <v>2.2</v>
      </c>
      <c r="CJ13" s="5">
        <v>2.4</v>
      </c>
      <c r="CK13" s="5">
        <v>2.5</v>
      </c>
      <c r="CL13" s="5">
        <v>2.4</v>
      </c>
      <c r="CM13" s="5">
        <v>2.3</v>
      </c>
      <c r="CN13" s="5">
        <v>2.3</v>
      </c>
      <c r="CO13" s="5">
        <v>2.4</v>
      </c>
      <c r="CP13" s="5">
        <v>2.4</v>
      </c>
      <c r="CQ13" s="5">
        <v>1.9</v>
      </c>
      <c r="CS13" s="8"/>
      <c r="CT13" s="9" t="s">
        <v>222</v>
      </c>
      <c r="CU13" s="5">
        <v>5.2</v>
      </c>
      <c r="CV13" s="5">
        <v>4.6</v>
      </c>
      <c r="CW13" s="5">
        <v>5.1</v>
      </c>
      <c r="CX13" s="5">
        <v>5.3</v>
      </c>
      <c r="CY13" s="5">
        <v>5.5</v>
      </c>
      <c r="CZ13" s="5">
        <v>5.1</v>
      </c>
      <c r="DA13" s="5">
        <v>5.4</v>
      </c>
      <c r="DB13" s="5">
        <v>4.7</v>
      </c>
      <c r="DC13" s="5">
        <v>5.7</v>
      </c>
      <c r="DD13" s="5">
        <v>4.8</v>
      </c>
      <c r="DE13" s="5">
        <v>6.7</v>
      </c>
      <c r="DF13" s="5">
        <v>5.3</v>
      </c>
      <c r="DG13" s="5">
        <v>5.2</v>
      </c>
      <c r="DH13" s="5">
        <v>5.7</v>
      </c>
      <c r="DI13" s="5">
        <v>5.4</v>
      </c>
      <c r="DJ13" s="5">
        <v>5</v>
      </c>
      <c r="DK13" s="5">
        <v>4.9</v>
      </c>
      <c r="DL13" s="5">
        <v>5.3</v>
      </c>
      <c r="DM13" s="5">
        <v>5.8</v>
      </c>
      <c r="DN13" s="5">
        <v>5.5</v>
      </c>
      <c r="DO13" s="5">
        <v>4.8</v>
      </c>
      <c r="DQ13" s="8"/>
      <c r="DR13" s="9" t="s">
        <v>222</v>
      </c>
      <c r="DS13" s="5">
        <v>2</v>
      </c>
      <c r="DT13" s="5">
        <v>1.6</v>
      </c>
      <c r="DU13" s="5">
        <v>2.2</v>
      </c>
      <c r="DV13" s="5">
        <v>1.9</v>
      </c>
      <c r="DW13" s="5">
        <v>1.9</v>
      </c>
      <c r="DX13" s="5">
        <v>1.7</v>
      </c>
      <c r="DY13" s="5">
        <v>3.3</v>
      </c>
      <c r="DZ13" s="5">
        <v>3.2</v>
      </c>
      <c r="EA13" s="5">
        <v>4.1</v>
      </c>
      <c r="EB13" s="5">
        <v>3</v>
      </c>
      <c r="EC13" s="5">
        <v>3</v>
      </c>
      <c r="ED13" s="5">
        <v>2.8</v>
      </c>
      <c r="EE13" s="5">
        <v>2.7</v>
      </c>
      <c r="EF13" s="5">
        <v>2.5</v>
      </c>
      <c r="EG13" s="5">
        <v>3</v>
      </c>
      <c r="EH13" s="5">
        <v>4.1</v>
      </c>
      <c r="EI13" s="5">
        <v>2.2</v>
      </c>
      <c r="EJ13" s="5">
        <v>2.5</v>
      </c>
      <c r="EK13" s="5">
        <v>2.7</v>
      </c>
      <c r="EL13" s="5">
        <v>2.8</v>
      </c>
      <c r="EM13" s="5">
        <v>2.5</v>
      </c>
      <c r="EO13" s="8"/>
      <c r="EP13" s="9" t="s">
        <v>222</v>
      </c>
      <c r="EQ13" s="5">
        <v>0.2</v>
      </c>
      <c r="ER13" s="5">
        <v>0.2</v>
      </c>
      <c r="ES13" s="5">
        <v>0.2</v>
      </c>
      <c r="ET13" s="5">
        <v>0.2</v>
      </c>
      <c r="EU13" s="5">
        <v>0.2</v>
      </c>
      <c r="EV13" s="5">
        <v>0.2</v>
      </c>
      <c r="EW13" s="5">
        <v>1.3</v>
      </c>
      <c r="EX13" s="5">
        <v>1.4</v>
      </c>
      <c r="EY13" s="5">
        <v>1.4</v>
      </c>
      <c r="EZ13" s="5">
        <v>1.1</v>
      </c>
      <c r="FA13" s="5">
        <v>1.1</v>
      </c>
      <c r="FB13" s="5">
        <v>1.1</v>
      </c>
      <c r="FC13" s="5">
        <v>1.2</v>
      </c>
      <c r="FD13" s="5">
        <v>0.9</v>
      </c>
      <c r="FE13" s="5">
        <v>0.8</v>
      </c>
      <c r="FF13" s="5">
        <v>0.5</v>
      </c>
      <c r="FG13" s="5">
        <v>1.4</v>
      </c>
      <c r="FH13" s="5">
        <v>0.9</v>
      </c>
      <c r="FI13" s="5">
        <v>0.8</v>
      </c>
      <c r="FJ13" s="5">
        <v>1.1</v>
      </c>
      <c r="FK13" s="5">
        <v>0.9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 t="s">
        <v>162</v>
      </c>
      <c r="D15" s="3" t="s">
        <v>162</v>
      </c>
      <c r="E15" s="3" t="s">
        <v>162</v>
      </c>
      <c r="F15" s="3" t="s">
        <v>162</v>
      </c>
      <c r="G15" s="3" t="s">
        <v>162</v>
      </c>
      <c r="H15" s="3" t="s">
        <v>162</v>
      </c>
      <c r="I15" s="3" t="s">
        <v>162</v>
      </c>
      <c r="J15" s="3" t="s">
        <v>162</v>
      </c>
      <c r="K15" s="3" t="s">
        <v>162</v>
      </c>
      <c r="L15" s="3" t="s">
        <v>162</v>
      </c>
      <c r="M15" s="3">
        <v>0</v>
      </c>
      <c r="N15" s="3" t="s">
        <v>162</v>
      </c>
      <c r="O15" s="3" t="s">
        <v>162</v>
      </c>
      <c r="P15" s="3" t="s">
        <v>162</v>
      </c>
      <c r="Q15" s="3">
        <v>0</v>
      </c>
      <c r="R15" s="3" t="s">
        <v>162</v>
      </c>
      <c r="S15" s="3">
        <v>0</v>
      </c>
      <c r="T15" s="3">
        <v>0</v>
      </c>
      <c r="U15" s="3">
        <v>0</v>
      </c>
      <c r="V15" s="3" t="s">
        <v>162</v>
      </c>
      <c r="W15" s="3" t="s">
        <v>162</v>
      </c>
      <c r="Y15" s="1"/>
      <c r="Z15" s="11" t="s">
        <v>161</v>
      </c>
      <c r="AA15" s="3" t="s">
        <v>162</v>
      </c>
      <c r="AB15" s="3" t="s">
        <v>162</v>
      </c>
      <c r="AC15" s="3" t="s">
        <v>162</v>
      </c>
      <c r="AD15" s="3" t="s">
        <v>162</v>
      </c>
      <c r="AE15" s="3" t="s">
        <v>162</v>
      </c>
      <c r="AF15" s="3" t="s">
        <v>162</v>
      </c>
      <c r="AG15" s="3">
        <v>11.3</v>
      </c>
      <c r="AH15" s="3">
        <v>9.9</v>
      </c>
      <c r="AI15" s="3" t="s">
        <v>162</v>
      </c>
      <c r="AJ15" s="3" t="s">
        <v>162</v>
      </c>
      <c r="AK15" s="3">
        <v>7.6</v>
      </c>
      <c r="AL15" s="3" t="s">
        <v>162</v>
      </c>
      <c r="AM15" s="3">
        <v>8.3</v>
      </c>
      <c r="AN15" s="3">
        <v>8.1</v>
      </c>
      <c r="AO15" s="3">
        <v>8.7</v>
      </c>
      <c r="AP15" s="3">
        <v>8.4</v>
      </c>
      <c r="AQ15" s="3" t="s">
        <v>162</v>
      </c>
      <c r="AR15" s="3" t="s">
        <v>162</v>
      </c>
      <c r="AS15" s="3">
        <v>8.9</v>
      </c>
      <c r="AT15" s="3" t="s">
        <v>162</v>
      </c>
      <c r="AU15" s="3" t="s">
        <v>162</v>
      </c>
      <c r="AW15" s="1"/>
      <c r="AX15" s="11" t="s">
        <v>161</v>
      </c>
      <c r="AY15" s="3">
        <v>21.1</v>
      </c>
      <c r="AZ15" s="3">
        <v>26.6</v>
      </c>
      <c r="BA15" s="3">
        <v>27.1</v>
      </c>
      <c r="BB15" s="3">
        <v>21.5</v>
      </c>
      <c r="BC15" s="3">
        <v>22.2</v>
      </c>
      <c r="BD15" s="3">
        <v>22.1</v>
      </c>
      <c r="BE15" s="3">
        <v>23.1</v>
      </c>
      <c r="BF15" s="3">
        <v>20.9</v>
      </c>
      <c r="BG15" s="3" t="s">
        <v>162</v>
      </c>
      <c r="BH15" s="3" t="s">
        <v>162</v>
      </c>
      <c r="BI15" s="3" t="s">
        <v>162</v>
      </c>
      <c r="BJ15" s="3" t="s">
        <v>162</v>
      </c>
      <c r="BK15" s="3" t="s">
        <v>162</v>
      </c>
      <c r="BL15" s="3" t="s">
        <v>162</v>
      </c>
      <c r="BM15" s="3" t="s">
        <v>162</v>
      </c>
      <c r="BN15" s="3" t="s">
        <v>162</v>
      </c>
      <c r="BO15" s="3">
        <v>17.9</v>
      </c>
      <c r="BP15" s="3">
        <v>18</v>
      </c>
      <c r="BQ15" s="3">
        <v>16.6</v>
      </c>
      <c r="BR15" s="3">
        <v>16.1</v>
      </c>
      <c r="BS15" s="3">
        <v>12.2</v>
      </c>
      <c r="BU15" s="1"/>
      <c r="BV15" s="11" t="s">
        <v>161</v>
      </c>
      <c r="BW15" s="3">
        <v>0</v>
      </c>
      <c r="BX15" s="3">
        <v>0</v>
      </c>
      <c r="BY15" s="3" t="s">
        <v>162</v>
      </c>
      <c r="BZ15" s="3" t="s">
        <v>162</v>
      </c>
      <c r="CA15" s="3" t="s">
        <v>162</v>
      </c>
      <c r="CB15" s="3" t="s">
        <v>162</v>
      </c>
      <c r="CC15" s="3" t="s">
        <v>162</v>
      </c>
      <c r="CD15" s="3" t="s">
        <v>162</v>
      </c>
      <c r="CE15" s="3" t="s">
        <v>162</v>
      </c>
      <c r="CF15" s="3" t="s">
        <v>162</v>
      </c>
      <c r="CG15" s="3" t="s">
        <v>162</v>
      </c>
      <c r="CH15" s="3">
        <v>1.4</v>
      </c>
      <c r="CI15" s="3" t="s">
        <v>162</v>
      </c>
      <c r="CJ15" s="3">
        <v>1.2</v>
      </c>
      <c r="CK15" s="3" t="s">
        <v>162</v>
      </c>
      <c r="CL15" s="3" t="s">
        <v>162</v>
      </c>
      <c r="CM15" s="3" t="s">
        <v>162</v>
      </c>
      <c r="CN15" s="3">
        <v>1.2</v>
      </c>
      <c r="CO15" s="3">
        <v>1.2</v>
      </c>
      <c r="CP15" s="3">
        <v>1.2</v>
      </c>
      <c r="CQ15" s="3">
        <v>1</v>
      </c>
      <c r="CS15" s="1"/>
      <c r="CT15" s="11" t="s">
        <v>161</v>
      </c>
      <c r="CU15" s="3" t="s">
        <v>162</v>
      </c>
      <c r="CV15" s="3" t="s">
        <v>162</v>
      </c>
      <c r="CW15" s="3" t="s">
        <v>162</v>
      </c>
      <c r="CX15" s="3" t="s">
        <v>162</v>
      </c>
      <c r="CY15" s="3" t="s">
        <v>162</v>
      </c>
      <c r="CZ15" s="3" t="s">
        <v>162</v>
      </c>
      <c r="DA15" s="3" t="s">
        <v>162</v>
      </c>
      <c r="DB15" s="3" t="s">
        <v>162</v>
      </c>
      <c r="DC15" s="3" t="s">
        <v>162</v>
      </c>
      <c r="DD15" s="3" t="s">
        <v>162</v>
      </c>
      <c r="DE15" s="3" t="s">
        <v>162</v>
      </c>
      <c r="DF15" s="3" t="s">
        <v>162</v>
      </c>
      <c r="DG15" s="3" t="s">
        <v>162</v>
      </c>
      <c r="DH15" s="3" t="s">
        <v>162</v>
      </c>
      <c r="DI15" s="3" t="s">
        <v>162</v>
      </c>
      <c r="DJ15" s="3" t="s">
        <v>162</v>
      </c>
      <c r="DK15" s="3" t="s">
        <v>162</v>
      </c>
      <c r="DL15" s="3" t="s">
        <v>162</v>
      </c>
      <c r="DM15" s="3" t="s">
        <v>162</v>
      </c>
      <c r="DN15" s="3" t="s">
        <v>162</v>
      </c>
      <c r="DO15" s="3" t="s">
        <v>162</v>
      </c>
      <c r="DQ15" s="1"/>
      <c r="DR15" s="11" t="s">
        <v>161</v>
      </c>
      <c r="DS15" s="3" t="s">
        <v>162</v>
      </c>
      <c r="DT15" s="3" t="s">
        <v>162</v>
      </c>
      <c r="DU15" s="3" t="s">
        <v>162</v>
      </c>
      <c r="DV15" s="3" t="s">
        <v>162</v>
      </c>
      <c r="DW15" s="3" t="s">
        <v>162</v>
      </c>
      <c r="DX15" s="3" t="s">
        <v>162</v>
      </c>
      <c r="DY15" s="3" t="s">
        <v>162</v>
      </c>
      <c r="DZ15" s="3" t="s">
        <v>162</v>
      </c>
      <c r="EA15" s="3" t="s">
        <v>162</v>
      </c>
      <c r="EB15" s="3" t="s">
        <v>162</v>
      </c>
      <c r="EC15" s="3" t="s">
        <v>162</v>
      </c>
      <c r="ED15" s="3">
        <v>1.3</v>
      </c>
      <c r="EE15" s="3" t="s">
        <v>162</v>
      </c>
      <c r="EF15" s="3" t="s">
        <v>162</v>
      </c>
      <c r="EG15" s="3">
        <v>1.3</v>
      </c>
      <c r="EH15" s="3" t="s">
        <v>162</v>
      </c>
      <c r="EI15" s="3">
        <v>1</v>
      </c>
      <c r="EJ15" s="3">
        <v>1.2</v>
      </c>
      <c r="EK15" s="3" t="s">
        <v>162</v>
      </c>
      <c r="EL15" s="3">
        <v>1.2</v>
      </c>
      <c r="EM15" s="3">
        <v>1</v>
      </c>
      <c r="EO15" s="1"/>
      <c r="EP15" s="11" t="s">
        <v>161</v>
      </c>
      <c r="EQ15" s="3" t="s">
        <v>162</v>
      </c>
      <c r="ER15" s="3" t="s">
        <v>162</v>
      </c>
      <c r="ES15" s="3" t="s">
        <v>162</v>
      </c>
      <c r="ET15" s="3" t="s">
        <v>162</v>
      </c>
      <c r="EU15" s="3" t="s">
        <v>162</v>
      </c>
      <c r="EV15" s="3" t="s">
        <v>162</v>
      </c>
      <c r="EW15" s="3" t="s">
        <v>162</v>
      </c>
      <c r="EX15" s="3" t="s">
        <v>162</v>
      </c>
      <c r="EY15" s="3" t="s">
        <v>162</v>
      </c>
      <c r="EZ15" s="3" t="s">
        <v>162</v>
      </c>
      <c r="FA15" s="3">
        <v>0.4</v>
      </c>
      <c r="FB15" s="3">
        <v>0.4</v>
      </c>
      <c r="FC15" s="3">
        <v>0.4</v>
      </c>
      <c r="FD15" s="3">
        <v>0.3</v>
      </c>
      <c r="FE15" s="3" t="s">
        <v>162</v>
      </c>
      <c r="FF15" s="3" t="s">
        <v>162</v>
      </c>
      <c r="FG15" s="3" t="s">
        <v>162</v>
      </c>
      <c r="FH15" s="3">
        <v>0.2</v>
      </c>
      <c r="FI15" s="3">
        <v>0.2</v>
      </c>
      <c r="FJ15" s="3">
        <v>0.2</v>
      </c>
      <c r="FK15" s="3">
        <v>0.2</v>
      </c>
    </row>
    <row r="16" ht="14.5" spans="1:167">
      <c r="A16" s="1"/>
      <c r="B16" s="11" t="s">
        <v>163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 t="s">
        <v>162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163</v>
      </c>
      <c r="AA16" s="3" t="s">
        <v>162</v>
      </c>
      <c r="AB16" s="3" t="s">
        <v>162</v>
      </c>
      <c r="AC16" s="3" t="s">
        <v>162</v>
      </c>
      <c r="AD16" s="3" t="s">
        <v>162</v>
      </c>
      <c r="AE16" s="3" t="s">
        <v>162</v>
      </c>
      <c r="AF16" s="3" t="s">
        <v>162</v>
      </c>
      <c r="AG16" s="3" t="s">
        <v>162</v>
      </c>
      <c r="AH16" s="3" t="s">
        <v>162</v>
      </c>
      <c r="AI16" s="3" t="s">
        <v>162</v>
      </c>
      <c r="AJ16" s="3" t="s">
        <v>162</v>
      </c>
      <c r="AK16" s="3" t="s">
        <v>162</v>
      </c>
      <c r="AL16" s="3" t="s">
        <v>162</v>
      </c>
      <c r="AM16" s="3" t="s">
        <v>162</v>
      </c>
      <c r="AN16" s="3" t="s">
        <v>162</v>
      </c>
      <c r="AO16" s="3" t="s">
        <v>162</v>
      </c>
      <c r="AP16" s="3" t="s">
        <v>162</v>
      </c>
      <c r="AQ16" s="3" t="s">
        <v>162</v>
      </c>
      <c r="AR16" s="3" t="s">
        <v>162</v>
      </c>
      <c r="AS16" s="3" t="s">
        <v>162</v>
      </c>
      <c r="AT16" s="3" t="s">
        <v>162</v>
      </c>
      <c r="AU16" s="3" t="s">
        <v>162</v>
      </c>
      <c r="AW16" s="1"/>
      <c r="AX16" s="11" t="s">
        <v>163</v>
      </c>
      <c r="AY16" s="3" t="s">
        <v>162</v>
      </c>
      <c r="AZ16" s="3" t="s">
        <v>162</v>
      </c>
      <c r="BA16" s="3" t="s">
        <v>162</v>
      </c>
      <c r="BB16" s="3" t="s">
        <v>162</v>
      </c>
      <c r="BC16" s="3" t="s">
        <v>162</v>
      </c>
      <c r="BD16" s="3" t="s">
        <v>162</v>
      </c>
      <c r="BE16" s="3">
        <v>54.3</v>
      </c>
      <c r="BF16" s="3">
        <v>53.7</v>
      </c>
      <c r="BG16" s="3" t="s">
        <v>162</v>
      </c>
      <c r="BH16" s="3" t="s">
        <v>162</v>
      </c>
      <c r="BI16" s="3">
        <v>50.3</v>
      </c>
      <c r="BJ16" s="3">
        <v>52</v>
      </c>
      <c r="BK16" s="3">
        <v>53.9</v>
      </c>
      <c r="BL16" s="3">
        <v>54.1</v>
      </c>
      <c r="BM16" s="3" t="s">
        <v>162</v>
      </c>
      <c r="BN16" s="3" t="s">
        <v>162</v>
      </c>
      <c r="BO16" s="3" t="s">
        <v>162</v>
      </c>
      <c r="BP16" s="3">
        <v>57.4</v>
      </c>
      <c r="BQ16" s="3">
        <v>59.8</v>
      </c>
      <c r="BR16" s="3">
        <v>57.1</v>
      </c>
      <c r="BS16" s="3">
        <v>51.8</v>
      </c>
      <c r="BU16" s="1"/>
      <c r="BV16" s="11" t="s">
        <v>163</v>
      </c>
      <c r="BW16" s="3" t="s">
        <v>162</v>
      </c>
      <c r="BX16" s="3" t="s">
        <v>162</v>
      </c>
      <c r="BY16" s="3" t="s">
        <v>162</v>
      </c>
      <c r="BZ16" s="3" t="s">
        <v>162</v>
      </c>
      <c r="CA16" s="3" t="s">
        <v>162</v>
      </c>
      <c r="CB16" s="3" t="s">
        <v>162</v>
      </c>
      <c r="CC16" s="3" t="s">
        <v>162</v>
      </c>
      <c r="CD16" s="3" t="s">
        <v>162</v>
      </c>
      <c r="CE16" s="3" t="s">
        <v>162</v>
      </c>
      <c r="CF16" s="3" t="s">
        <v>162</v>
      </c>
      <c r="CG16" s="3">
        <v>0.9</v>
      </c>
      <c r="CH16" s="3" t="s">
        <v>162</v>
      </c>
      <c r="CI16" s="3" t="s">
        <v>162</v>
      </c>
      <c r="CJ16" s="3" t="s">
        <v>162</v>
      </c>
      <c r="CK16" s="3" t="s">
        <v>162</v>
      </c>
      <c r="CL16" s="3" t="s">
        <v>162</v>
      </c>
      <c r="CM16" s="3" t="s">
        <v>162</v>
      </c>
      <c r="CN16" s="3" t="s">
        <v>162</v>
      </c>
      <c r="CO16" s="3">
        <v>1.2</v>
      </c>
      <c r="CP16" s="3">
        <v>1.1</v>
      </c>
      <c r="CQ16" s="3">
        <v>0.8</v>
      </c>
      <c r="CS16" s="1"/>
      <c r="CT16" s="11" t="s">
        <v>163</v>
      </c>
      <c r="CU16" s="3" t="s">
        <v>162</v>
      </c>
      <c r="CV16" s="3" t="s">
        <v>162</v>
      </c>
      <c r="CW16" s="3" t="s">
        <v>162</v>
      </c>
      <c r="CX16" s="3" t="s">
        <v>162</v>
      </c>
      <c r="CY16" s="3" t="s">
        <v>162</v>
      </c>
      <c r="CZ16" s="3" t="s">
        <v>162</v>
      </c>
      <c r="DA16" s="3" t="s">
        <v>162</v>
      </c>
      <c r="DB16" s="3" t="s">
        <v>162</v>
      </c>
      <c r="DC16" s="3" t="s">
        <v>162</v>
      </c>
      <c r="DD16" s="3" t="s">
        <v>162</v>
      </c>
      <c r="DE16" s="3" t="s">
        <v>162</v>
      </c>
      <c r="DF16" s="3" t="s">
        <v>162</v>
      </c>
      <c r="DG16" s="3" t="s">
        <v>162</v>
      </c>
      <c r="DH16" s="3" t="s">
        <v>162</v>
      </c>
      <c r="DI16" s="3" t="s">
        <v>162</v>
      </c>
      <c r="DJ16" s="3" t="s">
        <v>162</v>
      </c>
      <c r="DK16" s="3" t="s">
        <v>162</v>
      </c>
      <c r="DL16" s="3" t="s">
        <v>162</v>
      </c>
      <c r="DM16" s="3" t="s">
        <v>162</v>
      </c>
      <c r="DN16" s="3" t="s">
        <v>162</v>
      </c>
      <c r="DO16" s="3" t="s">
        <v>162</v>
      </c>
      <c r="DQ16" s="1"/>
      <c r="DR16" s="11" t="s">
        <v>163</v>
      </c>
      <c r="DS16" s="3" t="s">
        <v>162</v>
      </c>
      <c r="DT16" s="3" t="s">
        <v>162</v>
      </c>
      <c r="DU16" s="3" t="s">
        <v>162</v>
      </c>
      <c r="DV16" s="3" t="s">
        <v>162</v>
      </c>
      <c r="DW16" s="3" t="s">
        <v>162</v>
      </c>
      <c r="DX16" s="3" t="s">
        <v>162</v>
      </c>
      <c r="DY16" s="3" t="s">
        <v>162</v>
      </c>
      <c r="DZ16" s="3" t="s">
        <v>162</v>
      </c>
      <c r="EA16" s="3" t="s">
        <v>162</v>
      </c>
      <c r="EB16" s="3" t="s">
        <v>162</v>
      </c>
      <c r="EC16" s="3">
        <v>1.6</v>
      </c>
      <c r="ED16" s="3" t="s">
        <v>162</v>
      </c>
      <c r="EE16" s="3">
        <v>1.4</v>
      </c>
      <c r="EF16" s="3" t="s">
        <v>162</v>
      </c>
      <c r="EG16" s="3">
        <v>1.6</v>
      </c>
      <c r="EH16" s="3">
        <v>2.1</v>
      </c>
      <c r="EI16" s="3" t="s">
        <v>162</v>
      </c>
      <c r="EJ16" s="3">
        <v>1.3</v>
      </c>
      <c r="EK16" s="3" t="s">
        <v>162</v>
      </c>
      <c r="EL16" s="3">
        <v>1.5</v>
      </c>
      <c r="EM16" s="3">
        <v>1.3</v>
      </c>
      <c r="EO16" s="1"/>
      <c r="EP16" s="11" t="s">
        <v>163</v>
      </c>
      <c r="EQ16" s="3" t="s">
        <v>162</v>
      </c>
      <c r="ER16" s="3" t="s">
        <v>162</v>
      </c>
      <c r="ES16" s="3" t="s">
        <v>162</v>
      </c>
      <c r="ET16" s="3" t="s">
        <v>162</v>
      </c>
      <c r="EU16" s="3" t="s">
        <v>162</v>
      </c>
      <c r="EV16" s="3" t="s">
        <v>162</v>
      </c>
      <c r="EW16" s="3" t="s">
        <v>162</v>
      </c>
      <c r="EX16" s="3" t="s">
        <v>162</v>
      </c>
      <c r="EY16" s="3" t="s">
        <v>162</v>
      </c>
      <c r="EZ16" s="3" t="s">
        <v>162</v>
      </c>
      <c r="FA16" s="3">
        <v>0.7</v>
      </c>
      <c r="FB16" s="3">
        <v>0.7</v>
      </c>
      <c r="FC16" s="3">
        <v>0.8</v>
      </c>
      <c r="FD16" s="3">
        <v>0.6</v>
      </c>
      <c r="FE16" s="3">
        <v>0.5</v>
      </c>
      <c r="FF16" s="3">
        <v>0.3</v>
      </c>
      <c r="FG16" s="3" t="s">
        <v>162</v>
      </c>
      <c r="FH16" s="3" t="s">
        <v>162</v>
      </c>
      <c r="FI16" s="3">
        <v>0.6</v>
      </c>
      <c r="FJ16" s="3">
        <v>0.9</v>
      </c>
      <c r="FK16" s="3">
        <v>0.7</v>
      </c>
    </row>
    <row r="17" ht="14.5" spans="1:167">
      <c r="A17" s="1"/>
      <c r="B17" s="11" t="s">
        <v>164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 t="s">
        <v>162</v>
      </c>
      <c r="M17" s="3" t="s">
        <v>162</v>
      </c>
      <c r="N17" s="3" t="s">
        <v>162</v>
      </c>
      <c r="O17" s="3" t="s">
        <v>162</v>
      </c>
      <c r="P17" s="3" t="s">
        <v>162</v>
      </c>
      <c r="Q17" s="3">
        <v>0</v>
      </c>
      <c r="R17" s="3">
        <v>0</v>
      </c>
      <c r="S17" s="3">
        <v>0</v>
      </c>
      <c r="T17" s="3">
        <v>0</v>
      </c>
      <c r="U17" s="3" t="s">
        <v>162</v>
      </c>
      <c r="V17" s="3" t="s">
        <v>162</v>
      </c>
      <c r="W17" s="3">
        <v>0</v>
      </c>
      <c r="Y17" s="1"/>
      <c r="Z17" s="11" t="s">
        <v>164</v>
      </c>
      <c r="AA17" s="3">
        <v>0</v>
      </c>
      <c r="AB17" s="3">
        <v>0</v>
      </c>
      <c r="AC17" s="3">
        <v>0</v>
      </c>
      <c r="AD17" s="3" t="s">
        <v>162</v>
      </c>
      <c r="AE17" s="3" t="s">
        <v>162</v>
      </c>
      <c r="AF17" s="3" t="s">
        <v>162</v>
      </c>
      <c r="AG17" s="3" t="s">
        <v>162</v>
      </c>
      <c r="AH17" s="3" t="s">
        <v>162</v>
      </c>
      <c r="AI17" s="3" t="s">
        <v>162</v>
      </c>
      <c r="AJ17" s="3" t="s">
        <v>162</v>
      </c>
      <c r="AK17" s="3" t="s">
        <v>162</v>
      </c>
      <c r="AL17" s="3" t="s">
        <v>162</v>
      </c>
      <c r="AM17" s="3" t="s">
        <v>162</v>
      </c>
      <c r="AN17" s="3" t="s">
        <v>162</v>
      </c>
      <c r="AO17" s="3" t="s">
        <v>162</v>
      </c>
      <c r="AP17" s="3" t="s">
        <v>162</v>
      </c>
      <c r="AQ17" s="3" t="s">
        <v>162</v>
      </c>
      <c r="AR17" s="3" t="s">
        <v>162</v>
      </c>
      <c r="AS17" s="3" t="s">
        <v>162</v>
      </c>
      <c r="AT17" s="3" t="s">
        <v>162</v>
      </c>
      <c r="AU17" s="3" t="s">
        <v>162</v>
      </c>
      <c r="AW17" s="1"/>
      <c r="AX17" s="11" t="s">
        <v>164</v>
      </c>
      <c r="AY17" s="3" t="s">
        <v>162</v>
      </c>
      <c r="AZ17" s="3" t="s">
        <v>162</v>
      </c>
      <c r="BA17" s="3" t="s">
        <v>162</v>
      </c>
      <c r="BB17" s="3" t="s">
        <v>162</v>
      </c>
      <c r="BC17" s="3" t="s">
        <v>162</v>
      </c>
      <c r="BD17" s="3" t="s">
        <v>162</v>
      </c>
      <c r="BE17" s="3" t="s">
        <v>162</v>
      </c>
      <c r="BF17" s="3" t="s">
        <v>162</v>
      </c>
      <c r="BG17" s="3" t="s">
        <v>162</v>
      </c>
      <c r="BH17" s="3" t="s">
        <v>162</v>
      </c>
      <c r="BI17" s="3" t="s">
        <v>162</v>
      </c>
      <c r="BJ17" s="3" t="s">
        <v>162</v>
      </c>
      <c r="BK17" s="3" t="s">
        <v>162</v>
      </c>
      <c r="BL17" s="3" t="s">
        <v>162</v>
      </c>
      <c r="BM17" s="3" t="s">
        <v>162</v>
      </c>
      <c r="BN17" s="3" t="s">
        <v>162</v>
      </c>
      <c r="BO17" s="3" t="s">
        <v>162</v>
      </c>
      <c r="BP17" s="3" t="s">
        <v>162</v>
      </c>
      <c r="BQ17" s="3">
        <v>1</v>
      </c>
      <c r="BR17" s="3">
        <v>0.8</v>
      </c>
      <c r="BS17" s="3">
        <v>0.7</v>
      </c>
      <c r="BU17" s="1"/>
      <c r="BV17" s="11" t="s">
        <v>164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 t="s">
        <v>162</v>
      </c>
      <c r="CM17" s="3" t="s">
        <v>162</v>
      </c>
      <c r="CN17" s="3" t="s">
        <v>162</v>
      </c>
      <c r="CO17" s="3">
        <v>0</v>
      </c>
      <c r="CP17" s="3">
        <v>0</v>
      </c>
      <c r="CQ17" s="3">
        <v>0</v>
      </c>
      <c r="CS17" s="1"/>
      <c r="CT17" s="11" t="s">
        <v>164</v>
      </c>
      <c r="CU17" s="3">
        <v>0</v>
      </c>
      <c r="CV17" s="3">
        <v>0</v>
      </c>
      <c r="CW17" s="3" t="s">
        <v>162</v>
      </c>
      <c r="CX17" s="3" t="s">
        <v>162</v>
      </c>
      <c r="CY17" s="3">
        <v>0</v>
      </c>
      <c r="CZ17" s="3">
        <v>0</v>
      </c>
      <c r="DA17" s="3">
        <v>0</v>
      </c>
      <c r="DB17" s="3">
        <v>0</v>
      </c>
      <c r="DC17" s="3" t="s">
        <v>162</v>
      </c>
      <c r="DD17" s="3" t="s">
        <v>162</v>
      </c>
      <c r="DE17" s="3" t="s">
        <v>162</v>
      </c>
      <c r="DF17" s="3" t="s">
        <v>162</v>
      </c>
      <c r="DG17" s="3" t="s">
        <v>162</v>
      </c>
      <c r="DH17" s="3" t="s">
        <v>162</v>
      </c>
      <c r="DI17" s="3" t="s">
        <v>162</v>
      </c>
      <c r="DJ17" s="3" t="s">
        <v>162</v>
      </c>
      <c r="DK17" s="3" t="s">
        <v>162</v>
      </c>
      <c r="DL17" s="3" t="s">
        <v>162</v>
      </c>
      <c r="DM17" s="3" t="s">
        <v>162</v>
      </c>
      <c r="DN17" s="3" t="s">
        <v>162</v>
      </c>
      <c r="DO17" s="3" t="s">
        <v>162</v>
      </c>
      <c r="DQ17" s="1"/>
      <c r="DR17" s="11" t="s">
        <v>164</v>
      </c>
      <c r="DS17" s="3" t="s">
        <v>162</v>
      </c>
      <c r="DT17" s="3" t="s">
        <v>162</v>
      </c>
      <c r="DU17" s="3" t="s">
        <v>162</v>
      </c>
      <c r="DV17" s="3" t="s">
        <v>162</v>
      </c>
      <c r="DW17" s="3">
        <v>0</v>
      </c>
      <c r="DX17" s="3">
        <v>0</v>
      </c>
      <c r="DY17" s="3" t="s">
        <v>162</v>
      </c>
      <c r="DZ17" s="3" t="s">
        <v>162</v>
      </c>
      <c r="EA17" s="3" t="s">
        <v>162</v>
      </c>
      <c r="EB17" s="3" t="s">
        <v>162</v>
      </c>
      <c r="EC17" s="3" t="s">
        <v>162</v>
      </c>
      <c r="ED17" s="3" t="s">
        <v>162</v>
      </c>
      <c r="EE17" s="3" t="s">
        <v>162</v>
      </c>
      <c r="EF17" s="3" t="s">
        <v>162</v>
      </c>
      <c r="EG17" s="3">
        <v>0.1</v>
      </c>
      <c r="EH17" s="3">
        <v>0.1</v>
      </c>
      <c r="EI17" s="3" t="s">
        <v>162</v>
      </c>
      <c r="EJ17" s="3">
        <v>0.1</v>
      </c>
      <c r="EK17" s="3">
        <v>0.1</v>
      </c>
      <c r="EL17" s="3">
        <v>0.1</v>
      </c>
      <c r="EM17" s="3">
        <v>0.1</v>
      </c>
      <c r="EO17" s="1"/>
      <c r="EP17" s="11" t="s">
        <v>164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 t="s">
        <v>162</v>
      </c>
      <c r="EX17" s="3" t="s">
        <v>162</v>
      </c>
      <c r="EY17" s="3" t="s">
        <v>162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 t="s">
        <v>162</v>
      </c>
      <c r="FF17" s="3" t="s">
        <v>162</v>
      </c>
      <c r="FG17" s="3" t="s">
        <v>162</v>
      </c>
      <c r="FH17" s="3" t="s">
        <v>162</v>
      </c>
      <c r="FI17" s="3">
        <v>0</v>
      </c>
      <c r="FJ17" s="3">
        <v>0</v>
      </c>
      <c r="FK17" s="3">
        <v>0</v>
      </c>
    </row>
    <row r="18" ht="14.5" spans="1:167">
      <c r="A18" s="1"/>
      <c r="B18" s="11" t="s">
        <v>165</v>
      </c>
      <c r="C18" s="3" t="s">
        <v>162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Y18" s="1"/>
      <c r="Z18" s="11" t="s">
        <v>165</v>
      </c>
      <c r="AA18" s="3">
        <v>0</v>
      </c>
      <c r="AB18" s="3">
        <v>0</v>
      </c>
      <c r="AC18" s="3">
        <v>0</v>
      </c>
      <c r="AD18" s="3">
        <v>0</v>
      </c>
      <c r="AE18" s="3" t="s">
        <v>162</v>
      </c>
      <c r="AF18" s="3" t="s">
        <v>162</v>
      </c>
      <c r="AG18" s="3" t="s">
        <v>162</v>
      </c>
      <c r="AH18" s="3" t="s">
        <v>162</v>
      </c>
      <c r="AI18" s="3" t="s">
        <v>162</v>
      </c>
      <c r="AJ18" s="3" t="s">
        <v>162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W18" s="1"/>
      <c r="AX18" s="11" t="s">
        <v>165</v>
      </c>
      <c r="AY18" s="3" t="s">
        <v>162</v>
      </c>
      <c r="AZ18" s="3" t="s">
        <v>162</v>
      </c>
      <c r="BA18" s="3" t="s">
        <v>162</v>
      </c>
      <c r="BB18" s="3" t="s">
        <v>162</v>
      </c>
      <c r="BC18" s="3" t="s">
        <v>162</v>
      </c>
      <c r="BD18" s="3" t="s">
        <v>162</v>
      </c>
      <c r="BE18" s="3" t="s">
        <v>162</v>
      </c>
      <c r="BF18" s="3" t="s">
        <v>162</v>
      </c>
      <c r="BG18" s="3" t="s">
        <v>162</v>
      </c>
      <c r="BH18" s="3" t="s">
        <v>162</v>
      </c>
      <c r="BI18" s="3" t="s">
        <v>162</v>
      </c>
      <c r="BJ18" s="3" t="s">
        <v>162</v>
      </c>
      <c r="BK18" s="3" t="s">
        <v>162</v>
      </c>
      <c r="BL18" s="3" t="s">
        <v>162</v>
      </c>
      <c r="BM18" s="3" t="s">
        <v>162</v>
      </c>
      <c r="BN18" s="3" t="s">
        <v>162</v>
      </c>
      <c r="BO18" s="3" t="s">
        <v>162</v>
      </c>
      <c r="BP18" s="3" t="s">
        <v>162</v>
      </c>
      <c r="BQ18" s="3" t="s">
        <v>162</v>
      </c>
      <c r="BR18" s="3">
        <v>0</v>
      </c>
      <c r="BS18" s="3">
        <v>0</v>
      </c>
      <c r="BU18" s="1"/>
      <c r="BV18" s="11" t="s">
        <v>165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165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165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 t="s">
        <v>162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166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166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 t="s">
        <v>162</v>
      </c>
      <c r="BJ19" s="3" t="s">
        <v>162</v>
      </c>
      <c r="BK19" s="3" t="s">
        <v>162</v>
      </c>
      <c r="BL19" s="3" t="s">
        <v>162</v>
      </c>
      <c r="BM19" s="3" t="s">
        <v>162</v>
      </c>
      <c r="BN19" s="3" t="s">
        <v>162</v>
      </c>
      <c r="BO19" s="3" t="s">
        <v>162</v>
      </c>
      <c r="BP19" s="3" t="s">
        <v>162</v>
      </c>
      <c r="BQ19" s="3" t="s">
        <v>162</v>
      </c>
      <c r="BR19" s="3">
        <v>0.2</v>
      </c>
      <c r="BS19" s="3">
        <v>0.1</v>
      </c>
      <c r="BU19" s="1"/>
      <c r="BV19" s="11" t="s">
        <v>166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 t="s">
        <v>162</v>
      </c>
      <c r="CL19" s="3" t="s">
        <v>162</v>
      </c>
      <c r="CM19" s="3" t="s">
        <v>162</v>
      </c>
      <c r="CN19" s="3" t="s">
        <v>162</v>
      </c>
      <c r="CO19" s="3">
        <v>0</v>
      </c>
      <c r="CP19" s="3">
        <v>0</v>
      </c>
      <c r="CQ19" s="3">
        <v>0</v>
      </c>
      <c r="CS19" s="1"/>
      <c r="CT19" s="11" t="s">
        <v>166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166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166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167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 t="s">
        <v>162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Y20" s="1"/>
      <c r="Z20" s="11" t="s">
        <v>167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 t="s">
        <v>162</v>
      </c>
      <c r="AH20" s="3" t="s">
        <v>162</v>
      </c>
      <c r="AI20" s="3" t="s">
        <v>162</v>
      </c>
      <c r="AJ20" s="3">
        <v>0</v>
      </c>
      <c r="AK20" s="3">
        <v>0.1</v>
      </c>
      <c r="AL20" s="3">
        <v>0.1</v>
      </c>
      <c r="AM20" s="3">
        <v>0.1</v>
      </c>
      <c r="AN20" s="3">
        <v>0.2</v>
      </c>
      <c r="AO20" s="3">
        <v>0.1</v>
      </c>
      <c r="AP20" s="3">
        <v>0.2</v>
      </c>
      <c r="AQ20" s="3" t="s">
        <v>162</v>
      </c>
      <c r="AR20" s="3" t="s">
        <v>162</v>
      </c>
      <c r="AS20" s="3">
        <v>0.2</v>
      </c>
      <c r="AT20" s="3">
        <v>0.2</v>
      </c>
      <c r="AU20" s="3">
        <v>0.2</v>
      </c>
      <c r="AW20" s="1"/>
      <c r="AX20" s="11" t="s">
        <v>167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 t="s">
        <v>162</v>
      </c>
      <c r="BI20" s="3">
        <v>0</v>
      </c>
      <c r="BJ20" s="3">
        <v>0</v>
      </c>
      <c r="BK20" s="3">
        <v>0</v>
      </c>
      <c r="BL20" s="3">
        <v>0</v>
      </c>
      <c r="BM20" s="3" t="s">
        <v>162</v>
      </c>
      <c r="BN20" s="3">
        <v>0.1</v>
      </c>
      <c r="BO20" s="3">
        <v>0.1</v>
      </c>
      <c r="BP20" s="3">
        <v>0.1</v>
      </c>
      <c r="BQ20" s="3">
        <v>0.1</v>
      </c>
      <c r="BR20" s="3">
        <v>0.1</v>
      </c>
      <c r="BS20" s="3">
        <v>0.1</v>
      </c>
      <c r="BU20" s="1"/>
      <c r="BV20" s="11" t="s">
        <v>167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 t="s">
        <v>162</v>
      </c>
      <c r="CD20" s="3" t="s">
        <v>162</v>
      </c>
      <c r="CE20" s="3" t="s">
        <v>162</v>
      </c>
      <c r="CF20" s="3" t="s">
        <v>162</v>
      </c>
      <c r="CG20" s="3">
        <v>0</v>
      </c>
      <c r="CH20" s="3">
        <v>0</v>
      </c>
      <c r="CI20" s="3" t="s">
        <v>162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167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 t="s">
        <v>162</v>
      </c>
      <c r="DF20" s="3" t="s">
        <v>162</v>
      </c>
      <c r="DG20" s="3" t="s">
        <v>162</v>
      </c>
      <c r="DH20" s="3" t="s">
        <v>162</v>
      </c>
      <c r="DI20" s="3" t="s">
        <v>162</v>
      </c>
      <c r="DJ20" s="3" t="s">
        <v>162</v>
      </c>
      <c r="DK20" s="3" t="s">
        <v>162</v>
      </c>
      <c r="DL20" s="3" t="s">
        <v>162</v>
      </c>
      <c r="DM20" s="3" t="s">
        <v>162</v>
      </c>
      <c r="DN20" s="3">
        <v>0</v>
      </c>
      <c r="DO20" s="3">
        <v>0</v>
      </c>
      <c r="DQ20" s="1"/>
      <c r="DR20" s="11" t="s">
        <v>167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 t="s">
        <v>162</v>
      </c>
      <c r="EL20" s="3">
        <v>0</v>
      </c>
      <c r="EM20" s="3">
        <v>0</v>
      </c>
      <c r="EO20" s="1"/>
      <c r="EP20" s="11" t="s">
        <v>167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 t="s">
        <v>162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</row>
    <row r="21" ht="14.5" spans="1:167">
      <c r="A21" s="1"/>
      <c r="B21" s="11" t="s">
        <v>168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168</v>
      </c>
      <c r="AA21" s="3" t="s">
        <v>162</v>
      </c>
      <c r="AB21" s="3" t="s">
        <v>162</v>
      </c>
      <c r="AC21" s="3" t="s">
        <v>162</v>
      </c>
      <c r="AD21" s="3" t="s">
        <v>162</v>
      </c>
      <c r="AE21" s="3" t="s">
        <v>162</v>
      </c>
      <c r="AF21" s="3" t="s">
        <v>162</v>
      </c>
      <c r="AG21" s="3" t="s">
        <v>162</v>
      </c>
      <c r="AH21" s="3" t="s">
        <v>162</v>
      </c>
      <c r="AI21" s="3" t="s">
        <v>162</v>
      </c>
      <c r="AJ21" s="3" t="s">
        <v>162</v>
      </c>
      <c r="AK21" s="3" t="s">
        <v>162</v>
      </c>
      <c r="AL21" s="3" t="s">
        <v>162</v>
      </c>
      <c r="AM21" s="3" t="s">
        <v>162</v>
      </c>
      <c r="AN21" s="3" t="s">
        <v>162</v>
      </c>
      <c r="AO21" s="3" t="s">
        <v>162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168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 t="s">
        <v>162</v>
      </c>
      <c r="BI21" s="3" t="s">
        <v>162</v>
      </c>
      <c r="BJ21" s="3" t="s">
        <v>162</v>
      </c>
      <c r="BK21" s="3" t="s">
        <v>162</v>
      </c>
      <c r="BL21" s="3" t="s">
        <v>162</v>
      </c>
      <c r="BM21" s="3" t="s">
        <v>162</v>
      </c>
      <c r="BN21" s="3" t="s">
        <v>162</v>
      </c>
      <c r="BO21" s="3" t="s">
        <v>162</v>
      </c>
      <c r="BP21" s="3" t="s">
        <v>162</v>
      </c>
      <c r="BQ21" s="3" t="s">
        <v>162</v>
      </c>
      <c r="BR21" s="3">
        <v>11.3</v>
      </c>
      <c r="BS21" s="3">
        <v>7.5</v>
      </c>
      <c r="BU21" s="1"/>
      <c r="BV21" s="11" t="s">
        <v>168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 t="s">
        <v>162</v>
      </c>
      <c r="CF21" s="3" t="s">
        <v>162</v>
      </c>
      <c r="CG21" s="3" t="s">
        <v>162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168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 t="s">
        <v>162</v>
      </c>
      <c r="DZ21" s="3" t="s">
        <v>162</v>
      </c>
      <c r="EA21" s="3" t="s">
        <v>162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0.2</v>
      </c>
      <c r="EO21" s="1"/>
      <c r="EP21" s="11" t="s">
        <v>168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169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 t="s">
        <v>162</v>
      </c>
      <c r="AB22" s="3" t="s">
        <v>162</v>
      </c>
      <c r="AC22" s="3" t="s">
        <v>162</v>
      </c>
      <c r="AD22" s="3" t="s">
        <v>162</v>
      </c>
      <c r="AE22" s="3" t="s">
        <v>162</v>
      </c>
      <c r="AF22" s="3">
        <v>0</v>
      </c>
      <c r="AG22" s="3" t="s">
        <v>162</v>
      </c>
      <c r="AH22" s="3" t="s">
        <v>162</v>
      </c>
      <c r="AI22" s="3" t="s">
        <v>162</v>
      </c>
      <c r="AJ22" s="3" t="s">
        <v>162</v>
      </c>
      <c r="AK22" s="3" t="s">
        <v>162</v>
      </c>
      <c r="AL22" s="3" t="s">
        <v>162</v>
      </c>
      <c r="AM22" s="3" t="s">
        <v>162</v>
      </c>
      <c r="AN22" s="3" t="s">
        <v>162</v>
      </c>
      <c r="AO22" s="3" t="s">
        <v>162</v>
      </c>
      <c r="AP22" s="3" t="s">
        <v>162</v>
      </c>
      <c r="AQ22" s="3" t="s">
        <v>162</v>
      </c>
      <c r="AR22" s="3" t="s">
        <v>162</v>
      </c>
      <c r="AS22" s="3" t="s">
        <v>162</v>
      </c>
      <c r="AT22" s="3">
        <v>0.1</v>
      </c>
      <c r="AU22" s="3">
        <v>0.1</v>
      </c>
      <c r="AW22" s="1"/>
      <c r="AX22" s="11" t="s">
        <v>169</v>
      </c>
      <c r="AY22" s="3" t="s">
        <v>162</v>
      </c>
      <c r="AZ22" s="3" t="s">
        <v>162</v>
      </c>
      <c r="BA22" s="3" t="s">
        <v>162</v>
      </c>
      <c r="BB22" s="3" t="s">
        <v>162</v>
      </c>
      <c r="BC22" s="3" t="s">
        <v>162</v>
      </c>
      <c r="BD22" s="3" t="s">
        <v>162</v>
      </c>
      <c r="BE22" s="3" t="s">
        <v>162</v>
      </c>
      <c r="BF22" s="3" t="s">
        <v>162</v>
      </c>
      <c r="BG22" s="3" t="s">
        <v>162</v>
      </c>
      <c r="BH22" s="3" t="s">
        <v>162</v>
      </c>
      <c r="BI22" s="3" t="s">
        <v>162</v>
      </c>
      <c r="BJ22" s="3">
        <v>113.4</v>
      </c>
      <c r="BK22" s="3" t="s">
        <v>162</v>
      </c>
      <c r="BL22" s="3" t="s">
        <v>162</v>
      </c>
      <c r="BM22" s="3" t="s">
        <v>162</v>
      </c>
      <c r="BN22" s="3">
        <v>92.6</v>
      </c>
      <c r="BO22" s="3">
        <v>98.7</v>
      </c>
      <c r="BP22" s="3" t="s">
        <v>162</v>
      </c>
      <c r="BQ22" s="3" t="s">
        <v>162</v>
      </c>
      <c r="BR22" s="3">
        <v>98.9</v>
      </c>
      <c r="BS22" s="3">
        <v>85.3</v>
      </c>
      <c r="BU22" s="1"/>
      <c r="BV22" s="11" t="s">
        <v>169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 t="s">
        <v>162</v>
      </c>
      <c r="EI22" s="3" t="s">
        <v>162</v>
      </c>
      <c r="EJ22" s="3" t="s">
        <v>162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170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170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170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170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170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170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170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171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171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171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171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171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 t="s">
        <v>162</v>
      </c>
      <c r="D27" s="3" t="s">
        <v>162</v>
      </c>
      <c r="E27" s="3" t="s">
        <v>162</v>
      </c>
      <c r="F27" s="3" t="s">
        <v>162</v>
      </c>
      <c r="G27" s="3" t="s">
        <v>162</v>
      </c>
      <c r="H27" s="3" t="s">
        <v>162</v>
      </c>
      <c r="I27" s="3" t="s">
        <v>162</v>
      </c>
      <c r="J27" s="3" t="s">
        <v>162</v>
      </c>
      <c r="K27" s="3" t="s">
        <v>162</v>
      </c>
      <c r="L27" s="3" t="s">
        <v>162</v>
      </c>
      <c r="M27" s="3">
        <v>26.6</v>
      </c>
      <c r="N27" s="3" t="s">
        <v>162</v>
      </c>
      <c r="O27" s="3" t="s">
        <v>162</v>
      </c>
      <c r="P27" s="3" t="s">
        <v>162</v>
      </c>
      <c r="Q27" s="3">
        <v>100</v>
      </c>
      <c r="R27" s="3" t="s">
        <v>162</v>
      </c>
      <c r="S27" s="3">
        <v>100</v>
      </c>
      <c r="T27" s="3">
        <v>75</v>
      </c>
      <c r="U27" s="3">
        <v>66.6</v>
      </c>
      <c r="V27" s="3" t="s">
        <v>162</v>
      </c>
      <c r="W27" s="3" t="s">
        <v>162</v>
      </c>
      <c r="Y27" s="1"/>
      <c r="Z27" s="11" t="s">
        <v>161</v>
      </c>
      <c r="AA27" s="3" t="s">
        <v>162</v>
      </c>
      <c r="AB27" s="3" t="s">
        <v>162</v>
      </c>
      <c r="AC27" s="3" t="s">
        <v>162</v>
      </c>
      <c r="AD27" s="3" t="s">
        <v>162</v>
      </c>
      <c r="AE27" s="3" t="s">
        <v>162</v>
      </c>
      <c r="AF27" s="3" t="s">
        <v>162</v>
      </c>
      <c r="AG27" s="3">
        <v>44.2</v>
      </c>
      <c r="AH27" s="3">
        <v>29.5</v>
      </c>
      <c r="AI27" s="3" t="s">
        <v>162</v>
      </c>
      <c r="AJ27" s="3" t="s">
        <v>162</v>
      </c>
      <c r="AK27" s="3">
        <v>38.6</v>
      </c>
      <c r="AL27" s="3" t="s">
        <v>162</v>
      </c>
      <c r="AM27" s="3">
        <v>36.4</v>
      </c>
      <c r="AN27" s="3">
        <v>29.6</v>
      </c>
      <c r="AO27" s="3">
        <v>27.6</v>
      </c>
      <c r="AP27" s="3">
        <v>27.2</v>
      </c>
      <c r="AQ27" s="3" t="s">
        <v>162</v>
      </c>
      <c r="AR27" s="3" t="s">
        <v>162</v>
      </c>
      <c r="AS27" s="3">
        <v>27.8</v>
      </c>
      <c r="AT27" s="3" t="s">
        <v>162</v>
      </c>
      <c r="AU27" s="3" t="s">
        <v>162</v>
      </c>
      <c r="AW27" s="1"/>
      <c r="AX27" s="11" t="s">
        <v>161</v>
      </c>
      <c r="AY27" s="3">
        <v>9.6</v>
      </c>
      <c r="AZ27" s="3">
        <v>13</v>
      </c>
      <c r="BA27" s="3">
        <v>12.4</v>
      </c>
      <c r="BB27" s="3">
        <v>10.4</v>
      </c>
      <c r="BC27" s="3">
        <v>10.3</v>
      </c>
      <c r="BD27" s="3">
        <v>10.6</v>
      </c>
      <c r="BE27" s="3">
        <v>10.8</v>
      </c>
      <c r="BF27" s="3">
        <v>10</v>
      </c>
      <c r="BG27" s="3" t="s">
        <v>162</v>
      </c>
      <c r="BH27" s="3" t="s">
        <v>162</v>
      </c>
      <c r="BI27" s="3" t="s">
        <v>162</v>
      </c>
      <c r="BJ27" s="3" t="s">
        <v>162</v>
      </c>
      <c r="BK27" s="3" t="s">
        <v>162</v>
      </c>
      <c r="BL27" s="3" t="s">
        <v>162</v>
      </c>
      <c r="BM27" s="3" t="s">
        <v>162</v>
      </c>
      <c r="BN27" s="3" t="s">
        <v>162</v>
      </c>
      <c r="BO27" s="3">
        <v>9.9</v>
      </c>
      <c r="BP27" s="3">
        <v>9.7</v>
      </c>
      <c r="BQ27" s="3">
        <v>8.5</v>
      </c>
      <c r="BR27" s="3">
        <v>8.7</v>
      </c>
      <c r="BS27" s="3">
        <v>7.7</v>
      </c>
      <c r="BU27" s="1"/>
      <c r="BV27" s="11" t="s">
        <v>161</v>
      </c>
      <c r="BW27" s="3">
        <v>0</v>
      </c>
      <c r="BX27" s="3">
        <v>0</v>
      </c>
      <c r="BY27" s="3" t="s">
        <v>162</v>
      </c>
      <c r="BZ27" s="3" t="s">
        <v>162</v>
      </c>
      <c r="CA27" s="3" t="s">
        <v>162</v>
      </c>
      <c r="CB27" s="3" t="s">
        <v>162</v>
      </c>
      <c r="CC27" s="3" t="s">
        <v>162</v>
      </c>
      <c r="CD27" s="3" t="s">
        <v>162</v>
      </c>
      <c r="CE27" s="3" t="s">
        <v>162</v>
      </c>
      <c r="CF27" s="3" t="s">
        <v>162</v>
      </c>
      <c r="CG27" s="3" t="s">
        <v>162</v>
      </c>
      <c r="CH27" s="3">
        <v>59.4</v>
      </c>
      <c r="CI27" s="3" t="s">
        <v>162</v>
      </c>
      <c r="CJ27" s="3">
        <v>48.4</v>
      </c>
      <c r="CK27" s="3" t="s">
        <v>162</v>
      </c>
      <c r="CL27" s="3" t="s">
        <v>162</v>
      </c>
      <c r="CM27" s="3" t="s">
        <v>162</v>
      </c>
      <c r="CN27" s="3">
        <v>50.6</v>
      </c>
      <c r="CO27" s="3">
        <v>49.3</v>
      </c>
      <c r="CP27" s="3">
        <v>51.5</v>
      </c>
      <c r="CQ27" s="3">
        <v>54.5</v>
      </c>
      <c r="CS27" s="1"/>
      <c r="CT27" s="11" t="s">
        <v>161</v>
      </c>
      <c r="CU27" s="3" t="s">
        <v>162</v>
      </c>
      <c r="CV27" s="3" t="s">
        <v>162</v>
      </c>
      <c r="CW27" s="3" t="s">
        <v>162</v>
      </c>
      <c r="CX27" s="3" t="s">
        <v>162</v>
      </c>
      <c r="CY27" s="3" t="s">
        <v>162</v>
      </c>
      <c r="CZ27" s="3" t="s">
        <v>162</v>
      </c>
      <c r="DA27" s="3" t="s">
        <v>162</v>
      </c>
      <c r="DB27" s="3" t="s">
        <v>162</v>
      </c>
      <c r="DC27" s="3" t="s">
        <v>162</v>
      </c>
      <c r="DD27" s="3" t="s">
        <v>162</v>
      </c>
      <c r="DE27" s="3" t="s">
        <v>162</v>
      </c>
      <c r="DF27" s="3" t="s">
        <v>162</v>
      </c>
      <c r="DG27" s="3" t="s">
        <v>162</v>
      </c>
      <c r="DH27" s="3" t="s">
        <v>162</v>
      </c>
      <c r="DI27" s="3" t="s">
        <v>162</v>
      </c>
      <c r="DJ27" s="3" t="s">
        <v>162</v>
      </c>
      <c r="DK27" s="3" t="s">
        <v>162</v>
      </c>
      <c r="DL27" s="3" t="s">
        <v>162</v>
      </c>
      <c r="DM27" s="3" t="s">
        <v>162</v>
      </c>
      <c r="DN27" s="3" t="s">
        <v>162</v>
      </c>
      <c r="DO27" s="3" t="s">
        <v>162</v>
      </c>
      <c r="DQ27" s="1"/>
      <c r="DR27" s="11" t="s">
        <v>161</v>
      </c>
      <c r="DS27" s="3" t="s">
        <v>162</v>
      </c>
      <c r="DT27" s="3" t="s">
        <v>162</v>
      </c>
      <c r="DU27" s="3" t="s">
        <v>162</v>
      </c>
      <c r="DV27" s="3" t="s">
        <v>162</v>
      </c>
      <c r="DW27" s="3" t="s">
        <v>162</v>
      </c>
      <c r="DX27" s="3" t="s">
        <v>162</v>
      </c>
      <c r="DY27" s="3" t="s">
        <v>162</v>
      </c>
      <c r="DZ27" s="3" t="s">
        <v>162</v>
      </c>
      <c r="EA27" s="3" t="s">
        <v>162</v>
      </c>
      <c r="EB27" s="3" t="s">
        <v>162</v>
      </c>
      <c r="EC27" s="3" t="s">
        <v>162</v>
      </c>
      <c r="ED27" s="3">
        <v>44.9</v>
      </c>
      <c r="EE27" s="3" t="s">
        <v>162</v>
      </c>
      <c r="EF27" s="3" t="s">
        <v>162</v>
      </c>
      <c r="EG27" s="3">
        <v>42.3</v>
      </c>
      <c r="EH27" s="3" t="s">
        <v>162</v>
      </c>
      <c r="EI27" s="3">
        <v>45</v>
      </c>
      <c r="EJ27" s="3">
        <v>45.6</v>
      </c>
      <c r="EK27" s="3" t="s">
        <v>162</v>
      </c>
      <c r="EL27" s="3">
        <v>43.6</v>
      </c>
      <c r="EM27" s="3">
        <v>38.7</v>
      </c>
      <c r="EO27" s="1"/>
      <c r="EP27" s="11" t="s">
        <v>161</v>
      </c>
      <c r="EQ27" s="3" t="s">
        <v>162</v>
      </c>
      <c r="ER27" s="3" t="s">
        <v>162</v>
      </c>
      <c r="ES27" s="3" t="s">
        <v>162</v>
      </c>
      <c r="ET27" s="3" t="s">
        <v>162</v>
      </c>
      <c r="EU27" s="3" t="s">
        <v>162</v>
      </c>
      <c r="EV27" s="3" t="s">
        <v>162</v>
      </c>
      <c r="EW27" s="3" t="s">
        <v>162</v>
      </c>
      <c r="EX27" s="3" t="s">
        <v>162</v>
      </c>
      <c r="EY27" s="3" t="s">
        <v>162</v>
      </c>
      <c r="EZ27" s="3" t="s">
        <v>162</v>
      </c>
      <c r="FA27" s="3">
        <v>33.9</v>
      </c>
      <c r="FB27" s="3">
        <v>32.4</v>
      </c>
      <c r="FC27" s="3">
        <v>29.8</v>
      </c>
      <c r="FD27" s="3">
        <v>32</v>
      </c>
      <c r="FE27" s="3" t="s">
        <v>162</v>
      </c>
      <c r="FF27" s="3" t="s">
        <v>162</v>
      </c>
      <c r="FG27" s="3" t="s">
        <v>162</v>
      </c>
      <c r="FH27" s="3">
        <v>23.7</v>
      </c>
      <c r="FI27" s="3">
        <v>24.2</v>
      </c>
      <c r="FJ27" s="3">
        <v>17.3</v>
      </c>
      <c r="FK27" s="3">
        <v>20.1</v>
      </c>
    </row>
    <row r="28" ht="14.5" spans="1:167">
      <c r="A28" s="1"/>
      <c r="B28" s="11" t="s">
        <v>163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16.7</v>
      </c>
      <c r="J28" s="3">
        <v>0</v>
      </c>
      <c r="K28" s="3">
        <v>0</v>
      </c>
      <c r="L28" s="3">
        <v>0</v>
      </c>
      <c r="M28" s="3" t="s">
        <v>162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163</v>
      </c>
      <c r="AA28" s="3" t="s">
        <v>162</v>
      </c>
      <c r="AB28" s="3" t="s">
        <v>162</v>
      </c>
      <c r="AC28" s="3" t="s">
        <v>162</v>
      </c>
      <c r="AD28" s="3" t="s">
        <v>162</v>
      </c>
      <c r="AE28" s="3" t="s">
        <v>162</v>
      </c>
      <c r="AF28" s="3" t="s">
        <v>162</v>
      </c>
      <c r="AG28" s="3" t="s">
        <v>162</v>
      </c>
      <c r="AH28" s="3" t="s">
        <v>162</v>
      </c>
      <c r="AI28" s="3" t="s">
        <v>162</v>
      </c>
      <c r="AJ28" s="3" t="s">
        <v>162</v>
      </c>
      <c r="AK28" s="3" t="s">
        <v>162</v>
      </c>
      <c r="AL28" s="3" t="s">
        <v>162</v>
      </c>
      <c r="AM28" s="3" t="s">
        <v>162</v>
      </c>
      <c r="AN28" s="3" t="s">
        <v>162</v>
      </c>
      <c r="AO28" s="3" t="s">
        <v>162</v>
      </c>
      <c r="AP28" s="3" t="s">
        <v>162</v>
      </c>
      <c r="AQ28" s="3" t="s">
        <v>162</v>
      </c>
      <c r="AR28" s="3" t="s">
        <v>162</v>
      </c>
      <c r="AS28" s="3" t="s">
        <v>162</v>
      </c>
      <c r="AT28" s="3" t="s">
        <v>162</v>
      </c>
      <c r="AU28" s="3" t="s">
        <v>162</v>
      </c>
      <c r="AW28" s="1"/>
      <c r="AX28" s="11" t="s">
        <v>163</v>
      </c>
      <c r="AY28" s="3" t="s">
        <v>162</v>
      </c>
      <c r="AZ28" s="3" t="s">
        <v>162</v>
      </c>
      <c r="BA28" s="3" t="s">
        <v>162</v>
      </c>
      <c r="BB28" s="3" t="s">
        <v>162</v>
      </c>
      <c r="BC28" s="3" t="s">
        <v>162</v>
      </c>
      <c r="BD28" s="3" t="s">
        <v>162</v>
      </c>
      <c r="BE28" s="3">
        <v>25.4</v>
      </c>
      <c r="BF28" s="3">
        <v>25.8</v>
      </c>
      <c r="BG28" s="3" t="s">
        <v>162</v>
      </c>
      <c r="BH28" s="3" t="s">
        <v>162</v>
      </c>
      <c r="BI28" s="3">
        <v>27.8</v>
      </c>
      <c r="BJ28" s="3">
        <v>26.8</v>
      </c>
      <c r="BK28" s="3">
        <v>27.4</v>
      </c>
      <c r="BL28" s="3">
        <v>30.8</v>
      </c>
      <c r="BM28" s="3" t="s">
        <v>162</v>
      </c>
      <c r="BN28" s="3" t="s">
        <v>162</v>
      </c>
      <c r="BO28" s="3" t="s">
        <v>162</v>
      </c>
      <c r="BP28" s="3">
        <v>30.7</v>
      </c>
      <c r="BQ28" s="3">
        <v>30.7</v>
      </c>
      <c r="BR28" s="3">
        <v>31</v>
      </c>
      <c r="BS28" s="3">
        <v>32.8</v>
      </c>
      <c r="BU28" s="1"/>
      <c r="BV28" s="11" t="s">
        <v>163</v>
      </c>
      <c r="BW28" s="3" t="s">
        <v>162</v>
      </c>
      <c r="BX28" s="3" t="s">
        <v>162</v>
      </c>
      <c r="BY28" s="3" t="s">
        <v>162</v>
      </c>
      <c r="BZ28" s="3" t="s">
        <v>162</v>
      </c>
      <c r="CA28" s="3" t="s">
        <v>162</v>
      </c>
      <c r="CB28" s="3" t="s">
        <v>162</v>
      </c>
      <c r="CC28" s="3" t="s">
        <v>162</v>
      </c>
      <c r="CD28" s="3" t="s">
        <v>162</v>
      </c>
      <c r="CE28" s="3" t="s">
        <v>162</v>
      </c>
      <c r="CF28" s="3" t="s">
        <v>162</v>
      </c>
      <c r="CG28" s="3">
        <v>42.3</v>
      </c>
      <c r="CH28" s="3" t="s">
        <v>162</v>
      </c>
      <c r="CI28" s="3" t="s">
        <v>162</v>
      </c>
      <c r="CJ28" s="3" t="s">
        <v>162</v>
      </c>
      <c r="CK28" s="3" t="s">
        <v>162</v>
      </c>
      <c r="CL28" s="3" t="s">
        <v>162</v>
      </c>
      <c r="CM28" s="3" t="s">
        <v>162</v>
      </c>
      <c r="CN28" s="3" t="s">
        <v>162</v>
      </c>
      <c r="CO28" s="3">
        <v>49.1</v>
      </c>
      <c r="CP28" s="3">
        <v>46.9</v>
      </c>
      <c r="CQ28" s="3">
        <v>43.9</v>
      </c>
      <c r="CS28" s="1"/>
      <c r="CT28" s="11" t="s">
        <v>163</v>
      </c>
      <c r="CU28" s="3" t="s">
        <v>162</v>
      </c>
      <c r="CV28" s="3" t="s">
        <v>162</v>
      </c>
      <c r="CW28" s="3" t="s">
        <v>162</v>
      </c>
      <c r="CX28" s="3" t="s">
        <v>162</v>
      </c>
      <c r="CY28" s="3" t="s">
        <v>162</v>
      </c>
      <c r="CZ28" s="3" t="s">
        <v>162</v>
      </c>
      <c r="DA28" s="3" t="s">
        <v>162</v>
      </c>
      <c r="DB28" s="3" t="s">
        <v>162</v>
      </c>
      <c r="DC28" s="3" t="s">
        <v>162</v>
      </c>
      <c r="DD28" s="3" t="s">
        <v>162</v>
      </c>
      <c r="DE28" s="3" t="s">
        <v>162</v>
      </c>
      <c r="DF28" s="3" t="s">
        <v>162</v>
      </c>
      <c r="DG28" s="3" t="s">
        <v>162</v>
      </c>
      <c r="DH28" s="3" t="s">
        <v>162</v>
      </c>
      <c r="DI28" s="3" t="s">
        <v>162</v>
      </c>
      <c r="DJ28" s="3" t="s">
        <v>162</v>
      </c>
      <c r="DK28" s="3" t="s">
        <v>162</v>
      </c>
      <c r="DL28" s="3" t="s">
        <v>162</v>
      </c>
      <c r="DM28" s="3" t="s">
        <v>162</v>
      </c>
      <c r="DN28" s="3" t="s">
        <v>162</v>
      </c>
      <c r="DO28" s="3" t="s">
        <v>162</v>
      </c>
      <c r="DQ28" s="1"/>
      <c r="DR28" s="11" t="s">
        <v>163</v>
      </c>
      <c r="DS28" s="3" t="s">
        <v>162</v>
      </c>
      <c r="DT28" s="3" t="s">
        <v>162</v>
      </c>
      <c r="DU28" s="3" t="s">
        <v>162</v>
      </c>
      <c r="DV28" s="3" t="s">
        <v>162</v>
      </c>
      <c r="DW28" s="3" t="s">
        <v>162</v>
      </c>
      <c r="DX28" s="3" t="s">
        <v>162</v>
      </c>
      <c r="DY28" s="3" t="s">
        <v>162</v>
      </c>
      <c r="DZ28" s="3" t="s">
        <v>162</v>
      </c>
      <c r="EA28" s="3" t="s">
        <v>162</v>
      </c>
      <c r="EB28" s="3" t="s">
        <v>162</v>
      </c>
      <c r="EC28" s="3">
        <v>53.9</v>
      </c>
      <c r="ED28" s="3" t="s">
        <v>162</v>
      </c>
      <c r="EE28" s="3">
        <v>53.4</v>
      </c>
      <c r="EF28" s="3" t="s">
        <v>162</v>
      </c>
      <c r="EG28" s="3">
        <v>55.4</v>
      </c>
      <c r="EH28" s="3">
        <v>52.6</v>
      </c>
      <c r="EI28" s="3" t="s">
        <v>162</v>
      </c>
      <c r="EJ28" s="3">
        <v>51.7</v>
      </c>
      <c r="EK28" s="3" t="s">
        <v>162</v>
      </c>
      <c r="EL28" s="3">
        <v>53.9</v>
      </c>
      <c r="EM28" s="3">
        <v>51.5</v>
      </c>
      <c r="EO28" s="1"/>
      <c r="EP28" s="11" t="s">
        <v>163</v>
      </c>
      <c r="EQ28" s="3" t="s">
        <v>162</v>
      </c>
      <c r="ER28" s="3" t="s">
        <v>162</v>
      </c>
      <c r="ES28" s="3" t="s">
        <v>162</v>
      </c>
      <c r="ET28" s="3" t="s">
        <v>162</v>
      </c>
      <c r="EU28" s="3" t="s">
        <v>162</v>
      </c>
      <c r="EV28" s="3" t="s">
        <v>162</v>
      </c>
      <c r="EW28" s="3" t="s">
        <v>162</v>
      </c>
      <c r="EX28" s="3" t="s">
        <v>162</v>
      </c>
      <c r="EY28" s="3" t="s">
        <v>162</v>
      </c>
      <c r="EZ28" s="3" t="s">
        <v>162</v>
      </c>
      <c r="FA28" s="3">
        <v>65</v>
      </c>
      <c r="FB28" s="3">
        <v>66.3</v>
      </c>
      <c r="FC28" s="3">
        <v>69.2</v>
      </c>
      <c r="FD28" s="3">
        <v>67</v>
      </c>
      <c r="FE28" s="3">
        <v>62.3</v>
      </c>
      <c r="FF28" s="3">
        <v>59</v>
      </c>
      <c r="FG28" s="3" t="s">
        <v>162</v>
      </c>
      <c r="FH28" s="3" t="s">
        <v>162</v>
      </c>
      <c r="FI28" s="3">
        <v>73.8</v>
      </c>
      <c r="FJ28" s="3">
        <v>81.6</v>
      </c>
      <c r="FK28" s="3">
        <v>78.6</v>
      </c>
    </row>
    <row r="29" ht="14.5" spans="1:167">
      <c r="A29" s="1"/>
      <c r="B29" s="11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6.9</v>
      </c>
      <c r="K29" s="3">
        <v>34.2</v>
      </c>
      <c r="L29" s="3" t="s">
        <v>162</v>
      </c>
      <c r="M29" s="3" t="s">
        <v>162</v>
      </c>
      <c r="N29" s="3" t="s">
        <v>162</v>
      </c>
      <c r="O29" s="3" t="s">
        <v>162</v>
      </c>
      <c r="P29" s="3" t="s">
        <v>162</v>
      </c>
      <c r="Q29" s="3">
        <v>0</v>
      </c>
      <c r="R29" s="3">
        <v>0</v>
      </c>
      <c r="S29" s="3">
        <v>0</v>
      </c>
      <c r="T29" s="3">
        <v>0</v>
      </c>
      <c r="U29" s="3" t="s">
        <v>162</v>
      </c>
      <c r="V29" s="3" t="s">
        <v>162</v>
      </c>
      <c r="W29" s="3">
        <v>0</v>
      </c>
      <c r="Y29" s="1"/>
      <c r="Z29" s="11" t="s">
        <v>164</v>
      </c>
      <c r="AA29" s="3">
        <v>0</v>
      </c>
      <c r="AB29" s="3">
        <v>0</v>
      </c>
      <c r="AC29" s="3">
        <v>0</v>
      </c>
      <c r="AD29" s="3" t="s">
        <v>162</v>
      </c>
      <c r="AE29" s="3" t="s">
        <v>162</v>
      </c>
      <c r="AF29" s="3" t="s">
        <v>162</v>
      </c>
      <c r="AG29" s="3" t="s">
        <v>162</v>
      </c>
      <c r="AH29" s="3" t="s">
        <v>162</v>
      </c>
      <c r="AI29" s="3" t="s">
        <v>162</v>
      </c>
      <c r="AJ29" s="3" t="s">
        <v>162</v>
      </c>
      <c r="AK29" s="3" t="s">
        <v>162</v>
      </c>
      <c r="AL29" s="3" t="s">
        <v>162</v>
      </c>
      <c r="AM29" s="3" t="s">
        <v>162</v>
      </c>
      <c r="AN29" s="3" t="s">
        <v>162</v>
      </c>
      <c r="AO29" s="3" t="s">
        <v>162</v>
      </c>
      <c r="AP29" s="3" t="s">
        <v>162</v>
      </c>
      <c r="AQ29" s="3" t="s">
        <v>162</v>
      </c>
      <c r="AR29" s="3" t="s">
        <v>162</v>
      </c>
      <c r="AS29" s="3" t="s">
        <v>162</v>
      </c>
      <c r="AT29" s="3" t="s">
        <v>162</v>
      </c>
      <c r="AU29" s="3" t="s">
        <v>162</v>
      </c>
      <c r="AW29" s="1"/>
      <c r="AX29" s="11" t="s">
        <v>164</v>
      </c>
      <c r="AY29" s="3" t="s">
        <v>162</v>
      </c>
      <c r="AZ29" s="3" t="s">
        <v>162</v>
      </c>
      <c r="BA29" s="3" t="s">
        <v>162</v>
      </c>
      <c r="BB29" s="3" t="s">
        <v>162</v>
      </c>
      <c r="BC29" s="3" t="s">
        <v>162</v>
      </c>
      <c r="BD29" s="3" t="s">
        <v>162</v>
      </c>
      <c r="BE29" s="3" t="s">
        <v>162</v>
      </c>
      <c r="BF29" s="3" t="s">
        <v>162</v>
      </c>
      <c r="BG29" s="3" t="s">
        <v>162</v>
      </c>
      <c r="BH29" s="3" t="s">
        <v>162</v>
      </c>
      <c r="BI29" s="3" t="s">
        <v>162</v>
      </c>
      <c r="BJ29" s="3" t="s">
        <v>162</v>
      </c>
      <c r="BK29" s="3" t="s">
        <v>162</v>
      </c>
      <c r="BL29" s="3" t="s">
        <v>162</v>
      </c>
      <c r="BM29" s="3" t="s">
        <v>162</v>
      </c>
      <c r="BN29" s="3" t="s">
        <v>162</v>
      </c>
      <c r="BO29" s="3" t="s">
        <v>162</v>
      </c>
      <c r="BP29" s="3" t="s">
        <v>162</v>
      </c>
      <c r="BQ29" s="3">
        <v>0.5</v>
      </c>
      <c r="BR29" s="3">
        <v>0.4</v>
      </c>
      <c r="BS29" s="3">
        <v>0.5</v>
      </c>
      <c r="BU29" s="1"/>
      <c r="BV29" s="11" t="s">
        <v>164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 t="s">
        <v>162</v>
      </c>
      <c r="CM29" s="3" t="s">
        <v>162</v>
      </c>
      <c r="CN29" s="3" t="s">
        <v>162</v>
      </c>
      <c r="CO29" s="3">
        <v>0</v>
      </c>
      <c r="CP29" s="3">
        <v>0</v>
      </c>
      <c r="CQ29" s="3">
        <v>0</v>
      </c>
      <c r="CS29" s="1"/>
      <c r="CT29" s="11" t="s">
        <v>164</v>
      </c>
      <c r="CU29" s="3">
        <v>0</v>
      </c>
      <c r="CV29" s="3">
        <v>0</v>
      </c>
      <c r="CW29" s="3" t="s">
        <v>162</v>
      </c>
      <c r="CX29" s="3" t="s">
        <v>162</v>
      </c>
      <c r="CY29" s="3">
        <v>0</v>
      </c>
      <c r="CZ29" s="3">
        <v>0</v>
      </c>
      <c r="DA29" s="3">
        <v>0</v>
      </c>
      <c r="DB29" s="3">
        <v>0</v>
      </c>
      <c r="DC29" s="3" t="s">
        <v>162</v>
      </c>
      <c r="DD29" s="3" t="s">
        <v>162</v>
      </c>
      <c r="DE29" s="3" t="s">
        <v>162</v>
      </c>
      <c r="DF29" s="3" t="s">
        <v>162</v>
      </c>
      <c r="DG29" s="3" t="s">
        <v>162</v>
      </c>
      <c r="DH29" s="3" t="s">
        <v>162</v>
      </c>
      <c r="DI29" s="3" t="s">
        <v>162</v>
      </c>
      <c r="DJ29" s="3" t="s">
        <v>162</v>
      </c>
      <c r="DK29" s="3" t="s">
        <v>162</v>
      </c>
      <c r="DL29" s="3" t="s">
        <v>162</v>
      </c>
      <c r="DM29" s="3" t="s">
        <v>162</v>
      </c>
      <c r="DN29" s="3" t="s">
        <v>162</v>
      </c>
      <c r="DO29" s="3" t="s">
        <v>162</v>
      </c>
      <c r="DQ29" s="1"/>
      <c r="DR29" s="11" t="s">
        <v>164</v>
      </c>
      <c r="DS29" s="3" t="s">
        <v>162</v>
      </c>
      <c r="DT29" s="3" t="s">
        <v>162</v>
      </c>
      <c r="DU29" s="3" t="s">
        <v>162</v>
      </c>
      <c r="DV29" s="3" t="s">
        <v>162</v>
      </c>
      <c r="DW29" s="3">
        <v>0</v>
      </c>
      <c r="DX29" s="3">
        <v>0</v>
      </c>
      <c r="DY29" s="3" t="s">
        <v>162</v>
      </c>
      <c r="DZ29" s="3" t="s">
        <v>162</v>
      </c>
      <c r="EA29" s="3" t="s">
        <v>162</v>
      </c>
      <c r="EB29" s="3" t="s">
        <v>162</v>
      </c>
      <c r="EC29" s="3" t="s">
        <v>162</v>
      </c>
      <c r="ED29" s="3" t="s">
        <v>162</v>
      </c>
      <c r="EE29" s="3" t="s">
        <v>162</v>
      </c>
      <c r="EF29" s="3" t="s">
        <v>162</v>
      </c>
      <c r="EG29" s="3">
        <v>2.1</v>
      </c>
      <c r="EH29" s="3">
        <v>2.4</v>
      </c>
      <c r="EI29" s="3" t="s">
        <v>162</v>
      </c>
      <c r="EJ29" s="3">
        <v>2.5</v>
      </c>
      <c r="EK29" s="3">
        <v>2.7</v>
      </c>
      <c r="EL29" s="3">
        <v>2.4</v>
      </c>
      <c r="EM29" s="3">
        <v>2.1</v>
      </c>
      <c r="EO29" s="1"/>
      <c r="EP29" s="11" t="s">
        <v>164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 t="s">
        <v>162</v>
      </c>
      <c r="EX29" s="3" t="s">
        <v>162</v>
      </c>
      <c r="EY29" s="3" t="s">
        <v>162</v>
      </c>
      <c r="EZ29" s="3">
        <v>0</v>
      </c>
      <c r="FA29" s="3">
        <v>0.2</v>
      </c>
      <c r="FB29" s="3">
        <v>0.4</v>
      </c>
      <c r="FC29" s="3">
        <v>0.2</v>
      </c>
      <c r="FD29" s="3">
        <v>0.2</v>
      </c>
      <c r="FE29" s="3" t="s">
        <v>162</v>
      </c>
      <c r="FF29" s="3" t="s">
        <v>162</v>
      </c>
      <c r="FG29" s="3" t="s">
        <v>162</v>
      </c>
      <c r="FH29" s="3" t="s">
        <v>162</v>
      </c>
      <c r="FI29" s="3">
        <v>0.4</v>
      </c>
      <c r="FJ29" s="3">
        <v>0.3</v>
      </c>
      <c r="FK29" s="3">
        <v>0.3</v>
      </c>
    </row>
    <row r="30" ht="14.5" spans="1:167">
      <c r="A30" s="1"/>
      <c r="B30" s="11" t="s">
        <v>165</v>
      </c>
      <c r="C30" s="3" t="s">
        <v>162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Y30" s="1"/>
      <c r="Z30" s="11" t="s">
        <v>165</v>
      </c>
      <c r="AA30" s="3">
        <v>0</v>
      </c>
      <c r="AB30" s="3">
        <v>0</v>
      </c>
      <c r="AC30" s="3">
        <v>0</v>
      </c>
      <c r="AD30" s="3">
        <v>0</v>
      </c>
      <c r="AE30" s="3" t="s">
        <v>162</v>
      </c>
      <c r="AF30" s="3" t="s">
        <v>162</v>
      </c>
      <c r="AG30" s="3" t="s">
        <v>162</v>
      </c>
      <c r="AH30" s="3" t="s">
        <v>162</v>
      </c>
      <c r="AI30" s="3" t="s">
        <v>162</v>
      </c>
      <c r="AJ30" s="3" t="s">
        <v>162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W30" s="1"/>
      <c r="AX30" s="11" t="s">
        <v>165</v>
      </c>
      <c r="AY30" s="3" t="s">
        <v>162</v>
      </c>
      <c r="AZ30" s="3" t="s">
        <v>162</v>
      </c>
      <c r="BA30" s="3" t="s">
        <v>162</v>
      </c>
      <c r="BB30" s="3" t="s">
        <v>162</v>
      </c>
      <c r="BC30" s="3" t="s">
        <v>162</v>
      </c>
      <c r="BD30" s="3" t="s">
        <v>162</v>
      </c>
      <c r="BE30" s="3" t="s">
        <v>162</v>
      </c>
      <c r="BF30" s="3" t="s">
        <v>162</v>
      </c>
      <c r="BG30" s="3" t="s">
        <v>162</v>
      </c>
      <c r="BH30" s="3" t="s">
        <v>162</v>
      </c>
      <c r="BI30" s="3" t="s">
        <v>162</v>
      </c>
      <c r="BJ30" s="3" t="s">
        <v>162</v>
      </c>
      <c r="BK30" s="3" t="s">
        <v>162</v>
      </c>
      <c r="BL30" s="3" t="s">
        <v>162</v>
      </c>
      <c r="BM30" s="3" t="s">
        <v>162</v>
      </c>
      <c r="BN30" s="3" t="s">
        <v>162</v>
      </c>
      <c r="BO30" s="3" t="s">
        <v>162</v>
      </c>
      <c r="BP30" s="3" t="s">
        <v>162</v>
      </c>
      <c r="BQ30" s="3" t="s">
        <v>162</v>
      </c>
      <c r="BR30" s="3">
        <v>0</v>
      </c>
      <c r="BS30" s="3">
        <v>0</v>
      </c>
      <c r="BU30" s="1"/>
      <c r="BV30" s="11" t="s">
        <v>165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165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165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165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 t="s">
        <v>162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166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166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 t="s">
        <v>162</v>
      </c>
      <c r="BJ31" s="3" t="s">
        <v>162</v>
      </c>
      <c r="BK31" s="3" t="s">
        <v>162</v>
      </c>
      <c r="BL31" s="3" t="s">
        <v>162</v>
      </c>
      <c r="BM31" s="3" t="s">
        <v>162</v>
      </c>
      <c r="BN31" s="3" t="s">
        <v>162</v>
      </c>
      <c r="BO31" s="3" t="s">
        <v>162</v>
      </c>
      <c r="BP31" s="3" t="s">
        <v>162</v>
      </c>
      <c r="BQ31" s="3" t="s">
        <v>162</v>
      </c>
      <c r="BR31" s="3">
        <v>0.1</v>
      </c>
      <c r="BS31" s="3">
        <v>0.1</v>
      </c>
      <c r="BU31" s="1"/>
      <c r="BV31" s="11" t="s">
        <v>166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1.8</v>
      </c>
      <c r="CK31" s="3" t="s">
        <v>162</v>
      </c>
      <c r="CL31" s="3" t="s">
        <v>162</v>
      </c>
      <c r="CM31" s="3" t="s">
        <v>162</v>
      </c>
      <c r="CN31" s="3" t="s">
        <v>162</v>
      </c>
      <c r="CO31" s="3">
        <v>1.2</v>
      </c>
      <c r="CP31" s="3">
        <v>1.1</v>
      </c>
      <c r="CQ31" s="3">
        <v>1.2</v>
      </c>
      <c r="CS31" s="1"/>
      <c r="CT31" s="11" t="s">
        <v>166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166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166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 t="s">
        <v>162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25</v>
      </c>
      <c r="U32" s="3">
        <v>16.7</v>
      </c>
      <c r="V32" s="3">
        <v>0</v>
      </c>
      <c r="W32" s="3">
        <v>25</v>
      </c>
      <c r="Y32" s="1"/>
      <c r="Z32" s="11" t="s">
        <v>167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0.1</v>
      </c>
      <c r="AG32" s="3" t="s">
        <v>162</v>
      </c>
      <c r="AH32" s="3" t="s">
        <v>162</v>
      </c>
      <c r="AI32" s="3" t="s">
        <v>162</v>
      </c>
      <c r="AJ32" s="3">
        <v>0.1</v>
      </c>
      <c r="AK32" s="3">
        <v>0.3</v>
      </c>
      <c r="AL32" s="3">
        <v>0.6</v>
      </c>
      <c r="AM32" s="3">
        <v>0.5</v>
      </c>
      <c r="AN32" s="3">
        <v>0.6</v>
      </c>
      <c r="AO32" s="3">
        <v>0.4</v>
      </c>
      <c r="AP32" s="3">
        <v>0.6</v>
      </c>
      <c r="AQ32" s="3" t="s">
        <v>162</v>
      </c>
      <c r="AR32" s="3" t="s">
        <v>162</v>
      </c>
      <c r="AS32" s="3">
        <v>0.5</v>
      </c>
      <c r="AT32" s="3">
        <v>0.6</v>
      </c>
      <c r="AU32" s="3">
        <v>1.4</v>
      </c>
      <c r="AW32" s="1"/>
      <c r="AX32" s="11" t="s">
        <v>167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 t="s">
        <v>162</v>
      </c>
      <c r="BI32" s="3">
        <v>0</v>
      </c>
      <c r="BJ32" s="3">
        <v>0</v>
      </c>
      <c r="BK32" s="3">
        <v>0</v>
      </c>
      <c r="BL32" s="3">
        <v>0</v>
      </c>
      <c r="BM32" s="3" t="s">
        <v>162</v>
      </c>
      <c r="BN32" s="3">
        <v>0.1</v>
      </c>
      <c r="BO32" s="3">
        <v>0.1</v>
      </c>
      <c r="BP32" s="3">
        <v>0.1</v>
      </c>
      <c r="BQ32" s="3">
        <v>0.1</v>
      </c>
      <c r="BR32" s="3">
        <v>0</v>
      </c>
      <c r="BS32" s="3">
        <v>0.1</v>
      </c>
      <c r="BU32" s="1"/>
      <c r="BV32" s="11" t="s">
        <v>167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 t="s">
        <v>162</v>
      </c>
      <c r="CD32" s="3" t="s">
        <v>162</v>
      </c>
      <c r="CE32" s="3" t="s">
        <v>162</v>
      </c>
      <c r="CF32" s="3" t="s">
        <v>162</v>
      </c>
      <c r="CG32" s="3">
        <v>0</v>
      </c>
      <c r="CH32" s="3">
        <v>0.1</v>
      </c>
      <c r="CI32" s="3" t="s">
        <v>162</v>
      </c>
      <c r="CJ32" s="3">
        <v>0.1</v>
      </c>
      <c r="CK32" s="3">
        <v>0.1</v>
      </c>
      <c r="CL32" s="3">
        <v>0.1</v>
      </c>
      <c r="CM32" s="3">
        <v>0.1</v>
      </c>
      <c r="CN32" s="3">
        <v>0</v>
      </c>
      <c r="CO32" s="3">
        <v>0.5</v>
      </c>
      <c r="CP32" s="3">
        <v>0.5</v>
      </c>
      <c r="CQ32" s="3">
        <v>0.4</v>
      </c>
      <c r="CS32" s="1"/>
      <c r="CT32" s="11" t="s">
        <v>167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 t="s">
        <v>162</v>
      </c>
      <c r="DF32" s="3" t="s">
        <v>162</v>
      </c>
      <c r="DG32" s="3" t="s">
        <v>162</v>
      </c>
      <c r="DH32" s="3" t="s">
        <v>162</v>
      </c>
      <c r="DI32" s="3" t="s">
        <v>162</v>
      </c>
      <c r="DJ32" s="3" t="s">
        <v>162</v>
      </c>
      <c r="DK32" s="3" t="s">
        <v>162</v>
      </c>
      <c r="DL32" s="3" t="s">
        <v>162</v>
      </c>
      <c r="DM32" s="3" t="s">
        <v>162</v>
      </c>
      <c r="DN32" s="3">
        <v>0</v>
      </c>
      <c r="DO32" s="3">
        <v>0</v>
      </c>
      <c r="DQ32" s="1"/>
      <c r="DR32" s="11" t="s">
        <v>167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0.5</v>
      </c>
      <c r="DY32" s="3">
        <v>0.2</v>
      </c>
      <c r="DZ32" s="3">
        <v>0.2</v>
      </c>
      <c r="EA32" s="3">
        <v>0.2</v>
      </c>
      <c r="EB32" s="3">
        <v>0.3</v>
      </c>
      <c r="EC32" s="3">
        <v>0.3</v>
      </c>
      <c r="ED32" s="3">
        <v>0.2</v>
      </c>
      <c r="EE32" s="3">
        <v>0.1</v>
      </c>
      <c r="EF32" s="3">
        <v>0.1</v>
      </c>
      <c r="EG32" s="3">
        <v>0.2</v>
      </c>
      <c r="EH32" s="3">
        <v>0.1</v>
      </c>
      <c r="EI32" s="3">
        <v>0</v>
      </c>
      <c r="EJ32" s="3">
        <v>0</v>
      </c>
      <c r="EK32" s="3" t="s">
        <v>162</v>
      </c>
      <c r="EL32" s="3">
        <v>0.1</v>
      </c>
      <c r="EM32" s="3">
        <v>0</v>
      </c>
      <c r="EO32" s="1"/>
      <c r="EP32" s="11" t="s">
        <v>167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1.9</v>
      </c>
      <c r="EW32" s="3">
        <v>1</v>
      </c>
      <c r="EX32" s="3">
        <v>1</v>
      </c>
      <c r="EY32" s="3">
        <v>1</v>
      </c>
      <c r="EZ32" s="3">
        <v>0.9</v>
      </c>
      <c r="FA32" s="3">
        <v>0.9</v>
      </c>
      <c r="FB32" s="3">
        <v>0.9</v>
      </c>
      <c r="FC32" s="3">
        <v>0.8</v>
      </c>
      <c r="FD32" s="3">
        <v>0.9</v>
      </c>
      <c r="FE32" s="3">
        <v>1.3</v>
      </c>
      <c r="FF32" s="3" t="s">
        <v>162</v>
      </c>
      <c r="FG32" s="3">
        <v>0.8</v>
      </c>
      <c r="FH32" s="3">
        <v>1.3</v>
      </c>
      <c r="FI32" s="3">
        <v>1.6</v>
      </c>
      <c r="FJ32" s="3">
        <v>0.9</v>
      </c>
      <c r="FK32" s="3">
        <v>1</v>
      </c>
    </row>
    <row r="33" ht="14.5" spans="1:167">
      <c r="A33" s="1"/>
      <c r="B33" s="11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168</v>
      </c>
      <c r="AA33" s="3" t="s">
        <v>162</v>
      </c>
      <c r="AB33" s="3" t="s">
        <v>162</v>
      </c>
      <c r="AC33" s="3" t="s">
        <v>162</v>
      </c>
      <c r="AD33" s="3" t="s">
        <v>162</v>
      </c>
      <c r="AE33" s="3" t="s">
        <v>162</v>
      </c>
      <c r="AF33" s="3" t="s">
        <v>162</v>
      </c>
      <c r="AG33" s="3" t="s">
        <v>162</v>
      </c>
      <c r="AH33" s="3" t="s">
        <v>162</v>
      </c>
      <c r="AI33" s="3" t="s">
        <v>162</v>
      </c>
      <c r="AJ33" s="3" t="s">
        <v>162</v>
      </c>
      <c r="AK33" s="3" t="s">
        <v>162</v>
      </c>
      <c r="AL33" s="3" t="s">
        <v>162</v>
      </c>
      <c r="AM33" s="3" t="s">
        <v>162</v>
      </c>
      <c r="AN33" s="3" t="s">
        <v>162</v>
      </c>
      <c r="AO33" s="3" t="s">
        <v>162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168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 t="s">
        <v>162</v>
      </c>
      <c r="BI33" s="3" t="s">
        <v>162</v>
      </c>
      <c r="BJ33" s="3" t="s">
        <v>162</v>
      </c>
      <c r="BK33" s="3" t="s">
        <v>162</v>
      </c>
      <c r="BL33" s="3" t="s">
        <v>162</v>
      </c>
      <c r="BM33" s="3" t="s">
        <v>162</v>
      </c>
      <c r="BN33" s="3" t="s">
        <v>162</v>
      </c>
      <c r="BO33" s="3" t="s">
        <v>162</v>
      </c>
      <c r="BP33" s="3" t="s">
        <v>162</v>
      </c>
      <c r="BQ33" s="3" t="s">
        <v>162</v>
      </c>
      <c r="BR33" s="3">
        <v>6.1</v>
      </c>
      <c r="BS33" s="3">
        <v>4.8</v>
      </c>
      <c r="BU33" s="1"/>
      <c r="BV33" s="11" t="s">
        <v>168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 t="s">
        <v>162</v>
      </c>
      <c r="CF33" s="3" t="s">
        <v>162</v>
      </c>
      <c r="CG33" s="3" t="s">
        <v>162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168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 t="s">
        <v>162</v>
      </c>
      <c r="DZ33" s="3" t="s">
        <v>162</v>
      </c>
      <c r="EA33" s="3" t="s">
        <v>162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7.7</v>
      </c>
      <c r="EO33" s="1"/>
      <c r="EP33" s="11" t="s">
        <v>168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 t="s">
        <v>162</v>
      </c>
      <c r="AB34" s="3" t="s">
        <v>162</v>
      </c>
      <c r="AC34" s="3" t="s">
        <v>162</v>
      </c>
      <c r="AD34" s="3" t="s">
        <v>162</v>
      </c>
      <c r="AE34" s="3" t="s">
        <v>162</v>
      </c>
      <c r="AF34" s="3">
        <v>0</v>
      </c>
      <c r="AG34" s="3" t="s">
        <v>162</v>
      </c>
      <c r="AH34" s="3" t="s">
        <v>162</v>
      </c>
      <c r="AI34" s="3" t="s">
        <v>162</v>
      </c>
      <c r="AJ34" s="3" t="s">
        <v>162</v>
      </c>
      <c r="AK34" s="3" t="s">
        <v>162</v>
      </c>
      <c r="AL34" s="3" t="s">
        <v>162</v>
      </c>
      <c r="AM34" s="3" t="s">
        <v>162</v>
      </c>
      <c r="AN34" s="3" t="s">
        <v>162</v>
      </c>
      <c r="AO34" s="3" t="s">
        <v>162</v>
      </c>
      <c r="AP34" s="3" t="s">
        <v>162</v>
      </c>
      <c r="AQ34" s="3" t="s">
        <v>162</v>
      </c>
      <c r="AR34" s="3" t="s">
        <v>162</v>
      </c>
      <c r="AS34" s="3" t="s">
        <v>162</v>
      </c>
      <c r="AT34" s="3">
        <v>0.2</v>
      </c>
      <c r="AU34" s="3">
        <v>0.6</v>
      </c>
      <c r="AW34" s="1"/>
      <c r="AX34" s="11" t="s">
        <v>169</v>
      </c>
      <c r="AY34" s="3" t="s">
        <v>162</v>
      </c>
      <c r="AZ34" s="3" t="s">
        <v>162</v>
      </c>
      <c r="BA34" s="3" t="s">
        <v>162</v>
      </c>
      <c r="BB34" s="3" t="s">
        <v>162</v>
      </c>
      <c r="BC34" s="3" t="s">
        <v>162</v>
      </c>
      <c r="BD34" s="3" t="s">
        <v>162</v>
      </c>
      <c r="BE34" s="3" t="s">
        <v>162</v>
      </c>
      <c r="BF34" s="3" t="s">
        <v>162</v>
      </c>
      <c r="BG34" s="3" t="s">
        <v>162</v>
      </c>
      <c r="BH34" s="3" t="s">
        <v>162</v>
      </c>
      <c r="BI34" s="3" t="s">
        <v>162</v>
      </c>
      <c r="BJ34" s="3">
        <v>58.4</v>
      </c>
      <c r="BK34" s="3" t="s">
        <v>162</v>
      </c>
      <c r="BL34" s="3" t="s">
        <v>162</v>
      </c>
      <c r="BM34" s="3" t="s">
        <v>162</v>
      </c>
      <c r="BN34" s="3">
        <v>52.9</v>
      </c>
      <c r="BO34" s="3">
        <v>54.6</v>
      </c>
      <c r="BP34" s="3" t="s">
        <v>162</v>
      </c>
      <c r="BQ34" s="3" t="s">
        <v>162</v>
      </c>
      <c r="BR34" s="3">
        <v>53.6</v>
      </c>
      <c r="BS34" s="3">
        <v>54.1</v>
      </c>
      <c r="BU34" s="1"/>
      <c r="BV34" s="11" t="s">
        <v>169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 t="s">
        <v>162</v>
      </c>
      <c r="EI34" s="3" t="s">
        <v>162</v>
      </c>
      <c r="EJ34" s="3" t="s">
        <v>162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170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170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170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170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170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170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171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171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171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171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171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12" t="s">
        <v>223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Y38" s="8"/>
      <c r="Z38" s="12" t="s">
        <v>223</v>
      </c>
      <c r="AA38" s="5">
        <v>1.1</v>
      </c>
      <c r="AB38" s="5">
        <v>0.4</v>
      </c>
      <c r="AC38" s="5">
        <v>0.4</v>
      </c>
      <c r="AD38" s="5">
        <v>0.7</v>
      </c>
      <c r="AE38" s="5">
        <v>0.7</v>
      </c>
      <c r="AF38" s="5">
        <v>0.6</v>
      </c>
      <c r="AG38" s="5">
        <v>0.8</v>
      </c>
      <c r="AH38" s="5">
        <v>1.2</v>
      </c>
      <c r="AI38" s="5">
        <v>1</v>
      </c>
      <c r="AJ38" s="5">
        <v>0.9</v>
      </c>
      <c r="AK38" s="5">
        <v>0.6</v>
      </c>
      <c r="AL38" s="5">
        <v>0.7</v>
      </c>
      <c r="AM38" s="5">
        <v>0.7</v>
      </c>
      <c r="AN38" s="5">
        <v>1</v>
      </c>
      <c r="AO38" s="5">
        <v>1.1</v>
      </c>
      <c r="AP38" s="5">
        <v>1.1</v>
      </c>
      <c r="AQ38" s="5">
        <v>1</v>
      </c>
      <c r="AR38" s="5">
        <v>1.1</v>
      </c>
      <c r="AS38" s="5">
        <v>1.2</v>
      </c>
      <c r="AT38" s="5">
        <v>1</v>
      </c>
      <c r="AU38" s="5">
        <v>0.2</v>
      </c>
      <c r="AW38" s="8"/>
      <c r="AX38" s="12" t="s">
        <v>223</v>
      </c>
      <c r="AY38" s="5">
        <v>15.7</v>
      </c>
      <c r="AZ38" s="5">
        <v>14.3</v>
      </c>
      <c r="BA38" s="5">
        <v>14.9</v>
      </c>
      <c r="BB38" s="5">
        <v>14.5</v>
      </c>
      <c r="BC38" s="5">
        <v>15</v>
      </c>
      <c r="BD38" s="5">
        <v>14.5</v>
      </c>
      <c r="BE38" s="5">
        <v>15.2</v>
      </c>
      <c r="BF38" s="5">
        <v>15.1</v>
      </c>
      <c r="BG38" s="5">
        <v>14.9</v>
      </c>
      <c r="BH38" s="5">
        <v>11</v>
      </c>
      <c r="BI38" s="5">
        <v>13</v>
      </c>
      <c r="BJ38" s="5">
        <v>14.1</v>
      </c>
      <c r="BK38" s="5">
        <v>14.2</v>
      </c>
      <c r="BL38" s="5">
        <v>12.1</v>
      </c>
      <c r="BM38" s="5">
        <v>13.1</v>
      </c>
      <c r="BN38" s="5">
        <v>12.2</v>
      </c>
      <c r="BO38" s="5">
        <v>13</v>
      </c>
      <c r="BP38" s="5">
        <v>13.4</v>
      </c>
      <c r="BQ38" s="5">
        <v>14</v>
      </c>
      <c r="BR38" s="5">
        <v>13.2</v>
      </c>
      <c r="BS38" s="5">
        <v>11.1</v>
      </c>
      <c r="BU38" s="8"/>
      <c r="BV38" s="12" t="s">
        <v>223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0.1</v>
      </c>
      <c r="CD38" s="5">
        <v>0.1</v>
      </c>
      <c r="CE38" s="5">
        <v>0.1</v>
      </c>
      <c r="CF38" s="5">
        <v>0</v>
      </c>
      <c r="CG38" s="5">
        <v>0</v>
      </c>
      <c r="CH38" s="5">
        <v>0</v>
      </c>
      <c r="CI38" s="5">
        <v>0</v>
      </c>
      <c r="CJ38" s="5">
        <v>0.1</v>
      </c>
      <c r="CK38" s="5">
        <v>0.1</v>
      </c>
      <c r="CL38" s="5">
        <v>0.1</v>
      </c>
      <c r="CM38" s="5">
        <v>0.1</v>
      </c>
      <c r="CN38" s="5">
        <v>0.1</v>
      </c>
      <c r="CO38" s="5">
        <v>0.1</v>
      </c>
      <c r="CP38" s="5">
        <v>0.1</v>
      </c>
      <c r="CQ38" s="5">
        <v>0</v>
      </c>
      <c r="CS38" s="8"/>
      <c r="CT38" s="12" t="s">
        <v>223</v>
      </c>
      <c r="CU38" s="5">
        <v>0.2</v>
      </c>
      <c r="CV38" s="5">
        <v>0.1</v>
      </c>
      <c r="CW38" s="5">
        <v>0.1</v>
      </c>
      <c r="CX38" s="5">
        <v>0.1</v>
      </c>
      <c r="CY38" s="5">
        <v>0.2</v>
      </c>
      <c r="CZ38" s="5">
        <v>0.1</v>
      </c>
      <c r="DA38" s="5">
        <v>0.1</v>
      </c>
      <c r="DB38" s="5">
        <v>0.1</v>
      </c>
      <c r="DC38" s="5">
        <v>0.1</v>
      </c>
      <c r="DD38" s="5">
        <v>0.1</v>
      </c>
      <c r="DE38" s="5">
        <v>0.2</v>
      </c>
      <c r="DF38" s="5">
        <v>0.1</v>
      </c>
      <c r="DG38" s="5">
        <v>0.1</v>
      </c>
      <c r="DH38" s="5">
        <v>0.1</v>
      </c>
      <c r="DI38" s="5">
        <v>0.1</v>
      </c>
      <c r="DJ38" s="5">
        <v>0.1</v>
      </c>
      <c r="DK38" s="5">
        <v>0.1</v>
      </c>
      <c r="DL38" s="5">
        <v>0.1</v>
      </c>
      <c r="DM38" s="5">
        <v>0.2</v>
      </c>
      <c r="DN38" s="5">
        <v>0.1</v>
      </c>
      <c r="DO38" s="5">
        <v>0.1</v>
      </c>
      <c r="DQ38" s="8"/>
      <c r="DR38" s="12" t="s">
        <v>223</v>
      </c>
      <c r="DS38" s="5">
        <v>0.1</v>
      </c>
      <c r="DT38" s="5">
        <v>0.1</v>
      </c>
      <c r="DU38" s="5">
        <v>0.1</v>
      </c>
      <c r="DV38" s="5">
        <v>0.1</v>
      </c>
      <c r="DW38" s="5">
        <v>0.1</v>
      </c>
      <c r="DX38" s="5">
        <v>0.1</v>
      </c>
      <c r="DY38" s="5">
        <v>0.1</v>
      </c>
      <c r="DZ38" s="5">
        <v>0.1</v>
      </c>
      <c r="EA38" s="5">
        <v>0.1</v>
      </c>
      <c r="EB38" s="5">
        <v>0.1</v>
      </c>
      <c r="EC38" s="5">
        <v>0.1</v>
      </c>
      <c r="ED38" s="5">
        <v>0.1</v>
      </c>
      <c r="EE38" s="5">
        <v>0.1</v>
      </c>
      <c r="EF38" s="5">
        <v>0.1</v>
      </c>
      <c r="EG38" s="5">
        <v>0.1</v>
      </c>
      <c r="EH38" s="5">
        <v>0.1</v>
      </c>
      <c r="EI38" s="5">
        <v>0.1</v>
      </c>
      <c r="EJ38" s="5">
        <v>0.1</v>
      </c>
      <c r="EK38" s="5">
        <v>0.1</v>
      </c>
      <c r="EL38" s="5">
        <v>0.1</v>
      </c>
      <c r="EM38" s="5">
        <v>0.1</v>
      </c>
      <c r="EO38" s="8"/>
      <c r="EP38" s="12" t="s">
        <v>223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0.1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 t="s">
        <v>162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163</v>
      </c>
      <c r="AA41" s="3" t="s">
        <v>162</v>
      </c>
      <c r="AB41" s="3" t="s">
        <v>162</v>
      </c>
      <c r="AC41" s="3" t="s">
        <v>162</v>
      </c>
      <c r="AD41" s="3" t="s">
        <v>162</v>
      </c>
      <c r="AE41" s="3" t="s">
        <v>162</v>
      </c>
      <c r="AF41" s="3" t="s">
        <v>162</v>
      </c>
      <c r="AG41" s="3" t="s">
        <v>162</v>
      </c>
      <c r="AH41" s="3" t="s">
        <v>162</v>
      </c>
      <c r="AI41" s="3" t="s">
        <v>162</v>
      </c>
      <c r="AJ41" s="3" t="s">
        <v>162</v>
      </c>
      <c r="AK41" s="3" t="s">
        <v>162</v>
      </c>
      <c r="AL41" s="3" t="s">
        <v>162</v>
      </c>
      <c r="AM41" s="3" t="s">
        <v>162</v>
      </c>
      <c r="AN41" s="3" t="s">
        <v>162</v>
      </c>
      <c r="AO41" s="3" t="s">
        <v>162</v>
      </c>
      <c r="AP41" s="3" t="s">
        <v>162</v>
      </c>
      <c r="AQ41" s="3" t="s">
        <v>162</v>
      </c>
      <c r="AR41" s="3" t="s">
        <v>162</v>
      </c>
      <c r="AS41" s="3" t="s">
        <v>162</v>
      </c>
      <c r="AT41" s="3" t="s">
        <v>162</v>
      </c>
      <c r="AU41" s="3" t="s">
        <v>162</v>
      </c>
      <c r="AW41" s="1"/>
      <c r="AX41" s="11" t="s">
        <v>163</v>
      </c>
      <c r="AY41" s="3" t="s">
        <v>162</v>
      </c>
      <c r="AZ41" s="3" t="s">
        <v>162</v>
      </c>
      <c r="BA41" s="3" t="s">
        <v>162</v>
      </c>
      <c r="BB41" s="3" t="s">
        <v>162</v>
      </c>
      <c r="BC41" s="3" t="s">
        <v>162</v>
      </c>
      <c r="BD41" s="3" t="s">
        <v>162</v>
      </c>
      <c r="BE41" s="3">
        <v>2.7</v>
      </c>
      <c r="BF41" s="3">
        <v>2.6</v>
      </c>
      <c r="BG41" s="3" t="s">
        <v>162</v>
      </c>
      <c r="BH41" s="3" t="s">
        <v>162</v>
      </c>
      <c r="BI41" s="3">
        <v>2.5</v>
      </c>
      <c r="BJ41" s="3">
        <v>2.5</v>
      </c>
      <c r="BK41" s="3">
        <v>2.6</v>
      </c>
      <c r="BL41" s="3">
        <v>2.7</v>
      </c>
      <c r="BM41" s="3" t="s">
        <v>162</v>
      </c>
      <c r="BN41" s="3" t="s">
        <v>162</v>
      </c>
      <c r="BO41" s="3" t="s">
        <v>162</v>
      </c>
      <c r="BP41" s="3">
        <v>2.8</v>
      </c>
      <c r="BQ41" s="3">
        <v>2.9</v>
      </c>
      <c r="BR41" s="3">
        <v>2.8</v>
      </c>
      <c r="BS41" s="3">
        <v>2.6</v>
      </c>
      <c r="BU41" s="1"/>
      <c r="BV41" s="11" t="s">
        <v>163</v>
      </c>
      <c r="BW41" s="3" t="s">
        <v>162</v>
      </c>
      <c r="BX41" s="3" t="s">
        <v>162</v>
      </c>
      <c r="BY41" s="3" t="s">
        <v>162</v>
      </c>
      <c r="BZ41" s="3" t="s">
        <v>162</v>
      </c>
      <c r="CA41" s="3" t="s">
        <v>162</v>
      </c>
      <c r="CB41" s="3" t="s">
        <v>162</v>
      </c>
      <c r="CC41" s="3" t="s">
        <v>162</v>
      </c>
      <c r="CD41" s="3" t="s">
        <v>162</v>
      </c>
      <c r="CE41" s="3" t="s">
        <v>162</v>
      </c>
      <c r="CF41" s="3" t="s">
        <v>162</v>
      </c>
      <c r="CG41" s="3">
        <v>0</v>
      </c>
      <c r="CH41" s="3" t="s">
        <v>162</v>
      </c>
      <c r="CI41" s="3" t="s">
        <v>162</v>
      </c>
      <c r="CJ41" s="3" t="s">
        <v>162</v>
      </c>
      <c r="CK41" s="3" t="s">
        <v>162</v>
      </c>
      <c r="CL41" s="3" t="s">
        <v>162</v>
      </c>
      <c r="CM41" s="3" t="s">
        <v>162</v>
      </c>
      <c r="CN41" s="3" t="s">
        <v>162</v>
      </c>
      <c r="CO41" s="3">
        <v>0.1</v>
      </c>
      <c r="CP41" s="3">
        <v>0.1</v>
      </c>
      <c r="CQ41" s="3">
        <v>0</v>
      </c>
      <c r="CS41" s="1"/>
      <c r="CT41" s="11" t="s">
        <v>163</v>
      </c>
      <c r="CU41" s="3" t="s">
        <v>162</v>
      </c>
      <c r="CV41" s="3" t="s">
        <v>162</v>
      </c>
      <c r="CW41" s="3" t="s">
        <v>162</v>
      </c>
      <c r="CX41" s="3" t="s">
        <v>162</v>
      </c>
      <c r="CY41" s="3" t="s">
        <v>162</v>
      </c>
      <c r="CZ41" s="3" t="s">
        <v>162</v>
      </c>
      <c r="DA41" s="3" t="s">
        <v>162</v>
      </c>
      <c r="DB41" s="3" t="s">
        <v>162</v>
      </c>
      <c r="DC41" s="3" t="s">
        <v>162</v>
      </c>
      <c r="DD41" s="3" t="s">
        <v>162</v>
      </c>
      <c r="DE41" s="3" t="s">
        <v>162</v>
      </c>
      <c r="DF41" s="3" t="s">
        <v>162</v>
      </c>
      <c r="DG41" s="3" t="s">
        <v>162</v>
      </c>
      <c r="DH41" s="3" t="s">
        <v>162</v>
      </c>
      <c r="DI41" s="3" t="s">
        <v>162</v>
      </c>
      <c r="DJ41" s="3" t="s">
        <v>162</v>
      </c>
      <c r="DK41" s="3" t="s">
        <v>162</v>
      </c>
      <c r="DL41" s="3" t="s">
        <v>162</v>
      </c>
      <c r="DM41" s="3" t="s">
        <v>162</v>
      </c>
      <c r="DN41" s="3" t="s">
        <v>162</v>
      </c>
      <c r="DO41" s="3" t="s">
        <v>162</v>
      </c>
      <c r="DQ41" s="1"/>
      <c r="DR41" s="11" t="s">
        <v>163</v>
      </c>
      <c r="DS41" s="3" t="s">
        <v>162</v>
      </c>
      <c r="DT41" s="3" t="s">
        <v>162</v>
      </c>
      <c r="DU41" s="3" t="s">
        <v>162</v>
      </c>
      <c r="DV41" s="3" t="s">
        <v>162</v>
      </c>
      <c r="DW41" s="3" t="s">
        <v>162</v>
      </c>
      <c r="DX41" s="3" t="s">
        <v>162</v>
      </c>
      <c r="DY41" s="3" t="s">
        <v>162</v>
      </c>
      <c r="DZ41" s="3" t="s">
        <v>162</v>
      </c>
      <c r="EA41" s="3" t="s">
        <v>162</v>
      </c>
      <c r="EB41" s="3" t="s">
        <v>162</v>
      </c>
      <c r="EC41" s="3">
        <v>0.1</v>
      </c>
      <c r="ED41" s="3" t="s">
        <v>162</v>
      </c>
      <c r="EE41" s="3">
        <v>0.1</v>
      </c>
      <c r="EF41" s="3" t="s">
        <v>162</v>
      </c>
      <c r="EG41" s="3">
        <v>0.1</v>
      </c>
      <c r="EH41" s="3">
        <v>0.1</v>
      </c>
      <c r="EI41" s="3" t="s">
        <v>162</v>
      </c>
      <c r="EJ41" s="3">
        <v>0.1</v>
      </c>
      <c r="EK41" s="3" t="s">
        <v>162</v>
      </c>
      <c r="EL41" s="3">
        <v>0.1</v>
      </c>
      <c r="EM41" s="3">
        <v>0.1</v>
      </c>
      <c r="EO41" s="1"/>
      <c r="EP41" s="11" t="s">
        <v>163</v>
      </c>
      <c r="EQ41" s="3" t="s">
        <v>162</v>
      </c>
      <c r="ER41" s="3" t="s">
        <v>162</v>
      </c>
      <c r="ES41" s="3" t="s">
        <v>162</v>
      </c>
      <c r="ET41" s="3" t="s">
        <v>162</v>
      </c>
      <c r="EU41" s="3" t="s">
        <v>162</v>
      </c>
      <c r="EV41" s="3" t="s">
        <v>162</v>
      </c>
      <c r="EW41" s="3" t="s">
        <v>162</v>
      </c>
      <c r="EX41" s="3" t="s">
        <v>162</v>
      </c>
      <c r="EY41" s="3" t="s">
        <v>162</v>
      </c>
      <c r="EZ41" s="3" t="s">
        <v>162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 t="s">
        <v>162</v>
      </c>
      <c r="FH41" s="3" t="s">
        <v>162</v>
      </c>
      <c r="FI41" s="3">
        <v>0</v>
      </c>
      <c r="FJ41" s="3">
        <v>0</v>
      </c>
      <c r="FK41" s="3">
        <v>0</v>
      </c>
    </row>
    <row r="42" ht="14.5" spans="1:167">
      <c r="A42" s="1"/>
      <c r="B42" s="11" t="s">
        <v>164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 t="s">
        <v>162</v>
      </c>
      <c r="M42" s="3" t="s">
        <v>162</v>
      </c>
      <c r="N42" s="3" t="s">
        <v>162</v>
      </c>
      <c r="O42" s="3" t="s">
        <v>162</v>
      </c>
      <c r="P42" s="3" t="s">
        <v>162</v>
      </c>
      <c r="Q42" s="3">
        <v>0</v>
      </c>
      <c r="R42" s="3">
        <v>0</v>
      </c>
      <c r="S42" s="3">
        <v>0</v>
      </c>
      <c r="T42" s="3">
        <v>0</v>
      </c>
      <c r="U42" s="3" t="s">
        <v>162</v>
      </c>
      <c r="V42" s="3" t="s">
        <v>162</v>
      </c>
      <c r="W42" s="3">
        <v>0</v>
      </c>
      <c r="Y42" s="1"/>
      <c r="Z42" s="11" t="s">
        <v>164</v>
      </c>
      <c r="AA42" s="3">
        <v>0</v>
      </c>
      <c r="AB42" s="3">
        <v>0</v>
      </c>
      <c r="AC42" s="3">
        <v>0</v>
      </c>
      <c r="AD42" s="3" t="s">
        <v>162</v>
      </c>
      <c r="AE42" s="3" t="s">
        <v>162</v>
      </c>
      <c r="AF42" s="3" t="s">
        <v>162</v>
      </c>
      <c r="AG42" s="3" t="s">
        <v>162</v>
      </c>
      <c r="AH42" s="3" t="s">
        <v>162</v>
      </c>
      <c r="AI42" s="3" t="s">
        <v>162</v>
      </c>
      <c r="AJ42" s="3" t="s">
        <v>162</v>
      </c>
      <c r="AK42" s="3" t="s">
        <v>162</v>
      </c>
      <c r="AL42" s="3" t="s">
        <v>162</v>
      </c>
      <c r="AM42" s="3" t="s">
        <v>162</v>
      </c>
      <c r="AN42" s="3" t="s">
        <v>162</v>
      </c>
      <c r="AO42" s="3" t="s">
        <v>162</v>
      </c>
      <c r="AP42" s="3" t="s">
        <v>162</v>
      </c>
      <c r="AQ42" s="3" t="s">
        <v>162</v>
      </c>
      <c r="AR42" s="3" t="s">
        <v>162</v>
      </c>
      <c r="AS42" s="3" t="s">
        <v>162</v>
      </c>
      <c r="AT42" s="3" t="s">
        <v>162</v>
      </c>
      <c r="AU42" s="3" t="s">
        <v>162</v>
      </c>
      <c r="AW42" s="1"/>
      <c r="AX42" s="11" t="s">
        <v>164</v>
      </c>
      <c r="AY42" s="3" t="s">
        <v>162</v>
      </c>
      <c r="AZ42" s="3" t="s">
        <v>162</v>
      </c>
      <c r="BA42" s="3" t="s">
        <v>162</v>
      </c>
      <c r="BB42" s="3" t="s">
        <v>162</v>
      </c>
      <c r="BC42" s="3" t="s">
        <v>162</v>
      </c>
      <c r="BD42" s="3" t="s">
        <v>162</v>
      </c>
      <c r="BE42" s="3" t="s">
        <v>162</v>
      </c>
      <c r="BF42" s="3" t="s">
        <v>162</v>
      </c>
      <c r="BG42" s="3" t="s">
        <v>162</v>
      </c>
      <c r="BH42" s="3" t="s">
        <v>162</v>
      </c>
      <c r="BI42" s="3" t="s">
        <v>162</v>
      </c>
      <c r="BJ42" s="3" t="s">
        <v>162</v>
      </c>
      <c r="BK42" s="3" t="s">
        <v>162</v>
      </c>
      <c r="BL42" s="3" t="s">
        <v>162</v>
      </c>
      <c r="BM42" s="3" t="s">
        <v>162</v>
      </c>
      <c r="BN42" s="3" t="s">
        <v>162</v>
      </c>
      <c r="BO42" s="3" t="s">
        <v>162</v>
      </c>
      <c r="BP42" s="3" t="s">
        <v>162</v>
      </c>
      <c r="BQ42" s="3">
        <v>0.1</v>
      </c>
      <c r="BR42" s="3">
        <v>0.1</v>
      </c>
      <c r="BS42" s="3">
        <v>0.1</v>
      </c>
      <c r="BU42" s="1"/>
      <c r="BV42" s="11" t="s">
        <v>164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 t="s">
        <v>162</v>
      </c>
      <c r="CM42" s="3" t="s">
        <v>162</v>
      </c>
      <c r="CN42" s="3" t="s">
        <v>162</v>
      </c>
      <c r="CO42" s="3">
        <v>0</v>
      </c>
      <c r="CP42" s="3">
        <v>0</v>
      </c>
      <c r="CQ42" s="3">
        <v>0</v>
      </c>
      <c r="CS42" s="1"/>
      <c r="CT42" s="11" t="s">
        <v>164</v>
      </c>
      <c r="CU42" s="3">
        <v>0</v>
      </c>
      <c r="CV42" s="3">
        <v>0</v>
      </c>
      <c r="CW42" s="3" t="s">
        <v>162</v>
      </c>
      <c r="CX42" s="3" t="s">
        <v>162</v>
      </c>
      <c r="CY42" s="3">
        <v>0</v>
      </c>
      <c r="CZ42" s="3">
        <v>0</v>
      </c>
      <c r="DA42" s="3">
        <v>0</v>
      </c>
      <c r="DB42" s="3">
        <v>0</v>
      </c>
      <c r="DC42" s="3" t="s">
        <v>162</v>
      </c>
      <c r="DD42" s="3" t="s">
        <v>162</v>
      </c>
      <c r="DE42" s="3" t="s">
        <v>162</v>
      </c>
      <c r="DF42" s="3" t="s">
        <v>162</v>
      </c>
      <c r="DG42" s="3" t="s">
        <v>162</v>
      </c>
      <c r="DH42" s="3" t="s">
        <v>162</v>
      </c>
      <c r="DI42" s="3" t="s">
        <v>162</v>
      </c>
      <c r="DJ42" s="3" t="s">
        <v>162</v>
      </c>
      <c r="DK42" s="3" t="s">
        <v>162</v>
      </c>
      <c r="DL42" s="3" t="s">
        <v>162</v>
      </c>
      <c r="DM42" s="3" t="s">
        <v>162</v>
      </c>
      <c r="DN42" s="3" t="s">
        <v>162</v>
      </c>
      <c r="DO42" s="3" t="s">
        <v>162</v>
      </c>
      <c r="DQ42" s="1"/>
      <c r="DR42" s="11" t="s">
        <v>164</v>
      </c>
      <c r="DS42" s="3" t="s">
        <v>162</v>
      </c>
      <c r="DT42" s="3" t="s">
        <v>162</v>
      </c>
      <c r="DU42" s="3" t="s">
        <v>162</v>
      </c>
      <c r="DV42" s="3" t="s">
        <v>162</v>
      </c>
      <c r="DW42" s="3">
        <v>0</v>
      </c>
      <c r="DX42" s="3">
        <v>0</v>
      </c>
      <c r="DY42" s="3" t="s">
        <v>162</v>
      </c>
      <c r="DZ42" s="3" t="s">
        <v>162</v>
      </c>
      <c r="EA42" s="3" t="s">
        <v>162</v>
      </c>
      <c r="EB42" s="3" t="s">
        <v>162</v>
      </c>
      <c r="EC42" s="3" t="s">
        <v>162</v>
      </c>
      <c r="ED42" s="3" t="s">
        <v>162</v>
      </c>
      <c r="EE42" s="3" t="s">
        <v>162</v>
      </c>
      <c r="EF42" s="3" t="s">
        <v>162</v>
      </c>
      <c r="EG42" s="3">
        <v>0</v>
      </c>
      <c r="EH42" s="3">
        <v>0</v>
      </c>
      <c r="EI42" s="3" t="s">
        <v>162</v>
      </c>
      <c r="EJ42" s="3">
        <v>0</v>
      </c>
      <c r="EK42" s="3">
        <v>0</v>
      </c>
      <c r="EL42" s="3">
        <v>0</v>
      </c>
      <c r="EM42" s="3">
        <v>0</v>
      </c>
      <c r="EO42" s="1"/>
      <c r="EP42" s="11" t="s">
        <v>164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 t="s">
        <v>162</v>
      </c>
      <c r="EX42" s="3" t="s">
        <v>162</v>
      </c>
      <c r="EY42" s="3" t="s">
        <v>162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 t="s">
        <v>162</v>
      </c>
      <c r="FF42" s="3" t="s">
        <v>162</v>
      </c>
      <c r="FG42" s="3" t="s">
        <v>162</v>
      </c>
      <c r="FH42" s="3" t="s">
        <v>162</v>
      </c>
      <c r="FI42" s="3">
        <v>0</v>
      </c>
      <c r="FJ42" s="3">
        <v>0</v>
      </c>
      <c r="FK42" s="3">
        <v>0</v>
      </c>
    </row>
    <row r="43" ht="14.5" spans="1:167">
      <c r="A43" s="1"/>
      <c r="B43" s="11" t="s">
        <v>165</v>
      </c>
      <c r="C43" s="3" t="s">
        <v>162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Y43" s="1"/>
      <c r="Z43" s="11" t="s">
        <v>165</v>
      </c>
      <c r="AA43" s="3">
        <v>0</v>
      </c>
      <c r="AB43" s="3">
        <v>0</v>
      </c>
      <c r="AC43" s="3">
        <v>0</v>
      </c>
      <c r="AD43" s="3">
        <v>0</v>
      </c>
      <c r="AE43" s="3" t="s">
        <v>162</v>
      </c>
      <c r="AF43" s="3" t="s">
        <v>162</v>
      </c>
      <c r="AG43" s="3" t="s">
        <v>162</v>
      </c>
      <c r="AH43" s="3" t="s">
        <v>162</v>
      </c>
      <c r="AI43" s="3" t="s">
        <v>162</v>
      </c>
      <c r="AJ43" s="3" t="s">
        <v>162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W43" s="1"/>
      <c r="AX43" s="11" t="s">
        <v>165</v>
      </c>
      <c r="AY43" s="3" t="s">
        <v>162</v>
      </c>
      <c r="AZ43" s="3" t="s">
        <v>162</v>
      </c>
      <c r="BA43" s="3" t="s">
        <v>162</v>
      </c>
      <c r="BB43" s="3" t="s">
        <v>162</v>
      </c>
      <c r="BC43" s="3" t="s">
        <v>162</v>
      </c>
      <c r="BD43" s="3" t="s">
        <v>162</v>
      </c>
      <c r="BE43" s="3" t="s">
        <v>162</v>
      </c>
      <c r="BF43" s="3" t="s">
        <v>162</v>
      </c>
      <c r="BG43" s="3" t="s">
        <v>162</v>
      </c>
      <c r="BH43" s="3" t="s">
        <v>162</v>
      </c>
      <c r="BI43" s="3" t="s">
        <v>162</v>
      </c>
      <c r="BJ43" s="3" t="s">
        <v>162</v>
      </c>
      <c r="BK43" s="3" t="s">
        <v>162</v>
      </c>
      <c r="BL43" s="3" t="s">
        <v>162</v>
      </c>
      <c r="BM43" s="3" t="s">
        <v>162</v>
      </c>
      <c r="BN43" s="3" t="s">
        <v>162</v>
      </c>
      <c r="BO43" s="3" t="s">
        <v>162</v>
      </c>
      <c r="BP43" s="3" t="s">
        <v>162</v>
      </c>
      <c r="BQ43" s="3" t="s">
        <v>162</v>
      </c>
      <c r="BR43" s="3">
        <v>0</v>
      </c>
      <c r="BS43" s="3">
        <v>0</v>
      </c>
      <c r="BU43" s="1"/>
      <c r="BV43" s="11" t="s">
        <v>165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165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 t="s">
        <v>162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166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166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 t="s">
        <v>162</v>
      </c>
      <c r="BJ44" s="3" t="s">
        <v>162</v>
      </c>
      <c r="BK44" s="3" t="s">
        <v>162</v>
      </c>
      <c r="BL44" s="3" t="s">
        <v>162</v>
      </c>
      <c r="BM44" s="3" t="s">
        <v>162</v>
      </c>
      <c r="BN44" s="3" t="s">
        <v>162</v>
      </c>
      <c r="BO44" s="3" t="s">
        <v>162</v>
      </c>
      <c r="BP44" s="3" t="s">
        <v>162</v>
      </c>
      <c r="BQ44" s="3" t="s">
        <v>162</v>
      </c>
      <c r="BR44" s="3">
        <v>0</v>
      </c>
      <c r="BS44" s="3">
        <v>0</v>
      </c>
      <c r="BU44" s="1"/>
      <c r="BV44" s="11" t="s">
        <v>166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 t="s">
        <v>162</v>
      </c>
      <c r="CL44" s="3" t="s">
        <v>162</v>
      </c>
      <c r="CM44" s="3" t="s">
        <v>162</v>
      </c>
      <c r="CN44" s="3" t="s">
        <v>162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166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166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167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 t="s">
        <v>162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Y45" s="1"/>
      <c r="Z45" s="11" t="s">
        <v>167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 t="s">
        <v>162</v>
      </c>
      <c r="AH45" s="3" t="s">
        <v>162</v>
      </c>
      <c r="AI45" s="3" t="s">
        <v>162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 t="s">
        <v>162</v>
      </c>
      <c r="AR45" s="3" t="s">
        <v>162</v>
      </c>
      <c r="AS45" s="3">
        <v>0</v>
      </c>
      <c r="AT45" s="3">
        <v>0</v>
      </c>
      <c r="AU45" s="3">
        <v>0</v>
      </c>
      <c r="AW45" s="1"/>
      <c r="AX45" s="11" t="s">
        <v>167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 t="s">
        <v>162</v>
      </c>
      <c r="BI45" s="3">
        <v>0</v>
      </c>
      <c r="BJ45" s="3">
        <v>0</v>
      </c>
      <c r="BK45" s="3">
        <v>0</v>
      </c>
      <c r="BL45" s="3">
        <v>0</v>
      </c>
      <c r="BM45" s="3" t="s">
        <v>162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U45" s="1"/>
      <c r="BV45" s="11" t="s">
        <v>167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 t="s">
        <v>162</v>
      </c>
      <c r="CD45" s="3" t="s">
        <v>162</v>
      </c>
      <c r="CE45" s="3" t="s">
        <v>162</v>
      </c>
      <c r="CF45" s="3" t="s">
        <v>162</v>
      </c>
      <c r="CG45" s="3">
        <v>0</v>
      </c>
      <c r="CH45" s="3">
        <v>0</v>
      </c>
      <c r="CI45" s="3" t="s">
        <v>162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167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 t="s">
        <v>162</v>
      </c>
      <c r="DF45" s="3" t="s">
        <v>162</v>
      </c>
      <c r="DG45" s="3" t="s">
        <v>162</v>
      </c>
      <c r="DH45" s="3" t="s">
        <v>162</v>
      </c>
      <c r="DI45" s="3" t="s">
        <v>162</v>
      </c>
      <c r="DJ45" s="3" t="s">
        <v>162</v>
      </c>
      <c r="DK45" s="3" t="s">
        <v>162</v>
      </c>
      <c r="DL45" s="3" t="s">
        <v>162</v>
      </c>
      <c r="DM45" s="3" t="s">
        <v>162</v>
      </c>
      <c r="DN45" s="3">
        <v>0</v>
      </c>
      <c r="DO45" s="3">
        <v>0</v>
      </c>
      <c r="DQ45" s="1"/>
      <c r="DR45" s="11" t="s">
        <v>167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 t="s">
        <v>162</v>
      </c>
      <c r="EL45" s="3">
        <v>0</v>
      </c>
      <c r="EM45" s="3">
        <v>0</v>
      </c>
      <c r="EO45" s="1"/>
      <c r="EP45" s="11" t="s">
        <v>167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 t="s">
        <v>162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168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168</v>
      </c>
      <c r="AA46" s="3" t="s">
        <v>162</v>
      </c>
      <c r="AB46" s="3" t="s">
        <v>162</v>
      </c>
      <c r="AC46" s="3" t="s">
        <v>162</v>
      </c>
      <c r="AD46" s="3" t="s">
        <v>162</v>
      </c>
      <c r="AE46" s="3" t="s">
        <v>162</v>
      </c>
      <c r="AF46" s="3" t="s">
        <v>162</v>
      </c>
      <c r="AG46" s="3" t="s">
        <v>162</v>
      </c>
      <c r="AH46" s="3" t="s">
        <v>162</v>
      </c>
      <c r="AI46" s="3" t="s">
        <v>162</v>
      </c>
      <c r="AJ46" s="3" t="s">
        <v>162</v>
      </c>
      <c r="AK46" s="3" t="s">
        <v>162</v>
      </c>
      <c r="AL46" s="3" t="s">
        <v>162</v>
      </c>
      <c r="AM46" s="3" t="s">
        <v>162</v>
      </c>
      <c r="AN46" s="3" t="s">
        <v>162</v>
      </c>
      <c r="AO46" s="3" t="s">
        <v>162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168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 t="s">
        <v>162</v>
      </c>
      <c r="BI46" s="3" t="s">
        <v>162</v>
      </c>
      <c r="BJ46" s="3" t="s">
        <v>162</v>
      </c>
      <c r="BK46" s="3" t="s">
        <v>162</v>
      </c>
      <c r="BL46" s="3" t="s">
        <v>162</v>
      </c>
      <c r="BM46" s="3" t="s">
        <v>162</v>
      </c>
      <c r="BN46" s="3" t="s">
        <v>162</v>
      </c>
      <c r="BO46" s="3" t="s">
        <v>162</v>
      </c>
      <c r="BP46" s="3" t="s">
        <v>162</v>
      </c>
      <c r="BQ46" s="3" t="s">
        <v>162</v>
      </c>
      <c r="BR46" s="3">
        <v>1</v>
      </c>
      <c r="BS46" s="3">
        <v>0.7</v>
      </c>
      <c r="BU46" s="1"/>
      <c r="BV46" s="11" t="s">
        <v>168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 t="s">
        <v>162</v>
      </c>
      <c r="CF46" s="3" t="s">
        <v>162</v>
      </c>
      <c r="CG46" s="3" t="s">
        <v>162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 t="s">
        <v>162</v>
      </c>
      <c r="DZ46" s="3" t="s">
        <v>162</v>
      </c>
      <c r="EA46" s="3" t="s">
        <v>162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168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169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 t="s">
        <v>162</v>
      </c>
      <c r="AB47" s="3" t="s">
        <v>162</v>
      </c>
      <c r="AC47" s="3" t="s">
        <v>162</v>
      </c>
      <c r="AD47" s="3" t="s">
        <v>162</v>
      </c>
      <c r="AE47" s="3" t="s">
        <v>162</v>
      </c>
      <c r="AF47" s="3">
        <v>0</v>
      </c>
      <c r="AG47" s="3" t="s">
        <v>162</v>
      </c>
      <c r="AH47" s="3" t="s">
        <v>162</v>
      </c>
      <c r="AI47" s="3" t="s">
        <v>162</v>
      </c>
      <c r="AJ47" s="3" t="s">
        <v>162</v>
      </c>
      <c r="AK47" s="3" t="s">
        <v>162</v>
      </c>
      <c r="AL47" s="3" t="s">
        <v>162</v>
      </c>
      <c r="AM47" s="3" t="s">
        <v>162</v>
      </c>
      <c r="AN47" s="3" t="s">
        <v>162</v>
      </c>
      <c r="AO47" s="3" t="s">
        <v>162</v>
      </c>
      <c r="AP47" s="3" t="s">
        <v>162</v>
      </c>
      <c r="AQ47" s="3" t="s">
        <v>162</v>
      </c>
      <c r="AR47" s="3" t="s">
        <v>162</v>
      </c>
      <c r="AS47" s="3" t="s">
        <v>162</v>
      </c>
      <c r="AT47" s="3">
        <v>0</v>
      </c>
      <c r="AU47" s="3">
        <v>0</v>
      </c>
      <c r="AW47" s="1"/>
      <c r="AX47" s="11" t="s">
        <v>169</v>
      </c>
      <c r="AY47" s="3" t="s">
        <v>162</v>
      </c>
      <c r="AZ47" s="3" t="s">
        <v>162</v>
      </c>
      <c r="BA47" s="3" t="s">
        <v>162</v>
      </c>
      <c r="BB47" s="3" t="s">
        <v>162</v>
      </c>
      <c r="BC47" s="3" t="s">
        <v>162</v>
      </c>
      <c r="BD47" s="3" t="s">
        <v>162</v>
      </c>
      <c r="BE47" s="3" t="s">
        <v>162</v>
      </c>
      <c r="BF47" s="3" t="s">
        <v>162</v>
      </c>
      <c r="BG47" s="3" t="s">
        <v>162</v>
      </c>
      <c r="BH47" s="3" t="s">
        <v>162</v>
      </c>
      <c r="BI47" s="3" t="s">
        <v>162</v>
      </c>
      <c r="BJ47" s="3">
        <v>10.6</v>
      </c>
      <c r="BK47" s="3" t="s">
        <v>162</v>
      </c>
      <c r="BL47" s="3" t="s">
        <v>162</v>
      </c>
      <c r="BM47" s="3" t="s">
        <v>162</v>
      </c>
      <c r="BN47" s="3">
        <v>8.7</v>
      </c>
      <c r="BO47" s="3">
        <v>9.4</v>
      </c>
      <c r="BP47" s="3" t="s">
        <v>162</v>
      </c>
      <c r="BQ47" s="3" t="s">
        <v>162</v>
      </c>
      <c r="BR47" s="3">
        <v>9.3</v>
      </c>
      <c r="BS47" s="3">
        <v>7.9</v>
      </c>
      <c r="BU47" s="1"/>
      <c r="BV47" s="11" t="s">
        <v>169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 t="s">
        <v>162</v>
      </c>
      <c r="EI47" s="3" t="s">
        <v>162</v>
      </c>
      <c r="EJ47" s="3" t="s">
        <v>162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170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170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170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69.1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8.2</v>
      </c>
      <c r="J51" s="5">
        <v>4.8</v>
      </c>
      <c r="K51" s="5">
        <v>24</v>
      </c>
      <c r="L51" s="5">
        <v>59.1</v>
      </c>
      <c r="M51" s="5">
        <v>51.1</v>
      </c>
      <c r="N51" s="5">
        <v>55.5</v>
      </c>
      <c r="O51" s="5">
        <v>30.8</v>
      </c>
      <c r="P51" s="5">
        <v>23.5</v>
      </c>
      <c r="Q51" s="5">
        <v>0</v>
      </c>
      <c r="R51" s="5">
        <v>0</v>
      </c>
      <c r="S51" s="5">
        <v>0</v>
      </c>
      <c r="T51" s="5">
        <v>15.3</v>
      </c>
      <c r="U51" s="5">
        <v>21.9</v>
      </c>
      <c r="V51" s="5">
        <v>17.7</v>
      </c>
      <c r="W51" s="5">
        <v>15.3</v>
      </c>
      <c r="Y51" s="8"/>
      <c r="Z51" s="9" t="s">
        <v>176</v>
      </c>
      <c r="AA51" s="5">
        <v>33.7</v>
      </c>
      <c r="AB51" s="5">
        <v>21.5</v>
      </c>
      <c r="AC51" s="5">
        <v>23.7</v>
      </c>
      <c r="AD51" s="5">
        <v>27.7</v>
      </c>
      <c r="AE51" s="5">
        <v>27.3</v>
      </c>
      <c r="AF51" s="5">
        <v>29.1</v>
      </c>
      <c r="AG51" s="5">
        <v>30.4</v>
      </c>
      <c r="AH51" s="5">
        <v>37.2</v>
      </c>
      <c r="AI51" s="5">
        <v>36.4</v>
      </c>
      <c r="AJ51" s="5">
        <v>35.5</v>
      </c>
      <c r="AK51" s="5">
        <v>32.1</v>
      </c>
      <c r="AL51" s="5">
        <v>31.7</v>
      </c>
      <c r="AM51" s="5">
        <v>32.7</v>
      </c>
      <c r="AN51" s="5">
        <v>35.4</v>
      </c>
      <c r="AO51" s="5">
        <v>36</v>
      </c>
      <c r="AP51" s="5">
        <v>36.3</v>
      </c>
      <c r="AQ51" s="5">
        <v>35.2</v>
      </c>
      <c r="AR51" s="5">
        <v>36.5</v>
      </c>
      <c r="AS51" s="5">
        <v>35.9</v>
      </c>
      <c r="AT51" s="5">
        <v>35.2</v>
      </c>
      <c r="AU51" s="5">
        <v>18.3</v>
      </c>
      <c r="AW51" s="8"/>
      <c r="AX51" s="9" t="s">
        <v>176</v>
      </c>
      <c r="AY51" s="5">
        <v>71.9</v>
      </c>
      <c r="AZ51" s="5">
        <v>69.8</v>
      </c>
      <c r="BA51" s="5">
        <v>67.9</v>
      </c>
      <c r="BB51" s="5">
        <v>70.1</v>
      </c>
      <c r="BC51" s="5">
        <v>69.7</v>
      </c>
      <c r="BD51" s="5">
        <v>69.4</v>
      </c>
      <c r="BE51" s="5">
        <v>71.2</v>
      </c>
      <c r="BF51" s="5">
        <v>72.7</v>
      </c>
      <c r="BG51" s="5">
        <v>72.3</v>
      </c>
      <c r="BH51" s="5">
        <v>72.5</v>
      </c>
      <c r="BI51" s="5">
        <v>71.9</v>
      </c>
      <c r="BJ51" s="5">
        <v>72.4</v>
      </c>
      <c r="BK51" s="5">
        <v>71.9</v>
      </c>
      <c r="BL51" s="5">
        <v>69</v>
      </c>
      <c r="BM51" s="5">
        <v>69.8</v>
      </c>
      <c r="BN51" s="5">
        <v>69.5</v>
      </c>
      <c r="BO51" s="5">
        <v>71.6</v>
      </c>
      <c r="BP51" s="5">
        <v>71.6</v>
      </c>
      <c r="BQ51" s="5">
        <v>71.9</v>
      </c>
      <c r="BR51" s="5">
        <v>71.4</v>
      </c>
      <c r="BS51" s="5">
        <v>70.6</v>
      </c>
      <c r="BU51" s="8"/>
      <c r="BV51" s="9" t="s">
        <v>176</v>
      </c>
      <c r="BW51" s="5">
        <v>49.7</v>
      </c>
      <c r="BX51" s="5">
        <v>49.6</v>
      </c>
      <c r="BY51" s="5">
        <v>19.1</v>
      </c>
      <c r="BZ51" s="5">
        <v>19</v>
      </c>
      <c r="CA51" s="5">
        <v>18.8</v>
      </c>
      <c r="CB51" s="5">
        <v>18.6</v>
      </c>
      <c r="CC51" s="5">
        <v>22.6</v>
      </c>
      <c r="CD51" s="5">
        <v>23.3</v>
      </c>
      <c r="CE51" s="5">
        <v>24.4</v>
      </c>
      <c r="CF51" s="5">
        <v>25.5</v>
      </c>
      <c r="CG51" s="5">
        <v>20.6</v>
      </c>
      <c r="CH51" s="5">
        <v>19.8</v>
      </c>
      <c r="CI51" s="5">
        <v>20.5</v>
      </c>
      <c r="CJ51" s="5">
        <v>25.7</v>
      </c>
      <c r="CK51" s="5">
        <v>23.8</v>
      </c>
      <c r="CL51" s="5">
        <v>24.9</v>
      </c>
      <c r="CM51" s="5">
        <v>25</v>
      </c>
      <c r="CN51" s="5">
        <v>24.7</v>
      </c>
      <c r="CO51" s="5">
        <v>25.4</v>
      </c>
      <c r="CP51" s="5">
        <v>24.3</v>
      </c>
      <c r="CQ51" s="5">
        <v>22.8</v>
      </c>
      <c r="CS51" s="8"/>
      <c r="CT51" s="9" t="s">
        <v>176</v>
      </c>
      <c r="CU51" s="5">
        <v>32.1</v>
      </c>
      <c r="CV51" s="5">
        <v>28.9</v>
      </c>
      <c r="CW51" s="5">
        <v>27.9</v>
      </c>
      <c r="CX51" s="5">
        <v>27.8</v>
      </c>
      <c r="CY51" s="5">
        <v>27.6</v>
      </c>
      <c r="CZ51" s="5">
        <v>26.2</v>
      </c>
      <c r="DA51" s="5">
        <v>26</v>
      </c>
      <c r="DB51" s="5">
        <v>25.5</v>
      </c>
      <c r="DC51" s="5">
        <v>25.7</v>
      </c>
      <c r="DD51" s="5">
        <v>24.9</v>
      </c>
      <c r="DE51" s="5">
        <v>26.4</v>
      </c>
      <c r="DF51" s="5">
        <v>25.1</v>
      </c>
      <c r="DG51" s="5">
        <v>25.4</v>
      </c>
      <c r="DH51" s="5">
        <v>25.8</v>
      </c>
      <c r="DI51" s="5">
        <v>25.4</v>
      </c>
      <c r="DJ51" s="5">
        <v>25.3</v>
      </c>
      <c r="DK51" s="5">
        <v>26.4</v>
      </c>
      <c r="DL51" s="5">
        <v>26.3</v>
      </c>
      <c r="DM51" s="5">
        <v>26.8</v>
      </c>
      <c r="DN51" s="5">
        <v>26.8</v>
      </c>
      <c r="DO51" s="5">
        <v>27.2</v>
      </c>
      <c r="DQ51" s="8"/>
      <c r="DR51" s="9" t="s">
        <v>176</v>
      </c>
      <c r="DS51" s="5">
        <v>37.2</v>
      </c>
      <c r="DT51" s="5">
        <v>35.3</v>
      </c>
      <c r="DU51" s="5">
        <v>39.7</v>
      </c>
      <c r="DV51" s="5">
        <v>38.5</v>
      </c>
      <c r="DW51" s="5">
        <v>37.3</v>
      </c>
      <c r="DX51" s="5">
        <v>37.1</v>
      </c>
      <c r="DY51" s="5">
        <v>34.2</v>
      </c>
      <c r="DZ51" s="5">
        <v>33.5</v>
      </c>
      <c r="EA51" s="5">
        <v>36.4</v>
      </c>
      <c r="EB51" s="5">
        <v>32.5</v>
      </c>
      <c r="EC51" s="5">
        <v>29.7</v>
      </c>
      <c r="ED51" s="5">
        <v>28</v>
      </c>
      <c r="EE51" s="5">
        <v>28.3</v>
      </c>
      <c r="EF51" s="5">
        <v>27.7</v>
      </c>
      <c r="EG51" s="5">
        <v>29.2</v>
      </c>
      <c r="EH51" s="5">
        <v>28.1</v>
      </c>
      <c r="EI51" s="5">
        <v>28.3</v>
      </c>
      <c r="EJ51" s="5">
        <v>28</v>
      </c>
      <c r="EK51" s="5">
        <v>28.6</v>
      </c>
      <c r="EL51" s="5">
        <v>28.8</v>
      </c>
      <c r="EM51" s="5">
        <v>34.4</v>
      </c>
      <c r="EO51" s="8"/>
      <c r="EP51" s="9" t="s">
        <v>176</v>
      </c>
      <c r="EQ51" s="5">
        <v>22.1</v>
      </c>
      <c r="ER51" s="5">
        <v>11.8</v>
      </c>
      <c r="ES51" s="5">
        <v>10.4</v>
      </c>
      <c r="ET51" s="5">
        <v>9.5</v>
      </c>
      <c r="EU51" s="5">
        <v>9.8</v>
      </c>
      <c r="EV51" s="5">
        <v>11.6</v>
      </c>
      <c r="EW51" s="5">
        <v>36.4</v>
      </c>
      <c r="EX51" s="5">
        <v>35.7</v>
      </c>
      <c r="EY51" s="5">
        <v>35.2</v>
      </c>
      <c r="EZ51" s="5">
        <v>34.5</v>
      </c>
      <c r="FA51" s="5">
        <v>33</v>
      </c>
      <c r="FB51" s="5">
        <v>33.7</v>
      </c>
      <c r="FC51" s="5">
        <v>34.7</v>
      </c>
      <c r="FD51" s="5">
        <v>33.8</v>
      </c>
      <c r="FE51" s="5">
        <v>32</v>
      </c>
      <c r="FF51" s="5">
        <v>31.1</v>
      </c>
      <c r="FG51" s="5">
        <v>12.7</v>
      </c>
      <c r="FH51" s="5">
        <v>38.6</v>
      </c>
      <c r="FI51" s="5">
        <v>38.4</v>
      </c>
      <c r="FJ51" s="5">
        <v>41.8</v>
      </c>
      <c r="FK51" s="5">
        <v>40.4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177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177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177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177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177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177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178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178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178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178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178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178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DP50" workbookViewId="0">
      <selection activeCell="DQ57" sqref="DQ57:DR57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2" max="122" width="44.8181818181818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Y5" s="2" t="s">
        <v>149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3"/>
      <c r="AN5" s="1"/>
      <c r="AO5" s="1"/>
      <c r="AP5" s="1"/>
      <c r="AQ5" s="1"/>
      <c r="AR5" s="1"/>
      <c r="AS5" s="1"/>
      <c r="AT5" s="1"/>
      <c r="AU5" s="1"/>
      <c r="AW5" s="2" t="s">
        <v>149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1"/>
      <c r="BI5" s="1"/>
      <c r="BJ5" s="1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1"/>
      <c r="CG5" s="1"/>
      <c r="CH5" s="1"/>
      <c r="CI5" s="3"/>
      <c r="CJ5" s="1"/>
      <c r="CK5" s="1"/>
      <c r="CL5" s="1"/>
      <c r="CM5" s="1"/>
      <c r="CN5" s="1"/>
      <c r="CO5" s="1"/>
      <c r="CP5" s="1"/>
      <c r="CQ5" s="1"/>
      <c r="CS5" s="2" t="s">
        <v>149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1"/>
      <c r="DE5" s="1"/>
      <c r="DF5" s="1"/>
      <c r="DG5" s="3"/>
      <c r="DH5" s="1"/>
      <c r="DI5" s="1"/>
      <c r="DJ5" s="1"/>
      <c r="DK5" s="1"/>
      <c r="DL5" s="1"/>
      <c r="DM5" s="1"/>
      <c r="DN5" s="1"/>
      <c r="DO5" s="1"/>
      <c r="DQ5" s="2" t="s">
        <v>149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1"/>
      <c r="FA5" s="1"/>
      <c r="FB5" s="1"/>
      <c r="FC5" s="3"/>
      <c r="FD5" s="1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U6" s="1"/>
      <c r="BV6" s="1"/>
      <c r="BW6" s="1"/>
      <c r="BX6" s="1"/>
      <c r="BY6" s="1"/>
      <c r="BZ6" s="1"/>
      <c r="CA6" s="1"/>
      <c r="CB6" s="3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</row>
    <row r="7" ht="17.5" spans="1:167">
      <c r="A7" s="4" t="s">
        <v>150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151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152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154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155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224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224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224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224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224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224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224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4.5" spans="1:167">
      <c r="A9" s="1"/>
      <c r="B9" s="1"/>
      <c r="C9" s="1"/>
      <c r="D9" s="1"/>
      <c r="E9" s="1"/>
      <c r="F9" s="1"/>
      <c r="G9" s="1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Y9" s="1"/>
      <c r="Z9" s="1"/>
      <c r="AA9" s="1"/>
      <c r="AB9" s="1"/>
      <c r="AC9" s="1"/>
      <c r="AD9" s="1"/>
      <c r="AE9" s="1"/>
      <c r="AF9" s="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W9" s="1"/>
      <c r="AX9" s="1"/>
      <c r="AY9" s="1"/>
      <c r="AZ9" s="1"/>
      <c r="BA9" s="1"/>
      <c r="BB9" s="1"/>
      <c r="BC9" s="1"/>
      <c r="BD9" s="5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U9" s="1"/>
      <c r="BV9" s="1"/>
      <c r="BW9" s="1"/>
      <c r="BX9" s="1"/>
      <c r="BY9" s="1"/>
      <c r="BZ9" s="1"/>
      <c r="CA9" s="1"/>
      <c r="CB9" s="5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S9" s="1"/>
      <c r="CT9" s="1"/>
      <c r="CU9" s="1"/>
      <c r="CV9" s="1"/>
      <c r="CW9" s="1"/>
      <c r="CX9" s="1"/>
      <c r="CY9" s="1"/>
      <c r="CZ9" s="5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Q9" s="1"/>
      <c r="DR9" s="1"/>
      <c r="DS9" s="1"/>
      <c r="DT9" s="1"/>
      <c r="DU9" s="1"/>
      <c r="DV9" s="1"/>
      <c r="DW9" s="1"/>
      <c r="DX9" s="5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</row>
    <row r="13" ht="13" spans="1:167">
      <c r="A13" s="8"/>
      <c r="B13" s="9" t="s">
        <v>225</v>
      </c>
      <c r="C13" s="5">
        <v>27.3</v>
      </c>
      <c r="D13" s="5">
        <v>25.7</v>
      </c>
      <c r="E13" s="5">
        <v>27.4</v>
      </c>
      <c r="F13" s="5">
        <v>27.2</v>
      </c>
      <c r="G13" s="5">
        <v>30.2</v>
      </c>
      <c r="H13" s="5">
        <v>32</v>
      </c>
      <c r="I13" s="5">
        <v>34.7</v>
      </c>
      <c r="J13" s="5">
        <v>35.8</v>
      </c>
      <c r="K13" s="5">
        <v>32.9</v>
      </c>
      <c r="L13" s="5">
        <v>32</v>
      </c>
      <c r="M13" s="5">
        <v>31.2</v>
      </c>
      <c r="N13" s="5">
        <v>24.9</v>
      </c>
      <c r="O13" s="5">
        <v>27.4</v>
      </c>
      <c r="P13" s="5">
        <v>26.8</v>
      </c>
      <c r="Q13" s="5">
        <v>19.7</v>
      </c>
      <c r="R13" s="5">
        <v>18.8</v>
      </c>
      <c r="S13" s="5">
        <v>20.4</v>
      </c>
      <c r="T13" s="5">
        <v>24.4</v>
      </c>
      <c r="U13" s="5">
        <v>26.2</v>
      </c>
      <c r="V13" s="5">
        <v>25.2</v>
      </c>
      <c r="W13" s="5">
        <v>24.3</v>
      </c>
      <c r="Y13" s="8"/>
      <c r="Z13" s="9" t="s">
        <v>225</v>
      </c>
      <c r="AA13" s="5">
        <v>124.8</v>
      </c>
      <c r="AB13" s="5">
        <v>118.5</v>
      </c>
      <c r="AC13" s="5">
        <v>126.7</v>
      </c>
      <c r="AD13" s="5">
        <v>124</v>
      </c>
      <c r="AE13" s="5">
        <v>132.6</v>
      </c>
      <c r="AF13" s="5">
        <v>128.1</v>
      </c>
      <c r="AG13" s="5">
        <v>114.1</v>
      </c>
      <c r="AH13" s="5">
        <v>111.9</v>
      </c>
      <c r="AI13" s="5">
        <v>116.6</v>
      </c>
      <c r="AJ13" s="5">
        <v>111.3</v>
      </c>
      <c r="AK13" s="5">
        <v>108.4</v>
      </c>
      <c r="AL13" s="5">
        <v>114.2</v>
      </c>
      <c r="AM13" s="5">
        <v>118.3</v>
      </c>
      <c r="AN13" s="5">
        <v>132</v>
      </c>
      <c r="AO13" s="5">
        <v>125.7</v>
      </c>
      <c r="AP13" s="5">
        <v>108.8</v>
      </c>
      <c r="AQ13" s="5">
        <v>103.9</v>
      </c>
      <c r="AR13" s="5">
        <v>101</v>
      </c>
      <c r="AS13" s="5">
        <v>99.3</v>
      </c>
      <c r="AT13" s="5">
        <v>109.5</v>
      </c>
      <c r="AU13" s="5">
        <v>99.8</v>
      </c>
      <c r="AW13" s="8"/>
      <c r="AX13" s="9" t="s">
        <v>225</v>
      </c>
      <c r="AY13" s="5">
        <v>209.3</v>
      </c>
      <c r="AZ13" s="5">
        <v>189.3</v>
      </c>
      <c r="BA13" s="5">
        <v>201.4</v>
      </c>
      <c r="BB13" s="5">
        <v>210.9</v>
      </c>
      <c r="BC13" s="5">
        <v>219.7</v>
      </c>
      <c r="BD13" s="5">
        <v>223.9</v>
      </c>
      <c r="BE13" s="5">
        <v>225.7</v>
      </c>
      <c r="BF13" s="5">
        <v>231.5</v>
      </c>
      <c r="BG13" s="5">
        <v>226.3</v>
      </c>
      <c r="BH13" s="5">
        <v>195</v>
      </c>
      <c r="BI13" s="5">
        <v>195.2</v>
      </c>
      <c r="BJ13" s="5">
        <v>204.8</v>
      </c>
      <c r="BK13" s="5">
        <v>199</v>
      </c>
      <c r="BL13" s="5">
        <v>191.6</v>
      </c>
      <c r="BM13" s="5">
        <v>181.4</v>
      </c>
      <c r="BN13" s="5">
        <v>177.5</v>
      </c>
      <c r="BO13" s="5">
        <v>165.1</v>
      </c>
      <c r="BP13" s="5">
        <v>176.8</v>
      </c>
      <c r="BQ13" s="5">
        <v>179.7</v>
      </c>
      <c r="BR13" s="5">
        <v>168.3</v>
      </c>
      <c r="BS13" s="5">
        <v>161.5</v>
      </c>
      <c r="BU13" s="8"/>
      <c r="BV13" s="9" t="s">
        <v>225</v>
      </c>
      <c r="BW13" s="5">
        <v>15.9</v>
      </c>
      <c r="BX13" s="5">
        <v>15.2</v>
      </c>
      <c r="BY13" s="5">
        <v>17.4</v>
      </c>
      <c r="BZ13" s="5">
        <v>15.7</v>
      </c>
      <c r="CA13" s="5">
        <v>16.2</v>
      </c>
      <c r="CB13" s="5">
        <v>17.3</v>
      </c>
      <c r="CC13" s="5">
        <v>17.6</v>
      </c>
      <c r="CD13" s="5">
        <v>21.3</v>
      </c>
      <c r="CE13" s="5">
        <v>21</v>
      </c>
      <c r="CF13" s="5">
        <v>20.4</v>
      </c>
      <c r="CG13" s="5">
        <v>19.7</v>
      </c>
      <c r="CH13" s="5">
        <v>18.6</v>
      </c>
      <c r="CI13" s="5">
        <v>22.5</v>
      </c>
      <c r="CJ13" s="5">
        <v>17.9</v>
      </c>
      <c r="CK13" s="5">
        <v>18</v>
      </c>
      <c r="CL13" s="5">
        <v>21.6</v>
      </c>
      <c r="CM13" s="5">
        <v>23</v>
      </c>
      <c r="CN13" s="5">
        <v>23.7</v>
      </c>
      <c r="CO13" s="5">
        <v>18.8</v>
      </c>
      <c r="CP13" s="5">
        <v>19.4</v>
      </c>
      <c r="CQ13" s="5">
        <v>19.4</v>
      </c>
      <c r="CS13" s="8"/>
      <c r="CT13" s="9" t="s">
        <v>225</v>
      </c>
      <c r="CU13" s="5">
        <v>13.8</v>
      </c>
      <c r="CV13" s="5">
        <v>11.9</v>
      </c>
      <c r="CW13" s="5">
        <v>11.1</v>
      </c>
      <c r="CX13" s="5">
        <v>6.7</v>
      </c>
      <c r="CY13" s="5">
        <v>6</v>
      </c>
      <c r="CZ13" s="5">
        <v>5.7</v>
      </c>
      <c r="DA13" s="5">
        <v>11.6</v>
      </c>
      <c r="DB13" s="5">
        <v>10.9</v>
      </c>
      <c r="DC13" s="5">
        <v>13</v>
      </c>
      <c r="DD13" s="5">
        <v>8.9</v>
      </c>
      <c r="DE13" s="5">
        <v>10.1</v>
      </c>
      <c r="DF13" s="5">
        <v>14.6</v>
      </c>
      <c r="DG13" s="5">
        <v>17.4</v>
      </c>
      <c r="DH13" s="5">
        <v>19.8</v>
      </c>
      <c r="DI13" s="5">
        <v>22.8</v>
      </c>
      <c r="DJ13" s="5">
        <v>18.3</v>
      </c>
      <c r="DK13" s="5">
        <v>15.7</v>
      </c>
      <c r="DL13" s="5">
        <v>19.6</v>
      </c>
      <c r="DM13" s="5">
        <v>17.1</v>
      </c>
      <c r="DN13" s="5">
        <v>17.9</v>
      </c>
      <c r="DO13" s="5">
        <v>15.1</v>
      </c>
      <c r="DQ13" s="8"/>
      <c r="DR13" s="9" t="s">
        <v>225</v>
      </c>
      <c r="DS13" s="5">
        <v>84.6</v>
      </c>
      <c r="DT13" s="5">
        <v>61.3</v>
      </c>
      <c r="DU13" s="5">
        <v>57.4</v>
      </c>
      <c r="DV13" s="5">
        <v>51.8</v>
      </c>
      <c r="DW13" s="5">
        <v>48.5</v>
      </c>
      <c r="DX13" s="5">
        <v>45.7</v>
      </c>
      <c r="DY13" s="5">
        <v>58.9</v>
      </c>
      <c r="DZ13" s="5">
        <v>62.2</v>
      </c>
      <c r="EA13" s="5">
        <v>58.8</v>
      </c>
      <c r="EB13" s="5">
        <v>62.3</v>
      </c>
      <c r="EC13" s="5">
        <v>55.8</v>
      </c>
      <c r="ED13" s="5">
        <v>61.9</v>
      </c>
      <c r="EE13" s="5">
        <v>64</v>
      </c>
      <c r="EF13" s="5">
        <v>72.9</v>
      </c>
      <c r="EG13" s="5">
        <v>70.9</v>
      </c>
      <c r="EH13" s="5">
        <v>56.4</v>
      </c>
      <c r="EI13" s="5">
        <v>59.5</v>
      </c>
      <c r="EJ13" s="5">
        <v>60.7</v>
      </c>
      <c r="EK13" s="5">
        <v>53.7</v>
      </c>
      <c r="EL13" s="5">
        <v>60.2</v>
      </c>
      <c r="EM13" s="5">
        <v>57.8</v>
      </c>
      <c r="EO13" s="8"/>
      <c r="EP13" s="9" t="s">
        <v>225</v>
      </c>
      <c r="EQ13" s="5">
        <v>87.9</v>
      </c>
      <c r="ER13" s="5">
        <v>93.3</v>
      </c>
      <c r="ES13" s="5">
        <v>81.5</v>
      </c>
      <c r="ET13" s="5">
        <v>88.3</v>
      </c>
      <c r="EU13" s="5">
        <v>88.3</v>
      </c>
      <c r="EV13" s="5">
        <v>94.7</v>
      </c>
      <c r="EW13" s="5">
        <v>69.3</v>
      </c>
      <c r="EX13" s="5">
        <v>68.5</v>
      </c>
      <c r="EY13" s="5">
        <v>53.3</v>
      </c>
      <c r="EZ13" s="5">
        <v>49.1</v>
      </c>
      <c r="FA13" s="5">
        <v>51.7</v>
      </c>
      <c r="FB13" s="5">
        <v>49.9</v>
      </c>
      <c r="FC13" s="5">
        <v>52.8</v>
      </c>
      <c r="FD13" s="5">
        <v>59</v>
      </c>
      <c r="FE13" s="5">
        <v>63.5</v>
      </c>
      <c r="FF13" s="5">
        <v>61.4</v>
      </c>
      <c r="FG13" s="5">
        <v>51.9</v>
      </c>
      <c r="FH13" s="5">
        <v>58.4</v>
      </c>
      <c r="FI13" s="5">
        <v>57.5</v>
      </c>
      <c r="FJ13" s="5">
        <v>52.8</v>
      </c>
      <c r="FK13" s="5">
        <v>49.6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>
        <v>8.1</v>
      </c>
      <c r="D15" s="3">
        <v>7.6</v>
      </c>
      <c r="E15" s="3">
        <v>7.6</v>
      </c>
      <c r="F15" s="3">
        <v>7.9</v>
      </c>
      <c r="G15" s="3">
        <v>8.5</v>
      </c>
      <c r="H15" s="3">
        <v>11.4</v>
      </c>
      <c r="I15" s="3">
        <v>9.5</v>
      </c>
      <c r="J15" s="3">
        <v>9.1</v>
      </c>
      <c r="K15" s="3">
        <v>9.4</v>
      </c>
      <c r="L15" s="3">
        <v>10.2</v>
      </c>
      <c r="M15" s="3">
        <v>12.6</v>
      </c>
      <c r="N15" s="3">
        <v>10.2</v>
      </c>
      <c r="O15" s="3">
        <v>11.2</v>
      </c>
      <c r="P15" s="3" t="s">
        <v>162</v>
      </c>
      <c r="Q15" s="3">
        <v>8.2</v>
      </c>
      <c r="R15" s="3">
        <v>7.3</v>
      </c>
      <c r="S15" s="3" t="s">
        <v>162</v>
      </c>
      <c r="T15" s="3">
        <v>8.6</v>
      </c>
      <c r="U15" s="3" t="s">
        <v>162</v>
      </c>
      <c r="V15" s="3" t="s">
        <v>162</v>
      </c>
      <c r="W15" s="3" t="s">
        <v>162</v>
      </c>
      <c r="Y15" s="1"/>
      <c r="Z15" s="11" t="s">
        <v>161</v>
      </c>
      <c r="AA15" s="3">
        <v>47.8</v>
      </c>
      <c r="AB15" s="3">
        <v>49</v>
      </c>
      <c r="AC15" s="3">
        <v>48.8</v>
      </c>
      <c r="AD15" s="3">
        <v>52</v>
      </c>
      <c r="AE15" s="3">
        <v>52.7</v>
      </c>
      <c r="AF15" s="3">
        <v>59.9</v>
      </c>
      <c r="AG15" s="3">
        <v>43.6</v>
      </c>
      <c r="AH15" s="3">
        <v>41.8</v>
      </c>
      <c r="AI15" s="3">
        <v>41.1</v>
      </c>
      <c r="AJ15" s="3">
        <v>41.1</v>
      </c>
      <c r="AK15" s="3">
        <v>41</v>
      </c>
      <c r="AL15" s="3">
        <v>41.1</v>
      </c>
      <c r="AM15" s="3">
        <v>41.4</v>
      </c>
      <c r="AN15" s="3">
        <v>47.8</v>
      </c>
      <c r="AO15" s="3">
        <v>40</v>
      </c>
      <c r="AP15" s="3">
        <v>36.1</v>
      </c>
      <c r="AQ15" s="3">
        <v>36.2</v>
      </c>
      <c r="AR15" s="3">
        <v>35.4</v>
      </c>
      <c r="AS15" s="3">
        <v>36.1</v>
      </c>
      <c r="AT15" s="3">
        <v>39.3</v>
      </c>
      <c r="AU15" s="3">
        <v>39</v>
      </c>
      <c r="AW15" s="1"/>
      <c r="AX15" s="11" t="s">
        <v>161</v>
      </c>
      <c r="AY15" s="3">
        <v>64.1</v>
      </c>
      <c r="AZ15" s="3">
        <v>57.5</v>
      </c>
      <c r="BA15" s="3">
        <v>55.6</v>
      </c>
      <c r="BB15" s="3">
        <v>51.1</v>
      </c>
      <c r="BC15" s="3">
        <v>50</v>
      </c>
      <c r="BD15" s="3">
        <v>60.2</v>
      </c>
      <c r="BE15" s="3">
        <v>75.4</v>
      </c>
      <c r="BF15" s="3">
        <v>79.4</v>
      </c>
      <c r="BG15" s="3">
        <v>80.4</v>
      </c>
      <c r="BH15" s="3">
        <v>70.5</v>
      </c>
      <c r="BI15" s="3">
        <v>69.1</v>
      </c>
      <c r="BJ15" s="3">
        <v>74.6</v>
      </c>
      <c r="BK15" s="3">
        <v>76.8</v>
      </c>
      <c r="BL15" s="3">
        <v>72.5</v>
      </c>
      <c r="BM15" s="3">
        <v>63.9</v>
      </c>
      <c r="BN15" s="3">
        <v>63.6</v>
      </c>
      <c r="BO15" s="3">
        <v>59.4</v>
      </c>
      <c r="BP15" s="3">
        <v>57.5</v>
      </c>
      <c r="BQ15" s="3">
        <v>63.8</v>
      </c>
      <c r="BR15" s="3">
        <v>57.1</v>
      </c>
      <c r="BS15" s="3">
        <v>56.9</v>
      </c>
      <c r="BU15" s="1"/>
      <c r="BV15" s="11" t="s">
        <v>161</v>
      </c>
      <c r="BW15" s="3">
        <v>6.8</v>
      </c>
      <c r="BX15" s="3">
        <v>6.8</v>
      </c>
      <c r="BY15" s="3">
        <v>6.7</v>
      </c>
      <c r="BZ15" s="3">
        <v>6.7</v>
      </c>
      <c r="CA15" s="3">
        <v>5.4</v>
      </c>
      <c r="CB15" s="3">
        <v>5.6</v>
      </c>
      <c r="CC15" s="3">
        <v>5.3</v>
      </c>
      <c r="CD15" s="3">
        <v>7</v>
      </c>
      <c r="CE15" s="3">
        <v>6.7</v>
      </c>
      <c r="CF15" s="3">
        <v>6.7</v>
      </c>
      <c r="CG15" s="3">
        <v>6.5</v>
      </c>
      <c r="CH15" s="3" t="s">
        <v>162</v>
      </c>
      <c r="CI15" s="3">
        <v>7.9</v>
      </c>
      <c r="CJ15" s="3">
        <v>6</v>
      </c>
      <c r="CK15" s="3">
        <v>4.8</v>
      </c>
      <c r="CL15" s="3">
        <v>4.6</v>
      </c>
      <c r="CM15" s="3">
        <v>6</v>
      </c>
      <c r="CN15" s="3">
        <v>4.3</v>
      </c>
      <c r="CO15" s="3">
        <v>5.2</v>
      </c>
      <c r="CP15" s="3">
        <v>5.6</v>
      </c>
      <c r="CQ15" s="3">
        <v>5.1</v>
      </c>
      <c r="CS15" s="1"/>
      <c r="CT15" s="11" t="s">
        <v>161</v>
      </c>
      <c r="CU15" s="3">
        <v>1.8</v>
      </c>
      <c r="CV15" s="3">
        <v>1.9</v>
      </c>
      <c r="CW15" s="3">
        <v>2</v>
      </c>
      <c r="CX15" s="3">
        <v>2.8</v>
      </c>
      <c r="CY15" s="3">
        <v>1.9</v>
      </c>
      <c r="CZ15" s="3">
        <v>3.3</v>
      </c>
      <c r="DA15" s="3">
        <v>3</v>
      </c>
      <c r="DB15" s="3">
        <v>3</v>
      </c>
      <c r="DC15" s="3">
        <v>3.7</v>
      </c>
      <c r="DD15" s="3">
        <v>2.8</v>
      </c>
      <c r="DE15" s="3" t="s">
        <v>162</v>
      </c>
      <c r="DF15" s="3" t="s">
        <v>162</v>
      </c>
      <c r="DG15" s="3">
        <v>2.7</v>
      </c>
      <c r="DH15" s="3" t="s">
        <v>162</v>
      </c>
      <c r="DI15" s="3">
        <v>3.7</v>
      </c>
      <c r="DJ15" s="3">
        <v>3.3</v>
      </c>
      <c r="DK15" s="3" t="s">
        <v>162</v>
      </c>
      <c r="DL15" s="3">
        <v>3.7</v>
      </c>
      <c r="DM15" s="3">
        <v>3.3</v>
      </c>
      <c r="DN15" s="3">
        <v>3.2</v>
      </c>
      <c r="DO15" s="3">
        <v>2.7</v>
      </c>
      <c r="DQ15" s="1"/>
      <c r="DR15" s="11" t="s">
        <v>161</v>
      </c>
      <c r="DS15" s="3">
        <v>10.7</v>
      </c>
      <c r="DT15" s="3">
        <v>9.6</v>
      </c>
      <c r="DU15" s="3">
        <v>8.9</v>
      </c>
      <c r="DV15" s="3">
        <v>8.4</v>
      </c>
      <c r="DW15" s="3">
        <v>8.9</v>
      </c>
      <c r="DX15" s="3">
        <v>11.3</v>
      </c>
      <c r="DY15" s="3">
        <v>13.7</v>
      </c>
      <c r="DZ15" s="3">
        <v>13.2</v>
      </c>
      <c r="EA15" s="3">
        <v>13.1</v>
      </c>
      <c r="EB15" s="3">
        <v>11.2</v>
      </c>
      <c r="EC15" s="3">
        <v>13.8</v>
      </c>
      <c r="ED15" s="3" t="s">
        <v>162</v>
      </c>
      <c r="EE15" s="3">
        <v>15.9</v>
      </c>
      <c r="EF15" s="3">
        <v>17.3</v>
      </c>
      <c r="EG15" s="3">
        <v>17.1</v>
      </c>
      <c r="EH15" s="3">
        <v>12.5</v>
      </c>
      <c r="EI15" s="3">
        <v>15.4</v>
      </c>
      <c r="EJ15" s="3">
        <v>17.2</v>
      </c>
      <c r="EK15" s="3">
        <v>12.6</v>
      </c>
      <c r="EL15" s="3">
        <v>14.4</v>
      </c>
      <c r="EM15" s="3">
        <v>13.3</v>
      </c>
      <c r="EO15" s="1"/>
      <c r="EP15" s="11" t="s">
        <v>161</v>
      </c>
      <c r="EQ15" s="3">
        <v>11.5</v>
      </c>
      <c r="ER15" s="3">
        <v>13.6</v>
      </c>
      <c r="ES15" s="3">
        <v>14.4</v>
      </c>
      <c r="ET15" s="3">
        <v>14.9</v>
      </c>
      <c r="EU15" s="3">
        <v>14.5</v>
      </c>
      <c r="EV15" s="3">
        <v>17.3</v>
      </c>
      <c r="EW15" s="3" t="s">
        <v>162</v>
      </c>
      <c r="EX15" s="3" t="s">
        <v>162</v>
      </c>
      <c r="EY15" s="3" t="s">
        <v>162</v>
      </c>
      <c r="EZ15" s="3" t="s">
        <v>162</v>
      </c>
      <c r="FA15" s="3" t="s">
        <v>162</v>
      </c>
      <c r="FB15" s="3" t="s">
        <v>162</v>
      </c>
      <c r="FC15" s="3">
        <v>15.6</v>
      </c>
      <c r="FD15" s="3" t="s">
        <v>162</v>
      </c>
      <c r="FE15" s="3">
        <v>14.3</v>
      </c>
      <c r="FF15" s="3">
        <v>13.3</v>
      </c>
      <c r="FG15" s="3" t="s">
        <v>162</v>
      </c>
      <c r="FH15" s="3" t="s">
        <v>162</v>
      </c>
      <c r="FI15" s="3" t="s">
        <v>162</v>
      </c>
      <c r="FJ15" s="3" t="s">
        <v>162</v>
      </c>
      <c r="FK15" s="3" t="s">
        <v>162</v>
      </c>
    </row>
    <row r="16" ht="14.5" spans="1:167">
      <c r="A16" s="1"/>
      <c r="B16" s="11" t="s">
        <v>163</v>
      </c>
      <c r="C16" s="3">
        <v>0</v>
      </c>
      <c r="D16" s="3">
        <v>0</v>
      </c>
      <c r="E16" s="3" t="s">
        <v>162</v>
      </c>
      <c r="F16" s="3" t="s">
        <v>162</v>
      </c>
      <c r="G16" s="3" t="s">
        <v>162</v>
      </c>
      <c r="H16" s="3" t="s">
        <v>162</v>
      </c>
      <c r="I16" s="3" t="s">
        <v>162</v>
      </c>
      <c r="J16" s="3" t="s">
        <v>162</v>
      </c>
      <c r="K16" s="3" t="s">
        <v>162</v>
      </c>
      <c r="L16" s="3" t="s">
        <v>162</v>
      </c>
      <c r="M16" s="3" t="s">
        <v>162</v>
      </c>
      <c r="N16" s="3">
        <v>2.4</v>
      </c>
      <c r="O16" s="3" t="s">
        <v>162</v>
      </c>
      <c r="P16" s="3" t="s">
        <v>162</v>
      </c>
      <c r="Q16" s="3" t="s">
        <v>162</v>
      </c>
      <c r="R16" s="3" t="s">
        <v>162</v>
      </c>
      <c r="S16" s="3">
        <v>5.7</v>
      </c>
      <c r="T16" s="3">
        <v>6.6</v>
      </c>
      <c r="U16" s="3">
        <v>6.7</v>
      </c>
      <c r="V16" s="3">
        <v>7.1</v>
      </c>
      <c r="W16" s="3">
        <v>7.2</v>
      </c>
      <c r="Y16" s="1"/>
      <c r="Z16" s="11" t="s">
        <v>163</v>
      </c>
      <c r="AA16" s="3">
        <v>52.2</v>
      </c>
      <c r="AB16" s="3">
        <v>48.1</v>
      </c>
      <c r="AC16" s="3">
        <v>52.4</v>
      </c>
      <c r="AD16" s="3">
        <v>46.5</v>
      </c>
      <c r="AE16" s="3">
        <v>51.3</v>
      </c>
      <c r="AF16" s="3">
        <v>43.3</v>
      </c>
      <c r="AG16" s="3">
        <v>43.6</v>
      </c>
      <c r="AH16" s="3">
        <v>43.4</v>
      </c>
      <c r="AI16" s="3">
        <v>42.1</v>
      </c>
      <c r="AJ16" s="3">
        <v>38.8</v>
      </c>
      <c r="AK16" s="3">
        <v>42.6</v>
      </c>
      <c r="AL16" s="3">
        <v>50.1</v>
      </c>
      <c r="AM16" s="3">
        <v>53.7</v>
      </c>
      <c r="AN16" s="3">
        <v>63.2</v>
      </c>
      <c r="AO16" s="3">
        <v>49.1</v>
      </c>
      <c r="AP16" s="3">
        <v>43</v>
      </c>
      <c r="AQ16" s="3">
        <v>42.7</v>
      </c>
      <c r="AR16" s="3">
        <v>42</v>
      </c>
      <c r="AS16" s="3">
        <v>40.3</v>
      </c>
      <c r="AT16" s="3">
        <v>44.8</v>
      </c>
      <c r="AU16" s="3">
        <v>39.2</v>
      </c>
      <c r="AW16" s="1"/>
      <c r="AX16" s="11" t="s">
        <v>163</v>
      </c>
      <c r="AY16" s="3">
        <v>118.5</v>
      </c>
      <c r="AZ16" s="3">
        <v>105.3</v>
      </c>
      <c r="BA16" s="3">
        <v>119.4</v>
      </c>
      <c r="BB16" s="3">
        <v>133.3</v>
      </c>
      <c r="BC16" s="3">
        <v>137.3</v>
      </c>
      <c r="BD16" s="3">
        <v>133</v>
      </c>
      <c r="BE16" s="3">
        <v>121.4</v>
      </c>
      <c r="BF16" s="3">
        <v>124.6</v>
      </c>
      <c r="BG16" s="3">
        <v>119.6</v>
      </c>
      <c r="BH16" s="3">
        <v>100.2</v>
      </c>
      <c r="BI16" s="3">
        <v>101.9</v>
      </c>
      <c r="BJ16" s="3">
        <v>104.9</v>
      </c>
      <c r="BK16" s="3">
        <v>103.2</v>
      </c>
      <c r="BL16" s="3">
        <v>98.4</v>
      </c>
      <c r="BM16" s="3">
        <v>96</v>
      </c>
      <c r="BN16" s="3">
        <v>97.6</v>
      </c>
      <c r="BO16" s="3">
        <v>94.5</v>
      </c>
      <c r="BP16" s="3">
        <v>100.3</v>
      </c>
      <c r="BQ16" s="3">
        <v>98.5</v>
      </c>
      <c r="BR16" s="3">
        <v>96.2</v>
      </c>
      <c r="BS16" s="3">
        <v>90</v>
      </c>
      <c r="BU16" s="1"/>
      <c r="BV16" s="11" t="s">
        <v>163</v>
      </c>
      <c r="BW16" s="3">
        <v>7.1</v>
      </c>
      <c r="BX16" s="3">
        <v>7.1</v>
      </c>
      <c r="BY16" s="3">
        <v>9.4</v>
      </c>
      <c r="BZ16" s="3">
        <v>7.8</v>
      </c>
      <c r="CA16" s="3">
        <v>9</v>
      </c>
      <c r="CB16" s="3">
        <v>9.5</v>
      </c>
      <c r="CC16" s="3">
        <v>9.7</v>
      </c>
      <c r="CD16" s="3">
        <v>11.8</v>
      </c>
      <c r="CE16" s="3">
        <v>11.8</v>
      </c>
      <c r="CF16" s="3">
        <v>11.7</v>
      </c>
      <c r="CG16" s="3" t="s">
        <v>162</v>
      </c>
      <c r="CH16" s="3">
        <v>10.7</v>
      </c>
      <c r="CI16" s="3">
        <v>12</v>
      </c>
      <c r="CJ16" s="3" t="s">
        <v>162</v>
      </c>
      <c r="CK16" s="3" t="s">
        <v>162</v>
      </c>
      <c r="CL16" s="3" t="s">
        <v>162</v>
      </c>
      <c r="CM16" s="3" t="s">
        <v>162</v>
      </c>
      <c r="CN16" s="3">
        <v>17.5</v>
      </c>
      <c r="CO16" s="3">
        <v>11.6</v>
      </c>
      <c r="CP16" s="3">
        <v>12</v>
      </c>
      <c r="CQ16" s="3">
        <v>12.2</v>
      </c>
      <c r="CS16" s="1"/>
      <c r="CT16" s="11" t="s">
        <v>163</v>
      </c>
      <c r="CU16" s="3">
        <v>9.8</v>
      </c>
      <c r="CV16" s="3">
        <v>7.7</v>
      </c>
      <c r="CW16" s="3">
        <v>6.3</v>
      </c>
      <c r="CX16" s="3">
        <v>1.1</v>
      </c>
      <c r="CY16" s="3">
        <v>0.8</v>
      </c>
      <c r="CZ16" s="3">
        <v>0.8</v>
      </c>
      <c r="DA16" s="3">
        <v>6.2</v>
      </c>
      <c r="DB16" s="3">
        <v>5.6</v>
      </c>
      <c r="DC16" s="3" t="s">
        <v>162</v>
      </c>
      <c r="DD16" s="3" t="s">
        <v>162</v>
      </c>
      <c r="DE16" s="3" t="s">
        <v>162</v>
      </c>
      <c r="DF16" s="3" t="s">
        <v>162</v>
      </c>
      <c r="DG16" s="3" t="s">
        <v>162</v>
      </c>
      <c r="DH16" s="3" t="s">
        <v>162</v>
      </c>
      <c r="DI16" s="3" t="s">
        <v>162</v>
      </c>
      <c r="DJ16" s="3" t="s">
        <v>162</v>
      </c>
      <c r="DK16" s="3" t="s">
        <v>162</v>
      </c>
      <c r="DL16" s="3" t="s">
        <v>162</v>
      </c>
      <c r="DM16" s="3">
        <v>8.4</v>
      </c>
      <c r="DN16" s="3">
        <v>8.8</v>
      </c>
      <c r="DO16" s="3">
        <v>6.6</v>
      </c>
      <c r="DQ16" s="1"/>
      <c r="DR16" s="11" t="s">
        <v>163</v>
      </c>
      <c r="DS16" s="3">
        <v>60</v>
      </c>
      <c r="DT16" s="3">
        <v>39.1</v>
      </c>
      <c r="DU16" s="3">
        <v>36</v>
      </c>
      <c r="DV16" s="3">
        <v>29.7</v>
      </c>
      <c r="DW16" s="3">
        <v>26.2</v>
      </c>
      <c r="DX16" s="3">
        <v>22.6</v>
      </c>
      <c r="DY16" s="3">
        <v>31.4</v>
      </c>
      <c r="DZ16" s="3">
        <v>33</v>
      </c>
      <c r="EA16" s="3">
        <v>32.6</v>
      </c>
      <c r="EB16" s="3">
        <v>27.1</v>
      </c>
      <c r="EC16" s="3">
        <v>30.2</v>
      </c>
      <c r="ED16" s="3">
        <v>32.8</v>
      </c>
      <c r="EE16" s="3">
        <v>33.6</v>
      </c>
      <c r="EF16" s="3">
        <v>39.4</v>
      </c>
      <c r="EG16" s="3">
        <v>40.4</v>
      </c>
      <c r="EH16" s="3">
        <v>35.8</v>
      </c>
      <c r="EI16" s="3" t="s">
        <v>162</v>
      </c>
      <c r="EJ16" s="3" t="s">
        <v>162</v>
      </c>
      <c r="EK16" s="3">
        <v>31.4</v>
      </c>
      <c r="EL16" s="3">
        <v>34.6</v>
      </c>
      <c r="EM16" s="3">
        <v>32</v>
      </c>
      <c r="EO16" s="1"/>
      <c r="EP16" s="11" t="s">
        <v>163</v>
      </c>
      <c r="EQ16" s="3">
        <v>56.7</v>
      </c>
      <c r="ER16" s="3">
        <v>63.8</v>
      </c>
      <c r="ES16" s="3">
        <v>50</v>
      </c>
      <c r="ET16" s="3">
        <v>52.9</v>
      </c>
      <c r="EU16" s="3">
        <v>50.5</v>
      </c>
      <c r="EV16" s="3">
        <v>57</v>
      </c>
      <c r="EW16" s="3">
        <v>23.5</v>
      </c>
      <c r="EX16" s="3" t="s">
        <v>162</v>
      </c>
      <c r="EY16" s="3" t="s">
        <v>162</v>
      </c>
      <c r="EZ16" s="3" t="s">
        <v>162</v>
      </c>
      <c r="FA16" s="3" t="s">
        <v>162</v>
      </c>
      <c r="FB16" s="3" t="s">
        <v>162</v>
      </c>
      <c r="FC16" s="3" t="s">
        <v>162</v>
      </c>
      <c r="FD16" s="3" t="s">
        <v>162</v>
      </c>
      <c r="FE16" s="3">
        <v>20.8</v>
      </c>
      <c r="FF16" s="3">
        <v>20.6</v>
      </c>
      <c r="FG16" s="3" t="s">
        <v>162</v>
      </c>
      <c r="FH16" s="3">
        <v>18.4</v>
      </c>
      <c r="FI16" s="3">
        <v>21.8</v>
      </c>
      <c r="FJ16" s="3">
        <v>19.5</v>
      </c>
      <c r="FK16" s="3">
        <v>20.9</v>
      </c>
    </row>
    <row r="17" ht="14.5" spans="1:167">
      <c r="A17" s="1"/>
      <c r="B17" s="11" t="s">
        <v>164</v>
      </c>
      <c r="C17" s="3" t="s">
        <v>162</v>
      </c>
      <c r="D17" s="3" t="s">
        <v>162</v>
      </c>
      <c r="E17" s="3" t="s">
        <v>162</v>
      </c>
      <c r="F17" s="3" t="s">
        <v>162</v>
      </c>
      <c r="G17" s="3" t="s">
        <v>162</v>
      </c>
      <c r="H17" s="3" t="s">
        <v>162</v>
      </c>
      <c r="I17" s="3" t="s">
        <v>162</v>
      </c>
      <c r="J17" s="3" t="s">
        <v>162</v>
      </c>
      <c r="K17" s="3" t="s">
        <v>162</v>
      </c>
      <c r="L17" s="3" t="s">
        <v>162</v>
      </c>
      <c r="M17" s="3" t="s">
        <v>162</v>
      </c>
      <c r="N17" s="3" t="s">
        <v>162</v>
      </c>
      <c r="O17" s="3" t="s">
        <v>162</v>
      </c>
      <c r="P17" s="3" t="s">
        <v>162</v>
      </c>
      <c r="Q17" s="3">
        <v>1.2</v>
      </c>
      <c r="R17" s="3" t="s">
        <v>162</v>
      </c>
      <c r="S17" s="3">
        <v>0.9</v>
      </c>
      <c r="T17" s="3">
        <v>0.9</v>
      </c>
      <c r="U17" s="3">
        <v>1.1</v>
      </c>
      <c r="V17" s="3">
        <v>1.2</v>
      </c>
      <c r="W17" s="3">
        <v>1.4</v>
      </c>
      <c r="Y17" s="1"/>
      <c r="Z17" s="11" t="s">
        <v>164</v>
      </c>
      <c r="AA17" s="3" t="s">
        <v>162</v>
      </c>
      <c r="AB17" s="3" t="s">
        <v>162</v>
      </c>
      <c r="AC17" s="3" t="s">
        <v>162</v>
      </c>
      <c r="AD17" s="3" t="s">
        <v>162</v>
      </c>
      <c r="AE17" s="3" t="s">
        <v>162</v>
      </c>
      <c r="AF17" s="3" t="s">
        <v>162</v>
      </c>
      <c r="AG17" s="3" t="s">
        <v>162</v>
      </c>
      <c r="AH17" s="3" t="s">
        <v>162</v>
      </c>
      <c r="AI17" s="3" t="s">
        <v>162</v>
      </c>
      <c r="AJ17" s="3" t="s">
        <v>162</v>
      </c>
      <c r="AK17" s="3" t="s">
        <v>162</v>
      </c>
      <c r="AL17" s="3" t="s">
        <v>162</v>
      </c>
      <c r="AM17" s="3" t="s">
        <v>162</v>
      </c>
      <c r="AN17" s="3" t="s">
        <v>162</v>
      </c>
      <c r="AO17" s="3" t="s">
        <v>162</v>
      </c>
      <c r="AP17" s="3" t="s">
        <v>162</v>
      </c>
      <c r="AQ17" s="3" t="s">
        <v>162</v>
      </c>
      <c r="AR17" s="3" t="s">
        <v>162</v>
      </c>
      <c r="AS17" s="3">
        <v>2.9</v>
      </c>
      <c r="AT17" s="3" t="s">
        <v>162</v>
      </c>
      <c r="AU17" s="3" t="s">
        <v>162</v>
      </c>
      <c r="AW17" s="1"/>
      <c r="AX17" s="11" t="s">
        <v>164</v>
      </c>
      <c r="AY17" s="3">
        <v>5</v>
      </c>
      <c r="AZ17" s="3">
        <v>5.1</v>
      </c>
      <c r="BA17" s="3">
        <v>5.2</v>
      </c>
      <c r="BB17" s="3" t="s">
        <v>162</v>
      </c>
      <c r="BC17" s="3" t="s">
        <v>162</v>
      </c>
      <c r="BD17" s="3" t="s">
        <v>162</v>
      </c>
      <c r="BE17" s="3">
        <v>2.2</v>
      </c>
      <c r="BF17" s="3" t="s">
        <v>162</v>
      </c>
      <c r="BG17" s="3">
        <v>2.5</v>
      </c>
      <c r="BH17" s="3">
        <v>2.6</v>
      </c>
      <c r="BI17" s="3" t="s">
        <v>162</v>
      </c>
      <c r="BJ17" s="3" t="s">
        <v>162</v>
      </c>
      <c r="BK17" s="3" t="s">
        <v>162</v>
      </c>
      <c r="BL17" s="3" t="s">
        <v>162</v>
      </c>
      <c r="BM17" s="3" t="s">
        <v>162</v>
      </c>
      <c r="BN17" s="3" t="s">
        <v>162</v>
      </c>
      <c r="BO17" s="3" t="s">
        <v>162</v>
      </c>
      <c r="BP17" s="3" t="s">
        <v>162</v>
      </c>
      <c r="BQ17" s="3" t="s">
        <v>162</v>
      </c>
      <c r="BR17" s="3">
        <v>2.1</v>
      </c>
      <c r="BS17" s="3">
        <v>1.9</v>
      </c>
      <c r="BU17" s="1"/>
      <c r="BV17" s="11" t="s">
        <v>164</v>
      </c>
      <c r="BW17" s="3" t="s">
        <v>162</v>
      </c>
      <c r="BX17" s="3" t="s">
        <v>162</v>
      </c>
      <c r="BY17" s="3" t="s">
        <v>162</v>
      </c>
      <c r="BZ17" s="3" t="s">
        <v>162</v>
      </c>
      <c r="CA17" s="3" t="s">
        <v>162</v>
      </c>
      <c r="CB17" s="3" t="s">
        <v>162</v>
      </c>
      <c r="CC17" s="3" t="s">
        <v>162</v>
      </c>
      <c r="CD17" s="3" t="s">
        <v>162</v>
      </c>
      <c r="CE17" s="3" t="s">
        <v>162</v>
      </c>
      <c r="CF17" s="3" t="s">
        <v>162</v>
      </c>
      <c r="CG17" s="3">
        <v>0.1</v>
      </c>
      <c r="CH17" s="3" t="s">
        <v>162</v>
      </c>
      <c r="CI17" s="3">
        <v>0.1</v>
      </c>
      <c r="CJ17" s="3" t="s">
        <v>162</v>
      </c>
      <c r="CK17" s="3" t="s">
        <v>162</v>
      </c>
      <c r="CL17" s="3" t="s">
        <v>162</v>
      </c>
      <c r="CM17" s="3">
        <v>0.1</v>
      </c>
      <c r="CN17" s="3">
        <v>0.1</v>
      </c>
      <c r="CO17" s="3" t="s">
        <v>162</v>
      </c>
      <c r="CP17" s="3" t="s">
        <v>162</v>
      </c>
      <c r="CQ17" s="3" t="s">
        <v>162</v>
      </c>
      <c r="CS17" s="1"/>
      <c r="CT17" s="11" t="s">
        <v>164</v>
      </c>
      <c r="CU17" s="3" t="s">
        <v>162</v>
      </c>
      <c r="CV17" s="3" t="s">
        <v>162</v>
      </c>
      <c r="CW17" s="3" t="s">
        <v>162</v>
      </c>
      <c r="CX17" s="3" t="s">
        <v>162</v>
      </c>
      <c r="CY17" s="3" t="s">
        <v>162</v>
      </c>
      <c r="CZ17" s="3" t="s">
        <v>162</v>
      </c>
      <c r="DA17" s="3" t="s">
        <v>162</v>
      </c>
      <c r="DB17" s="3" t="s">
        <v>162</v>
      </c>
      <c r="DC17" s="3" t="s">
        <v>162</v>
      </c>
      <c r="DD17" s="3" t="s">
        <v>162</v>
      </c>
      <c r="DE17" s="3">
        <v>0.1</v>
      </c>
      <c r="DF17" s="3">
        <v>0.2</v>
      </c>
      <c r="DG17" s="3">
        <v>0.1</v>
      </c>
      <c r="DH17" s="3">
        <v>0.2</v>
      </c>
      <c r="DI17" s="3">
        <v>1</v>
      </c>
      <c r="DJ17" s="3" t="s">
        <v>162</v>
      </c>
      <c r="DK17" s="3">
        <v>0.2</v>
      </c>
      <c r="DL17" s="3">
        <v>0.1</v>
      </c>
      <c r="DM17" s="3">
        <v>0.2</v>
      </c>
      <c r="DN17" s="3">
        <v>0.2</v>
      </c>
      <c r="DO17" s="3">
        <v>0.1</v>
      </c>
      <c r="DQ17" s="1"/>
      <c r="DR17" s="11" t="s">
        <v>164</v>
      </c>
      <c r="DS17" s="3" t="s">
        <v>162</v>
      </c>
      <c r="DT17" s="3" t="s">
        <v>162</v>
      </c>
      <c r="DU17" s="3" t="s">
        <v>162</v>
      </c>
      <c r="DV17" s="3" t="s">
        <v>162</v>
      </c>
      <c r="DW17" s="3" t="s">
        <v>162</v>
      </c>
      <c r="DX17" s="3" t="s">
        <v>162</v>
      </c>
      <c r="DY17" s="3" t="s">
        <v>162</v>
      </c>
      <c r="DZ17" s="3" t="s">
        <v>162</v>
      </c>
      <c r="EA17" s="3" t="s">
        <v>162</v>
      </c>
      <c r="EB17" s="3" t="s">
        <v>162</v>
      </c>
      <c r="EC17" s="3" t="s">
        <v>162</v>
      </c>
      <c r="ED17" s="3" t="s">
        <v>162</v>
      </c>
      <c r="EE17" s="3" t="s">
        <v>162</v>
      </c>
      <c r="EF17" s="3" t="s">
        <v>162</v>
      </c>
      <c r="EG17" s="3" t="s">
        <v>162</v>
      </c>
      <c r="EH17" s="3" t="s">
        <v>162</v>
      </c>
      <c r="EI17" s="3" t="s">
        <v>162</v>
      </c>
      <c r="EJ17" s="3" t="s">
        <v>162</v>
      </c>
      <c r="EK17" s="3" t="s">
        <v>162</v>
      </c>
      <c r="EL17" s="3" t="s">
        <v>162</v>
      </c>
      <c r="EM17" s="3" t="s">
        <v>162</v>
      </c>
      <c r="EO17" s="1"/>
      <c r="EP17" s="11" t="s">
        <v>164</v>
      </c>
      <c r="EQ17" s="3" t="s">
        <v>162</v>
      </c>
      <c r="ER17" s="3" t="s">
        <v>162</v>
      </c>
      <c r="ES17" s="3" t="s">
        <v>162</v>
      </c>
      <c r="ET17" s="3" t="s">
        <v>162</v>
      </c>
      <c r="EU17" s="3" t="s">
        <v>162</v>
      </c>
      <c r="EV17" s="3" t="s">
        <v>162</v>
      </c>
      <c r="EW17" s="3" t="s">
        <v>162</v>
      </c>
      <c r="EX17" s="3" t="s">
        <v>162</v>
      </c>
      <c r="EY17" s="3" t="s">
        <v>162</v>
      </c>
      <c r="EZ17" s="3" t="s">
        <v>162</v>
      </c>
      <c r="FA17" s="3" t="s">
        <v>162</v>
      </c>
      <c r="FB17" s="3" t="s">
        <v>162</v>
      </c>
      <c r="FC17" s="3" t="s">
        <v>162</v>
      </c>
      <c r="FD17" s="3" t="s">
        <v>162</v>
      </c>
      <c r="FE17" s="3" t="s">
        <v>162</v>
      </c>
      <c r="FF17" s="3" t="s">
        <v>162</v>
      </c>
      <c r="FG17" s="3" t="s">
        <v>162</v>
      </c>
      <c r="FH17" s="3" t="s">
        <v>162</v>
      </c>
      <c r="FI17" s="3" t="s">
        <v>162</v>
      </c>
      <c r="FJ17" s="3" t="s">
        <v>162</v>
      </c>
      <c r="FK17" s="3" t="s">
        <v>162</v>
      </c>
    </row>
    <row r="18" ht="14.5" spans="1:167">
      <c r="A18" s="1"/>
      <c r="B18" s="11" t="s">
        <v>165</v>
      </c>
      <c r="C18" s="3">
        <v>8.2</v>
      </c>
      <c r="D18" s="3">
        <v>7.3</v>
      </c>
      <c r="E18" s="3">
        <v>7.6</v>
      </c>
      <c r="F18" s="3">
        <v>8.1</v>
      </c>
      <c r="G18" s="3">
        <v>8.4</v>
      </c>
      <c r="H18" s="3">
        <v>7.1</v>
      </c>
      <c r="I18" s="3">
        <v>8.4</v>
      </c>
      <c r="J18" s="3">
        <v>8.5</v>
      </c>
      <c r="K18" s="3">
        <v>7.2</v>
      </c>
      <c r="L18" s="3">
        <v>7.7</v>
      </c>
      <c r="M18" s="3" t="s">
        <v>162</v>
      </c>
      <c r="N18" s="3" t="s">
        <v>162</v>
      </c>
      <c r="O18" s="3" t="s">
        <v>162</v>
      </c>
      <c r="P18" s="3" t="s">
        <v>162</v>
      </c>
      <c r="Q18" s="3">
        <v>2.9</v>
      </c>
      <c r="R18" s="3">
        <v>1.5</v>
      </c>
      <c r="S18" s="3" t="s">
        <v>162</v>
      </c>
      <c r="T18" s="3">
        <v>0.9</v>
      </c>
      <c r="U18" s="3" t="s">
        <v>162</v>
      </c>
      <c r="V18" s="3" t="s">
        <v>162</v>
      </c>
      <c r="W18" s="3" t="s">
        <v>162</v>
      </c>
      <c r="Y18" s="1"/>
      <c r="Z18" s="11" t="s">
        <v>165</v>
      </c>
      <c r="AA18" s="3">
        <v>1.3</v>
      </c>
      <c r="AB18" s="3">
        <v>1.5</v>
      </c>
      <c r="AC18" s="3">
        <v>0.9</v>
      </c>
      <c r="AD18" s="3">
        <v>2</v>
      </c>
      <c r="AE18" s="3">
        <v>2.4</v>
      </c>
      <c r="AF18" s="3">
        <v>2.5</v>
      </c>
      <c r="AG18" s="3">
        <v>0.7</v>
      </c>
      <c r="AH18" s="3">
        <v>0.8</v>
      </c>
      <c r="AI18" s="3">
        <v>0.8</v>
      </c>
      <c r="AJ18" s="3">
        <v>1.1</v>
      </c>
      <c r="AK18" s="3" t="s">
        <v>162</v>
      </c>
      <c r="AL18" s="3" t="s">
        <v>162</v>
      </c>
      <c r="AM18" s="3" t="s">
        <v>162</v>
      </c>
      <c r="AN18" s="3">
        <v>0.8</v>
      </c>
      <c r="AO18" s="3">
        <v>0.7</v>
      </c>
      <c r="AP18" s="3">
        <v>0.4</v>
      </c>
      <c r="AQ18" s="3">
        <v>0.3</v>
      </c>
      <c r="AR18" s="3">
        <v>0.3</v>
      </c>
      <c r="AS18" s="3">
        <v>0.2</v>
      </c>
      <c r="AT18" s="3">
        <v>0.4</v>
      </c>
      <c r="AU18" s="3">
        <v>0.1</v>
      </c>
      <c r="AW18" s="1"/>
      <c r="AX18" s="11" t="s">
        <v>165</v>
      </c>
      <c r="AY18" s="3">
        <v>1.4</v>
      </c>
      <c r="AZ18" s="3">
        <v>2.6</v>
      </c>
      <c r="BA18" s="3">
        <v>0.9</v>
      </c>
      <c r="BB18" s="3">
        <v>2</v>
      </c>
      <c r="BC18" s="3">
        <v>2.1</v>
      </c>
      <c r="BD18" s="3">
        <v>2</v>
      </c>
      <c r="BE18" s="3">
        <v>2.2</v>
      </c>
      <c r="BF18" s="3">
        <v>2</v>
      </c>
      <c r="BG18" s="3">
        <v>1.6</v>
      </c>
      <c r="BH18" s="3">
        <v>1</v>
      </c>
      <c r="BI18" s="3" t="s">
        <v>162</v>
      </c>
      <c r="BJ18" s="3" t="s">
        <v>162</v>
      </c>
      <c r="BK18" s="3" t="s">
        <v>162</v>
      </c>
      <c r="BL18" s="3" t="s">
        <v>162</v>
      </c>
      <c r="BM18" s="3" t="s">
        <v>162</v>
      </c>
      <c r="BN18" s="3" t="s">
        <v>162</v>
      </c>
      <c r="BO18" s="3" t="s">
        <v>162</v>
      </c>
      <c r="BP18" s="3" t="s">
        <v>162</v>
      </c>
      <c r="BQ18" s="3" t="s">
        <v>162</v>
      </c>
      <c r="BR18" s="3">
        <v>0.5</v>
      </c>
      <c r="BS18" s="3">
        <v>0.3</v>
      </c>
      <c r="BU18" s="1"/>
      <c r="BV18" s="11" t="s">
        <v>165</v>
      </c>
      <c r="BW18" s="3">
        <v>0</v>
      </c>
      <c r="BX18" s="3">
        <v>0</v>
      </c>
      <c r="BY18" s="3" t="s">
        <v>162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 t="s">
        <v>162</v>
      </c>
      <c r="CJ18" s="3" t="s">
        <v>162</v>
      </c>
      <c r="CK18" s="3" t="s">
        <v>162</v>
      </c>
      <c r="CL18" s="3" t="s">
        <v>162</v>
      </c>
      <c r="CM18" s="3">
        <v>0</v>
      </c>
      <c r="CN18" s="3" t="s">
        <v>162</v>
      </c>
      <c r="CO18" s="3" t="s">
        <v>162</v>
      </c>
      <c r="CP18" s="3" t="s">
        <v>162</v>
      </c>
      <c r="CQ18" s="3">
        <v>0</v>
      </c>
      <c r="CS18" s="1"/>
      <c r="CT18" s="11" t="s">
        <v>165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 t="s">
        <v>162</v>
      </c>
      <c r="DD18" s="3">
        <v>0</v>
      </c>
      <c r="DE18" s="3">
        <v>0</v>
      </c>
      <c r="DF18" s="3" t="s">
        <v>162</v>
      </c>
      <c r="DG18" s="3" t="s">
        <v>162</v>
      </c>
      <c r="DH18" s="3">
        <v>0</v>
      </c>
      <c r="DI18" s="3" t="s">
        <v>162</v>
      </c>
      <c r="DJ18" s="3" t="s">
        <v>162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</v>
      </c>
      <c r="DT18" s="3">
        <v>0</v>
      </c>
      <c r="DU18" s="3">
        <v>0</v>
      </c>
      <c r="DV18" s="3">
        <v>0</v>
      </c>
      <c r="DW18" s="3" t="s">
        <v>162</v>
      </c>
      <c r="DX18" s="3" t="s">
        <v>162</v>
      </c>
      <c r="DY18" s="3" t="s">
        <v>162</v>
      </c>
      <c r="DZ18" s="3" t="s">
        <v>162</v>
      </c>
      <c r="EA18" s="3" t="s">
        <v>162</v>
      </c>
      <c r="EB18" s="3" t="s">
        <v>162</v>
      </c>
      <c r="EC18" s="3">
        <v>0.2</v>
      </c>
      <c r="ED18" s="3" t="s">
        <v>162</v>
      </c>
      <c r="EE18" s="3" t="s">
        <v>162</v>
      </c>
      <c r="EF18" s="3">
        <v>0.4</v>
      </c>
      <c r="EG18" s="3" t="s">
        <v>162</v>
      </c>
      <c r="EH18" s="3" t="s">
        <v>162</v>
      </c>
      <c r="EI18" s="3">
        <v>0</v>
      </c>
      <c r="EJ18" s="3" t="s">
        <v>162</v>
      </c>
      <c r="EK18" s="3">
        <v>0</v>
      </c>
      <c r="EL18" s="3">
        <v>0</v>
      </c>
      <c r="EM18" s="3">
        <v>0</v>
      </c>
      <c r="EO18" s="1"/>
      <c r="EP18" s="11" t="s">
        <v>165</v>
      </c>
      <c r="EQ18" s="3" t="s">
        <v>162</v>
      </c>
      <c r="ER18" s="3" t="s">
        <v>162</v>
      </c>
      <c r="ES18" s="3">
        <v>0</v>
      </c>
      <c r="ET18" s="3" t="s">
        <v>162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 t="s">
        <v>162</v>
      </c>
      <c r="FA18" s="3" t="s">
        <v>162</v>
      </c>
      <c r="FB18" s="3">
        <v>0</v>
      </c>
      <c r="FC18" s="3" t="s">
        <v>162</v>
      </c>
      <c r="FD18" s="3" t="s">
        <v>162</v>
      </c>
      <c r="FE18" s="3" t="s">
        <v>162</v>
      </c>
      <c r="FF18" s="3" t="s">
        <v>162</v>
      </c>
      <c r="FG18" s="3" t="s">
        <v>162</v>
      </c>
      <c r="FH18" s="3" t="s">
        <v>162</v>
      </c>
      <c r="FI18" s="3">
        <v>0</v>
      </c>
      <c r="FJ18" s="3">
        <v>0.1</v>
      </c>
      <c r="FK18" s="3">
        <v>0</v>
      </c>
    </row>
    <row r="19" ht="14.5" spans="1:167">
      <c r="A19" s="1"/>
      <c r="B19" s="11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 t="s">
        <v>162</v>
      </c>
      <c r="L19" s="3" t="s">
        <v>162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166</v>
      </c>
      <c r="AA19" s="3" t="s">
        <v>162</v>
      </c>
      <c r="AB19" s="3" t="s">
        <v>162</v>
      </c>
      <c r="AC19" s="3" t="s">
        <v>162</v>
      </c>
      <c r="AD19" s="3" t="s">
        <v>162</v>
      </c>
      <c r="AE19" s="3" t="s">
        <v>162</v>
      </c>
      <c r="AF19" s="3" t="s">
        <v>162</v>
      </c>
      <c r="AG19" s="3" t="s">
        <v>162</v>
      </c>
      <c r="AH19" s="3" t="s">
        <v>162</v>
      </c>
      <c r="AI19" s="3" t="s">
        <v>162</v>
      </c>
      <c r="AJ19" s="3" t="s">
        <v>162</v>
      </c>
      <c r="AK19" s="3" t="s">
        <v>162</v>
      </c>
      <c r="AL19" s="3" t="s">
        <v>162</v>
      </c>
      <c r="AM19" s="3" t="s">
        <v>162</v>
      </c>
      <c r="AN19" s="3" t="s">
        <v>162</v>
      </c>
      <c r="AO19" s="3" t="s">
        <v>162</v>
      </c>
      <c r="AP19" s="3" t="s">
        <v>162</v>
      </c>
      <c r="AQ19" s="3" t="s">
        <v>162</v>
      </c>
      <c r="AR19" s="3" t="s">
        <v>162</v>
      </c>
      <c r="AS19" s="3">
        <v>0.3</v>
      </c>
      <c r="AT19" s="3">
        <v>0.3</v>
      </c>
      <c r="AU19" s="3">
        <v>0.3</v>
      </c>
      <c r="AW19" s="1"/>
      <c r="AX19" s="11" t="s">
        <v>166</v>
      </c>
      <c r="AY19" s="3" t="s">
        <v>162</v>
      </c>
      <c r="AZ19" s="3" t="s">
        <v>162</v>
      </c>
      <c r="BA19" s="3" t="s">
        <v>162</v>
      </c>
      <c r="BB19" s="3" t="s">
        <v>162</v>
      </c>
      <c r="BC19" s="3" t="s">
        <v>162</v>
      </c>
      <c r="BD19" s="3" t="s">
        <v>162</v>
      </c>
      <c r="BE19" s="3" t="s">
        <v>162</v>
      </c>
      <c r="BF19" s="3" t="s">
        <v>162</v>
      </c>
      <c r="BG19" s="3" t="s">
        <v>162</v>
      </c>
      <c r="BH19" s="3" t="s">
        <v>162</v>
      </c>
      <c r="BI19" s="3" t="s">
        <v>162</v>
      </c>
      <c r="BJ19" s="3" t="s">
        <v>162</v>
      </c>
      <c r="BK19" s="3" t="s">
        <v>162</v>
      </c>
      <c r="BL19" s="3" t="s">
        <v>162</v>
      </c>
      <c r="BM19" s="3" t="s">
        <v>162</v>
      </c>
      <c r="BN19" s="3" t="s">
        <v>162</v>
      </c>
      <c r="BO19" s="3" t="s">
        <v>162</v>
      </c>
      <c r="BP19" s="3" t="s">
        <v>162</v>
      </c>
      <c r="BQ19" s="3" t="s">
        <v>162</v>
      </c>
      <c r="BR19" s="3">
        <v>2.5</v>
      </c>
      <c r="BS19" s="3">
        <v>2.2</v>
      </c>
      <c r="BU19" s="1"/>
      <c r="BV19" s="11" t="s">
        <v>166</v>
      </c>
      <c r="BW19" s="3" t="s">
        <v>162</v>
      </c>
      <c r="BX19" s="3">
        <v>0</v>
      </c>
      <c r="BY19" s="3">
        <v>0</v>
      </c>
      <c r="BZ19" s="3">
        <v>0</v>
      </c>
      <c r="CA19" s="3" t="s">
        <v>162</v>
      </c>
      <c r="CB19" s="3">
        <v>0</v>
      </c>
      <c r="CC19" s="3">
        <v>0</v>
      </c>
      <c r="CD19" s="3" t="s">
        <v>162</v>
      </c>
      <c r="CE19" s="3" t="s">
        <v>162</v>
      </c>
      <c r="CF19" s="3" t="s">
        <v>162</v>
      </c>
      <c r="CG19" s="3" t="s">
        <v>162</v>
      </c>
      <c r="CH19" s="3" t="s">
        <v>162</v>
      </c>
      <c r="CI19" s="3" t="s">
        <v>162</v>
      </c>
      <c r="CJ19" s="3" t="s">
        <v>162</v>
      </c>
      <c r="CK19" s="3" t="s">
        <v>162</v>
      </c>
      <c r="CL19" s="3" t="s">
        <v>162</v>
      </c>
      <c r="CM19" s="3" t="s">
        <v>162</v>
      </c>
      <c r="CN19" s="3" t="s">
        <v>162</v>
      </c>
      <c r="CO19" s="3">
        <v>0.2</v>
      </c>
      <c r="CP19" s="3">
        <v>0.2</v>
      </c>
      <c r="CQ19" s="3">
        <v>0.3</v>
      </c>
      <c r="CS19" s="1"/>
      <c r="CT19" s="11" t="s">
        <v>166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166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166</v>
      </c>
      <c r="EQ19" s="3" t="s">
        <v>162</v>
      </c>
      <c r="ER19" s="3" t="s">
        <v>162</v>
      </c>
      <c r="ES19" s="3" t="s">
        <v>162</v>
      </c>
      <c r="ET19" s="3" t="s">
        <v>162</v>
      </c>
      <c r="EU19" s="3" t="s">
        <v>162</v>
      </c>
      <c r="EV19" s="3" t="s">
        <v>162</v>
      </c>
      <c r="EW19" s="3" t="s">
        <v>162</v>
      </c>
      <c r="EX19" s="3" t="s">
        <v>162</v>
      </c>
      <c r="EY19" s="3" t="s">
        <v>162</v>
      </c>
      <c r="EZ19" s="3" t="s">
        <v>162</v>
      </c>
      <c r="FA19" s="3" t="s">
        <v>162</v>
      </c>
      <c r="FB19" s="3" t="s">
        <v>162</v>
      </c>
      <c r="FC19" s="3" t="s">
        <v>162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167</v>
      </c>
      <c r="C20" s="3" t="s">
        <v>162</v>
      </c>
      <c r="D20" s="3" t="s">
        <v>162</v>
      </c>
      <c r="E20" s="3" t="s">
        <v>162</v>
      </c>
      <c r="F20" s="3" t="s">
        <v>162</v>
      </c>
      <c r="G20" s="3" t="s">
        <v>162</v>
      </c>
      <c r="H20" s="3" t="s">
        <v>162</v>
      </c>
      <c r="I20" s="3">
        <v>0.7</v>
      </c>
      <c r="J20" s="3" t="s">
        <v>162</v>
      </c>
      <c r="K20" s="3">
        <v>0.6</v>
      </c>
      <c r="L20" s="3">
        <v>0.5</v>
      </c>
      <c r="M20" s="3" t="s">
        <v>162</v>
      </c>
      <c r="N20" s="3">
        <v>0.9</v>
      </c>
      <c r="O20" s="3" t="s">
        <v>162</v>
      </c>
      <c r="P20" s="3">
        <v>1.1</v>
      </c>
      <c r="Q20" s="3">
        <v>0.9</v>
      </c>
      <c r="R20" s="3">
        <v>0.8</v>
      </c>
      <c r="S20" s="3">
        <v>1.1</v>
      </c>
      <c r="T20" s="3">
        <v>1.1</v>
      </c>
      <c r="U20" s="3" t="s">
        <v>162</v>
      </c>
      <c r="V20" s="3" t="s">
        <v>162</v>
      </c>
      <c r="W20" s="3" t="s">
        <v>162</v>
      </c>
      <c r="Y20" s="1"/>
      <c r="Z20" s="11" t="s">
        <v>167</v>
      </c>
      <c r="AA20" s="3" t="s">
        <v>162</v>
      </c>
      <c r="AB20" s="3" t="s">
        <v>162</v>
      </c>
      <c r="AC20" s="3" t="s">
        <v>162</v>
      </c>
      <c r="AD20" s="3" t="s">
        <v>162</v>
      </c>
      <c r="AE20" s="3" t="s">
        <v>162</v>
      </c>
      <c r="AF20" s="3" t="s">
        <v>162</v>
      </c>
      <c r="AG20" s="3">
        <v>1.6</v>
      </c>
      <c r="AH20" s="3">
        <v>1.7</v>
      </c>
      <c r="AI20" s="3">
        <v>2.1</v>
      </c>
      <c r="AJ20" s="3">
        <v>1.6</v>
      </c>
      <c r="AK20" s="3">
        <v>1.4</v>
      </c>
      <c r="AL20" s="3">
        <v>1.5</v>
      </c>
      <c r="AM20" s="3">
        <v>1.5</v>
      </c>
      <c r="AN20" s="3">
        <v>1.5</v>
      </c>
      <c r="AO20" s="3">
        <v>1.3</v>
      </c>
      <c r="AP20" s="3">
        <v>1.3</v>
      </c>
      <c r="AQ20" s="3" t="s">
        <v>162</v>
      </c>
      <c r="AR20" s="3">
        <v>1.5</v>
      </c>
      <c r="AS20" s="3">
        <v>1.7</v>
      </c>
      <c r="AT20" s="3">
        <v>1.4</v>
      </c>
      <c r="AU20" s="3">
        <v>2</v>
      </c>
      <c r="AW20" s="1"/>
      <c r="AX20" s="11" t="s">
        <v>167</v>
      </c>
      <c r="AY20" s="3" t="s">
        <v>162</v>
      </c>
      <c r="AZ20" s="3" t="s">
        <v>162</v>
      </c>
      <c r="BA20" s="3" t="s">
        <v>162</v>
      </c>
      <c r="BB20" s="3" t="s">
        <v>162</v>
      </c>
      <c r="BC20" s="3" t="s">
        <v>162</v>
      </c>
      <c r="BD20" s="3">
        <v>2</v>
      </c>
      <c r="BE20" s="3">
        <v>1.5</v>
      </c>
      <c r="BF20" s="3">
        <v>1.8</v>
      </c>
      <c r="BG20" s="3">
        <v>1.9</v>
      </c>
      <c r="BH20" s="3">
        <v>1.8</v>
      </c>
      <c r="BI20" s="3">
        <v>1.6</v>
      </c>
      <c r="BJ20" s="3">
        <v>1.7</v>
      </c>
      <c r="BK20" s="3">
        <v>1.6</v>
      </c>
      <c r="BL20" s="3">
        <v>1.6</v>
      </c>
      <c r="BM20" s="3">
        <v>1.9</v>
      </c>
      <c r="BN20" s="3">
        <v>1.5</v>
      </c>
      <c r="BO20" s="3" t="s">
        <v>162</v>
      </c>
      <c r="BP20" s="3">
        <v>1.2</v>
      </c>
      <c r="BQ20" s="3">
        <v>1.4</v>
      </c>
      <c r="BR20" s="3">
        <v>1.4</v>
      </c>
      <c r="BS20" s="3">
        <v>1.2</v>
      </c>
      <c r="BU20" s="1"/>
      <c r="BV20" s="11" t="s">
        <v>167</v>
      </c>
      <c r="BW20" s="3" t="s">
        <v>162</v>
      </c>
      <c r="BX20" s="3" t="s">
        <v>162</v>
      </c>
      <c r="BY20" s="3" t="s">
        <v>162</v>
      </c>
      <c r="BZ20" s="3" t="s">
        <v>162</v>
      </c>
      <c r="CA20" s="3" t="s">
        <v>162</v>
      </c>
      <c r="CB20" s="3">
        <v>0.1</v>
      </c>
      <c r="CC20" s="3">
        <v>0.1</v>
      </c>
      <c r="CD20" s="3">
        <v>0.1</v>
      </c>
      <c r="CE20" s="3">
        <v>0.1</v>
      </c>
      <c r="CF20" s="3">
        <v>0</v>
      </c>
      <c r="CG20" s="3">
        <v>0.1</v>
      </c>
      <c r="CH20" s="3">
        <v>0.1</v>
      </c>
      <c r="CI20" s="3">
        <v>0.1</v>
      </c>
      <c r="CJ20" s="3" t="s">
        <v>162</v>
      </c>
      <c r="CK20" s="3">
        <v>0.3</v>
      </c>
      <c r="CL20" s="3">
        <v>0</v>
      </c>
      <c r="CM20" s="3">
        <v>0</v>
      </c>
      <c r="CN20" s="3">
        <v>0.1</v>
      </c>
      <c r="CO20" s="3">
        <v>0</v>
      </c>
      <c r="CP20" s="3">
        <v>0</v>
      </c>
      <c r="CQ20" s="3">
        <v>0</v>
      </c>
      <c r="CS20" s="1"/>
      <c r="CT20" s="11" t="s">
        <v>167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 t="s">
        <v>162</v>
      </c>
      <c r="DC20" s="3">
        <v>0</v>
      </c>
      <c r="DD20" s="3" t="s">
        <v>162</v>
      </c>
      <c r="DE20" s="3">
        <v>0</v>
      </c>
      <c r="DF20" s="3">
        <v>0</v>
      </c>
      <c r="DG20" s="3">
        <v>0</v>
      </c>
      <c r="DH20" s="3">
        <v>0.1</v>
      </c>
      <c r="DI20" s="3">
        <v>0</v>
      </c>
      <c r="DJ20" s="3" t="s">
        <v>162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167</v>
      </c>
      <c r="DS20" s="3" t="s">
        <v>162</v>
      </c>
      <c r="DT20" s="3" t="s">
        <v>162</v>
      </c>
      <c r="DU20" s="3" t="s">
        <v>162</v>
      </c>
      <c r="DV20" s="3" t="s">
        <v>162</v>
      </c>
      <c r="DW20" s="3" t="s">
        <v>162</v>
      </c>
      <c r="DX20" s="3">
        <v>0.2</v>
      </c>
      <c r="DY20" s="3" t="s">
        <v>162</v>
      </c>
      <c r="DZ20" s="3">
        <v>0.2</v>
      </c>
      <c r="EA20" s="3">
        <v>0.2</v>
      </c>
      <c r="EB20" s="3">
        <v>0.3</v>
      </c>
      <c r="EC20" s="3">
        <v>0.3</v>
      </c>
      <c r="ED20" s="3">
        <v>0.2</v>
      </c>
      <c r="EE20" s="3">
        <v>0.2</v>
      </c>
      <c r="EF20" s="3">
        <v>0.4</v>
      </c>
      <c r="EG20" s="3" t="s">
        <v>162</v>
      </c>
      <c r="EH20" s="3" t="s">
        <v>162</v>
      </c>
      <c r="EI20" s="3">
        <v>0.1</v>
      </c>
      <c r="EJ20" s="3">
        <v>0.2</v>
      </c>
      <c r="EK20" s="3" t="s">
        <v>162</v>
      </c>
      <c r="EL20" s="3" t="s">
        <v>162</v>
      </c>
      <c r="EM20" s="3" t="s">
        <v>162</v>
      </c>
      <c r="EO20" s="1"/>
      <c r="EP20" s="11" t="s">
        <v>167</v>
      </c>
      <c r="EQ20" s="3" t="s">
        <v>162</v>
      </c>
      <c r="ER20" s="3" t="s">
        <v>162</v>
      </c>
      <c r="ES20" s="3" t="s">
        <v>162</v>
      </c>
      <c r="ET20" s="3" t="s">
        <v>162</v>
      </c>
      <c r="EU20" s="3" t="s">
        <v>162</v>
      </c>
      <c r="EV20" s="3">
        <v>0.6</v>
      </c>
      <c r="EW20" s="3" t="s">
        <v>162</v>
      </c>
      <c r="EX20" s="3">
        <v>1.6</v>
      </c>
      <c r="EY20" s="3">
        <v>0.9</v>
      </c>
      <c r="EZ20" s="3" t="s">
        <v>162</v>
      </c>
      <c r="FA20" s="3">
        <v>0.4</v>
      </c>
      <c r="FB20" s="3">
        <v>0.5</v>
      </c>
      <c r="FC20" s="3">
        <v>0.4</v>
      </c>
      <c r="FD20" s="3">
        <v>0.4</v>
      </c>
      <c r="FE20" s="3" t="s">
        <v>162</v>
      </c>
      <c r="FF20" s="3" t="s">
        <v>162</v>
      </c>
      <c r="FG20" s="3" t="s">
        <v>162</v>
      </c>
      <c r="FH20" s="3" t="s">
        <v>162</v>
      </c>
      <c r="FI20" s="3" t="s">
        <v>162</v>
      </c>
      <c r="FJ20" s="3" t="s">
        <v>162</v>
      </c>
      <c r="FK20" s="3" t="s">
        <v>162</v>
      </c>
    </row>
    <row r="21" ht="14.5" spans="1:167">
      <c r="A21" s="1"/>
      <c r="B21" s="11" t="s">
        <v>168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168</v>
      </c>
      <c r="AA21" s="3" t="s">
        <v>162</v>
      </c>
      <c r="AB21" s="3" t="s">
        <v>162</v>
      </c>
      <c r="AC21" s="3" t="s">
        <v>162</v>
      </c>
      <c r="AD21" s="3" t="s">
        <v>162</v>
      </c>
      <c r="AE21" s="3" t="s">
        <v>162</v>
      </c>
      <c r="AF21" s="3" t="s">
        <v>162</v>
      </c>
      <c r="AG21" s="3" t="s">
        <v>162</v>
      </c>
      <c r="AH21" s="3" t="s">
        <v>162</v>
      </c>
      <c r="AI21" s="3" t="s">
        <v>162</v>
      </c>
      <c r="AJ21" s="3" t="s">
        <v>162</v>
      </c>
      <c r="AK21" s="3" t="s">
        <v>162</v>
      </c>
      <c r="AL21" s="3" t="s">
        <v>162</v>
      </c>
      <c r="AM21" s="3" t="s">
        <v>162</v>
      </c>
      <c r="AN21" s="3" t="s">
        <v>162</v>
      </c>
      <c r="AO21" s="3" t="s">
        <v>162</v>
      </c>
      <c r="AP21" s="3" t="s">
        <v>162</v>
      </c>
      <c r="AQ21" s="3" t="s">
        <v>162</v>
      </c>
      <c r="AR21" s="3" t="s">
        <v>162</v>
      </c>
      <c r="AS21" s="3" t="s">
        <v>162</v>
      </c>
      <c r="AT21" s="3" t="s">
        <v>162</v>
      </c>
      <c r="AU21" s="3" t="s">
        <v>162</v>
      </c>
      <c r="AW21" s="1"/>
      <c r="AX21" s="11" t="s">
        <v>168</v>
      </c>
      <c r="AY21" s="3" t="s">
        <v>162</v>
      </c>
      <c r="AZ21" s="3" t="s">
        <v>162</v>
      </c>
      <c r="BA21" s="3" t="s">
        <v>162</v>
      </c>
      <c r="BB21" s="3" t="s">
        <v>162</v>
      </c>
      <c r="BC21" s="3" t="s">
        <v>162</v>
      </c>
      <c r="BD21" s="3" t="s">
        <v>162</v>
      </c>
      <c r="BE21" s="3" t="s">
        <v>162</v>
      </c>
      <c r="BF21" s="3" t="s">
        <v>162</v>
      </c>
      <c r="BG21" s="3" t="s">
        <v>162</v>
      </c>
      <c r="BH21" s="3" t="s">
        <v>162</v>
      </c>
      <c r="BI21" s="3" t="s">
        <v>162</v>
      </c>
      <c r="BJ21" s="3" t="s">
        <v>162</v>
      </c>
      <c r="BK21" s="3" t="s">
        <v>162</v>
      </c>
      <c r="BL21" s="3">
        <v>1.7</v>
      </c>
      <c r="BM21" s="3" t="s">
        <v>162</v>
      </c>
      <c r="BN21" s="3" t="s">
        <v>162</v>
      </c>
      <c r="BO21" s="3" t="s">
        <v>162</v>
      </c>
      <c r="BP21" s="3" t="s">
        <v>162</v>
      </c>
      <c r="BQ21" s="3" t="s">
        <v>162</v>
      </c>
      <c r="BR21" s="3">
        <v>1.2</v>
      </c>
      <c r="BS21" s="3">
        <v>0.6</v>
      </c>
      <c r="BU21" s="1"/>
      <c r="BV21" s="11" t="s">
        <v>168</v>
      </c>
      <c r="BW21" s="3" t="s">
        <v>162</v>
      </c>
      <c r="BX21" s="3" t="s">
        <v>162</v>
      </c>
      <c r="BY21" s="3" t="s">
        <v>162</v>
      </c>
      <c r="BZ21" s="3" t="s">
        <v>162</v>
      </c>
      <c r="CA21" s="3" t="s">
        <v>162</v>
      </c>
      <c r="CB21" s="3" t="s">
        <v>162</v>
      </c>
      <c r="CC21" s="3" t="s">
        <v>162</v>
      </c>
      <c r="CD21" s="3" t="s">
        <v>162</v>
      </c>
      <c r="CE21" s="3" t="s">
        <v>162</v>
      </c>
      <c r="CF21" s="3" t="s">
        <v>162</v>
      </c>
      <c r="CG21" s="3" t="s">
        <v>162</v>
      </c>
      <c r="CH21" s="3" t="s">
        <v>162</v>
      </c>
      <c r="CI21" s="3" t="s">
        <v>162</v>
      </c>
      <c r="CJ21" s="3" t="s">
        <v>162</v>
      </c>
      <c r="CK21" s="3" t="s">
        <v>162</v>
      </c>
      <c r="CL21" s="3" t="s">
        <v>162</v>
      </c>
      <c r="CM21" s="3" t="s">
        <v>162</v>
      </c>
      <c r="CN21" s="3" t="s">
        <v>162</v>
      </c>
      <c r="CO21" s="3">
        <v>0.4</v>
      </c>
      <c r="CP21" s="3">
        <v>0.3</v>
      </c>
      <c r="CQ21" s="3">
        <v>0.3</v>
      </c>
      <c r="CS21" s="1"/>
      <c r="CT21" s="11" t="s">
        <v>168</v>
      </c>
      <c r="CU21" s="3" t="s">
        <v>162</v>
      </c>
      <c r="CV21" s="3" t="s">
        <v>162</v>
      </c>
      <c r="CW21" s="3" t="s">
        <v>162</v>
      </c>
      <c r="CX21" s="3" t="s">
        <v>162</v>
      </c>
      <c r="CY21" s="3" t="s">
        <v>162</v>
      </c>
      <c r="CZ21" s="3" t="s">
        <v>162</v>
      </c>
      <c r="DA21" s="3" t="s">
        <v>162</v>
      </c>
      <c r="DB21" s="3" t="s">
        <v>162</v>
      </c>
      <c r="DC21" s="3" t="s">
        <v>162</v>
      </c>
      <c r="DD21" s="3" t="s">
        <v>162</v>
      </c>
      <c r="DE21" s="3" t="s">
        <v>162</v>
      </c>
      <c r="DF21" s="3" t="s">
        <v>162</v>
      </c>
      <c r="DG21" s="3" t="s">
        <v>162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>
        <v>0</v>
      </c>
      <c r="DT21" s="3" t="s">
        <v>162</v>
      </c>
      <c r="DU21" s="3" t="s">
        <v>162</v>
      </c>
      <c r="DV21" s="3" t="s">
        <v>162</v>
      </c>
      <c r="DW21" s="3" t="s">
        <v>162</v>
      </c>
      <c r="DX21" s="3" t="s">
        <v>162</v>
      </c>
      <c r="DY21" s="3" t="s">
        <v>162</v>
      </c>
      <c r="DZ21" s="3" t="s">
        <v>162</v>
      </c>
      <c r="EA21" s="3" t="s">
        <v>162</v>
      </c>
      <c r="EB21" s="3" t="s">
        <v>162</v>
      </c>
      <c r="EC21" s="3" t="s">
        <v>162</v>
      </c>
      <c r="ED21" s="3" t="s">
        <v>162</v>
      </c>
      <c r="EE21" s="3">
        <v>0.1</v>
      </c>
      <c r="EF21" s="3">
        <v>0</v>
      </c>
      <c r="EG21" s="3" t="s">
        <v>162</v>
      </c>
      <c r="EH21" s="3" t="s">
        <v>162</v>
      </c>
      <c r="EI21" s="3" t="s">
        <v>162</v>
      </c>
      <c r="EJ21" s="3" t="s">
        <v>162</v>
      </c>
      <c r="EK21" s="3" t="s">
        <v>162</v>
      </c>
      <c r="EL21" s="3" t="s">
        <v>162</v>
      </c>
      <c r="EM21" s="3" t="s">
        <v>162</v>
      </c>
      <c r="EO21" s="1"/>
      <c r="EP21" s="11" t="s">
        <v>168</v>
      </c>
      <c r="EQ21" s="3" t="s">
        <v>162</v>
      </c>
      <c r="ER21" s="3" t="s">
        <v>162</v>
      </c>
      <c r="ES21" s="3" t="s">
        <v>162</v>
      </c>
      <c r="ET21" s="3" t="s">
        <v>162</v>
      </c>
      <c r="EU21" s="3" t="s">
        <v>162</v>
      </c>
      <c r="EV21" s="3" t="s">
        <v>162</v>
      </c>
      <c r="EW21" s="3" t="s">
        <v>162</v>
      </c>
      <c r="EX21" s="3" t="s">
        <v>162</v>
      </c>
      <c r="EY21" s="3" t="s">
        <v>162</v>
      </c>
      <c r="EZ21" s="3" t="s">
        <v>162</v>
      </c>
      <c r="FA21" s="3" t="s">
        <v>162</v>
      </c>
      <c r="FB21" s="3" t="s">
        <v>162</v>
      </c>
      <c r="FC21" s="3">
        <v>0</v>
      </c>
      <c r="FD21" s="3">
        <v>0</v>
      </c>
      <c r="FE21" s="3" t="s">
        <v>162</v>
      </c>
      <c r="FF21" s="3" t="s">
        <v>162</v>
      </c>
      <c r="FG21" s="3" t="s">
        <v>162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169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 t="s">
        <v>162</v>
      </c>
      <c r="AB22" s="3" t="s">
        <v>162</v>
      </c>
      <c r="AC22" s="3" t="s">
        <v>162</v>
      </c>
      <c r="AD22" s="3" t="s">
        <v>162</v>
      </c>
      <c r="AE22" s="3" t="s">
        <v>162</v>
      </c>
      <c r="AF22" s="3" t="s">
        <v>162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 t="s">
        <v>162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169</v>
      </c>
      <c r="AY22" s="3" t="s">
        <v>162</v>
      </c>
      <c r="AZ22" s="3" t="s">
        <v>162</v>
      </c>
      <c r="BA22" s="3" t="s">
        <v>162</v>
      </c>
      <c r="BB22" s="3" t="s">
        <v>162</v>
      </c>
      <c r="BC22" s="3" t="s">
        <v>162</v>
      </c>
      <c r="BD22" s="3" t="s">
        <v>162</v>
      </c>
      <c r="BE22" s="3" t="s">
        <v>162</v>
      </c>
      <c r="BF22" s="3" t="s">
        <v>162</v>
      </c>
      <c r="BG22" s="3" t="s">
        <v>162</v>
      </c>
      <c r="BH22" s="3" t="s">
        <v>162</v>
      </c>
      <c r="BI22" s="3" t="s">
        <v>162</v>
      </c>
      <c r="BJ22" s="3" t="s">
        <v>162</v>
      </c>
      <c r="BK22" s="3" t="s">
        <v>162</v>
      </c>
      <c r="BL22" s="3" t="s">
        <v>162</v>
      </c>
      <c r="BM22" s="3" t="s">
        <v>162</v>
      </c>
      <c r="BN22" s="3" t="s">
        <v>162</v>
      </c>
      <c r="BO22" s="3" t="s">
        <v>162</v>
      </c>
      <c r="BP22" s="3" t="s">
        <v>162</v>
      </c>
      <c r="BQ22" s="3">
        <v>0</v>
      </c>
      <c r="BR22" s="3">
        <v>0</v>
      </c>
      <c r="BS22" s="3">
        <v>0</v>
      </c>
      <c r="BU22" s="1"/>
      <c r="BV22" s="11" t="s">
        <v>169</v>
      </c>
      <c r="BW22" s="3" t="s">
        <v>162</v>
      </c>
      <c r="BX22" s="3" t="s">
        <v>162</v>
      </c>
      <c r="BY22" s="3" t="s">
        <v>162</v>
      </c>
      <c r="BZ22" s="3" t="s">
        <v>162</v>
      </c>
      <c r="CA22" s="3">
        <v>0</v>
      </c>
      <c r="CB22" s="3" t="s">
        <v>162</v>
      </c>
      <c r="CC22" s="3" t="s">
        <v>162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 t="s">
        <v>162</v>
      </c>
      <c r="DT22" s="3" t="s">
        <v>162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 t="s">
        <v>162</v>
      </c>
      <c r="FG22" s="3" t="s">
        <v>162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170</v>
      </c>
      <c r="C23" s="3">
        <v>6</v>
      </c>
      <c r="D23" s="3" t="s">
        <v>162</v>
      </c>
      <c r="E23" s="3" t="s">
        <v>162</v>
      </c>
      <c r="F23" s="3" t="s">
        <v>162</v>
      </c>
      <c r="G23" s="3" t="s">
        <v>162</v>
      </c>
      <c r="H23" s="3">
        <v>9</v>
      </c>
      <c r="I23" s="3">
        <v>11.7</v>
      </c>
      <c r="J23" s="3">
        <v>12.3</v>
      </c>
      <c r="K23" s="3" t="s">
        <v>162</v>
      </c>
      <c r="L23" s="3" t="s">
        <v>162</v>
      </c>
      <c r="M23" s="3">
        <v>6.2</v>
      </c>
      <c r="N23" s="3">
        <v>3.1</v>
      </c>
      <c r="O23" s="3">
        <v>3.5</v>
      </c>
      <c r="P23" s="3">
        <v>4.4</v>
      </c>
      <c r="Q23" s="3" t="s">
        <v>162</v>
      </c>
      <c r="R23" s="3" t="s">
        <v>162</v>
      </c>
      <c r="S23" s="3" t="s">
        <v>162</v>
      </c>
      <c r="T23" s="3" t="s">
        <v>162</v>
      </c>
      <c r="U23" s="3">
        <v>6.8</v>
      </c>
      <c r="V23" s="3">
        <v>4.9</v>
      </c>
      <c r="W23" s="3">
        <v>5.2</v>
      </c>
      <c r="Y23" s="1"/>
      <c r="Z23" s="11" t="s">
        <v>170</v>
      </c>
      <c r="AA23" s="3">
        <v>15.2</v>
      </c>
      <c r="AB23" s="3">
        <v>11</v>
      </c>
      <c r="AC23" s="3">
        <v>16.3</v>
      </c>
      <c r="AD23" s="3">
        <v>16.3</v>
      </c>
      <c r="AE23" s="3">
        <v>17.9</v>
      </c>
      <c r="AF23" s="3">
        <v>14.4</v>
      </c>
      <c r="AG23" s="3">
        <v>16.9</v>
      </c>
      <c r="AH23" s="3">
        <v>16</v>
      </c>
      <c r="AI23" s="3">
        <v>23</v>
      </c>
      <c r="AJ23" s="3">
        <v>21.7</v>
      </c>
      <c r="AK23" s="3">
        <v>15.3</v>
      </c>
      <c r="AL23" s="3">
        <v>13.1</v>
      </c>
      <c r="AM23" s="3">
        <v>13.7</v>
      </c>
      <c r="AN23" s="3">
        <v>12.8</v>
      </c>
      <c r="AO23" s="3">
        <v>17.1</v>
      </c>
      <c r="AP23" s="3">
        <v>20.5</v>
      </c>
      <c r="AQ23" s="3">
        <v>16</v>
      </c>
      <c r="AR23" s="3">
        <v>15.7</v>
      </c>
      <c r="AS23" s="3">
        <v>15.3</v>
      </c>
      <c r="AT23" s="3">
        <v>17.3</v>
      </c>
      <c r="AU23" s="3">
        <v>12.3</v>
      </c>
      <c r="AW23" s="1"/>
      <c r="AX23" s="11" t="s">
        <v>170</v>
      </c>
      <c r="AY23" s="3">
        <v>8.9</v>
      </c>
      <c r="AZ23" s="3">
        <v>6.1</v>
      </c>
      <c r="BA23" s="3">
        <v>7.2</v>
      </c>
      <c r="BB23" s="3">
        <v>9</v>
      </c>
      <c r="BC23" s="3">
        <v>13.4</v>
      </c>
      <c r="BD23" s="3">
        <v>10.9</v>
      </c>
      <c r="BE23" s="3">
        <v>13.1</v>
      </c>
      <c r="BF23" s="3">
        <v>11</v>
      </c>
      <c r="BG23" s="3">
        <v>11.2</v>
      </c>
      <c r="BH23" s="3">
        <v>10.4</v>
      </c>
      <c r="BI23" s="3">
        <v>11.9</v>
      </c>
      <c r="BJ23" s="3">
        <v>11.4</v>
      </c>
      <c r="BK23" s="3">
        <v>7.7</v>
      </c>
      <c r="BL23" s="3">
        <v>10.6</v>
      </c>
      <c r="BM23" s="3">
        <v>12.7</v>
      </c>
      <c r="BN23" s="3">
        <v>8.4</v>
      </c>
      <c r="BO23" s="3">
        <v>3.9</v>
      </c>
      <c r="BP23" s="3">
        <v>10.8</v>
      </c>
      <c r="BQ23" s="3">
        <v>9.2</v>
      </c>
      <c r="BR23" s="3">
        <v>7.2</v>
      </c>
      <c r="BS23" s="3">
        <v>8.2</v>
      </c>
      <c r="BU23" s="1"/>
      <c r="BV23" s="11" t="s">
        <v>170</v>
      </c>
      <c r="BW23" s="3" t="s">
        <v>162</v>
      </c>
      <c r="BX23" s="3" t="s">
        <v>162</v>
      </c>
      <c r="BY23" s="3" t="s">
        <v>162</v>
      </c>
      <c r="BZ23" s="3" t="s">
        <v>162</v>
      </c>
      <c r="CA23" s="3" t="s">
        <v>162</v>
      </c>
      <c r="CB23" s="3" t="s">
        <v>162</v>
      </c>
      <c r="CC23" s="3" t="s">
        <v>162</v>
      </c>
      <c r="CD23" s="3" t="s">
        <v>162</v>
      </c>
      <c r="CE23" s="3" t="s">
        <v>162</v>
      </c>
      <c r="CF23" s="3" t="s">
        <v>162</v>
      </c>
      <c r="CG23" s="3" t="s">
        <v>162</v>
      </c>
      <c r="CH23" s="3" t="s">
        <v>162</v>
      </c>
      <c r="CI23" s="3" t="s">
        <v>162</v>
      </c>
      <c r="CJ23" s="3" t="s">
        <v>162</v>
      </c>
      <c r="CK23" s="3" t="s">
        <v>162</v>
      </c>
      <c r="CL23" s="3" t="s">
        <v>162</v>
      </c>
      <c r="CM23" s="3" t="s">
        <v>162</v>
      </c>
      <c r="CN23" s="3" t="s">
        <v>162</v>
      </c>
      <c r="CO23" s="3" t="s">
        <v>162</v>
      </c>
      <c r="CP23" s="3" t="s">
        <v>162</v>
      </c>
      <c r="CQ23" s="3">
        <v>1.5</v>
      </c>
      <c r="CS23" s="1"/>
      <c r="CT23" s="11" t="s">
        <v>170</v>
      </c>
      <c r="CU23" s="3" t="s">
        <v>162</v>
      </c>
      <c r="CV23" s="3" t="s">
        <v>162</v>
      </c>
      <c r="CW23" s="3" t="s">
        <v>162</v>
      </c>
      <c r="CX23" s="3" t="s">
        <v>162</v>
      </c>
      <c r="CY23" s="3" t="s">
        <v>162</v>
      </c>
      <c r="CZ23" s="3">
        <v>0</v>
      </c>
      <c r="DA23" s="3" t="s">
        <v>162</v>
      </c>
      <c r="DB23" s="3" t="s">
        <v>162</v>
      </c>
      <c r="DC23" s="3" t="s">
        <v>162</v>
      </c>
      <c r="DD23" s="3">
        <v>0</v>
      </c>
      <c r="DE23" s="3">
        <v>0</v>
      </c>
      <c r="DF23" s="3">
        <v>0</v>
      </c>
      <c r="DG23" s="3" t="s">
        <v>162</v>
      </c>
      <c r="DH23" s="3" t="s">
        <v>162</v>
      </c>
      <c r="DI23" s="3" t="s">
        <v>162</v>
      </c>
      <c r="DJ23" s="3" t="s">
        <v>162</v>
      </c>
      <c r="DK23" s="3" t="s">
        <v>162</v>
      </c>
      <c r="DL23" s="3" t="s">
        <v>162</v>
      </c>
      <c r="DM23" s="3" t="s">
        <v>162</v>
      </c>
      <c r="DN23" s="3" t="s">
        <v>162</v>
      </c>
      <c r="DO23" s="3">
        <v>1.2</v>
      </c>
      <c r="DQ23" s="1"/>
      <c r="DR23" s="11" t="s">
        <v>170</v>
      </c>
      <c r="DS23" s="3">
        <v>5.3</v>
      </c>
      <c r="DT23" s="3">
        <v>3.5</v>
      </c>
      <c r="DU23" s="3">
        <v>5</v>
      </c>
      <c r="DV23" s="3">
        <v>6.5</v>
      </c>
      <c r="DW23" s="3">
        <v>7.2</v>
      </c>
      <c r="DX23" s="3">
        <v>6.7</v>
      </c>
      <c r="DY23" s="3">
        <v>8.9</v>
      </c>
      <c r="DZ23" s="3">
        <v>10.2</v>
      </c>
      <c r="EA23" s="3">
        <v>7.1</v>
      </c>
      <c r="EB23" s="3">
        <v>5.6</v>
      </c>
      <c r="EC23" s="3">
        <v>5.1</v>
      </c>
      <c r="ED23" s="3">
        <v>6.3</v>
      </c>
      <c r="EE23" s="3">
        <v>6.6</v>
      </c>
      <c r="EF23" s="3">
        <v>9.8</v>
      </c>
      <c r="EG23" s="3">
        <v>7.4</v>
      </c>
      <c r="EH23" s="3">
        <v>2.8</v>
      </c>
      <c r="EI23" s="3">
        <v>0</v>
      </c>
      <c r="EJ23" s="3">
        <v>4.7</v>
      </c>
      <c r="EK23" s="3">
        <v>5.6</v>
      </c>
      <c r="EL23" s="3">
        <v>5</v>
      </c>
      <c r="EM23" s="3">
        <v>6.2</v>
      </c>
      <c r="EO23" s="1"/>
      <c r="EP23" s="11" t="s">
        <v>170</v>
      </c>
      <c r="EQ23" s="3">
        <v>16.8</v>
      </c>
      <c r="ER23" s="3">
        <v>12.7</v>
      </c>
      <c r="ES23" s="3">
        <v>13.2</v>
      </c>
      <c r="ET23" s="3">
        <v>16.7</v>
      </c>
      <c r="EU23" s="3">
        <v>19.9</v>
      </c>
      <c r="EV23" s="3">
        <v>18.1</v>
      </c>
      <c r="EW23" s="3">
        <v>22.9</v>
      </c>
      <c r="EX23" s="3">
        <v>19.1</v>
      </c>
      <c r="EY23" s="3">
        <v>17.5</v>
      </c>
      <c r="EZ23" s="3">
        <v>13.6</v>
      </c>
      <c r="FA23" s="3">
        <v>13.1</v>
      </c>
      <c r="FB23" s="3">
        <v>12.6</v>
      </c>
      <c r="FC23" s="3">
        <v>9.4</v>
      </c>
      <c r="FD23" s="3">
        <v>13.2</v>
      </c>
      <c r="FE23" s="3">
        <v>25</v>
      </c>
      <c r="FF23" s="3">
        <v>24</v>
      </c>
      <c r="FG23" s="3">
        <v>13.1</v>
      </c>
      <c r="FH23" s="3">
        <v>21</v>
      </c>
      <c r="FI23" s="3">
        <v>16</v>
      </c>
      <c r="FJ23" s="3">
        <v>14.1</v>
      </c>
      <c r="FK23" s="3">
        <v>11.7</v>
      </c>
    </row>
    <row r="24" ht="14.5" spans="1:167">
      <c r="A24" s="1"/>
      <c r="B24" s="11" t="s">
        <v>171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 t="s">
        <v>162</v>
      </c>
      <c r="M24" s="3" t="s">
        <v>162</v>
      </c>
      <c r="N24" s="3" t="s">
        <v>162</v>
      </c>
      <c r="O24" s="3" t="s">
        <v>162</v>
      </c>
      <c r="P24" s="3" t="s">
        <v>162</v>
      </c>
      <c r="Q24" s="3" t="s">
        <v>162</v>
      </c>
      <c r="R24" s="3" t="s">
        <v>162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171</v>
      </c>
      <c r="AA24" s="3">
        <v>0.2</v>
      </c>
      <c r="AB24" s="3">
        <v>0.2</v>
      </c>
      <c r="AC24" s="3">
        <v>0.1</v>
      </c>
      <c r="AD24" s="3">
        <v>0.1</v>
      </c>
      <c r="AE24" s="3">
        <v>0.1</v>
      </c>
      <c r="AF24" s="3">
        <v>0.1</v>
      </c>
      <c r="AG24" s="3">
        <v>0.1</v>
      </c>
      <c r="AH24" s="3">
        <v>0.4</v>
      </c>
      <c r="AI24" s="3">
        <v>0.1</v>
      </c>
      <c r="AJ24" s="3">
        <v>0.1</v>
      </c>
      <c r="AK24" s="3" t="s">
        <v>162</v>
      </c>
      <c r="AL24" s="3" t="s">
        <v>162</v>
      </c>
      <c r="AM24" s="3" t="s">
        <v>162</v>
      </c>
      <c r="AN24" s="3" t="s">
        <v>162</v>
      </c>
      <c r="AO24" s="3" t="s">
        <v>162</v>
      </c>
      <c r="AP24" s="3" t="s">
        <v>162</v>
      </c>
      <c r="AQ24" s="3" t="s">
        <v>162</v>
      </c>
      <c r="AR24" s="3">
        <v>1</v>
      </c>
      <c r="AS24" s="3">
        <v>0.9</v>
      </c>
      <c r="AT24" s="3">
        <v>1.3</v>
      </c>
      <c r="AU24" s="3">
        <v>4.2</v>
      </c>
      <c r="AW24" s="1"/>
      <c r="AX24" s="11" t="s">
        <v>171</v>
      </c>
      <c r="AY24" s="3">
        <v>4.1</v>
      </c>
      <c r="AZ24" s="3">
        <v>4</v>
      </c>
      <c r="BA24" s="3">
        <v>4</v>
      </c>
      <c r="BB24" s="3">
        <v>3.6</v>
      </c>
      <c r="BC24" s="3">
        <v>4</v>
      </c>
      <c r="BD24" s="3">
        <v>3.3</v>
      </c>
      <c r="BE24" s="3">
        <v>2.6</v>
      </c>
      <c r="BF24" s="3">
        <v>2.1</v>
      </c>
      <c r="BG24" s="3">
        <v>1.8</v>
      </c>
      <c r="BH24" s="3">
        <v>2.9</v>
      </c>
      <c r="BI24" s="3" t="s">
        <v>162</v>
      </c>
      <c r="BJ24" s="3" t="s">
        <v>162</v>
      </c>
      <c r="BK24" s="3" t="s">
        <v>162</v>
      </c>
      <c r="BL24" s="3" t="s">
        <v>162</v>
      </c>
      <c r="BM24" s="3" t="s">
        <v>162</v>
      </c>
      <c r="BN24" s="3" t="s">
        <v>162</v>
      </c>
      <c r="BO24" s="3" t="s">
        <v>162</v>
      </c>
      <c r="BP24" s="3" t="s">
        <v>162</v>
      </c>
      <c r="BQ24" s="3">
        <v>0.1</v>
      </c>
      <c r="BR24" s="3">
        <v>0.1</v>
      </c>
      <c r="BS24" s="3">
        <v>0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 t="s">
        <v>162</v>
      </c>
      <c r="DA24" s="3" t="s">
        <v>162</v>
      </c>
      <c r="DB24" s="3" t="s">
        <v>162</v>
      </c>
      <c r="DC24" s="3" t="s">
        <v>162</v>
      </c>
      <c r="DD24" s="3" t="s">
        <v>162</v>
      </c>
      <c r="DE24" s="3" t="s">
        <v>162</v>
      </c>
      <c r="DF24" s="3" t="s">
        <v>162</v>
      </c>
      <c r="DG24" s="3" t="s">
        <v>162</v>
      </c>
      <c r="DH24" s="3" t="s">
        <v>162</v>
      </c>
      <c r="DI24" s="3" t="s">
        <v>162</v>
      </c>
      <c r="DJ24" s="3" t="s">
        <v>162</v>
      </c>
      <c r="DK24" s="3" t="s">
        <v>162</v>
      </c>
      <c r="DL24" s="3" t="s">
        <v>162</v>
      </c>
      <c r="DM24" s="3">
        <v>4</v>
      </c>
      <c r="DN24" s="3">
        <v>4.7</v>
      </c>
      <c r="DO24" s="3">
        <v>4.5</v>
      </c>
      <c r="DQ24" s="1"/>
      <c r="DR24" s="11" t="s">
        <v>171</v>
      </c>
      <c r="DS24" s="3">
        <v>7.3</v>
      </c>
      <c r="DT24" s="3">
        <v>6.4</v>
      </c>
      <c r="DU24" s="3">
        <v>4.8</v>
      </c>
      <c r="DV24" s="3">
        <v>4.4</v>
      </c>
      <c r="DW24" s="3">
        <v>3.5</v>
      </c>
      <c r="DX24" s="3">
        <v>3.4</v>
      </c>
      <c r="DY24" s="3">
        <v>3.4</v>
      </c>
      <c r="DZ24" s="3">
        <v>3.6</v>
      </c>
      <c r="EA24" s="3">
        <v>3.9</v>
      </c>
      <c r="EB24" s="3">
        <v>16.1</v>
      </c>
      <c r="EC24" s="3">
        <v>4.3</v>
      </c>
      <c r="ED24" s="3">
        <v>6.3</v>
      </c>
      <c r="EE24" s="3">
        <v>6.4</v>
      </c>
      <c r="EF24" s="3">
        <v>4.6</v>
      </c>
      <c r="EG24" s="3" t="s">
        <v>162</v>
      </c>
      <c r="EH24" s="3" t="s">
        <v>162</v>
      </c>
      <c r="EI24" s="3" t="s">
        <v>162</v>
      </c>
      <c r="EJ24" s="3">
        <v>4.7</v>
      </c>
      <c r="EK24" s="3">
        <v>2.7</v>
      </c>
      <c r="EL24" s="3">
        <v>5.1</v>
      </c>
      <c r="EM24" s="3">
        <v>5.2</v>
      </c>
      <c r="EO24" s="1"/>
      <c r="EP24" s="11" t="s">
        <v>171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0.1</v>
      </c>
      <c r="EZ24" s="3">
        <v>0.1</v>
      </c>
      <c r="FA24" s="3">
        <v>0.1</v>
      </c>
      <c r="FB24" s="3" t="s">
        <v>162</v>
      </c>
      <c r="FC24" s="3" t="s">
        <v>162</v>
      </c>
      <c r="FD24" s="3" t="s">
        <v>162</v>
      </c>
      <c r="FE24" s="3" t="s">
        <v>162</v>
      </c>
      <c r="FF24" s="3">
        <v>0.1</v>
      </c>
      <c r="FG24" s="3" t="s">
        <v>162</v>
      </c>
      <c r="FH24" s="3" t="s">
        <v>162</v>
      </c>
      <c r="FI24" s="3">
        <v>0.1</v>
      </c>
      <c r="FJ24" s="3">
        <v>0.1</v>
      </c>
      <c r="FK24" s="3">
        <v>0.1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>
        <v>29.8</v>
      </c>
      <c r="D27" s="3">
        <v>29.6</v>
      </c>
      <c r="E27" s="3">
        <v>27.8</v>
      </c>
      <c r="F27" s="3">
        <v>29.2</v>
      </c>
      <c r="G27" s="3">
        <v>28.3</v>
      </c>
      <c r="H27" s="3">
        <v>35.6</v>
      </c>
      <c r="I27" s="3">
        <v>27.2</v>
      </c>
      <c r="J27" s="3">
        <v>25.4</v>
      </c>
      <c r="K27" s="3">
        <v>28.4</v>
      </c>
      <c r="L27" s="3">
        <v>31.9</v>
      </c>
      <c r="M27" s="3">
        <v>40.6</v>
      </c>
      <c r="N27" s="3">
        <v>41</v>
      </c>
      <c r="O27" s="3">
        <v>40.7</v>
      </c>
      <c r="P27" s="3" t="s">
        <v>162</v>
      </c>
      <c r="Q27" s="3">
        <v>41.5</v>
      </c>
      <c r="R27" s="3">
        <v>39</v>
      </c>
      <c r="S27" s="3" t="s">
        <v>162</v>
      </c>
      <c r="T27" s="3">
        <v>35.4</v>
      </c>
      <c r="U27" s="3" t="s">
        <v>162</v>
      </c>
      <c r="V27" s="3" t="s">
        <v>162</v>
      </c>
      <c r="W27" s="3" t="s">
        <v>162</v>
      </c>
      <c r="Y27" s="1"/>
      <c r="Z27" s="11" t="s">
        <v>161</v>
      </c>
      <c r="AA27" s="3">
        <v>38.3</v>
      </c>
      <c r="AB27" s="3">
        <v>41.3</v>
      </c>
      <c r="AC27" s="3">
        <v>38.5</v>
      </c>
      <c r="AD27" s="3">
        <v>41.9</v>
      </c>
      <c r="AE27" s="3">
        <v>39.7</v>
      </c>
      <c r="AF27" s="3">
        <v>46.8</v>
      </c>
      <c r="AG27" s="3">
        <v>38.3</v>
      </c>
      <c r="AH27" s="3">
        <v>37.4</v>
      </c>
      <c r="AI27" s="3">
        <v>35.2</v>
      </c>
      <c r="AJ27" s="3">
        <v>36.9</v>
      </c>
      <c r="AK27" s="3">
        <v>37.8</v>
      </c>
      <c r="AL27" s="3">
        <v>35.9</v>
      </c>
      <c r="AM27" s="3">
        <v>35</v>
      </c>
      <c r="AN27" s="3">
        <v>36.2</v>
      </c>
      <c r="AO27" s="3">
        <v>31.9</v>
      </c>
      <c r="AP27" s="3">
        <v>33.1</v>
      </c>
      <c r="AQ27" s="3">
        <v>34.8</v>
      </c>
      <c r="AR27" s="3">
        <v>35.1</v>
      </c>
      <c r="AS27" s="3">
        <v>36.3</v>
      </c>
      <c r="AT27" s="3">
        <v>35.9</v>
      </c>
      <c r="AU27" s="3">
        <v>39.1</v>
      </c>
      <c r="AW27" s="1"/>
      <c r="AX27" s="11" t="s">
        <v>161</v>
      </c>
      <c r="AY27" s="3">
        <v>30.6</v>
      </c>
      <c r="AZ27" s="3">
        <v>30.4</v>
      </c>
      <c r="BA27" s="3">
        <v>27.6</v>
      </c>
      <c r="BB27" s="3">
        <v>24.2</v>
      </c>
      <c r="BC27" s="3">
        <v>22.8</v>
      </c>
      <c r="BD27" s="3">
        <v>26.9</v>
      </c>
      <c r="BE27" s="3">
        <v>33.4</v>
      </c>
      <c r="BF27" s="3">
        <v>34.3</v>
      </c>
      <c r="BG27" s="3">
        <v>35.5</v>
      </c>
      <c r="BH27" s="3">
        <v>36.2</v>
      </c>
      <c r="BI27" s="3">
        <v>35.4</v>
      </c>
      <c r="BJ27" s="3">
        <v>36.4</v>
      </c>
      <c r="BK27" s="3">
        <v>38.6</v>
      </c>
      <c r="BL27" s="3">
        <v>37.8</v>
      </c>
      <c r="BM27" s="3">
        <v>35.2</v>
      </c>
      <c r="BN27" s="3">
        <v>35.9</v>
      </c>
      <c r="BO27" s="3">
        <v>36</v>
      </c>
      <c r="BP27" s="3">
        <v>32.5</v>
      </c>
      <c r="BQ27" s="3">
        <v>35.5</v>
      </c>
      <c r="BR27" s="3">
        <v>34</v>
      </c>
      <c r="BS27" s="3">
        <v>35.2</v>
      </c>
      <c r="BU27" s="1"/>
      <c r="BV27" s="11" t="s">
        <v>161</v>
      </c>
      <c r="BW27" s="3">
        <v>43.1</v>
      </c>
      <c r="BX27" s="3">
        <v>44.8</v>
      </c>
      <c r="BY27" s="3">
        <v>38.6</v>
      </c>
      <c r="BZ27" s="3">
        <v>42.5</v>
      </c>
      <c r="CA27" s="3">
        <v>33.5</v>
      </c>
      <c r="CB27" s="3">
        <v>32.5</v>
      </c>
      <c r="CC27" s="3">
        <v>30.1</v>
      </c>
      <c r="CD27" s="3">
        <v>33.1</v>
      </c>
      <c r="CE27" s="3">
        <v>32</v>
      </c>
      <c r="CF27" s="3">
        <v>32.8</v>
      </c>
      <c r="CG27" s="3">
        <v>32.9</v>
      </c>
      <c r="CH27" s="3" t="s">
        <v>162</v>
      </c>
      <c r="CI27" s="3">
        <v>35.1</v>
      </c>
      <c r="CJ27" s="3">
        <v>33.3</v>
      </c>
      <c r="CK27" s="3">
        <v>26.5</v>
      </c>
      <c r="CL27" s="3">
        <v>21.3</v>
      </c>
      <c r="CM27" s="3">
        <v>26.2</v>
      </c>
      <c r="CN27" s="3">
        <v>18.3</v>
      </c>
      <c r="CO27" s="3">
        <v>28</v>
      </c>
      <c r="CP27" s="3">
        <v>29</v>
      </c>
      <c r="CQ27" s="3">
        <v>26.1</v>
      </c>
      <c r="CS27" s="1"/>
      <c r="CT27" s="11" t="s">
        <v>161</v>
      </c>
      <c r="CU27" s="3">
        <v>13.2</v>
      </c>
      <c r="CV27" s="3">
        <v>15.9</v>
      </c>
      <c r="CW27" s="3">
        <v>18.1</v>
      </c>
      <c r="CX27" s="3">
        <v>42.2</v>
      </c>
      <c r="CY27" s="3">
        <v>31.9</v>
      </c>
      <c r="CZ27" s="3">
        <v>57.4</v>
      </c>
      <c r="DA27" s="3">
        <v>26</v>
      </c>
      <c r="DB27" s="3">
        <v>27.9</v>
      </c>
      <c r="DC27" s="3">
        <v>28.8</v>
      </c>
      <c r="DD27" s="3">
        <v>31.2</v>
      </c>
      <c r="DE27" s="3" t="s">
        <v>162</v>
      </c>
      <c r="DF27" s="3" t="s">
        <v>162</v>
      </c>
      <c r="DG27" s="3">
        <v>15.7</v>
      </c>
      <c r="DH27" s="3" t="s">
        <v>162</v>
      </c>
      <c r="DI27" s="3">
        <v>16.5</v>
      </c>
      <c r="DJ27" s="3">
        <v>18</v>
      </c>
      <c r="DK27" s="3" t="s">
        <v>162</v>
      </c>
      <c r="DL27" s="3">
        <v>18.9</v>
      </c>
      <c r="DM27" s="3">
        <v>19.5</v>
      </c>
      <c r="DN27" s="3">
        <v>18.1</v>
      </c>
      <c r="DO27" s="3">
        <v>18</v>
      </c>
      <c r="DQ27" s="1"/>
      <c r="DR27" s="11" t="s">
        <v>161</v>
      </c>
      <c r="DS27" s="3">
        <v>12.7</v>
      </c>
      <c r="DT27" s="3">
        <v>15.6</v>
      </c>
      <c r="DU27" s="3">
        <v>15.6</v>
      </c>
      <c r="DV27" s="3">
        <v>16.3</v>
      </c>
      <c r="DW27" s="3">
        <v>18.4</v>
      </c>
      <c r="DX27" s="3">
        <v>24.7</v>
      </c>
      <c r="DY27" s="3">
        <v>23.3</v>
      </c>
      <c r="DZ27" s="3">
        <v>21.2</v>
      </c>
      <c r="EA27" s="3">
        <v>22.3</v>
      </c>
      <c r="EB27" s="3">
        <v>17.9</v>
      </c>
      <c r="EC27" s="3">
        <v>24.8</v>
      </c>
      <c r="ED27" s="3" t="s">
        <v>162</v>
      </c>
      <c r="EE27" s="3">
        <v>24.9</v>
      </c>
      <c r="EF27" s="3">
        <v>23.7</v>
      </c>
      <c r="EG27" s="3">
        <v>24.1</v>
      </c>
      <c r="EH27" s="3">
        <v>22.1</v>
      </c>
      <c r="EI27" s="3">
        <v>25.8</v>
      </c>
      <c r="EJ27" s="3">
        <v>28.3</v>
      </c>
      <c r="EK27" s="3">
        <v>23.5</v>
      </c>
      <c r="EL27" s="3">
        <v>23.9</v>
      </c>
      <c r="EM27" s="3">
        <v>23</v>
      </c>
      <c r="EO27" s="1"/>
      <c r="EP27" s="11" t="s">
        <v>161</v>
      </c>
      <c r="EQ27" s="3">
        <v>13</v>
      </c>
      <c r="ER27" s="3">
        <v>14.5</v>
      </c>
      <c r="ES27" s="3">
        <v>17.7</v>
      </c>
      <c r="ET27" s="3">
        <v>16.9</v>
      </c>
      <c r="EU27" s="3">
        <v>16.4</v>
      </c>
      <c r="EV27" s="3">
        <v>18.2</v>
      </c>
      <c r="EW27" s="3" t="s">
        <v>162</v>
      </c>
      <c r="EX27" s="3" t="s">
        <v>162</v>
      </c>
      <c r="EY27" s="3" t="s">
        <v>162</v>
      </c>
      <c r="EZ27" s="3" t="s">
        <v>162</v>
      </c>
      <c r="FA27" s="3" t="s">
        <v>162</v>
      </c>
      <c r="FB27" s="3" t="s">
        <v>162</v>
      </c>
      <c r="FC27" s="3">
        <v>29.6</v>
      </c>
      <c r="FD27" s="3" t="s">
        <v>162</v>
      </c>
      <c r="FE27" s="3">
        <v>22.5</v>
      </c>
      <c r="FF27" s="3">
        <v>21.7</v>
      </c>
      <c r="FG27" s="3" t="s">
        <v>162</v>
      </c>
      <c r="FH27" s="3" t="s">
        <v>162</v>
      </c>
      <c r="FI27" s="3" t="s">
        <v>162</v>
      </c>
      <c r="FJ27" s="3" t="s">
        <v>162</v>
      </c>
      <c r="FK27" s="3" t="s">
        <v>162</v>
      </c>
    </row>
    <row r="28" ht="14.5" spans="1:167">
      <c r="A28" s="1"/>
      <c r="B28" s="11" t="s">
        <v>163</v>
      </c>
      <c r="C28" s="3">
        <v>0</v>
      </c>
      <c r="D28" s="3">
        <v>0</v>
      </c>
      <c r="E28" s="3" t="s">
        <v>162</v>
      </c>
      <c r="F28" s="3" t="s">
        <v>162</v>
      </c>
      <c r="G28" s="3" t="s">
        <v>162</v>
      </c>
      <c r="H28" s="3" t="s">
        <v>162</v>
      </c>
      <c r="I28" s="3" t="s">
        <v>162</v>
      </c>
      <c r="J28" s="3" t="s">
        <v>162</v>
      </c>
      <c r="K28" s="3" t="s">
        <v>162</v>
      </c>
      <c r="L28" s="3" t="s">
        <v>162</v>
      </c>
      <c r="M28" s="3" t="s">
        <v>162</v>
      </c>
      <c r="N28" s="3">
        <v>9.5</v>
      </c>
      <c r="O28" s="3" t="s">
        <v>162</v>
      </c>
      <c r="P28" s="3" t="s">
        <v>162</v>
      </c>
      <c r="Q28" s="3" t="s">
        <v>162</v>
      </c>
      <c r="R28" s="3" t="s">
        <v>162</v>
      </c>
      <c r="S28" s="3">
        <v>27.8</v>
      </c>
      <c r="T28" s="3">
        <v>26.9</v>
      </c>
      <c r="U28" s="3">
        <v>25.5</v>
      </c>
      <c r="V28" s="3">
        <v>28.1</v>
      </c>
      <c r="W28" s="3">
        <v>29.6</v>
      </c>
      <c r="Y28" s="1"/>
      <c r="Z28" s="11" t="s">
        <v>163</v>
      </c>
      <c r="AA28" s="3">
        <v>41.8</v>
      </c>
      <c r="AB28" s="3">
        <v>40.5</v>
      </c>
      <c r="AC28" s="3">
        <v>41.3</v>
      </c>
      <c r="AD28" s="3">
        <v>37.5</v>
      </c>
      <c r="AE28" s="3">
        <v>38.7</v>
      </c>
      <c r="AF28" s="3">
        <v>33.8</v>
      </c>
      <c r="AG28" s="3">
        <v>38.2</v>
      </c>
      <c r="AH28" s="3">
        <v>38.8</v>
      </c>
      <c r="AI28" s="3">
        <v>36.1</v>
      </c>
      <c r="AJ28" s="3">
        <v>34.9</v>
      </c>
      <c r="AK28" s="3">
        <v>39.3</v>
      </c>
      <c r="AL28" s="3">
        <v>43.9</v>
      </c>
      <c r="AM28" s="3">
        <v>45.4</v>
      </c>
      <c r="AN28" s="3">
        <v>47.9</v>
      </c>
      <c r="AO28" s="3">
        <v>39.1</v>
      </c>
      <c r="AP28" s="3">
        <v>39.5</v>
      </c>
      <c r="AQ28" s="3">
        <v>41.1</v>
      </c>
      <c r="AR28" s="3">
        <v>41.6</v>
      </c>
      <c r="AS28" s="3">
        <v>40.6</v>
      </c>
      <c r="AT28" s="3">
        <v>40.9</v>
      </c>
      <c r="AU28" s="3">
        <v>39.3</v>
      </c>
      <c r="AW28" s="1"/>
      <c r="AX28" s="11" t="s">
        <v>163</v>
      </c>
      <c r="AY28" s="3">
        <v>56.6</v>
      </c>
      <c r="AZ28" s="3">
        <v>55.6</v>
      </c>
      <c r="BA28" s="3">
        <v>59.3</v>
      </c>
      <c r="BB28" s="3">
        <v>63.2</v>
      </c>
      <c r="BC28" s="3">
        <v>62.5</v>
      </c>
      <c r="BD28" s="3">
        <v>59.4</v>
      </c>
      <c r="BE28" s="3">
        <v>53.8</v>
      </c>
      <c r="BF28" s="3">
        <v>53.8</v>
      </c>
      <c r="BG28" s="3">
        <v>52.8</v>
      </c>
      <c r="BH28" s="3">
        <v>51.4</v>
      </c>
      <c r="BI28" s="3">
        <v>52.2</v>
      </c>
      <c r="BJ28" s="3">
        <v>51.2</v>
      </c>
      <c r="BK28" s="3">
        <v>51.9</v>
      </c>
      <c r="BL28" s="3">
        <v>51.3</v>
      </c>
      <c r="BM28" s="3">
        <v>52.9</v>
      </c>
      <c r="BN28" s="3">
        <v>55</v>
      </c>
      <c r="BO28" s="3">
        <v>57.2</v>
      </c>
      <c r="BP28" s="3">
        <v>56.7</v>
      </c>
      <c r="BQ28" s="3">
        <v>54.8</v>
      </c>
      <c r="BR28" s="3">
        <v>57.1</v>
      </c>
      <c r="BS28" s="3">
        <v>55.8</v>
      </c>
      <c r="BU28" s="1"/>
      <c r="BV28" s="11" t="s">
        <v>163</v>
      </c>
      <c r="BW28" s="3">
        <v>44.9</v>
      </c>
      <c r="BX28" s="3">
        <v>46.7</v>
      </c>
      <c r="BY28" s="3">
        <v>54</v>
      </c>
      <c r="BZ28" s="3">
        <v>49.7</v>
      </c>
      <c r="CA28" s="3">
        <v>55.2</v>
      </c>
      <c r="CB28" s="3">
        <v>55.2</v>
      </c>
      <c r="CC28" s="3">
        <v>55.3</v>
      </c>
      <c r="CD28" s="3">
        <v>55.3</v>
      </c>
      <c r="CE28" s="3">
        <v>55.8</v>
      </c>
      <c r="CF28" s="3">
        <v>57.7</v>
      </c>
      <c r="CG28" s="3" t="s">
        <v>162</v>
      </c>
      <c r="CH28" s="3">
        <v>57.8</v>
      </c>
      <c r="CI28" s="3">
        <v>53.2</v>
      </c>
      <c r="CJ28" s="3" t="s">
        <v>162</v>
      </c>
      <c r="CK28" s="3" t="s">
        <v>162</v>
      </c>
      <c r="CL28" s="3" t="s">
        <v>162</v>
      </c>
      <c r="CM28" s="3" t="s">
        <v>162</v>
      </c>
      <c r="CN28" s="3">
        <v>73.9</v>
      </c>
      <c r="CO28" s="3">
        <v>62</v>
      </c>
      <c r="CP28" s="3">
        <v>61.8</v>
      </c>
      <c r="CQ28" s="3">
        <v>62.7</v>
      </c>
      <c r="CS28" s="1"/>
      <c r="CT28" s="11" t="s">
        <v>163</v>
      </c>
      <c r="CU28" s="3">
        <v>71.4</v>
      </c>
      <c r="CV28" s="3">
        <v>64.9</v>
      </c>
      <c r="CW28" s="3">
        <v>56.6</v>
      </c>
      <c r="CX28" s="3">
        <v>16.3</v>
      </c>
      <c r="CY28" s="3">
        <v>12.5</v>
      </c>
      <c r="CZ28" s="3">
        <v>13.5</v>
      </c>
      <c r="DA28" s="3">
        <v>53.8</v>
      </c>
      <c r="DB28" s="3">
        <v>51.8</v>
      </c>
      <c r="DC28" s="3" t="s">
        <v>162</v>
      </c>
      <c r="DD28" s="3" t="s">
        <v>162</v>
      </c>
      <c r="DE28" s="3" t="s">
        <v>162</v>
      </c>
      <c r="DF28" s="3" t="s">
        <v>162</v>
      </c>
      <c r="DG28" s="3" t="s">
        <v>162</v>
      </c>
      <c r="DH28" s="3" t="s">
        <v>162</v>
      </c>
      <c r="DI28" s="3" t="s">
        <v>162</v>
      </c>
      <c r="DJ28" s="3" t="s">
        <v>162</v>
      </c>
      <c r="DK28" s="3" t="s">
        <v>162</v>
      </c>
      <c r="DL28" s="3" t="s">
        <v>162</v>
      </c>
      <c r="DM28" s="3">
        <v>49.3</v>
      </c>
      <c r="DN28" s="3">
        <v>49.3</v>
      </c>
      <c r="DO28" s="3">
        <v>43.8</v>
      </c>
      <c r="DQ28" s="1"/>
      <c r="DR28" s="11" t="s">
        <v>163</v>
      </c>
      <c r="DS28" s="3">
        <v>70.9</v>
      </c>
      <c r="DT28" s="3">
        <v>63.7</v>
      </c>
      <c r="DU28" s="3">
        <v>62.6</v>
      </c>
      <c r="DV28" s="3">
        <v>57.3</v>
      </c>
      <c r="DW28" s="3">
        <v>53.9</v>
      </c>
      <c r="DX28" s="3">
        <v>49.5</v>
      </c>
      <c r="DY28" s="3">
        <v>53.3</v>
      </c>
      <c r="DZ28" s="3">
        <v>53.1</v>
      </c>
      <c r="EA28" s="3">
        <v>55.4</v>
      </c>
      <c r="EB28" s="3">
        <v>43.5</v>
      </c>
      <c r="EC28" s="3">
        <v>54.1</v>
      </c>
      <c r="ED28" s="3">
        <v>53.1</v>
      </c>
      <c r="EE28" s="3">
        <v>52.5</v>
      </c>
      <c r="EF28" s="3">
        <v>54.1</v>
      </c>
      <c r="EG28" s="3">
        <v>56.9</v>
      </c>
      <c r="EH28" s="3">
        <v>63.4</v>
      </c>
      <c r="EI28" s="3" t="s">
        <v>162</v>
      </c>
      <c r="EJ28" s="3" t="s">
        <v>162</v>
      </c>
      <c r="EK28" s="3">
        <v>58.5</v>
      </c>
      <c r="EL28" s="3">
        <v>57.4</v>
      </c>
      <c r="EM28" s="3">
        <v>55.4</v>
      </c>
      <c r="EO28" s="1"/>
      <c r="EP28" s="11" t="s">
        <v>163</v>
      </c>
      <c r="EQ28" s="3">
        <v>64.4</v>
      </c>
      <c r="ER28" s="3">
        <v>68.4</v>
      </c>
      <c r="ES28" s="3">
        <v>61.4</v>
      </c>
      <c r="ET28" s="3">
        <v>60</v>
      </c>
      <c r="EU28" s="3">
        <v>57.2</v>
      </c>
      <c r="EV28" s="3">
        <v>60.2</v>
      </c>
      <c r="EW28" s="3">
        <v>33.9</v>
      </c>
      <c r="EX28" s="3" t="s">
        <v>162</v>
      </c>
      <c r="EY28" s="3" t="s">
        <v>162</v>
      </c>
      <c r="EZ28" s="3" t="s">
        <v>162</v>
      </c>
      <c r="FA28" s="3" t="s">
        <v>162</v>
      </c>
      <c r="FB28" s="3" t="s">
        <v>162</v>
      </c>
      <c r="FC28" s="3" t="s">
        <v>162</v>
      </c>
      <c r="FD28" s="3" t="s">
        <v>162</v>
      </c>
      <c r="FE28" s="3">
        <v>32.8</v>
      </c>
      <c r="FF28" s="3">
        <v>33.6</v>
      </c>
      <c r="FG28" s="3" t="s">
        <v>162</v>
      </c>
      <c r="FH28" s="3">
        <v>31.5</v>
      </c>
      <c r="FI28" s="3">
        <v>37.8</v>
      </c>
      <c r="FJ28" s="3">
        <v>36.9</v>
      </c>
      <c r="FK28" s="3">
        <v>42.1</v>
      </c>
    </row>
    <row r="29" ht="14.5" spans="1:167">
      <c r="A29" s="1"/>
      <c r="B29" s="11" t="s">
        <v>164</v>
      </c>
      <c r="C29" s="3" t="s">
        <v>162</v>
      </c>
      <c r="D29" s="3" t="s">
        <v>162</v>
      </c>
      <c r="E29" s="3" t="s">
        <v>162</v>
      </c>
      <c r="F29" s="3" t="s">
        <v>162</v>
      </c>
      <c r="G29" s="3" t="s">
        <v>162</v>
      </c>
      <c r="H29" s="3" t="s">
        <v>162</v>
      </c>
      <c r="I29" s="3" t="s">
        <v>162</v>
      </c>
      <c r="J29" s="3" t="s">
        <v>162</v>
      </c>
      <c r="K29" s="3" t="s">
        <v>162</v>
      </c>
      <c r="L29" s="3" t="s">
        <v>162</v>
      </c>
      <c r="M29" s="3" t="s">
        <v>162</v>
      </c>
      <c r="N29" s="3" t="s">
        <v>162</v>
      </c>
      <c r="O29" s="3" t="s">
        <v>162</v>
      </c>
      <c r="P29" s="3" t="s">
        <v>162</v>
      </c>
      <c r="Q29" s="3">
        <v>5.9</v>
      </c>
      <c r="R29" s="3" t="s">
        <v>162</v>
      </c>
      <c r="S29" s="3">
        <v>4.3</v>
      </c>
      <c r="T29" s="3">
        <v>3.7</v>
      </c>
      <c r="U29" s="3">
        <v>4.3</v>
      </c>
      <c r="V29" s="3">
        <v>4.8</v>
      </c>
      <c r="W29" s="3">
        <v>6</v>
      </c>
      <c r="Y29" s="1"/>
      <c r="Z29" s="11" t="s">
        <v>164</v>
      </c>
      <c r="AA29" s="3" t="s">
        <v>162</v>
      </c>
      <c r="AB29" s="3" t="s">
        <v>162</v>
      </c>
      <c r="AC29" s="3" t="s">
        <v>162</v>
      </c>
      <c r="AD29" s="3" t="s">
        <v>162</v>
      </c>
      <c r="AE29" s="3" t="s">
        <v>162</v>
      </c>
      <c r="AF29" s="3" t="s">
        <v>162</v>
      </c>
      <c r="AG29" s="3" t="s">
        <v>162</v>
      </c>
      <c r="AH29" s="3" t="s">
        <v>162</v>
      </c>
      <c r="AI29" s="3" t="s">
        <v>162</v>
      </c>
      <c r="AJ29" s="3" t="s">
        <v>162</v>
      </c>
      <c r="AK29" s="3" t="s">
        <v>162</v>
      </c>
      <c r="AL29" s="3" t="s">
        <v>162</v>
      </c>
      <c r="AM29" s="3" t="s">
        <v>162</v>
      </c>
      <c r="AN29" s="3" t="s">
        <v>162</v>
      </c>
      <c r="AO29" s="3" t="s">
        <v>162</v>
      </c>
      <c r="AP29" s="3" t="s">
        <v>162</v>
      </c>
      <c r="AQ29" s="3" t="s">
        <v>162</v>
      </c>
      <c r="AR29" s="3" t="s">
        <v>162</v>
      </c>
      <c r="AS29" s="3">
        <v>2.9</v>
      </c>
      <c r="AT29" s="3" t="s">
        <v>162</v>
      </c>
      <c r="AU29" s="3" t="s">
        <v>162</v>
      </c>
      <c r="AW29" s="1"/>
      <c r="AX29" s="11" t="s">
        <v>164</v>
      </c>
      <c r="AY29" s="3">
        <v>2.4</v>
      </c>
      <c r="AZ29" s="3">
        <v>2.7</v>
      </c>
      <c r="BA29" s="3">
        <v>2.6</v>
      </c>
      <c r="BB29" s="3" t="s">
        <v>162</v>
      </c>
      <c r="BC29" s="3" t="s">
        <v>162</v>
      </c>
      <c r="BD29" s="3" t="s">
        <v>162</v>
      </c>
      <c r="BE29" s="3">
        <v>1</v>
      </c>
      <c r="BF29" s="3" t="s">
        <v>162</v>
      </c>
      <c r="BG29" s="3">
        <v>1.1</v>
      </c>
      <c r="BH29" s="3">
        <v>1.3</v>
      </c>
      <c r="BI29" s="3" t="s">
        <v>162</v>
      </c>
      <c r="BJ29" s="3" t="s">
        <v>162</v>
      </c>
      <c r="BK29" s="3" t="s">
        <v>162</v>
      </c>
      <c r="BL29" s="3" t="s">
        <v>162</v>
      </c>
      <c r="BM29" s="3" t="s">
        <v>162</v>
      </c>
      <c r="BN29" s="3" t="s">
        <v>162</v>
      </c>
      <c r="BO29" s="3" t="s">
        <v>162</v>
      </c>
      <c r="BP29" s="3" t="s">
        <v>162</v>
      </c>
      <c r="BQ29" s="3" t="s">
        <v>162</v>
      </c>
      <c r="BR29" s="3">
        <v>1.3</v>
      </c>
      <c r="BS29" s="3">
        <v>1.2</v>
      </c>
      <c r="BU29" s="1"/>
      <c r="BV29" s="11" t="s">
        <v>164</v>
      </c>
      <c r="BW29" s="3" t="s">
        <v>162</v>
      </c>
      <c r="BX29" s="3" t="s">
        <v>162</v>
      </c>
      <c r="BY29" s="3" t="s">
        <v>162</v>
      </c>
      <c r="BZ29" s="3" t="s">
        <v>162</v>
      </c>
      <c r="CA29" s="3" t="s">
        <v>162</v>
      </c>
      <c r="CB29" s="3" t="s">
        <v>162</v>
      </c>
      <c r="CC29" s="3" t="s">
        <v>162</v>
      </c>
      <c r="CD29" s="3" t="s">
        <v>162</v>
      </c>
      <c r="CE29" s="3" t="s">
        <v>162</v>
      </c>
      <c r="CF29" s="3" t="s">
        <v>162</v>
      </c>
      <c r="CG29" s="3">
        <v>0.5</v>
      </c>
      <c r="CH29" s="3" t="s">
        <v>162</v>
      </c>
      <c r="CI29" s="3">
        <v>0.5</v>
      </c>
      <c r="CJ29" s="3" t="s">
        <v>162</v>
      </c>
      <c r="CK29" s="3" t="s">
        <v>162</v>
      </c>
      <c r="CL29" s="3" t="s">
        <v>162</v>
      </c>
      <c r="CM29" s="3">
        <v>0.3</v>
      </c>
      <c r="CN29" s="3">
        <v>0.4</v>
      </c>
      <c r="CO29" s="3" t="s">
        <v>162</v>
      </c>
      <c r="CP29" s="3" t="s">
        <v>162</v>
      </c>
      <c r="CQ29" s="3" t="s">
        <v>162</v>
      </c>
      <c r="CS29" s="1"/>
      <c r="CT29" s="11" t="s">
        <v>164</v>
      </c>
      <c r="CU29" s="3" t="s">
        <v>162</v>
      </c>
      <c r="CV29" s="3" t="s">
        <v>162</v>
      </c>
      <c r="CW29" s="3" t="s">
        <v>162</v>
      </c>
      <c r="CX29" s="3" t="s">
        <v>162</v>
      </c>
      <c r="CY29" s="3" t="s">
        <v>162</v>
      </c>
      <c r="CZ29" s="3" t="s">
        <v>162</v>
      </c>
      <c r="DA29" s="3" t="s">
        <v>162</v>
      </c>
      <c r="DB29" s="3" t="s">
        <v>162</v>
      </c>
      <c r="DC29" s="3" t="s">
        <v>162</v>
      </c>
      <c r="DD29" s="3" t="s">
        <v>162</v>
      </c>
      <c r="DE29" s="3">
        <v>1.4</v>
      </c>
      <c r="DF29" s="3">
        <v>1.3</v>
      </c>
      <c r="DG29" s="3">
        <v>0.5</v>
      </c>
      <c r="DH29" s="3">
        <v>1.1</v>
      </c>
      <c r="DI29" s="3">
        <v>4.3</v>
      </c>
      <c r="DJ29" s="3" t="s">
        <v>162</v>
      </c>
      <c r="DK29" s="3">
        <v>1.1</v>
      </c>
      <c r="DL29" s="3">
        <v>0.7</v>
      </c>
      <c r="DM29" s="3">
        <v>1</v>
      </c>
      <c r="DN29" s="3">
        <v>1</v>
      </c>
      <c r="DO29" s="3">
        <v>0.7</v>
      </c>
      <c r="DQ29" s="1"/>
      <c r="DR29" s="11" t="s">
        <v>164</v>
      </c>
      <c r="DS29" s="3" t="s">
        <v>162</v>
      </c>
      <c r="DT29" s="3" t="s">
        <v>162</v>
      </c>
      <c r="DU29" s="3" t="s">
        <v>162</v>
      </c>
      <c r="DV29" s="3" t="s">
        <v>162</v>
      </c>
      <c r="DW29" s="3" t="s">
        <v>162</v>
      </c>
      <c r="DX29" s="3" t="s">
        <v>162</v>
      </c>
      <c r="DY29" s="3" t="s">
        <v>162</v>
      </c>
      <c r="DZ29" s="3" t="s">
        <v>162</v>
      </c>
      <c r="EA29" s="3" t="s">
        <v>162</v>
      </c>
      <c r="EB29" s="3" t="s">
        <v>162</v>
      </c>
      <c r="EC29" s="3" t="s">
        <v>162</v>
      </c>
      <c r="ED29" s="3" t="s">
        <v>162</v>
      </c>
      <c r="EE29" s="3" t="s">
        <v>162</v>
      </c>
      <c r="EF29" s="3" t="s">
        <v>162</v>
      </c>
      <c r="EG29" s="3" t="s">
        <v>162</v>
      </c>
      <c r="EH29" s="3" t="s">
        <v>162</v>
      </c>
      <c r="EI29" s="3" t="s">
        <v>162</v>
      </c>
      <c r="EJ29" s="3" t="s">
        <v>162</v>
      </c>
      <c r="EK29" s="3" t="s">
        <v>162</v>
      </c>
      <c r="EL29" s="3" t="s">
        <v>162</v>
      </c>
      <c r="EM29" s="3" t="s">
        <v>162</v>
      </c>
      <c r="EO29" s="1"/>
      <c r="EP29" s="11" t="s">
        <v>164</v>
      </c>
      <c r="EQ29" s="3" t="s">
        <v>162</v>
      </c>
      <c r="ER29" s="3" t="s">
        <v>162</v>
      </c>
      <c r="ES29" s="3" t="s">
        <v>162</v>
      </c>
      <c r="ET29" s="3" t="s">
        <v>162</v>
      </c>
      <c r="EU29" s="3" t="s">
        <v>162</v>
      </c>
      <c r="EV29" s="3" t="s">
        <v>162</v>
      </c>
      <c r="EW29" s="3" t="s">
        <v>162</v>
      </c>
      <c r="EX29" s="3" t="s">
        <v>162</v>
      </c>
      <c r="EY29" s="3" t="s">
        <v>162</v>
      </c>
      <c r="EZ29" s="3" t="s">
        <v>162</v>
      </c>
      <c r="FA29" s="3" t="s">
        <v>162</v>
      </c>
      <c r="FB29" s="3" t="s">
        <v>162</v>
      </c>
      <c r="FC29" s="3" t="s">
        <v>162</v>
      </c>
      <c r="FD29" s="3" t="s">
        <v>162</v>
      </c>
      <c r="FE29" s="3" t="s">
        <v>162</v>
      </c>
      <c r="FF29" s="3" t="s">
        <v>162</v>
      </c>
      <c r="FG29" s="3" t="s">
        <v>162</v>
      </c>
      <c r="FH29" s="3" t="s">
        <v>162</v>
      </c>
      <c r="FI29" s="3" t="s">
        <v>162</v>
      </c>
      <c r="FJ29" s="3" t="s">
        <v>162</v>
      </c>
      <c r="FK29" s="3" t="s">
        <v>162</v>
      </c>
    </row>
    <row r="30" ht="14.5" spans="1:167">
      <c r="A30" s="1"/>
      <c r="B30" s="11" t="s">
        <v>165</v>
      </c>
      <c r="C30" s="3">
        <v>30.1</v>
      </c>
      <c r="D30" s="3">
        <v>28.5</v>
      </c>
      <c r="E30" s="3">
        <v>27.9</v>
      </c>
      <c r="F30" s="3">
        <v>29.9</v>
      </c>
      <c r="G30" s="3">
        <v>27.9</v>
      </c>
      <c r="H30" s="3">
        <v>22.2</v>
      </c>
      <c r="I30" s="3">
        <v>24.1</v>
      </c>
      <c r="J30" s="3">
        <v>23.8</v>
      </c>
      <c r="K30" s="3">
        <v>21.8</v>
      </c>
      <c r="L30" s="3">
        <v>24.2</v>
      </c>
      <c r="M30" s="3" t="s">
        <v>162</v>
      </c>
      <c r="N30" s="3" t="s">
        <v>162</v>
      </c>
      <c r="O30" s="3" t="s">
        <v>162</v>
      </c>
      <c r="P30" s="3" t="s">
        <v>162</v>
      </c>
      <c r="Q30" s="3">
        <v>14.9</v>
      </c>
      <c r="R30" s="3">
        <v>8.1</v>
      </c>
      <c r="S30" s="3" t="s">
        <v>162</v>
      </c>
      <c r="T30" s="3">
        <v>3.8</v>
      </c>
      <c r="U30" s="3" t="s">
        <v>162</v>
      </c>
      <c r="V30" s="3" t="s">
        <v>162</v>
      </c>
      <c r="W30" s="3" t="s">
        <v>162</v>
      </c>
      <c r="Y30" s="1"/>
      <c r="Z30" s="11" t="s">
        <v>165</v>
      </c>
      <c r="AA30" s="3">
        <v>1.1</v>
      </c>
      <c r="AB30" s="3">
        <v>1.3</v>
      </c>
      <c r="AC30" s="3">
        <v>0.7</v>
      </c>
      <c r="AD30" s="3">
        <v>1.6</v>
      </c>
      <c r="AE30" s="3">
        <v>1.8</v>
      </c>
      <c r="AF30" s="3">
        <v>1.9</v>
      </c>
      <c r="AG30" s="3">
        <v>0.6</v>
      </c>
      <c r="AH30" s="3">
        <v>0.7</v>
      </c>
      <c r="AI30" s="3">
        <v>0.7</v>
      </c>
      <c r="AJ30" s="3">
        <v>1</v>
      </c>
      <c r="AK30" s="3" t="s">
        <v>162</v>
      </c>
      <c r="AL30" s="3" t="s">
        <v>162</v>
      </c>
      <c r="AM30" s="3" t="s">
        <v>162</v>
      </c>
      <c r="AN30" s="3">
        <v>0.6</v>
      </c>
      <c r="AO30" s="3">
        <v>0.5</v>
      </c>
      <c r="AP30" s="3">
        <v>0.4</v>
      </c>
      <c r="AQ30" s="3">
        <v>0.3</v>
      </c>
      <c r="AR30" s="3">
        <v>0.3</v>
      </c>
      <c r="AS30" s="3">
        <v>0.2</v>
      </c>
      <c r="AT30" s="3">
        <v>0.4</v>
      </c>
      <c r="AU30" s="3">
        <v>0.1</v>
      </c>
      <c r="AW30" s="1"/>
      <c r="AX30" s="11" t="s">
        <v>165</v>
      </c>
      <c r="AY30" s="3">
        <v>0.7</v>
      </c>
      <c r="AZ30" s="3">
        <v>1.4</v>
      </c>
      <c r="BA30" s="3">
        <v>0.5</v>
      </c>
      <c r="BB30" s="3">
        <v>1</v>
      </c>
      <c r="BC30" s="3">
        <v>1</v>
      </c>
      <c r="BD30" s="3">
        <v>0.9</v>
      </c>
      <c r="BE30" s="3">
        <v>1</v>
      </c>
      <c r="BF30" s="3">
        <v>0.8</v>
      </c>
      <c r="BG30" s="3">
        <v>0.7</v>
      </c>
      <c r="BH30" s="3">
        <v>0.5</v>
      </c>
      <c r="BI30" s="3" t="s">
        <v>162</v>
      </c>
      <c r="BJ30" s="3" t="s">
        <v>162</v>
      </c>
      <c r="BK30" s="3" t="s">
        <v>162</v>
      </c>
      <c r="BL30" s="3" t="s">
        <v>162</v>
      </c>
      <c r="BM30" s="3" t="s">
        <v>162</v>
      </c>
      <c r="BN30" s="3" t="s">
        <v>162</v>
      </c>
      <c r="BO30" s="3" t="s">
        <v>162</v>
      </c>
      <c r="BP30" s="3" t="s">
        <v>162</v>
      </c>
      <c r="BQ30" s="3" t="s">
        <v>162</v>
      </c>
      <c r="BR30" s="3">
        <v>0.3</v>
      </c>
      <c r="BS30" s="3">
        <v>0.2</v>
      </c>
      <c r="BU30" s="1"/>
      <c r="BV30" s="11" t="s">
        <v>165</v>
      </c>
      <c r="BW30" s="3">
        <v>0</v>
      </c>
      <c r="BX30" s="3">
        <v>0</v>
      </c>
      <c r="BY30" s="3" t="s">
        <v>162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 t="s">
        <v>162</v>
      </c>
      <c r="CJ30" s="3" t="s">
        <v>162</v>
      </c>
      <c r="CK30" s="3" t="s">
        <v>162</v>
      </c>
      <c r="CL30" s="3" t="s">
        <v>162</v>
      </c>
      <c r="CM30" s="3">
        <v>0</v>
      </c>
      <c r="CN30" s="3" t="s">
        <v>162</v>
      </c>
      <c r="CO30" s="3" t="s">
        <v>162</v>
      </c>
      <c r="CP30" s="3" t="s">
        <v>162</v>
      </c>
      <c r="CQ30" s="3">
        <v>0</v>
      </c>
      <c r="CS30" s="1"/>
      <c r="CT30" s="11" t="s">
        <v>165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 t="s">
        <v>162</v>
      </c>
      <c r="DD30" s="3">
        <v>0</v>
      </c>
      <c r="DE30" s="3">
        <v>0</v>
      </c>
      <c r="DF30" s="3" t="s">
        <v>162</v>
      </c>
      <c r="DG30" s="3" t="s">
        <v>162</v>
      </c>
      <c r="DH30" s="3">
        <v>0</v>
      </c>
      <c r="DI30" s="3" t="s">
        <v>162</v>
      </c>
      <c r="DJ30" s="3" t="s">
        <v>162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165</v>
      </c>
      <c r="DS30" s="3">
        <v>0</v>
      </c>
      <c r="DT30" s="3">
        <v>0</v>
      </c>
      <c r="DU30" s="3">
        <v>0</v>
      </c>
      <c r="DV30" s="3">
        <v>0</v>
      </c>
      <c r="DW30" s="3" t="s">
        <v>162</v>
      </c>
      <c r="DX30" s="3" t="s">
        <v>162</v>
      </c>
      <c r="DY30" s="3" t="s">
        <v>162</v>
      </c>
      <c r="DZ30" s="3" t="s">
        <v>162</v>
      </c>
      <c r="EA30" s="3" t="s">
        <v>162</v>
      </c>
      <c r="EB30" s="3" t="s">
        <v>162</v>
      </c>
      <c r="EC30" s="3">
        <v>0.3</v>
      </c>
      <c r="ED30" s="3" t="s">
        <v>162</v>
      </c>
      <c r="EE30" s="3" t="s">
        <v>162</v>
      </c>
      <c r="EF30" s="3">
        <v>0.5</v>
      </c>
      <c r="EG30" s="3" t="s">
        <v>162</v>
      </c>
      <c r="EH30" s="3" t="s">
        <v>162</v>
      </c>
      <c r="EI30" s="3">
        <v>0</v>
      </c>
      <c r="EJ30" s="3" t="s">
        <v>162</v>
      </c>
      <c r="EK30" s="3">
        <v>0</v>
      </c>
      <c r="EL30" s="3">
        <v>0</v>
      </c>
      <c r="EM30" s="3">
        <v>0</v>
      </c>
      <c r="EO30" s="1"/>
      <c r="EP30" s="11" t="s">
        <v>165</v>
      </c>
      <c r="EQ30" s="3" t="s">
        <v>162</v>
      </c>
      <c r="ER30" s="3" t="s">
        <v>162</v>
      </c>
      <c r="ES30" s="3">
        <v>0</v>
      </c>
      <c r="ET30" s="3" t="s">
        <v>162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 t="s">
        <v>162</v>
      </c>
      <c r="FA30" s="3" t="s">
        <v>162</v>
      </c>
      <c r="FB30" s="3">
        <v>0</v>
      </c>
      <c r="FC30" s="3" t="s">
        <v>162</v>
      </c>
      <c r="FD30" s="3" t="s">
        <v>162</v>
      </c>
      <c r="FE30" s="3" t="s">
        <v>162</v>
      </c>
      <c r="FF30" s="3" t="s">
        <v>162</v>
      </c>
      <c r="FG30" s="3" t="s">
        <v>162</v>
      </c>
      <c r="FH30" s="3" t="s">
        <v>162</v>
      </c>
      <c r="FI30" s="3">
        <v>0.1</v>
      </c>
      <c r="FJ30" s="3">
        <v>0.1</v>
      </c>
      <c r="FK30" s="3">
        <v>0.1</v>
      </c>
    </row>
    <row r="31" ht="14.5" spans="1:167">
      <c r="A31" s="1"/>
      <c r="B31" s="1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 t="s">
        <v>162</v>
      </c>
      <c r="L31" s="3" t="s">
        <v>162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166</v>
      </c>
      <c r="AA31" s="3" t="s">
        <v>162</v>
      </c>
      <c r="AB31" s="3" t="s">
        <v>162</v>
      </c>
      <c r="AC31" s="3" t="s">
        <v>162</v>
      </c>
      <c r="AD31" s="3" t="s">
        <v>162</v>
      </c>
      <c r="AE31" s="3" t="s">
        <v>162</v>
      </c>
      <c r="AF31" s="3" t="s">
        <v>162</v>
      </c>
      <c r="AG31" s="3" t="s">
        <v>162</v>
      </c>
      <c r="AH31" s="3" t="s">
        <v>162</v>
      </c>
      <c r="AI31" s="3" t="s">
        <v>162</v>
      </c>
      <c r="AJ31" s="3" t="s">
        <v>162</v>
      </c>
      <c r="AK31" s="3" t="s">
        <v>162</v>
      </c>
      <c r="AL31" s="3" t="s">
        <v>162</v>
      </c>
      <c r="AM31" s="3" t="s">
        <v>162</v>
      </c>
      <c r="AN31" s="3" t="s">
        <v>162</v>
      </c>
      <c r="AO31" s="3" t="s">
        <v>162</v>
      </c>
      <c r="AP31" s="3" t="s">
        <v>162</v>
      </c>
      <c r="AQ31" s="3" t="s">
        <v>162</v>
      </c>
      <c r="AR31" s="3" t="s">
        <v>162</v>
      </c>
      <c r="AS31" s="3">
        <v>0.3</v>
      </c>
      <c r="AT31" s="3">
        <v>0.3</v>
      </c>
      <c r="AU31" s="3">
        <v>0.3</v>
      </c>
      <c r="AW31" s="1"/>
      <c r="AX31" s="11" t="s">
        <v>166</v>
      </c>
      <c r="AY31" s="3" t="s">
        <v>162</v>
      </c>
      <c r="AZ31" s="3" t="s">
        <v>162</v>
      </c>
      <c r="BA31" s="3" t="s">
        <v>162</v>
      </c>
      <c r="BB31" s="3" t="s">
        <v>162</v>
      </c>
      <c r="BC31" s="3" t="s">
        <v>162</v>
      </c>
      <c r="BD31" s="3" t="s">
        <v>162</v>
      </c>
      <c r="BE31" s="3" t="s">
        <v>162</v>
      </c>
      <c r="BF31" s="3" t="s">
        <v>162</v>
      </c>
      <c r="BG31" s="3" t="s">
        <v>162</v>
      </c>
      <c r="BH31" s="3" t="s">
        <v>162</v>
      </c>
      <c r="BI31" s="3" t="s">
        <v>162</v>
      </c>
      <c r="BJ31" s="3" t="s">
        <v>162</v>
      </c>
      <c r="BK31" s="3" t="s">
        <v>162</v>
      </c>
      <c r="BL31" s="3" t="s">
        <v>162</v>
      </c>
      <c r="BM31" s="3" t="s">
        <v>162</v>
      </c>
      <c r="BN31" s="3" t="s">
        <v>162</v>
      </c>
      <c r="BO31" s="3" t="s">
        <v>162</v>
      </c>
      <c r="BP31" s="3" t="s">
        <v>162</v>
      </c>
      <c r="BQ31" s="3" t="s">
        <v>162</v>
      </c>
      <c r="BR31" s="3">
        <v>1.5</v>
      </c>
      <c r="BS31" s="3">
        <v>1.4</v>
      </c>
      <c r="BU31" s="1"/>
      <c r="BV31" s="11" t="s">
        <v>166</v>
      </c>
      <c r="BW31" s="3" t="s">
        <v>162</v>
      </c>
      <c r="BX31" s="3">
        <v>0</v>
      </c>
      <c r="BY31" s="3">
        <v>0</v>
      </c>
      <c r="BZ31" s="3">
        <v>0</v>
      </c>
      <c r="CA31" s="3" t="s">
        <v>162</v>
      </c>
      <c r="CB31" s="3">
        <v>0</v>
      </c>
      <c r="CC31" s="3">
        <v>0</v>
      </c>
      <c r="CD31" s="3" t="s">
        <v>162</v>
      </c>
      <c r="CE31" s="3" t="s">
        <v>162</v>
      </c>
      <c r="CF31" s="3" t="s">
        <v>162</v>
      </c>
      <c r="CG31" s="3" t="s">
        <v>162</v>
      </c>
      <c r="CH31" s="3" t="s">
        <v>162</v>
      </c>
      <c r="CI31" s="3" t="s">
        <v>162</v>
      </c>
      <c r="CJ31" s="3" t="s">
        <v>162</v>
      </c>
      <c r="CK31" s="3" t="s">
        <v>162</v>
      </c>
      <c r="CL31" s="3" t="s">
        <v>162</v>
      </c>
      <c r="CM31" s="3" t="s">
        <v>162</v>
      </c>
      <c r="CN31" s="3" t="s">
        <v>162</v>
      </c>
      <c r="CO31" s="3">
        <v>1.1</v>
      </c>
      <c r="CP31" s="3">
        <v>0.9</v>
      </c>
      <c r="CQ31" s="3">
        <v>1.4</v>
      </c>
      <c r="CS31" s="1"/>
      <c r="CT31" s="11" t="s">
        <v>166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166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166</v>
      </c>
      <c r="EQ31" s="3" t="s">
        <v>162</v>
      </c>
      <c r="ER31" s="3" t="s">
        <v>162</v>
      </c>
      <c r="ES31" s="3" t="s">
        <v>162</v>
      </c>
      <c r="ET31" s="3" t="s">
        <v>162</v>
      </c>
      <c r="EU31" s="3" t="s">
        <v>162</v>
      </c>
      <c r="EV31" s="3" t="s">
        <v>162</v>
      </c>
      <c r="EW31" s="3" t="s">
        <v>162</v>
      </c>
      <c r="EX31" s="3" t="s">
        <v>162</v>
      </c>
      <c r="EY31" s="3" t="s">
        <v>162</v>
      </c>
      <c r="EZ31" s="3" t="s">
        <v>162</v>
      </c>
      <c r="FA31" s="3" t="s">
        <v>162</v>
      </c>
      <c r="FB31" s="3" t="s">
        <v>162</v>
      </c>
      <c r="FC31" s="3" t="s">
        <v>162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167</v>
      </c>
      <c r="C32" s="3" t="s">
        <v>162</v>
      </c>
      <c r="D32" s="3" t="s">
        <v>162</v>
      </c>
      <c r="E32" s="3" t="s">
        <v>162</v>
      </c>
      <c r="F32" s="3" t="s">
        <v>162</v>
      </c>
      <c r="G32" s="3" t="s">
        <v>162</v>
      </c>
      <c r="H32" s="3" t="s">
        <v>162</v>
      </c>
      <c r="I32" s="3">
        <v>2</v>
      </c>
      <c r="J32" s="3" t="s">
        <v>162</v>
      </c>
      <c r="K32" s="3">
        <v>1.7</v>
      </c>
      <c r="L32" s="3">
        <v>1.7</v>
      </c>
      <c r="M32" s="3" t="s">
        <v>162</v>
      </c>
      <c r="N32" s="3">
        <v>3.7</v>
      </c>
      <c r="O32" s="3" t="s">
        <v>162</v>
      </c>
      <c r="P32" s="3">
        <v>4.3</v>
      </c>
      <c r="Q32" s="3">
        <v>4.5</v>
      </c>
      <c r="R32" s="3">
        <v>4.5</v>
      </c>
      <c r="S32" s="3">
        <v>5.3</v>
      </c>
      <c r="T32" s="3">
        <v>4.4</v>
      </c>
      <c r="U32" s="3" t="s">
        <v>162</v>
      </c>
      <c r="V32" s="3" t="s">
        <v>162</v>
      </c>
      <c r="W32" s="3" t="s">
        <v>162</v>
      </c>
      <c r="Y32" s="1"/>
      <c r="Z32" s="11" t="s">
        <v>167</v>
      </c>
      <c r="AA32" s="3" t="s">
        <v>162</v>
      </c>
      <c r="AB32" s="3" t="s">
        <v>162</v>
      </c>
      <c r="AC32" s="3" t="s">
        <v>162</v>
      </c>
      <c r="AD32" s="3" t="s">
        <v>162</v>
      </c>
      <c r="AE32" s="3" t="s">
        <v>162</v>
      </c>
      <c r="AF32" s="3" t="s">
        <v>162</v>
      </c>
      <c r="AG32" s="3">
        <v>1.4</v>
      </c>
      <c r="AH32" s="3">
        <v>1.5</v>
      </c>
      <c r="AI32" s="3">
        <v>1.8</v>
      </c>
      <c r="AJ32" s="3">
        <v>1.4</v>
      </c>
      <c r="AK32" s="3">
        <v>1.3</v>
      </c>
      <c r="AL32" s="3">
        <v>1.3</v>
      </c>
      <c r="AM32" s="3">
        <v>1.3</v>
      </c>
      <c r="AN32" s="3">
        <v>1.2</v>
      </c>
      <c r="AO32" s="3">
        <v>1</v>
      </c>
      <c r="AP32" s="3">
        <v>1.2</v>
      </c>
      <c r="AQ32" s="3" t="s">
        <v>162</v>
      </c>
      <c r="AR32" s="3">
        <v>1.5</v>
      </c>
      <c r="AS32" s="3">
        <v>1.7</v>
      </c>
      <c r="AT32" s="3">
        <v>1.3</v>
      </c>
      <c r="AU32" s="3">
        <v>2</v>
      </c>
      <c r="AW32" s="1"/>
      <c r="AX32" s="11" t="s">
        <v>167</v>
      </c>
      <c r="AY32" s="3" t="s">
        <v>162</v>
      </c>
      <c r="AZ32" s="3" t="s">
        <v>162</v>
      </c>
      <c r="BA32" s="3" t="s">
        <v>162</v>
      </c>
      <c r="BB32" s="3" t="s">
        <v>162</v>
      </c>
      <c r="BC32" s="3" t="s">
        <v>162</v>
      </c>
      <c r="BD32" s="3">
        <v>0.9</v>
      </c>
      <c r="BE32" s="3">
        <v>0.6</v>
      </c>
      <c r="BF32" s="3">
        <v>0.8</v>
      </c>
      <c r="BG32" s="3">
        <v>0.8</v>
      </c>
      <c r="BH32" s="3">
        <v>0.9</v>
      </c>
      <c r="BI32" s="3">
        <v>0.8</v>
      </c>
      <c r="BJ32" s="3">
        <v>0.8</v>
      </c>
      <c r="BK32" s="3">
        <v>0.8</v>
      </c>
      <c r="BL32" s="3">
        <v>0.8</v>
      </c>
      <c r="BM32" s="3">
        <v>1</v>
      </c>
      <c r="BN32" s="3">
        <v>0.8</v>
      </c>
      <c r="BO32" s="3" t="s">
        <v>162</v>
      </c>
      <c r="BP32" s="3">
        <v>0.7</v>
      </c>
      <c r="BQ32" s="3">
        <v>0.8</v>
      </c>
      <c r="BR32" s="3">
        <v>0.8</v>
      </c>
      <c r="BS32" s="3">
        <v>0.8</v>
      </c>
      <c r="BU32" s="1"/>
      <c r="BV32" s="11" t="s">
        <v>167</v>
      </c>
      <c r="BW32" s="3" t="s">
        <v>162</v>
      </c>
      <c r="BX32" s="3" t="s">
        <v>162</v>
      </c>
      <c r="BY32" s="3" t="s">
        <v>162</v>
      </c>
      <c r="BZ32" s="3" t="s">
        <v>162</v>
      </c>
      <c r="CA32" s="3" t="s">
        <v>162</v>
      </c>
      <c r="CB32" s="3">
        <v>0.4</v>
      </c>
      <c r="CC32" s="3">
        <v>0.4</v>
      </c>
      <c r="CD32" s="3">
        <v>0.4</v>
      </c>
      <c r="CE32" s="3">
        <v>0.4</v>
      </c>
      <c r="CF32" s="3">
        <v>0.2</v>
      </c>
      <c r="CG32" s="3">
        <v>0.3</v>
      </c>
      <c r="CH32" s="3">
        <v>0.3</v>
      </c>
      <c r="CI32" s="3">
        <v>0.4</v>
      </c>
      <c r="CJ32" s="3" t="s">
        <v>162</v>
      </c>
      <c r="CK32" s="3">
        <v>1.6</v>
      </c>
      <c r="CL32" s="3">
        <v>0.1</v>
      </c>
      <c r="CM32" s="3">
        <v>0.1</v>
      </c>
      <c r="CN32" s="3">
        <v>0.2</v>
      </c>
      <c r="CO32" s="3">
        <v>0.1</v>
      </c>
      <c r="CP32" s="3">
        <v>0.2</v>
      </c>
      <c r="CQ32" s="3">
        <v>0.2</v>
      </c>
      <c r="CS32" s="1"/>
      <c r="CT32" s="11" t="s">
        <v>167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0.4</v>
      </c>
      <c r="DA32" s="3">
        <v>0.2</v>
      </c>
      <c r="DB32" s="3" t="s">
        <v>162</v>
      </c>
      <c r="DC32" s="3">
        <v>0.4</v>
      </c>
      <c r="DD32" s="3" t="s">
        <v>162</v>
      </c>
      <c r="DE32" s="3">
        <v>0.1</v>
      </c>
      <c r="DF32" s="3">
        <v>0.1</v>
      </c>
      <c r="DG32" s="3">
        <v>0.1</v>
      </c>
      <c r="DH32" s="3">
        <v>0.3</v>
      </c>
      <c r="DI32" s="3">
        <v>0.1</v>
      </c>
      <c r="DJ32" s="3" t="s">
        <v>162</v>
      </c>
      <c r="DK32" s="3">
        <v>0.1</v>
      </c>
      <c r="DL32" s="3">
        <v>0.1</v>
      </c>
      <c r="DM32" s="3">
        <v>0.1</v>
      </c>
      <c r="DN32" s="3">
        <v>0.1</v>
      </c>
      <c r="DO32" s="3">
        <v>0.2</v>
      </c>
      <c r="DQ32" s="1"/>
      <c r="DR32" s="11" t="s">
        <v>167</v>
      </c>
      <c r="DS32" s="3" t="s">
        <v>162</v>
      </c>
      <c r="DT32" s="3" t="s">
        <v>162</v>
      </c>
      <c r="DU32" s="3" t="s">
        <v>162</v>
      </c>
      <c r="DV32" s="3" t="s">
        <v>162</v>
      </c>
      <c r="DW32" s="3" t="s">
        <v>162</v>
      </c>
      <c r="DX32" s="3">
        <v>0.4</v>
      </c>
      <c r="DY32" s="3" t="s">
        <v>162</v>
      </c>
      <c r="DZ32" s="3">
        <v>0.4</v>
      </c>
      <c r="EA32" s="3">
        <v>0.3</v>
      </c>
      <c r="EB32" s="3">
        <v>0.5</v>
      </c>
      <c r="EC32" s="3">
        <v>0.5</v>
      </c>
      <c r="ED32" s="3">
        <v>0.4</v>
      </c>
      <c r="EE32" s="3">
        <v>0.3</v>
      </c>
      <c r="EF32" s="3">
        <v>0.6</v>
      </c>
      <c r="EG32" s="3" t="s">
        <v>162</v>
      </c>
      <c r="EH32" s="3" t="s">
        <v>162</v>
      </c>
      <c r="EI32" s="3">
        <v>0.2</v>
      </c>
      <c r="EJ32" s="3">
        <v>0.2</v>
      </c>
      <c r="EK32" s="3" t="s">
        <v>162</v>
      </c>
      <c r="EL32" s="3" t="s">
        <v>162</v>
      </c>
      <c r="EM32" s="3" t="s">
        <v>162</v>
      </c>
      <c r="EO32" s="1"/>
      <c r="EP32" s="11" t="s">
        <v>167</v>
      </c>
      <c r="EQ32" s="3" t="s">
        <v>162</v>
      </c>
      <c r="ER32" s="3" t="s">
        <v>162</v>
      </c>
      <c r="ES32" s="3" t="s">
        <v>162</v>
      </c>
      <c r="ET32" s="3" t="s">
        <v>162</v>
      </c>
      <c r="EU32" s="3" t="s">
        <v>162</v>
      </c>
      <c r="EV32" s="3">
        <v>0.7</v>
      </c>
      <c r="EW32" s="3" t="s">
        <v>162</v>
      </c>
      <c r="EX32" s="3">
        <v>2.4</v>
      </c>
      <c r="EY32" s="3">
        <v>1.6</v>
      </c>
      <c r="EZ32" s="3" t="s">
        <v>162</v>
      </c>
      <c r="FA32" s="3">
        <v>0.8</v>
      </c>
      <c r="FB32" s="3">
        <v>1</v>
      </c>
      <c r="FC32" s="3">
        <v>0.8</v>
      </c>
      <c r="FD32" s="3">
        <v>0.7</v>
      </c>
      <c r="FE32" s="3" t="s">
        <v>162</v>
      </c>
      <c r="FF32" s="3" t="s">
        <v>162</v>
      </c>
      <c r="FG32" s="3" t="s">
        <v>162</v>
      </c>
      <c r="FH32" s="3" t="s">
        <v>162</v>
      </c>
      <c r="FI32" s="3" t="s">
        <v>162</v>
      </c>
      <c r="FJ32" s="3" t="s">
        <v>162</v>
      </c>
      <c r="FK32" s="3" t="s">
        <v>162</v>
      </c>
    </row>
    <row r="33" ht="14.5" spans="1:167">
      <c r="A33" s="1"/>
      <c r="B33" s="11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168</v>
      </c>
      <c r="AA33" s="3" t="s">
        <v>162</v>
      </c>
      <c r="AB33" s="3" t="s">
        <v>162</v>
      </c>
      <c r="AC33" s="3" t="s">
        <v>162</v>
      </c>
      <c r="AD33" s="3" t="s">
        <v>162</v>
      </c>
      <c r="AE33" s="3" t="s">
        <v>162</v>
      </c>
      <c r="AF33" s="3" t="s">
        <v>162</v>
      </c>
      <c r="AG33" s="3" t="s">
        <v>162</v>
      </c>
      <c r="AH33" s="3" t="s">
        <v>162</v>
      </c>
      <c r="AI33" s="3" t="s">
        <v>162</v>
      </c>
      <c r="AJ33" s="3" t="s">
        <v>162</v>
      </c>
      <c r="AK33" s="3" t="s">
        <v>162</v>
      </c>
      <c r="AL33" s="3" t="s">
        <v>162</v>
      </c>
      <c r="AM33" s="3" t="s">
        <v>162</v>
      </c>
      <c r="AN33" s="3" t="s">
        <v>162</v>
      </c>
      <c r="AO33" s="3" t="s">
        <v>162</v>
      </c>
      <c r="AP33" s="3" t="s">
        <v>162</v>
      </c>
      <c r="AQ33" s="3" t="s">
        <v>162</v>
      </c>
      <c r="AR33" s="3" t="s">
        <v>162</v>
      </c>
      <c r="AS33" s="3" t="s">
        <v>162</v>
      </c>
      <c r="AT33" s="3" t="s">
        <v>162</v>
      </c>
      <c r="AU33" s="3" t="s">
        <v>162</v>
      </c>
      <c r="AW33" s="1"/>
      <c r="AX33" s="11" t="s">
        <v>168</v>
      </c>
      <c r="AY33" s="3" t="s">
        <v>162</v>
      </c>
      <c r="AZ33" s="3" t="s">
        <v>162</v>
      </c>
      <c r="BA33" s="3" t="s">
        <v>162</v>
      </c>
      <c r="BB33" s="3" t="s">
        <v>162</v>
      </c>
      <c r="BC33" s="3" t="s">
        <v>162</v>
      </c>
      <c r="BD33" s="3" t="s">
        <v>162</v>
      </c>
      <c r="BE33" s="3" t="s">
        <v>162</v>
      </c>
      <c r="BF33" s="3" t="s">
        <v>162</v>
      </c>
      <c r="BG33" s="3" t="s">
        <v>162</v>
      </c>
      <c r="BH33" s="3" t="s">
        <v>162</v>
      </c>
      <c r="BI33" s="3" t="s">
        <v>162</v>
      </c>
      <c r="BJ33" s="3" t="s">
        <v>162</v>
      </c>
      <c r="BK33" s="3" t="s">
        <v>162</v>
      </c>
      <c r="BL33" s="3">
        <v>0.9</v>
      </c>
      <c r="BM33" s="3" t="s">
        <v>162</v>
      </c>
      <c r="BN33" s="3" t="s">
        <v>162</v>
      </c>
      <c r="BO33" s="3" t="s">
        <v>162</v>
      </c>
      <c r="BP33" s="3" t="s">
        <v>162</v>
      </c>
      <c r="BQ33" s="3" t="s">
        <v>162</v>
      </c>
      <c r="BR33" s="3">
        <v>0.7</v>
      </c>
      <c r="BS33" s="3">
        <v>0.4</v>
      </c>
      <c r="BU33" s="1"/>
      <c r="BV33" s="11" t="s">
        <v>168</v>
      </c>
      <c r="BW33" s="3" t="s">
        <v>162</v>
      </c>
      <c r="BX33" s="3" t="s">
        <v>162</v>
      </c>
      <c r="BY33" s="3" t="s">
        <v>162</v>
      </c>
      <c r="BZ33" s="3" t="s">
        <v>162</v>
      </c>
      <c r="CA33" s="3" t="s">
        <v>162</v>
      </c>
      <c r="CB33" s="3" t="s">
        <v>162</v>
      </c>
      <c r="CC33" s="3" t="s">
        <v>162</v>
      </c>
      <c r="CD33" s="3" t="s">
        <v>162</v>
      </c>
      <c r="CE33" s="3" t="s">
        <v>162</v>
      </c>
      <c r="CF33" s="3" t="s">
        <v>162</v>
      </c>
      <c r="CG33" s="3" t="s">
        <v>162</v>
      </c>
      <c r="CH33" s="3" t="s">
        <v>162</v>
      </c>
      <c r="CI33" s="3" t="s">
        <v>162</v>
      </c>
      <c r="CJ33" s="3" t="s">
        <v>162</v>
      </c>
      <c r="CK33" s="3" t="s">
        <v>162</v>
      </c>
      <c r="CL33" s="3" t="s">
        <v>162</v>
      </c>
      <c r="CM33" s="3" t="s">
        <v>162</v>
      </c>
      <c r="CN33" s="3" t="s">
        <v>162</v>
      </c>
      <c r="CO33" s="3">
        <v>2</v>
      </c>
      <c r="CP33" s="3">
        <v>1.7</v>
      </c>
      <c r="CQ33" s="3">
        <v>1.6</v>
      </c>
      <c r="CS33" s="1"/>
      <c r="CT33" s="11" t="s">
        <v>168</v>
      </c>
      <c r="CU33" s="3" t="s">
        <v>162</v>
      </c>
      <c r="CV33" s="3" t="s">
        <v>162</v>
      </c>
      <c r="CW33" s="3" t="s">
        <v>162</v>
      </c>
      <c r="CX33" s="3" t="s">
        <v>162</v>
      </c>
      <c r="CY33" s="3" t="s">
        <v>162</v>
      </c>
      <c r="CZ33" s="3" t="s">
        <v>162</v>
      </c>
      <c r="DA33" s="3" t="s">
        <v>162</v>
      </c>
      <c r="DB33" s="3" t="s">
        <v>162</v>
      </c>
      <c r="DC33" s="3" t="s">
        <v>162</v>
      </c>
      <c r="DD33" s="3" t="s">
        <v>162</v>
      </c>
      <c r="DE33" s="3" t="s">
        <v>162</v>
      </c>
      <c r="DF33" s="3" t="s">
        <v>162</v>
      </c>
      <c r="DG33" s="3" t="s">
        <v>162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>
        <v>0</v>
      </c>
      <c r="DT33" s="3" t="s">
        <v>162</v>
      </c>
      <c r="DU33" s="3" t="s">
        <v>162</v>
      </c>
      <c r="DV33" s="3" t="s">
        <v>162</v>
      </c>
      <c r="DW33" s="3" t="s">
        <v>162</v>
      </c>
      <c r="DX33" s="3" t="s">
        <v>162</v>
      </c>
      <c r="DY33" s="3" t="s">
        <v>162</v>
      </c>
      <c r="DZ33" s="3" t="s">
        <v>162</v>
      </c>
      <c r="EA33" s="3" t="s">
        <v>162</v>
      </c>
      <c r="EB33" s="3" t="s">
        <v>162</v>
      </c>
      <c r="EC33" s="3" t="s">
        <v>162</v>
      </c>
      <c r="ED33" s="3" t="s">
        <v>162</v>
      </c>
      <c r="EE33" s="3">
        <v>0.1</v>
      </c>
      <c r="EF33" s="3">
        <v>0</v>
      </c>
      <c r="EG33" s="3" t="s">
        <v>162</v>
      </c>
      <c r="EH33" s="3" t="s">
        <v>162</v>
      </c>
      <c r="EI33" s="3" t="s">
        <v>162</v>
      </c>
      <c r="EJ33" s="3" t="s">
        <v>162</v>
      </c>
      <c r="EK33" s="3" t="s">
        <v>162</v>
      </c>
      <c r="EL33" s="3" t="s">
        <v>162</v>
      </c>
      <c r="EM33" s="3" t="s">
        <v>162</v>
      </c>
      <c r="EO33" s="1"/>
      <c r="EP33" s="11" t="s">
        <v>168</v>
      </c>
      <c r="EQ33" s="3" t="s">
        <v>162</v>
      </c>
      <c r="ER33" s="3" t="s">
        <v>162</v>
      </c>
      <c r="ES33" s="3" t="s">
        <v>162</v>
      </c>
      <c r="ET33" s="3" t="s">
        <v>162</v>
      </c>
      <c r="EU33" s="3" t="s">
        <v>162</v>
      </c>
      <c r="EV33" s="3" t="s">
        <v>162</v>
      </c>
      <c r="EW33" s="3" t="s">
        <v>162</v>
      </c>
      <c r="EX33" s="3" t="s">
        <v>162</v>
      </c>
      <c r="EY33" s="3" t="s">
        <v>162</v>
      </c>
      <c r="EZ33" s="3" t="s">
        <v>162</v>
      </c>
      <c r="FA33" s="3" t="s">
        <v>162</v>
      </c>
      <c r="FB33" s="3" t="s">
        <v>162</v>
      </c>
      <c r="FC33" s="3">
        <v>0</v>
      </c>
      <c r="FD33" s="3">
        <v>0</v>
      </c>
      <c r="FE33" s="3" t="s">
        <v>162</v>
      </c>
      <c r="FF33" s="3" t="s">
        <v>162</v>
      </c>
      <c r="FG33" s="3" t="s">
        <v>162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 t="s">
        <v>162</v>
      </c>
      <c r="AB34" s="3" t="s">
        <v>162</v>
      </c>
      <c r="AC34" s="3" t="s">
        <v>162</v>
      </c>
      <c r="AD34" s="3" t="s">
        <v>162</v>
      </c>
      <c r="AE34" s="3" t="s">
        <v>162</v>
      </c>
      <c r="AF34" s="3" t="s">
        <v>162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 t="s">
        <v>162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169</v>
      </c>
      <c r="AY34" s="3" t="s">
        <v>162</v>
      </c>
      <c r="AZ34" s="3" t="s">
        <v>162</v>
      </c>
      <c r="BA34" s="3" t="s">
        <v>162</v>
      </c>
      <c r="BB34" s="3" t="s">
        <v>162</v>
      </c>
      <c r="BC34" s="3" t="s">
        <v>162</v>
      </c>
      <c r="BD34" s="3" t="s">
        <v>162</v>
      </c>
      <c r="BE34" s="3" t="s">
        <v>162</v>
      </c>
      <c r="BF34" s="3" t="s">
        <v>162</v>
      </c>
      <c r="BG34" s="3" t="s">
        <v>162</v>
      </c>
      <c r="BH34" s="3" t="s">
        <v>162</v>
      </c>
      <c r="BI34" s="3" t="s">
        <v>162</v>
      </c>
      <c r="BJ34" s="3" t="s">
        <v>162</v>
      </c>
      <c r="BK34" s="3" t="s">
        <v>162</v>
      </c>
      <c r="BL34" s="3" t="s">
        <v>162</v>
      </c>
      <c r="BM34" s="3" t="s">
        <v>162</v>
      </c>
      <c r="BN34" s="3" t="s">
        <v>162</v>
      </c>
      <c r="BO34" s="3" t="s">
        <v>162</v>
      </c>
      <c r="BP34" s="3" t="s">
        <v>162</v>
      </c>
      <c r="BQ34" s="3">
        <v>0</v>
      </c>
      <c r="BR34" s="3">
        <v>0</v>
      </c>
      <c r="BS34" s="3">
        <v>0</v>
      </c>
      <c r="BU34" s="1"/>
      <c r="BV34" s="11" t="s">
        <v>169</v>
      </c>
      <c r="BW34" s="3" t="s">
        <v>162</v>
      </c>
      <c r="BX34" s="3" t="s">
        <v>162</v>
      </c>
      <c r="BY34" s="3" t="s">
        <v>162</v>
      </c>
      <c r="BZ34" s="3" t="s">
        <v>162</v>
      </c>
      <c r="CA34" s="3">
        <v>0</v>
      </c>
      <c r="CB34" s="3" t="s">
        <v>162</v>
      </c>
      <c r="CC34" s="3" t="s">
        <v>162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 t="s">
        <v>162</v>
      </c>
      <c r="DT34" s="3" t="s">
        <v>162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 t="s">
        <v>162</v>
      </c>
      <c r="FG34" s="3" t="s">
        <v>162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170</v>
      </c>
      <c r="C35" s="3">
        <v>21.9</v>
      </c>
      <c r="D35" s="3" t="s">
        <v>162</v>
      </c>
      <c r="E35" s="3" t="s">
        <v>162</v>
      </c>
      <c r="F35" s="3" t="s">
        <v>162</v>
      </c>
      <c r="G35" s="3" t="s">
        <v>162</v>
      </c>
      <c r="H35" s="3">
        <v>28.2</v>
      </c>
      <c r="I35" s="3">
        <v>33.6</v>
      </c>
      <c r="J35" s="3">
        <v>34.5</v>
      </c>
      <c r="K35" s="3" t="s">
        <v>162</v>
      </c>
      <c r="L35" s="3" t="s">
        <v>162</v>
      </c>
      <c r="M35" s="3">
        <v>19.9</v>
      </c>
      <c r="N35" s="3">
        <v>12.3</v>
      </c>
      <c r="O35" s="3">
        <v>12.8</v>
      </c>
      <c r="P35" s="3">
        <v>16.3</v>
      </c>
      <c r="Q35" s="3" t="s">
        <v>162</v>
      </c>
      <c r="R35" s="3" t="s">
        <v>162</v>
      </c>
      <c r="S35" s="3" t="s">
        <v>162</v>
      </c>
      <c r="T35" s="3" t="s">
        <v>162</v>
      </c>
      <c r="U35" s="3">
        <v>25.8</v>
      </c>
      <c r="V35" s="3">
        <v>19.3</v>
      </c>
      <c r="W35" s="3">
        <v>21.6</v>
      </c>
      <c r="Y35" s="1"/>
      <c r="Z35" s="11" t="s">
        <v>170</v>
      </c>
      <c r="AA35" s="3">
        <v>12.2</v>
      </c>
      <c r="AB35" s="3">
        <v>9.3</v>
      </c>
      <c r="AC35" s="3">
        <v>12.8</v>
      </c>
      <c r="AD35" s="3">
        <v>13.2</v>
      </c>
      <c r="AE35" s="3">
        <v>13.5</v>
      </c>
      <c r="AF35" s="3">
        <v>11.2</v>
      </c>
      <c r="AG35" s="3">
        <v>14.8</v>
      </c>
      <c r="AH35" s="3">
        <v>14.3</v>
      </c>
      <c r="AI35" s="3">
        <v>19.7</v>
      </c>
      <c r="AJ35" s="3">
        <v>19.5</v>
      </c>
      <c r="AK35" s="3">
        <v>14.1</v>
      </c>
      <c r="AL35" s="3">
        <v>11.5</v>
      </c>
      <c r="AM35" s="3">
        <v>11.6</v>
      </c>
      <c r="AN35" s="3">
        <v>9.7</v>
      </c>
      <c r="AO35" s="3">
        <v>13.6</v>
      </c>
      <c r="AP35" s="3">
        <v>18.8</v>
      </c>
      <c r="AQ35" s="3">
        <v>15.4</v>
      </c>
      <c r="AR35" s="3">
        <v>15.5</v>
      </c>
      <c r="AS35" s="3">
        <v>15.4</v>
      </c>
      <c r="AT35" s="3">
        <v>15.8</v>
      </c>
      <c r="AU35" s="3">
        <v>12.3</v>
      </c>
      <c r="AW35" s="1"/>
      <c r="AX35" s="11" t="s">
        <v>170</v>
      </c>
      <c r="AY35" s="3">
        <v>4.3</v>
      </c>
      <c r="AZ35" s="3">
        <v>3.2</v>
      </c>
      <c r="BA35" s="3">
        <v>3.6</v>
      </c>
      <c r="BB35" s="3">
        <v>4.3</v>
      </c>
      <c r="BC35" s="3">
        <v>6.1</v>
      </c>
      <c r="BD35" s="3">
        <v>4.9</v>
      </c>
      <c r="BE35" s="3">
        <v>5.8</v>
      </c>
      <c r="BF35" s="3">
        <v>4.8</v>
      </c>
      <c r="BG35" s="3">
        <v>4.9</v>
      </c>
      <c r="BH35" s="3">
        <v>5.3</v>
      </c>
      <c r="BI35" s="3">
        <v>6.1</v>
      </c>
      <c r="BJ35" s="3">
        <v>5.6</v>
      </c>
      <c r="BK35" s="3">
        <v>3.9</v>
      </c>
      <c r="BL35" s="3">
        <v>5.5</v>
      </c>
      <c r="BM35" s="3">
        <v>7</v>
      </c>
      <c r="BN35" s="3">
        <v>4.7</v>
      </c>
      <c r="BO35" s="3">
        <v>2.4</v>
      </c>
      <c r="BP35" s="3">
        <v>6.1</v>
      </c>
      <c r="BQ35" s="3">
        <v>5.1</v>
      </c>
      <c r="BR35" s="3">
        <v>4.3</v>
      </c>
      <c r="BS35" s="3">
        <v>5.1</v>
      </c>
      <c r="BU35" s="1"/>
      <c r="BV35" s="11" t="s">
        <v>170</v>
      </c>
      <c r="BW35" s="3" t="s">
        <v>162</v>
      </c>
      <c r="BX35" s="3" t="s">
        <v>162</v>
      </c>
      <c r="BY35" s="3" t="s">
        <v>162</v>
      </c>
      <c r="BZ35" s="3" t="s">
        <v>162</v>
      </c>
      <c r="CA35" s="3" t="s">
        <v>162</v>
      </c>
      <c r="CB35" s="3" t="s">
        <v>162</v>
      </c>
      <c r="CC35" s="3" t="s">
        <v>162</v>
      </c>
      <c r="CD35" s="3" t="s">
        <v>162</v>
      </c>
      <c r="CE35" s="3" t="s">
        <v>162</v>
      </c>
      <c r="CF35" s="3" t="s">
        <v>162</v>
      </c>
      <c r="CG35" s="3" t="s">
        <v>162</v>
      </c>
      <c r="CH35" s="3" t="s">
        <v>162</v>
      </c>
      <c r="CI35" s="3" t="s">
        <v>162</v>
      </c>
      <c r="CJ35" s="3" t="s">
        <v>162</v>
      </c>
      <c r="CK35" s="3" t="s">
        <v>162</v>
      </c>
      <c r="CL35" s="3" t="s">
        <v>162</v>
      </c>
      <c r="CM35" s="3" t="s">
        <v>162</v>
      </c>
      <c r="CN35" s="3" t="s">
        <v>162</v>
      </c>
      <c r="CO35" s="3" t="s">
        <v>162</v>
      </c>
      <c r="CP35" s="3" t="s">
        <v>162</v>
      </c>
      <c r="CQ35" s="3">
        <v>7.5</v>
      </c>
      <c r="CS35" s="1"/>
      <c r="CT35" s="11" t="s">
        <v>170</v>
      </c>
      <c r="CU35" s="3" t="s">
        <v>162</v>
      </c>
      <c r="CV35" s="3" t="s">
        <v>162</v>
      </c>
      <c r="CW35" s="3" t="s">
        <v>162</v>
      </c>
      <c r="CX35" s="3" t="s">
        <v>162</v>
      </c>
      <c r="CY35" s="3" t="s">
        <v>162</v>
      </c>
      <c r="CZ35" s="3">
        <v>0</v>
      </c>
      <c r="DA35" s="3" t="s">
        <v>162</v>
      </c>
      <c r="DB35" s="3" t="s">
        <v>162</v>
      </c>
      <c r="DC35" s="3" t="s">
        <v>162</v>
      </c>
      <c r="DD35" s="3">
        <v>0</v>
      </c>
      <c r="DE35" s="3">
        <v>0</v>
      </c>
      <c r="DF35" s="3">
        <v>0</v>
      </c>
      <c r="DG35" s="3" t="s">
        <v>162</v>
      </c>
      <c r="DH35" s="3" t="s">
        <v>162</v>
      </c>
      <c r="DI35" s="3" t="s">
        <v>162</v>
      </c>
      <c r="DJ35" s="3" t="s">
        <v>162</v>
      </c>
      <c r="DK35" s="3" t="s">
        <v>162</v>
      </c>
      <c r="DL35" s="3" t="s">
        <v>162</v>
      </c>
      <c r="DM35" s="3" t="s">
        <v>162</v>
      </c>
      <c r="DN35" s="3" t="s">
        <v>162</v>
      </c>
      <c r="DO35" s="3">
        <v>7.6</v>
      </c>
      <c r="DQ35" s="1"/>
      <c r="DR35" s="11" t="s">
        <v>170</v>
      </c>
      <c r="DS35" s="3">
        <v>6.3</v>
      </c>
      <c r="DT35" s="3">
        <v>5.7</v>
      </c>
      <c r="DU35" s="3">
        <v>8.7</v>
      </c>
      <c r="DV35" s="3">
        <v>12.6</v>
      </c>
      <c r="DW35" s="3">
        <v>14.9</v>
      </c>
      <c r="DX35" s="3">
        <v>14.6</v>
      </c>
      <c r="DY35" s="3">
        <v>15</v>
      </c>
      <c r="DZ35" s="3">
        <v>16.4</v>
      </c>
      <c r="EA35" s="3">
        <v>12.1</v>
      </c>
      <c r="EB35" s="3">
        <v>9</v>
      </c>
      <c r="EC35" s="3">
        <v>9.1</v>
      </c>
      <c r="ED35" s="3">
        <v>10.1</v>
      </c>
      <c r="EE35" s="3">
        <v>10.3</v>
      </c>
      <c r="EF35" s="3">
        <v>13.5</v>
      </c>
      <c r="EG35" s="3">
        <v>10.4</v>
      </c>
      <c r="EH35" s="3">
        <v>5</v>
      </c>
      <c r="EI35" s="3">
        <v>0</v>
      </c>
      <c r="EJ35" s="3">
        <v>7.8</v>
      </c>
      <c r="EK35" s="3">
        <v>10.4</v>
      </c>
      <c r="EL35" s="3">
        <v>8.3</v>
      </c>
      <c r="EM35" s="3">
        <v>10.7</v>
      </c>
      <c r="EO35" s="1"/>
      <c r="EP35" s="11" t="s">
        <v>170</v>
      </c>
      <c r="EQ35" s="3">
        <v>19.1</v>
      </c>
      <c r="ER35" s="3">
        <v>13.6</v>
      </c>
      <c r="ES35" s="3">
        <v>16.2</v>
      </c>
      <c r="ET35" s="3">
        <v>18.9</v>
      </c>
      <c r="EU35" s="3">
        <v>22.5</v>
      </c>
      <c r="EV35" s="3">
        <v>19.1</v>
      </c>
      <c r="EW35" s="3">
        <v>33.1</v>
      </c>
      <c r="EX35" s="3">
        <v>27.9</v>
      </c>
      <c r="EY35" s="3">
        <v>32.9</v>
      </c>
      <c r="EZ35" s="3">
        <v>27.6</v>
      </c>
      <c r="FA35" s="3">
        <v>25.2</v>
      </c>
      <c r="FB35" s="3">
        <v>25.2</v>
      </c>
      <c r="FC35" s="3">
        <v>17.8</v>
      </c>
      <c r="FD35" s="3">
        <v>22.4</v>
      </c>
      <c r="FE35" s="3">
        <v>39.4</v>
      </c>
      <c r="FF35" s="3">
        <v>39.1</v>
      </c>
      <c r="FG35" s="3">
        <v>25.3</v>
      </c>
      <c r="FH35" s="3">
        <v>36</v>
      </c>
      <c r="FI35" s="3">
        <v>27.8</v>
      </c>
      <c r="FJ35" s="3">
        <v>26.7</v>
      </c>
      <c r="FK35" s="3">
        <v>23.6</v>
      </c>
    </row>
    <row r="36" ht="14.5" spans="1:167">
      <c r="A36" s="1"/>
      <c r="B36" s="11" t="s">
        <v>171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 t="s">
        <v>162</v>
      </c>
      <c r="M36" s="3" t="s">
        <v>162</v>
      </c>
      <c r="N36" s="3" t="s">
        <v>162</v>
      </c>
      <c r="O36" s="3" t="s">
        <v>162</v>
      </c>
      <c r="P36" s="3" t="s">
        <v>162</v>
      </c>
      <c r="Q36" s="3" t="s">
        <v>162</v>
      </c>
      <c r="R36" s="3" t="s">
        <v>162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171</v>
      </c>
      <c r="AA36" s="3">
        <v>0.2</v>
      </c>
      <c r="AB36" s="3">
        <v>0.1</v>
      </c>
      <c r="AC36" s="3">
        <v>0.1</v>
      </c>
      <c r="AD36" s="3">
        <v>0</v>
      </c>
      <c r="AE36" s="3">
        <v>0.1</v>
      </c>
      <c r="AF36" s="3">
        <v>0.1</v>
      </c>
      <c r="AG36" s="3">
        <v>0.1</v>
      </c>
      <c r="AH36" s="3">
        <v>0.4</v>
      </c>
      <c r="AI36" s="3">
        <v>0.1</v>
      </c>
      <c r="AJ36" s="3">
        <v>0.1</v>
      </c>
      <c r="AK36" s="3" t="s">
        <v>162</v>
      </c>
      <c r="AL36" s="3" t="s">
        <v>162</v>
      </c>
      <c r="AM36" s="3" t="s">
        <v>162</v>
      </c>
      <c r="AN36" s="3" t="s">
        <v>162</v>
      </c>
      <c r="AO36" s="3" t="s">
        <v>162</v>
      </c>
      <c r="AP36" s="3" t="s">
        <v>162</v>
      </c>
      <c r="AQ36" s="3" t="s">
        <v>162</v>
      </c>
      <c r="AR36" s="3">
        <v>1</v>
      </c>
      <c r="AS36" s="3">
        <v>0.9</v>
      </c>
      <c r="AT36" s="3">
        <v>1.2</v>
      </c>
      <c r="AU36" s="3">
        <v>4.2</v>
      </c>
      <c r="AW36" s="1"/>
      <c r="AX36" s="11" t="s">
        <v>171</v>
      </c>
      <c r="AY36" s="3">
        <v>2</v>
      </c>
      <c r="AZ36" s="3">
        <v>2.1</v>
      </c>
      <c r="BA36" s="3">
        <v>2</v>
      </c>
      <c r="BB36" s="3">
        <v>1.7</v>
      </c>
      <c r="BC36" s="3">
        <v>1.8</v>
      </c>
      <c r="BD36" s="3">
        <v>1.5</v>
      </c>
      <c r="BE36" s="3">
        <v>1.1</v>
      </c>
      <c r="BF36" s="3">
        <v>0.9</v>
      </c>
      <c r="BG36" s="3">
        <v>0.8</v>
      </c>
      <c r="BH36" s="3">
        <v>1.5</v>
      </c>
      <c r="BI36" s="3" t="s">
        <v>162</v>
      </c>
      <c r="BJ36" s="3" t="s">
        <v>162</v>
      </c>
      <c r="BK36" s="3" t="s">
        <v>162</v>
      </c>
      <c r="BL36" s="3" t="s">
        <v>162</v>
      </c>
      <c r="BM36" s="3" t="s">
        <v>162</v>
      </c>
      <c r="BN36" s="3" t="s">
        <v>162</v>
      </c>
      <c r="BO36" s="3" t="s">
        <v>162</v>
      </c>
      <c r="BP36" s="3" t="s">
        <v>162</v>
      </c>
      <c r="BQ36" s="3">
        <v>0</v>
      </c>
      <c r="BR36" s="3">
        <v>0</v>
      </c>
      <c r="BS36" s="3">
        <v>0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 t="s">
        <v>162</v>
      </c>
      <c r="DA36" s="3" t="s">
        <v>162</v>
      </c>
      <c r="DB36" s="3" t="s">
        <v>162</v>
      </c>
      <c r="DC36" s="3" t="s">
        <v>162</v>
      </c>
      <c r="DD36" s="3" t="s">
        <v>162</v>
      </c>
      <c r="DE36" s="3" t="s">
        <v>162</v>
      </c>
      <c r="DF36" s="3" t="s">
        <v>162</v>
      </c>
      <c r="DG36" s="3" t="s">
        <v>162</v>
      </c>
      <c r="DH36" s="3" t="s">
        <v>162</v>
      </c>
      <c r="DI36" s="3" t="s">
        <v>162</v>
      </c>
      <c r="DJ36" s="3" t="s">
        <v>162</v>
      </c>
      <c r="DK36" s="3" t="s">
        <v>162</v>
      </c>
      <c r="DL36" s="3" t="s">
        <v>162</v>
      </c>
      <c r="DM36" s="3">
        <v>23.3</v>
      </c>
      <c r="DN36" s="3">
        <v>26.3</v>
      </c>
      <c r="DO36" s="3">
        <v>29.7</v>
      </c>
      <c r="DQ36" s="1"/>
      <c r="DR36" s="11" t="s">
        <v>171</v>
      </c>
      <c r="DS36" s="3">
        <v>8.7</v>
      </c>
      <c r="DT36" s="3">
        <v>10.4</v>
      </c>
      <c r="DU36" s="3">
        <v>8.4</v>
      </c>
      <c r="DV36" s="3">
        <v>8.4</v>
      </c>
      <c r="DW36" s="3">
        <v>7.2</v>
      </c>
      <c r="DX36" s="3">
        <v>7.3</v>
      </c>
      <c r="DY36" s="3">
        <v>5.7</v>
      </c>
      <c r="DZ36" s="3">
        <v>5.8</v>
      </c>
      <c r="EA36" s="3">
        <v>6.6</v>
      </c>
      <c r="EB36" s="3">
        <v>25.9</v>
      </c>
      <c r="EC36" s="3">
        <v>7.7</v>
      </c>
      <c r="ED36" s="3">
        <v>10.1</v>
      </c>
      <c r="EE36" s="3">
        <v>10</v>
      </c>
      <c r="EF36" s="3">
        <v>6.3</v>
      </c>
      <c r="EG36" s="3" t="s">
        <v>162</v>
      </c>
      <c r="EH36" s="3" t="s">
        <v>162</v>
      </c>
      <c r="EI36" s="3" t="s">
        <v>162</v>
      </c>
      <c r="EJ36" s="3">
        <v>7.8</v>
      </c>
      <c r="EK36" s="3">
        <v>5</v>
      </c>
      <c r="EL36" s="3">
        <v>8.4</v>
      </c>
      <c r="EM36" s="3">
        <v>9</v>
      </c>
      <c r="EO36" s="1"/>
      <c r="EP36" s="11" t="s">
        <v>171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0.2</v>
      </c>
      <c r="EZ36" s="3">
        <v>0.2</v>
      </c>
      <c r="FA36" s="3">
        <v>0.2</v>
      </c>
      <c r="FB36" s="3" t="s">
        <v>162</v>
      </c>
      <c r="FC36" s="3" t="s">
        <v>162</v>
      </c>
      <c r="FD36" s="3" t="s">
        <v>162</v>
      </c>
      <c r="FE36" s="3" t="s">
        <v>162</v>
      </c>
      <c r="FF36" s="3">
        <v>0.2</v>
      </c>
      <c r="FG36" s="3" t="s">
        <v>162</v>
      </c>
      <c r="FH36" s="3" t="s">
        <v>162</v>
      </c>
      <c r="FI36" s="3">
        <v>0.2</v>
      </c>
      <c r="FJ36" s="3">
        <v>0.2</v>
      </c>
      <c r="FK36" s="3">
        <v>0.1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59.5" spans="1:167">
      <c r="A38" s="8"/>
      <c r="B38" s="12" t="s">
        <v>226</v>
      </c>
      <c r="C38" s="5">
        <v>1</v>
      </c>
      <c r="D38" s="5">
        <v>1</v>
      </c>
      <c r="E38" s="5">
        <v>1</v>
      </c>
      <c r="F38" s="5">
        <v>0.9</v>
      </c>
      <c r="G38" s="5">
        <v>1</v>
      </c>
      <c r="H38" s="5">
        <v>0.8</v>
      </c>
      <c r="I38" s="5">
        <v>1</v>
      </c>
      <c r="J38" s="5">
        <v>1</v>
      </c>
      <c r="K38" s="5">
        <v>0.9</v>
      </c>
      <c r="L38" s="5">
        <v>0.8</v>
      </c>
      <c r="M38" s="5">
        <v>0.8</v>
      </c>
      <c r="N38" s="5">
        <v>0.8</v>
      </c>
      <c r="O38" s="5">
        <v>0.8</v>
      </c>
      <c r="P38" s="5">
        <v>0.8</v>
      </c>
      <c r="Q38" s="5">
        <v>0.6</v>
      </c>
      <c r="R38" s="5">
        <v>0.5</v>
      </c>
      <c r="S38" s="5">
        <v>0.5</v>
      </c>
      <c r="T38" s="5">
        <v>0.5</v>
      </c>
      <c r="U38" s="5">
        <v>0.6</v>
      </c>
      <c r="V38" s="5">
        <v>0.7</v>
      </c>
      <c r="W38" s="5">
        <v>0.7</v>
      </c>
      <c r="Y38" s="8"/>
      <c r="Z38" s="12" t="s">
        <v>226</v>
      </c>
      <c r="AA38" s="5">
        <v>3.3</v>
      </c>
      <c r="AB38" s="5">
        <v>3.2</v>
      </c>
      <c r="AC38" s="5">
        <v>3.3</v>
      </c>
      <c r="AD38" s="5">
        <v>3</v>
      </c>
      <c r="AE38" s="5">
        <v>3.3</v>
      </c>
      <c r="AF38" s="5">
        <v>2.9</v>
      </c>
      <c r="AG38" s="5">
        <v>2.9</v>
      </c>
      <c r="AH38" s="5">
        <v>2.9</v>
      </c>
      <c r="AI38" s="5">
        <v>2.9</v>
      </c>
      <c r="AJ38" s="5">
        <v>2.6</v>
      </c>
      <c r="AK38" s="5">
        <v>2.8</v>
      </c>
      <c r="AL38" s="5">
        <v>3.2</v>
      </c>
      <c r="AM38" s="5">
        <v>3.3</v>
      </c>
      <c r="AN38" s="5">
        <v>3.7</v>
      </c>
      <c r="AO38" s="5">
        <v>3.1</v>
      </c>
      <c r="AP38" s="5">
        <v>2.6</v>
      </c>
      <c r="AQ38" s="5">
        <v>2.6</v>
      </c>
      <c r="AR38" s="5">
        <v>2.6</v>
      </c>
      <c r="AS38" s="5">
        <v>2.5</v>
      </c>
      <c r="AT38" s="5">
        <v>2.7</v>
      </c>
      <c r="AU38" s="5">
        <v>2.3</v>
      </c>
      <c r="AW38" s="8"/>
      <c r="AX38" s="12" t="s">
        <v>226</v>
      </c>
      <c r="AY38" s="5">
        <v>7</v>
      </c>
      <c r="AZ38" s="5">
        <v>6.5</v>
      </c>
      <c r="BA38" s="5">
        <v>7.1</v>
      </c>
      <c r="BB38" s="5">
        <v>7.7</v>
      </c>
      <c r="BC38" s="5">
        <v>8</v>
      </c>
      <c r="BD38" s="5">
        <v>7.8</v>
      </c>
      <c r="BE38" s="5">
        <v>7</v>
      </c>
      <c r="BF38" s="5">
        <v>7.3</v>
      </c>
      <c r="BG38" s="5">
        <v>6.9</v>
      </c>
      <c r="BH38" s="5">
        <v>5.8</v>
      </c>
      <c r="BI38" s="5">
        <v>5.8</v>
      </c>
      <c r="BJ38" s="5">
        <v>6</v>
      </c>
      <c r="BK38" s="5">
        <v>5.8</v>
      </c>
      <c r="BL38" s="5">
        <v>5.6</v>
      </c>
      <c r="BM38" s="5">
        <v>5.4</v>
      </c>
      <c r="BN38" s="5">
        <v>5.4</v>
      </c>
      <c r="BO38" s="5">
        <v>5.3</v>
      </c>
      <c r="BP38" s="5">
        <v>5.6</v>
      </c>
      <c r="BQ38" s="5">
        <v>5.5</v>
      </c>
      <c r="BR38" s="5">
        <v>5.3</v>
      </c>
      <c r="BS38" s="5">
        <v>4.9</v>
      </c>
      <c r="BU38" s="8"/>
      <c r="BV38" s="12" t="s">
        <v>226</v>
      </c>
      <c r="BW38" s="5">
        <v>0.5</v>
      </c>
      <c r="BX38" s="5">
        <v>0.4</v>
      </c>
      <c r="BY38" s="5">
        <v>0.5</v>
      </c>
      <c r="BZ38" s="5">
        <v>0.4</v>
      </c>
      <c r="CA38" s="5">
        <v>0.5</v>
      </c>
      <c r="CB38" s="5">
        <v>0.5</v>
      </c>
      <c r="CC38" s="5">
        <v>0.6</v>
      </c>
      <c r="CD38" s="5">
        <v>0.7</v>
      </c>
      <c r="CE38" s="5">
        <v>0.7</v>
      </c>
      <c r="CF38" s="5">
        <v>0.6</v>
      </c>
      <c r="CG38" s="5">
        <v>0.6</v>
      </c>
      <c r="CH38" s="5">
        <v>0.6</v>
      </c>
      <c r="CI38" s="5">
        <v>0.7</v>
      </c>
      <c r="CJ38" s="5">
        <v>0.5</v>
      </c>
      <c r="CK38" s="5">
        <v>0.6</v>
      </c>
      <c r="CL38" s="5">
        <v>0.8</v>
      </c>
      <c r="CM38" s="5">
        <v>0.8</v>
      </c>
      <c r="CN38" s="5">
        <v>0.9</v>
      </c>
      <c r="CO38" s="5">
        <v>0.6</v>
      </c>
      <c r="CP38" s="5">
        <v>0.6</v>
      </c>
      <c r="CQ38" s="5">
        <v>0.7</v>
      </c>
      <c r="CS38" s="8"/>
      <c r="CT38" s="12" t="s">
        <v>226</v>
      </c>
      <c r="CU38" s="5">
        <v>0.6</v>
      </c>
      <c r="CV38" s="5">
        <v>0.5</v>
      </c>
      <c r="CW38" s="5">
        <v>0.4</v>
      </c>
      <c r="CX38" s="5">
        <v>0.2</v>
      </c>
      <c r="CY38" s="5">
        <v>0.2</v>
      </c>
      <c r="CZ38" s="5">
        <v>0.2</v>
      </c>
      <c r="DA38" s="5">
        <v>0.5</v>
      </c>
      <c r="DB38" s="5">
        <v>0.4</v>
      </c>
      <c r="DC38" s="5">
        <v>0.5</v>
      </c>
      <c r="DD38" s="5">
        <v>0.4</v>
      </c>
      <c r="DE38" s="5">
        <v>0.3</v>
      </c>
      <c r="DF38" s="5">
        <v>0.4</v>
      </c>
      <c r="DG38" s="5">
        <v>0.4</v>
      </c>
      <c r="DH38" s="5">
        <v>0.4</v>
      </c>
      <c r="DI38" s="5">
        <v>0.6</v>
      </c>
      <c r="DJ38" s="5">
        <v>0.4</v>
      </c>
      <c r="DK38" s="5">
        <v>0.4</v>
      </c>
      <c r="DL38" s="5">
        <v>0.4</v>
      </c>
      <c r="DM38" s="5">
        <v>0.4</v>
      </c>
      <c r="DN38" s="5">
        <v>0.4</v>
      </c>
      <c r="DO38" s="5">
        <v>0.3</v>
      </c>
      <c r="DQ38" s="8"/>
      <c r="DR38" s="12" t="s">
        <v>226</v>
      </c>
      <c r="DS38" s="5">
        <v>3.1</v>
      </c>
      <c r="DT38" s="5">
        <v>2.2</v>
      </c>
      <c r="DU38" s="5">
        <v>2</v>
      </c>
      <c r="DV38" s="5">
        <v>1.7</v>
      </c>
      <c r="DW38" s="5">
        <v>1.5</v>
      </c>
      <c r="DX38" s="5">
        <v>1.3</v>
      </c>
      <c r="DY38" s="5">
        <v>1.7</v>
      </c>
      <c r="DZ38" s="5">
        <v>1.8</v>
      </c>
      <c r="EA38" s="5">
        <v>1.8</v>
      </c>
      <c r="EB38" s="5">
        <v>1.5</v>
      </c>
      <c r="EC38" s="5">
        <v>1.7</v>
      </c>
      <c r="ED38" s="5">
        <v>1.8</v>
      </c>
      <c r="EE38" s="5">
        <v>1.8</v>
      </c>
      <c r="EF38" s="5">
        <v>2.1</v>
      </c>
      <c r="EG38" s="5">
        <v>2.1</v>
      </c>
      <c r="EH38" s="5">
        <v>1.9</v>
      </c>
      <c r="EI38" s="5">
        <v>2</v>
      </c>
      <c r="EJ38" s="5">
        <v>1.7</v>
      </c>
      <c r="EK38" s="5">
        <v>1.7</v>
      </c>
      <c r="EL38" s="5">
        <v>1.8</v>
      </c>
      <c r="EM38" s="5">
        <v>1.7</v>
      </c>
      <c r="EO38" s="8"/>
      <c r="EP38" s="12" t="s">
        <v>226</v>
      </c>
      <c r="EQ38" s="5">
        <v>3.1</v>
      </c>
      <c r="ER38" s="5">
        <v>3.5</v>
      </c>
      <c r="ES38" s="5">
        <v>2.8</v>
      </c>
      <c r="ET38" s="5">
        <v>2.9</v>
      </c>
      <c r="EU38" s="5">
        <v>2.8</v>
      </c>
      <c r="EV38" s="5">
        <v>3</v>
      </c>
      <c r="EW38" s="5">
        <v>1.5</v>
      </c>
      <c r="EX38" s="5">
        <v>1.6</v>
      </c>
      <c r="EY38" s="5">
        <v>1.2</v>
      </c>
      <c r="EZ38" s="5">
        <v>1.1</v>
      </c>
      <c r="FA38" s="5">
        <v>1.1</v>
      </c>
      <c r="FB38" s="5">
        <v>1.1</v>
      </c>
      <c r="FC38" s="5">
        <v>1.5</v>
      </c>
      <c r="FD38" s="5">
        <v>1.5</v>
      </c>
      <c r="FE38" s="5">
        <v>1.3</v>
      </c>
      <c r="FF38" s="5">
        <v>1.3</v>
      </c>
      <c r="FG38" s="5">
        <v>1.2</v>
      </c>
      <c r="FH38" s="5">
        <v>1.1</v>
      </c>
      <c r="FI38" s="5">
        <v>1.3</v>
      </c>
      <c r="FJ38" s="5">
        <v>1.2</v>
      </c>
      <c r="FK38" s="5">
        <v>1.2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>
        <v>0</v>
      </c>
      <c r="D41" s="3">
        <v>0</v>
      </c>
      <c r="E41" s="3" t="s">
        <v>162</v>
      </c>
      <c r="F41" s="3" t="s">
        <v>162</v>
      </c>
      <c r="G41" s="3" t="s">
        <v>162</v>
      </c>
      <c r="H41" s="3" t="s">
        <v>162</v>
      </c>
      <c r="I41" s="3" t="s">
        <v>162</v>
      </c>
      <c r="J41" s="3" t="s">
        <v>162</v>
      </c>
      <c r="K41" s="3" t="s">
        <v>162</v>
      </c>
      <c r="L41" s="3" t="s">
        <v>162</v>
      </c>
      <c r="M41" s="3" t="s">
        <v>162</v>
      </c>
      <c r="N41" s="3">
        <v>0.1</v>
      </c>
      <c r="O41" s="3" t="s">
        <v>162</v>
      </c>
      <c r="P41" s="3" t="s">
        <v>162</v>
      </c>
      <c r="Q41" s="3" t="s">
        <v>162</v>
      </c>
      <c r="R41" s="3" t="s">
        <v>162</v>
      </c>
      <c r="S41" s="3">
        <v>0.3</v>
      </c>
      <c r="T41" s="3">
        <v>0.3</v>
      </c>
      <c r="U41" s="3">
        <v>0.3</v>
      </c>
      <c r="V41" s="3">
        <v>0.4</v>
      </c>
      <c r="W41" s="3">
        <v>0.4</v>
      </c>
      <c r="Y41" s="1"/>
      <c r="Z41" s="11" t="s">
        <v>163</v>
      </c>
      <c r="AA41" s="3">
        <v>2.6</v>
      </c>
      <c r="AB41" s="3">
        <v>2.4</v>
      </c>
      <c r="AC41" s="3">
        <v>2.6</v>
      </c>
      <c r="AD41" s="3">
        <v>2.3</v>
      </c>
      <c r="AE41" s="3">
        <v>2.5</v>
      </c>
      <c r="AF41" s="3">
        <v>2.1</v>
      </c>
      <c r="AG41" s="3">
        <v>2.1</v>
      </c>
      <c r="AH41" s="3">
        <v>2.1</v>
      </c>
      <c r="AI41" s="3">
        <v>2.1</v>
      </c>
      <c r="AJ41" s="3">
        <v>1.9</v>
      </c>
      <c r="AK41" s="3">
        <v>2.1</v>
      </c>
      <c r="AL41" s="3">
        <v>2.4</v>
      </c>
      <c r="AM41" s="3">
        <v>2.6</v>
      </c>
      <c r="AN41" s="3">
        <v>3.1</v>
      </c>
      <c r="AO41" s="3">
        <v>2.4</v>
      </c>
      <c r="AP41" s="3">
        <v>2.1</v>
      </c>
      <c r="AQ41" s="3">
        <v>2.1</v>
      </c>
      <c r="AR41" s="3">
        <v>2.1</v>
      </c>
      <c r="AS41" s="3">
        <v>2</v>
      </c>
      <c r="AT41" s="3">
        <v>2.2</v>
      </c>
      <c r="AU41" s="3">
        <v>1.9</v>
      </c>
      <c r="AW41" s="1"/>
      <c r="AX41" s="11" t="s">
        <v>163</v>
      </c>
      <c r="AY41" s="3">
        <v>5.9</v>
      </c>
      <c r="AZ41" s="3">
        <v>5.2</v>
      </c>
      <c r="BA41" s="3">
        <v>5.9</v>
      </c>
      <c r="BB41" s="3">
        <v>6.6</v>
      </c>
      <c r="BC41" s="3">
        <v>6.8</v>
      </c>
      <c r="BD41" s="3">
        <v>6.5</v>
      </c>
      <c r="BE41" s="3">
        <v>5.9</v>
      </c>
      <c r="BF41" s="3">
        <v>6.1</v>
      </c>
      <c r="BG41" s="3">
        <v>5.8</v>
      </c>
      <c r="BH41" s="3">
        <v>4.9</v>
      </c>
      <c r="BI41" s="3">
        <v>5</v>
      </c>
      <c r="BJ41" s="3">
        <v>5.1</v>
      </c>
      <c r="BK41" s="3">
        <v>5.1</v>
      </c>
      <c r="BL41" s="3">
        <v>4.8</v>
      </c>
      <c r="BM41" s="3">
        <v>4.7</v>
      </c>
      <c r="BN41" s="3">
        <v>4.8</v>
      </c>
      <c r="BO41" s="3">
        <v>4.7</v>
      </c>
      <c r="BP41" s="3">
        <v>5</v>
      </c>
      <c r="BQ41" s="3">
        <v>4.9</v>
      </c>
      <c r="BR41" s="3">
        <v>4.7</v>
      </c>
      <c r="BS41" s="3">
        <v>4.4</v>
      </c>
      <c r="BU41" s="1"/>
      <c r="BV41" s="11" t="s">
        <v>163</v>
      </c>
      <c r="BW41" s="3">
        <v>0.4</v>
      </c>
      <c r="BX41" s="3">
        <v>0.4</v>
      </c>
      <c r="BY41" s="3">
        <v>0.5</v>
      </c>
      <c r="BZ41" s="3">
        <v>0.4</v>
      </c>
      <c r="CA41" s="3">
        <v>0.4</v>
      </c>
      <c r="CB41" s="3">
        <v>0.5</v>
      </c>
      <c r="CC41" s="3">
        <v>0.5</v>
      </c>
      <c r="CD41" s="3">
        <v>0.6</v>
      </c>
      <c r="CE41" s="3">
        <v>0.6</v>
      </c>
      <c r="CF41" s="3">
        <v>0.6</v>
      </c>
      <c r="CG41" s="3" t="s">
        <v>162</v>
      </c>
      <c r="CH41" s="3">
        <v>0.5</v>
      </c>
      <c r="CI41" s="3">
        <v>0.6</v>
      </c>
      <c r="CJ41" s="3" t="s">
        <v>162</v>
      </c>
      <c r="CK41" s="3" t="s">
        <v>162</v>
      </c>
      <c r="CL41" s="3" t="s">
        <v>162</v>
      </c>
      <c r="CM41" s="3" t="s">
        <v>162</v>
      </c>
      <c r="CN41" s="3">
        <v>0.9</v>
      </c>
      <c r="CO41" s="3">
        <v>0.6</v>
      </c>
      <c r="CP41" s="3">
        <v>0.6</v>
      </c>
      <c r="CQ41" s="3">
        <v>0.6</v>
      </c>
      <c r="CS41" s="1"/>
      <c r="CT41" s="11" t="s">
        <v>163</v>
      </c>
      <c r="CU41" s="3">
        <v>0.5</v>
      </c>
      <c r="CV41" s="3">
        <v>0.4</v>
      </c>
      <c r="CW41" s="3">
        <v>0.3</v>
      </c>
      <c r="CX41" s="3">
        <v>0.1</v>
      </c>
      <c r="CY41" s="3">
        <v>0</v>
      </c>
      <c r="CZ41" s="3">
        <v>0</v>
      </c>
      <c r="DA41" s="3">
        <v>0.3</v>
      </c>
      <c r="DB41" s="3">
        <v>0.3</v>
      </c>
      <c r="DC41" s="3" t="s">
        <v>162</v>
      </c>
      <c r="DD41" s="3" t="s">
        <v>162</v>
      </c>
      <c r="DE41" s="3" t="s">
        <v>162</v>
      </c>
      <c r="DF41" s="3" t="s">
        <v>162</v>
      </c>
      <c r="DG41" s="3" t="s">
        <v>162</v>
      </c>
      <c r="DH41" s="3" t="s">
        <v>162</v>
      </c>
      <c r="DI41" s="3" t="s">
        <v>162</v>
      </c>
      <c r="DJ41" s="3" t="s">
        <v>162</v>
      </c>
      <c r="DK41" s="3" t="s">
        <v>162</v>
      </c>
      <c r="DL41" s="3" t="s">
        <v>162</v>
      </c>
      <c r="DM41" s="3">
        <v>0.4</v>
      </c>
      <c r="DN41" s="3">
        <v>0.4</v>
      </c>
      <c r="DO41" s="3">
        <v>0.3</v>
      </c>
      <c r="DQ41" s="1"/>
      <c r="DR41" s="11" t="s">
        <v>163</v>
      </c>
      <c r="DS41" s="3">
        <v>3.1</v>
      </c>
      <c r="DT41" s="3">
        <v>2</v>
      </c>
      <c r="DU41" s="3">
        <v>1.8</v>
      </c>
      <c r="DV41" s="3">
        <v>1.5</v>
      </c>
      <c r="DW41" s="3">
        <v>1.3</v>
      </c>
      <c r="DX41" s="3">
        <v>1.1</v>
      </c>
      <c r="DY41" s="3">
        <v>1.6</v>
      </c>
      <c r="DZ41" s="3">
        <v>1.7</v>
      </c>
      <c r="EA41" s="3">
        <v>1.6</v>
      </c>
      <c r="EB41" s="3">
        <v>1.4</v>
      </c>
      <c r="EC41" s="3">
        <v>1.5</v>
      </c>
      <c r="ED41" s="3">
        <v>1.6</v>
      </c>
      <c r="EE41" s="3">
        <v>1.7</v>
      </c>
      <c r="EF41" s="3">
        <v>2</v>
      </c>
      <c r="EG41" s="3">
        <v>2</v>
      </c>
      <c r="EH41" s="3">
        <v>1.8</v>
      </c>
      <c r="EI41" s="3" t="s">
        <v>162</v>
      </c>
      <c r="EJ41" s="3" t="s">
        <v>162</v>
      </c>
      <c r="EK41" s="3">
        <v>1.6</v>
      </c>
      <c r="EL41" s="3">
        <v>1.7</v>
      </c>
      <c r="EM41" s="3">
        <v>1.6</v>
      </c>
      <c r="EO41" s="1"/>
      <c r="EP41" s="11" t="s">
        <v>163</v>
      </c>
      <c r="EQ41" s="3">
        <v>2.9</v>
      </c>
      <c r="ER41" s="3">
        <v>3.2</v>
      </c>
      <c r="ES41" s="3">
        <v>2.5</v>
      </c>
      <c r="ET41" s="3">
        <v>2.7</v>
      </c>
      <c r="EU41" s="3">
        <v>2.5</v>
      </c>
      <c r="EV41" s="3">
        <v>2.9</v>
      </c>
      <c r="EW41" s="3">
        <v>1.2</v>
      </c>
      <c r="EX41" s="3" t="s">
        <v>162</v>
      </c>
      <c r="EY41" s="3" t="s">
        <v>162</v>
      </c>
      <c r="EZ41" s="3" t="s">
        <v>162</v>
      </c>
      <c r="FA41" s="3" t="s">
        <v>162</v>
      </c>
      <c r="FB41" s="3" t="s">
        <v>162</v>
      </c>
      <c r="FC41" s="3" t="s">
        <v>162</v>
      </c>
      <c r="FD41" s="3" t="s">
        <v>162</v>
      </c>
      <c r="FE41" s="3">
        <v>1</v>
      </c>
      <c r="FF41" s="3">
        <v>1</v>
      </c>
      <c r="FG41" s="3" t="s">
        <v>162</v>
      </c>
      <c r="FH41" s="3">
        <v>0.9</v>
      </c>
      <c r="FI41" s="3">
        <v>1.1</v>
      </c>
      <c r="FJ41" s="3">
        <v>1</v>
      </c>
      <c r="FK41" s="3">
        <v>1.1</v>
      </c>
    </row>
    <row r="42" ht="14.5" spans="1:167">
      <c r="A42" s="1"/>
      <c r="B42" s="11" t="s">
        <v>164</v>
      </c>
      <c r="C42" s="3" t="s">
        <v>162</v>
      </c>
      <c r="D42" s="3" t="s">
        <v>162</v>
      </c>
      <c r="E42" s="3" t="s">
        <v>162</v>
      </c>
      <c r="F42" s="3" t="s">
        <v>162</v>
      </c>
      <c r="G42" s="3" t="s">
        <v>162</v>
      </c>
      <c r="H42" s="3" t="s">
        <v>162</v>
      </c>
      <c r="I42" s="3" t="s">
        <v>162</v>
      </c>
      <c r="J42" s="3" t="s">
        <v>162</v>
      </c>
      <c r="K42" s="3" t="s">
        <v>162</v>
      </c>
      <c r="L42" s="3" t="s">
        <v>162</v>
      </c>
      <c r="M42" s="3" t="s">
        <v>162</v>
      </c>
      <c r="N42" s="3" t="s">
        <v>162</v>
      </c>
      <c r="O42" s="3" t="s">
        <v>162</v>
      </c>
      <c r="P42" s="3" t="s">
        <v>162</v>
      </c>
      <c r="Q42" s="3">
        <v>0.1</v>
      </c>
      <c r="R42" s="3" t="s">
        <v>162</v>
      </c>
      <c r="S42" s="3">
        <v>0.1</v>
      </c>
      <c r="T42" s="3">
        <v>0.1</v>
      </c>
      <c r="U42" s="3">
        <v>0.1</v>
      </c>
      <c r="V42" s="3">
        <v>0.1</v>
      </c>
      <c r="W42" s="3">
        <v>0.1</v>
      </c>
      <c r="Y42" s="1"/>
      <c r="Z42" s="11" t="s">
        <v>164</v>
      </c>
      <c r="AA42" s="3" t="s">
        <v>162</v>
      </c>
      <c r="AB42" s="3" t="s">
        <v>162</v>
      </c>
      <c r="AC42" s="3" t="s">
        <v>162</v>
      </c>
      <c r="AD42" s="3" t="s">
        <v>162</v>
      </c>
      <c r="AE42" s="3" t="s">
        <v>162</v>
      </c>
      <c r="AF42" s="3" t="s">
        <v>162</v>
      </c>
      <c r="AG42" s="3" t="s">
        <v>162</v>
      </c>
      <c r="AH42" s="3" t="s">
        <v>162</v>
      </c>
      <c r="AI42" s="3" t="s">
        <v>162</v>
      </c>
      <c r="AJ42" s="3" t="s">
        <v>162</v>
      </c>
      <c r="AK42" s="3" t="s">
        <v>162</v>
      </c>
      <c r="AL42" s="3" t="s">
        <v>162</v>
      </c>
      <c r="AM42" s="3" t="s">
        <v>162</v>
      </c>
      <c r="AN42" s="3" t="s">
        <v>162</v>
      </c>
      <c r="AO42" s="3" t="s">
        <v>162</v>
      </c>
      <c r="AP42" s="3" t="s">
        <v>162</v>
      </c>
      <c r="AQ42" s="3" t="s">
        <v>162</v>
      </c>
      <c r="AR42" s="3" t="s">
        <v>162</v>
      </c>
      <c r="AS42" s="3">
        <v>0.2</v>
      </c>
      <c r="AT42" s="3" t="s">
        <v>162</v>
      </c>
      <c r="AU42" s="3" t="s">
        <v>162</v>
      </c>
      <c r="AW42" s="1"/>
      <c r="AX42" s="11" t="s">
        <v>164</v>
      </c>
      <c r="AY42" s="3">
        <v>0.4</v>
      </c>
      <c r="AZ42" s="3">
        <v>0.4</v>
      </c>
      <c r="BA42" s="3">
        <v>0.4</v>
      </c>
      <c r="BB42" s="3" t="s">
        <v>162</v>
      </c>
      <c r="BC42" s="3" t="s">
        <v>162</v>
      </c>
      <c r="BD42" s="3" t="s">
        <v>162</v>
      </c>
      <c r="BE42" s="3">
        <v>0.2</v>
      </c>
      <c r="BF42" s="3" t="s">
        <v>162</v>
      </c>
      <c r="BG42" s="3">
        <v>0.2</v>
      </c>
      <c r="BH42" s="3">
        <v>0.2</v>
      </c>
      <c r="BI42" s="3" t="s">
        <v>162</v>
      </c>
      <c r="BJ42" s="3" t="s">
        <v>162</v>
      </c>
      <c r="BK42" s="3" t="s">
        <v>162</v>
      </c>
      <c r="BL42" s="3" t="s">
        <v>162</v>
      </c>
      <c r="BM42" s="3" t="s">
        <v>162</v>
      </c>
      <c r="BN42" s="3" t="s">
        <v>162</v>
      </c>
      <c r="BO42" s="3" t="s">
        <v>162</v>
      </c>
      <c r="BP42" s="3" t="s">
        <v>162</v>
      </c>
      <c r="BQ42" s="3" t="s">
        <v>162</v>
      </c>
      <c r="BR42" s="3">
        <v>0.2</v>
      </c>
      <c r="BS42" s="3">
        <v>0.1</v>
      </c>
      <c r="BU42" s="1"/>
      <c r="BV42" s="11" t="s">
        <v>164</v>
      </c>
      <c r="BW42" s="3" t="s">
        <v>162</v>
      </c>
      <c r="BX42" s="3" t="s">
        <v>162</v>
      </c>
      <c r="BY42" s="3" t="s">
        <v>162</v>
      </c>
      <c r="BZ42" s="3" t="s">
        <v>162</v>
      </c>
      <c r="CA42" s="3" t="s">
        <v>162</v>
      </c>
      <c r="CB42" s="3" t="s">
        <v>162</v>
      </c>
      <c r="CC42" s="3" t="s">
        <v>162</v>
      </c>
      <c r="CD42" s="3" t="s">
        <v>162</v>
      </c>
      <c r="CE42" s="3" t="s">
        <v>162</v>
      </c>
      <c r="CF42" s="3" t="s">
        <v>162</v>
      </c>
      <c r="CG42" s="3">
        <v>0</v>
      </c>
      <c r="CH42" s="3" t="s">
        <v>162</v>
      </c>
      <c r="CI42" s="3">
        <v>0</v>
      </c>
      <c r="CJ42" s="3" t="s">
        <v>162</v>
      </c>
      <c r="CK42" s="3" t="s">
        <v>162</v>
      </c>
      <c r="CL42" s="3" t="s">
        <v>162</v>
      </c>
      <c r="CM42" s="3">
        <v>0</v>
      </c>
      <c r="CN42" s="3">
        <v>0</v>
      </c>
      <c r="CO42" s="3" t="s">
        <v>162</v>
      </c>
      <c r="CP42" s="3" t="s">
        <v>162</v>
      </c>
      <c r="CQ42" s="3" t="s">
        <v>162</v>
      </c>
      <c r="CS42" s="1"/>
      <c r="CT42" s="11" t="s">
        <v>164</v>
      </c>
      <c r="CU42" s="3" t="s">
        <v>162</v>
      </c>
      <c r="CV42" s="3" t="s">
        <v>162</v>
      </c>
      <c r="CW42" s="3" t="s">
        <v>162</v>
      </c>
      <c r="CX42" s="3" t="s">
        <v>162</v>
      </c>
      <c r="CY42" s="3" t="s">
        <v>162</v>
      </c>
      <c r="CZ42" s="3" t="s">
        <v>162</v>
      </c>
      <c r="DA42" s="3" t="s">
        <v>162</v>
      </c>
      <c r="DB42" s="3" t="s">
        <v>162</v>
      </c>
      <c r="DC42" s="3" t="s">
        <v>162</v>
      </c>
      <c r="DD42" s="3" t="s">
        <v>162</v>
      </c>
      <c r="DE42" s="3">
        <v>0</v>
      </c>
      <c r="DF42" s="3">
        <v>0</v>
      </c>
      <c r="DG42" s="3">
        <v>0</v>
      </c>
      <c r="DH42" s="3">
        <v>0</v>
      </c>
      <c r="DI42" s="3">
        <v>0.1</v>
      </c>
      <c r="DJ42" s="3" t="s">
        <v>162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164</v>
      </c>
      <c r="DS42" s="3" t="s">
        <v>162</v>
      </c>
      <c r="DT42" s="3" t="s">
        <v>162</v>
      </c>
      <c r="DU42" s="3" t="s">
        <v>162</v>
      </c>
      <c r="DV42" s="3" t="s">
        <v>162</v>
      </c>
      <c r="DW42" s="3" t="s">
        <v>162</v>
      </c>
      <c r="DX42" s="3" t="s">
        <v>162</v>
      </c>
      <c r="DY42" s="3" t="s">
        <v>162</v>
      </c>
      <c r="DZ42" s="3" t="s">
        <v>162</v>
      </c>
      <c r="EA42" s="3" t="s">
        <v>162</v>
      </c>
      <c r="EB42" s="3" t="s">
        <v>162</v>
      </c>
      <c r="EC42" s="3" t="s">
        <v>162</v>
      </c>
      <c r="ED42" s="3" t="s">
        <v>162</v>
      </c>
      <c r="EE42" s="3" t="s">
        <v>162</v>
      </c>
      <c r="EF42" s="3" t="s">
        <v>162</v>
      </c>
      <c r="EG42" s="3" t="s">
        <v>162</v>
      </c>
      <c r="EH42" s="3" t="s">
        <v>162</v>
      </c>
      <c r="EI42" s="3" t="s">
        <v>162</v>
      </c>
      <c r="EJ42" s="3" t="s">
        <v>162</v>
      </c>
      <c r="EK42" s="3" t="s">
        <v>162</v>
      </c>
      <c r="EL42" s="3" t="s">
        <v>162</v>
      </c>
      <c r="EM42" s="3" t="s">
        <v>162</v>
      </c>
      <c r="EO42" s="1"/>
      <c r="EP42" s="11" t="s">
        <v>164</v>
      </c>
      <c r="EQ42" s="3" t="s">
        <v>162</v>
      </c>
      <c r="ER42" s="3" t="s">
        <v>162</v>
      </c>
      <c r="ES42" s="3" t="s">
        <v>162</v>
      </c>
      <c r="ET42" s="3" t="s">
        <v>162</v>
      </c>
      <c r="EU42" s="3" t="s">
        <v>162</v>
      </c>
      <c r="EV42" s="3" t="s">
        <v>162</v>
      </c>
      <c r="EW42" s="3" t="s">
        <v>162</v>
      </c>
      <c r="EX42" s="3" t="s">
        <v>162</v>
      </c>
      <c r="EY42" s="3" t="s">
        <v>162</v>
      </c>
      <c r="EZ42" s="3" t="s">
        <v>162</v>
      </c>
      <c r="FA42" s="3" t="s">
        <v>162</v>
      </c>
      <c r="FB42" s="3" t="s">
        <v>162</v>
      </c>
      <c r="FC42" s="3" t="s">
        <v>162</v>
      </c>
      <c r="FD42" s="3" t="s">
        <v>162</v>
      </c>
      <c r="FE42" s="3" t="s">
        <v>162</v>
      </c>
      <c r="FF42" s="3" t="s">
        <v>162</v>
      </c>
      <c r="FG42" s="3" t="s">
        <v>162</v>
      </c>
      <c r="FH42" s="3" t="s">
        <v>162</v>
      </c>
      <c r="FI42" s="3" t="s">
        <v>162</v>
      </c>
      <c r="FJ42" s="3" t="s">
        <v>162</v>
      </c>
      <c r="FK42" s="3" t="s">
        <v>162</v>
      </c>
    </row>
    <row r="43" ht="14.5" spans="1:167">
      <c r="A43" s="1"/>
      <c r="B43" s="11" t="s">
        <v>165</v>
      </c>
      <c r="C43" s="3">
        <v>0.6</v>
      </c>
      <c r="D43" s="3">
        <v>0.6</v>
      </c>
      <c r="E43" s="3">
        <v>0.6</v>
      </c>
      <c r="F43" s="3">
        <v>0.6</v>
      </c>
      <c r="G43" s="3">
        <v>0.6</v>
      </c>
      <c r="H43" s="3">
        <v>0.5</v>
      </c>
      <c r="I43" s="3">
        <v>0.6</v>
      </c>
      <c r="J43" s="3">
        <v>0.6</v>
      </c>
      <c r="K43" s="3">
        <v>0.5</v>
      </c>
      <c r="L43" s="3">
        <v>0.6</v>
      </c>
      <c r="M43" s="3" t="s">
        <v>162</v>
      </c>
      <c r="N43" s="3" t="s">
        <v>162</v>
      </c>
      <c r="O43" s="3" t="s">
        <v>162</v>
      </c>
      <c r="P43" s="3" t="s">
        <v>162</v>
      </c>
      <c r="Q43" s="3">
        <v>0.2</v>
      </c>
      <c r="R43" s="3">
        <v>0.1</v>
      </c>
      <c r="S43" s="3" t="s">
        <v>162</v>
      </c>
      <c r="T43" s="3">
        <v>0.1</v>
      </c>
      <c r="U43" s="3" t="s">
        <v>162</v>
      </c>
      <c r="V43" s="3" t="s">
        <v>162</v>
      </c>
      <c r="W43" s="3" t="s">
        <v>162</v>
      </c>
      <c r="Y43" s="1"/>
      <c r="Z43" s="11" t="s">
        <v>165</v>
      </c>
      <c r="AA43" s="3">
        <v>0.1</v>
      </c>
      <c r="AB43" s="3">
        <v>0.1</v>
      </c>
      <c r="AC43" s="3">
        <v>0.1</v>
      </c>
      <c r="AD43" s="3">
        <v>0.2</v>
      </c>
      <c r="AE43" s="3">
        <v>0.2</v>
      </c>
      <c r="AF43" s="3">
        <v>0.2</v>
      </c>
      <c r="AG43" s="3">
        <v>0.1</v>
      </c>
      <c r="AH43" s="3">
        <v>0.1</v>
      </c>
      <c r="AI43" s="3">
        <v>0.1</v>
      </c>
      <c r="AJ43" s="3">
        <v>0.1</v>
      </c>
      <c r="AK43" s="3" t="s">
        <v>162</v>
      </c>
      <c r="AL43" s="3" t="s">
        <v>162</v>
      </c>
      <c r="AM43" s="3" t="s">
        <v>162</v>
      </c>
      <c r="AN43" s="3">
        <v>0.1</v>
      </c>
      <c r="AO43" s="3">
        <v>0.1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W43" s="1"/>
      <c r="AX43" s="11" t="s">
        <v>165</v>
      </c>
      <c r="AY43" s="3">
        <v>0.1</v>
      </c>
      <c r="AZ43" s="3">
        <v>0.2</v>
      </c>
      <c r="BA43" s="3">
        <v>0.1</v>
      </c>
      <c r="BB43" s="3">
        <v>0.2</v>
      </c>
      <c r="BC43" s="3">
        <v>0.2</v>
      </c>
      <c r="BD43" s="3">
        <v>0.2</v>
      </c>
      <c r="BE43" s="3">
        <v>0.2</v>
      </c>
      <c r="BF43" s="3">
        <v>0.2</v>
      </c>
      <c r="BG43" s="3">
        <v>0.1</v>
      </c>
      <c r="BH43" s="3">
        <v>0.1</v>
      </c>
      <c r="BI43" s="3" t="s">
        <v>162</v>
      </c>
      <c r="BJ43" s="3" t="s">
        <v>162</v>
      </c>
      <c r="BK43" s="3" t="s">
        <v>162</v>
      </c>
      <c r="BL43" s="3" t="s">
        <v>162</v>
      </c>
      <c r="BM43" s="3" t="s">
        <v>162</v>
      </c>
      <c r="BN43" s="3" t="s">
        <v>162</v>
      </c>
      <c r="BO43" s="3" t="s">
        <v>162</v>
      </c>
      <c r="BP43" s="3" t="s">
        <v>162</v>
      </c>
      <c r="BQ43" s="3" t="s">
        <v>162</v>
      </c>
      <c r="BR43" s="3">
        <v>0</v>
      </c>
      <c r="BS43" s="3">
        <v>0</v>
      </c>
      <c r="BU43" s="1"/>
      <c r="BV43" s="11" t="s">
        <v>165</v>
      </c>
      <c r="BW43" s="3">
        <v>0</v>
      </c>
      <c r="BX43" s="3">
        <v>0</v>
      </c>
      <c r="BY43" s="3" t="s">
        <v>162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 t="s">
        <v>162</v>
      </c>
      <c r="CJ43" s="3" t="s">
        <v>162</v>
      </c>
      <c r="CK43" s="3" t="s">
        <v>162</v>
      </c>
      <c r="CL43" s="3" t="s">
        <v>162</v>
      </c>
      <c r="CM43" s="3">
        <v>0</v>
      </c>
      <c r="CN43" s="3" t="s">
        <v>162</v>
      </c>
      <c r="CO43" s="3" t="s">
        <v>162</v>
      </c>
      <c r="CP43" s="3" t="s">
        <v>162</v>
      </c>
      <c r="CQ43" s="3">
        <v>0</v>
      </c>
      <c r="CS43" s="1"/>
      <c r="CT43" s="11" t="s">
        <v>165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 t="s">
        <v>162</v>
      </c>
      <c r="DD43" s="3">
        <v>0</v>
      </c>
      <c r="DE43" s="3">
        <v>0</v>
      </c>
      <c r="DF43" s="3" t="s">
        <v>162</v>
      </c>
      <c r="DG43" s="3" t="s">
        <v>162</v>
      </c>
      <c r="DH43" s="3">
        <v>0</v>
      </c>
      <c r="DI43" s="3" t="s">
        <v>162</v>
      </c>
      <c r="DJ43" s="3" t="s">
        <v>162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 t="s">
        <v>162</v>
      </c>
      <c r="DX43" s="3" t="s">
        <v>162</v>
      </c>
      <c r="DY43" s="3" t="s">
        <v>162</v>
      </c>
      <c r="DZ43" s="3" t="s">
        <v>162</v>
      </c>
      <c r="EA43" s="3" t="s">
        <v>162</v>
      </c>
      <c r="EB43" s="3" t="s">
        <v>162</v>
      </c>
      <c r="EC43" s="3">
        <v>0</v>
      </c>
      <c r="ED43" s="3" t="s">
        <v>162</v>
      </c>
      <c r="EE43" s="3" t="s">
        <v>162</v>
      </c>
      <c r="EF43" s="3">
        <v>0</v>
      </c>
      <c r="EG43" s="3" t="s">
        <v>162</v>
      </c>
      <c r="EH43" s="3" t="s">
        <v>162</v>
      </c>
      <c r="EI43" s="3">
        <v>0</v>
      </c>
      <c r="EJ43" s="3" t="s">
        <v>162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 t="s">
        <v>162</v>
      </c>
      <c r="ER43" s="3" t="s">
        <v>162</v>
      </c>
      <c r="ES43" s="3">
        <v>0</v>
      </c>
      <c r="ET43" s="3" t="s">
        <v>162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 t="s">
        <v>162</v>
      </c>
      <c r="FA43" s="3" t="s">
        <v>162</v>
      </c>
      <c r="FB43" s="3">
        <v>0</v>
      </c>
      <c r="FC43" s="3" t="s">
        <v>162</v>
      </c>
      <c r="FD43" s="3" t="s">
        <v>162</v>
      </c>
      <c r="FE43" s="3" t="s">
        <v>162</v>
      </c>
      <c r="FF43" s="3" t="s">
        <v>162</v>
      </c>
      <c r="FG43" s="3" t="s">
        <v>162</v>
      </c>
      <c r="FH43" s="3" t="s">
        <v>162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 t="s">
        <v>162</v>
      </c>
      <c r="L44" s="3" t="s">
        <v>162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166</v>
      </c>
      <c r="AA44" s="3" t="s">
        <v>162</v>
      </c>
      <c r="AB44" s="3" t="s">
        <v>162</v>
      </c>
      <c r="AC44" s="3" t="s">
        <v>162</v>
      </c>
      <c r="AD44" s="3" t="s">
        <v>162</v>
      </c>
      <c r="AE44" s="3" t="s">
        <v>162</v>
      </c>
      <c r="AF44" s="3" t="s">
        <v>162</v>
      </c>
      <c r="AG44" s="3" t="s">
        <v>162</v>
      </c>
      <c r="AH44" s="3" t="s">
        <v>162</v>
      </c>
      <c r="AI44" s="3" t="s">
        <v>162</v>
      </c>
      <c r="AJ44" s="3" t="s">
        <v>162</v>
      </c>
      <c r="AK44" s="3" t="s">
        <v>162</v>
      </c>
      <c r="AL44" s="3" t="s">
        <v>162</v>
      </c>
      <c r="AM44" s="3" t="s">
        <v>162</v>
      </c>
      <c r="AN44" s="3" t="s">
        <v>162</v>
      </c>
      <c r="AO44" s="3" t="s">
        <v>162</v>
      </c>
      <c r="AP44" s="3" t="s">
        <v>162</v>
      </c>
      <c r="AQ44" s="3" t="s">
        <v>162</v>
      </c>
      <c r="AR44" s="3" t="s">
        <v>162</v>
      </c>
      <c r="AS44" s="3">
        <v>0</v>
      </c>
      <c r="AT44" s="3">
        <v>0</v>
      </c>
      <c r="AU44" s="3">
        <v>0</v>
      </c>
      <c r="AW44" s="1"/>
      <c r="AX44" s="11" t="s">
        <v>166</v>
      </c>
      <c r="AY44" s="3" t="s">
        <v>162</v>
      </c>
      <c r="AZ44" s="3" t="s">
        <v>162</v>
      </c>
      <c r="BA44" s="3" t="s">
        <v>162</v>
      </c>
      <c r="BB44" s="3" t="s">
        <v>162</v>
      </c>
      <c r="BC44" s="3" t="s">
        <v>162</v>
      </c>
      <c r="BD44" s="3" t="s">
        <v>162</v>
      </c>
      <c r="BE44" s="3" t="s">
        <v>162</v>
      </c>
      <c r="BF44" s="3" t="s">
        <v>162</v>
      </c>
      <c r="BG44" s="3" t="s">
        <v>162</v>
      </c>
      <c r="BH44" s="3" t="s">
        <v>162</v>
      </c>
      <c r="BI44" s="3" t="s">
        <v>162</v>
      </c>
      <c r="BJ44" s="3" t="s">
        <v>162</v>
      </c>
      <c r="BK44" s="3" t="s">
        <v>162</v>
      </c>
      <c r="BL44" s="3" t="s">
        <v>162</v>
      </c>
      <c r="BM44" s="3" t="s">
        <v>162</v>
      </c>
      <c r="BN44" s="3" t="s">
        <v>162</v>
      </c>
      <c r="BO44" s="3" t="s">
        <v>162</v>
      </c>
      <c r="BP44" s="3" t="s">
        <v>162</v>
      </c>
      <c r="BQ44" s="3" t="s">
        <v>162</v>
      </c>
      <c r="BR44" s="3">
        <v>0.2</v>
      </c>
      <c r="BS44" s="3">
        <v>0.2</v>
      </c>
      <c r="BU44" s="1"/>
      <c r="BV44" s="11" t="s">
        <v>166</v>
      </c>
      <c r="BW44" s="3" t="s">
        <v>162</v>
      </c>
      <c r="BX44" s="3">
        <v>0</v>
      </c>
      <c r="BY44" s="3">
        <v>0</v>
      </c>
      <c r="BZ44" s="3">
        <v>0</v>
      </c>
      <c r="CA44" s="3" t="s">
        <v>162</v>
      </c>
      <c r="CB44" s="3">
        <v>0</v>
      </c>
      <c r="CC44" s="3">
        <v>0</v>
      </c>
      <c r="CD44" s="3" t="s">
        <v>162</v>
      </c>
      <c r="CE44" s="3" t="s">
        <v>162</v>
      </c>
      <c r="CF44" s="3" t="s">
        <v>162</v>
      </c>
      <c r="CG44" s="3" t="s">
        <v>162</v>
      </c>
      <c r="CH44" s="3" t="s">
        <v>162</v>
      </c>
      <c r="CI44" s="3" t="s">
        <v>162</v>
      </c>
      <c r="CJ44" s="3" t="s">
        <v>162</v>
      </c>
      <c r="CK44" s="3" t="s">
        <v>162</v>
      </c>
      <c r="CL44" s="3" t="s">
        <v>162</v>
      </c>
      <c r="CM44" s="3" t="s">
        <v>162</v>
      </c>
      <c r="CN44" s="3" t="s">
        <v>162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166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166</v>
      </c>
      <c r="EQ44" s="3" t="s">
        <v>162</v>
      </c>
      <c r="ER44" s="3" t="s">
        <v>162</v>
      </c>
      <c r="ES44" s="3" t="s">
        <v>162</v>
      </c>
      <c r="ET44" s="3" t="s">
        <v>162</v>
      </c>
      <c r="EU44" s="3" t="s">
        <v>162</v>
      </c>
      <c r="EV44" s="3" t="s">
        <v>162</v>
      </c>
      <c r="EW44" s="3" t="s">
        <v>162</v>
      </c>
      <c r="EX44" s="3" t="s">
        <v>162</v>
      </c>
      <c r="EY44" s="3" t="s">
        <v>162</v>
      </c>
      <c r="EZ44" s="3" t="s">
        <v>162</v>
      </c>
      <c r="FA44" s="3" t="s">
        <v>162</v>
      </c>
      <c r="FB44" s="3" t="s">
        <v>162</v>
      </c>
      <c r="FC44" s="3" t="s">
        <v>162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167</v>
      </c>
      <c r="C45" s="3" t="s">
        <v>162</v>
      </c>
      <c r="D45" s="3" t="s">
        <v>162</v>
      </c>
      <c r="E45" s="3" t="s">
        <v>162</v>
      </c>
      <c r="F45" s="3" t="s">
        <v>162</v>
      </c>
      <c r="G45" s="3" t="s">
        <v>162</v>
      </c>
      <c r="H45" s="3" t="s">
        <v>162</v>
      </c>
      <c r="I45" s="3">
        <v>0</v>
      </c>
      <c r="J45" s="3" t="s">
        <v>162</v>
      </c>
      <c r="K45" s="3">
        <v>0</v>
      </c>
      <c r="L45" s="3">
        <v>0</v>
      </c>
      <c r="M45" s="3" t="s">
        <v>162</v>
      </c>
      <c r="N45" s="3">
        <v>0.1</v>
      </c>
      <c r="O45" s="3" t="s">
        <v>162</v>
      </c>
      <c r="P45" s="3">
        <v>0.1</v>
      </c>
      <c r="Q45" s="3">
        <v>0.1</v>
      </c>
      <c r="R45" s="3">
        <v>0.1</v>
      </c>
      <c r="S45" s="3">
        <v>0.1</v>
      </c>
      <c r="T45" s="3">
        <v>0.1</v>
      </c>
      <c r="U45" s="3" t="s">
        <v>162</v>
      </c>
      <c r="V45" s="3" t="s">
        <v>162</v>
      </c>
      <c r="W45" s="3" t="s">
        <v>162</v>
      </c>
      <c r="Y45" s="1"/>
      <c r="Z45" s="11" t="s">
        <v>167</v>
      </c>
      <c r="AA45" s="3" t="s">
        <v>162</v>
      </c>
      <c r="AB45" s="3" t="s">
        <v>162</v>
      </c>
      <c r="AC45" s="3" t="s">
        <v>162</v>
      </c>
      <c r="AD45" s="3" t="s">
        <v>162</v>
      </c>
      <c r="AE45" s="3" t="s">
        <v>162</v>
      </c>
      <c r="AF45" s="3" t="s">
        <v>162</v>
      </c>
      <c r="AG45" s="3">
        <v>0.1</v>
      </c>
      <c r="AH45" s="3">
        <v>0.1</v>
      </c>
      <c r="AI45" s="3">
        <v>0.1</v>
      </c>
      <c r="AJ45" s="3">
        <v>0.1</v>
      </c>
      <c r="AK45" s="3">
        <v>0.1</v>
      </c>
      <c r="AL45" s="3">
        <v>0.1</v>
      </c>
      <c r="AM45" s="3">
        <v>0.1</v>
      </c>
      <c r="AN45" s="3">
        <v>0.1</v>
      </c>
      <c r="AO45" s="3">
        <v>0.1</v>
      </c>
      <c r="AP45" s="3">
        <v>0.1</v>
      </c>
      <c r="AQ45" s="3" t="s">
        <v>162</v>
      </c>
      <c r="AR45" s="3">
        <v>0.1</v>
      </c>
      <c r="AS45" s="3">
        <v>0.1</v>
      </c>
      <c r="AT45" s="3">
        <v>0.1</v>
      </c>
      <c r="AU45" s="3">
        <v>0.1</v>
      </c>
      <c r="AW45" s="1"/>
      <c r="AX45" s="11" t="s">
        <v>167</v>
      </c>
      <c r="AY45" s="3" t="s">
        <v>162</v>
      </c>
      <c r="AZ45" s="3" t="s">
        <v>162</v>
      </c>
      <c r="BA45" s="3" t="s">
        <v>162</v>
      </c>
      <c r="BB45" s="3" t="s">
        <v>162</v>
      </c>
      <c r="BC45" s="3" t="s">
        <v>162</v>
      </c>
      <c r="BD45" s="3">
        <v>0.1</v>
      </c>
      <c r="BE45" s="3">
        <v>0.1</v>
      </c>
      <c r="BF45" s="3">
        <v>0.1</v>
      </c>
      <c r="BG45" s="3">
        <v>0.1</v>
      </c>
      <c r="BH45" s="3">
        <v>0.1</v>
      </c>
      <c r="BI45" s="3">
        <v>0.1</v>
      </c>
      <c r="BJ45" s="3">
        <v>0.1</v>
      </c>
      <c r="BK45" s="3">
        <v>0.1</v>
      </c>
      <c r="BL45" s="3">
        <v>0.1</v>
      </c>
      <c r="BM45" s="3">
        <v>0.1</v>
      </c>
      <c r="BN45" s="3">
        <v>0.1</v>
      </c>
      <c r="BO45" s="3" t="s">
        <v>162</v>
      </c>
      <c r="BP45" s="3">
        <v>0.1</v>
      </c>
      <c r="BQ45" s="3">
        <v>0.1</v>
      </c>
      <c r="BR45" s="3">
        <v>0.1</v>
      </c>
      <c r="BS45" s="3">
        <v>0.1</v>
      </c>
      <c r="BU45" s="1"/>
      <c r="BV45" s="11" t="s">
        <v>167</v>
      </c>
      <c r="BW45" s="3" t="s">
        <v>162</v>
      </c>
      <c r="BX45" s="3" t="s">
        <v>162</v>
      </c>
      <c r="BY45" s="3" t="s">
        <v>162</v>
      </c>
      <c r="BZ45" s="3" t="s">
        <v>162</v>
      </c>
      <c r="CA45" s="3" t="s">
        <v>162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 t="s">
        <v>162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167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 t="s">
        <v>162</v>
      </c>
      <c r="DC45" s="3">
        <v>0</v>
      </c>
      <c r="DD45" s="3" t="s">
        <v>162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 t="s">
        <v>162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167</v>
      </c>
      <c r="DS45" s="3" t="s">
        <v>162</v>
      </c>
      <c r="DT45" s="3" t="s">
        <v>162</v>
      </c>
      <c r="DU45" s="3" t="s">
        <v>162</v>
      </c>
      <c r="DV45" s="3" t="s">
        <v>162</v>
      </c>
      <c r="DW45" s="3" t="s">
        <v>162</v>
      </c>
      <c r="DX45" s="3">
        <v>0</v>
      </c>
      <c r="DY45" s="3" t="s">
        <v>162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 t="s">
        <v>162</v>
      </c>
      <c r="EH45" s="3" t="s">
        <v>162</v>
      </c>
      <c r="EI45" s="3">
        <v>0</v>
      </c>
      <c r="EJ45" s="3">
        <v>0</v>
      </c>
      <c r="EK45" s="3" t="s">
        <v>162</v>
      </c>
      <c r="EL45" s="3" t="s">
        <v>162</v>
      </c>
      <c r="EM45" s="3" t="s">
        <v>162</v>
      </c>
      <c r="EO45" s="1"/>
      <c r="EP45" s="11" t="s">
        <v>167</v>
      </c>
      <c r="EQ45" s="3" t="s">
        <v>162</v>
      </c>
      <c r="ER45" s="3" t="s">
        <v>162</v>
      </c>
      <c r="ES45" s="3" t="s">
        <v>162</v>
      </c>
      <c r="ET45" s="3" t="s">
        <v>162</v>
      </c>
      <c r="EU45" s="3" t="s">
        <v>162</v>
      </c>
      <c r="EV45" s="3">
        <v>0</v>
      </c>
      <c r="EW45" s="3" t="s">
        <v>162</v>
      </c>
      <c r="EX45" s="3">
        <v>0.1</v>
      </c>
      <c r="EY45" s="3">
        <v>0.1</v>
      </c>
      <c r="EZ45" s="3" t="s">
        <v>162</v>
      </c>
      <c r="FA45" s="3">
        <v>0</v>
      </c>
      <c r="FB45" s="3">
        <v>0</v>
      </c>
      <c r="FC45" s="3">
        <v>0</v>
      </c>
      <c r="FD45" s="3">
        <v>0</v>
      </c>
      <c r="FE45" s="3" t="s">
        <v>162</v>
      </c>
      <c r="FF45" s="3" t="s">
        <v>162</v>
      </c>
      <c r="FG45" s="3" t="s">
        <v>162</v>
      </c>
      <c r="FH45" s="3" t="s">
        <v>162</v>
      </c>
      <c r="FI45" s="3" t="s">
        <v>162</v>
      </c>
      <c r="FJ45" s="3" t="s">
        <v>162</v>
      </c>
      <c r="FK45" s="3" t="s">
        <v>162</v>
      </c>
    </row>
    <row r="46" ht="14.5" spans="1:167">
      <c r="A46" s="1"/>
      <c r="B46" s="11" t="s">
        <v>168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168</v>
      </c>
      <c r="AA46" s="3" t="s">
        <v>162</v>
      </c>
      <c r="AB46" s="3" t="s">
        <v>162</v>
      </c>
      <c r="AC46" s="3" t="s">
        <v>162</v>
      </c>
      <c r="AD46" s="3" t="s">
        <v>162</v>
      </c>
      <c r="AE46" s="3" t="s">
        <v>162</v>
      </c>
      <c r="AF46" s="3" t="s">
        <v>162</v>
      </c>
      <c r="AG46" s="3" t="s">
        <v>162</v>
      </c>
      <c r="AH46" s="3" t="s">
        <v>162</v>
      </c>
      <c r="AI46" s="3" t="s">
        <v>162</v>
      </c>
      <c r="AJ46" s="3" t="s">
        <v>162</v>
      </c>
      <c r="AK46" s="3" t="s">
        <v>162</v>
      </c>
      <c r="AL46" s="3" t="s">
        <v>162</v>
      </c>
      <c r="AM46" s="3" t="s">
        <v>162</v>
      </c>
      <c r="AN46" s="3" t="s">
        <v>162</v>
      </c>
      <c r="AO46" s="3" t="s">
        <v>162</v>
      </c>
      <c r="AP46" s="3" t="s">
        <v>162</v>
      </c>
      <c r="AQ46" s="3" t="s">
        <v>162</v>
      </c>
      <c r="AR46" s="3" t="s">
        <v>162</v>
      </c>
      <c r="AS46" s="3" t="s">
        <v>162</v>
      </c>
      <c r="AT46" s="3" t="s">
        <v>162</v>
      </c>
      <c r="AU46" s="3" t="s">
        <v>162</v>
      </c>
      <c r="AW46" s="1"/>
      <c r="AX46" s="11" t="s">
        <v>168</v>
      </c>
      <c r="AY46" s="3" t="s">
        <v>162</v>
      </c>
      <c r="AZ46" s="3" t="s">
        <v>162</v>
      </c>
      <c r="BA46" s="3" t="s">
        <v>162</v>
      </c>
      <c r="BB46" s="3" t="s">
        <v>162</v>
      </c>
      <c r="BC46" s="3" t="s">
        <v>162</v>
      </c>
      <c r="BD46" s="3" t="s">
        <v>162</v>
      </c>
      <c r="BE46" s="3" t="s">
        <v>162</v>
      </c>
      <c r="BF46" s="3" t="s">
        <v>162</v>
      </c>
      <c r="BG46" s="3" t="s">
        <v>162</v>
      </c>
      <c r="BH46" s="3" t="s">
        <v>162</v>
      </c>
      <c r="BI46" s="3" t="s">
        <v>162</v>
      </c>
      <c r="BJ46" s="3" t="s">
        <v>162</v>
      </c>
      <c r="BK46" s="3" t="s">
        <v>162</v>
      </c>
      <c r="BL46" s="3">
        <v>0.2</v>
      </c>
      <c r="BM46" s="3" t="s">
        <v>162</v>
      </c>
      <c r="BN46" s="3" t="s">
        <v>162</v>
      </c>
      <c r="BO46" s="3" t="s">
        <v>162</v>
      </c>
      <c r="BP46" s="3" t="s">
        <v>162</v>
      </c>
      <c r="BQ46" s="3" t="s">
        <v>162</v>
      </c>
      <c r="BR46" s="3">
        <v>0.1</v>
      </c>
      <c r="BS46" s="3">
        <v>0.1</v>
      </c>
      <c r="BU46" s="1"/>
      <c r="BV46" s="11" t="s">
        <v>168</v>
      </c>
      <c r="BW46" s="3" t="s">
        <v>162</v>
      </c>
      <c r="BX46" s="3" t="s">
        <v>162</v>
      </c>
      <c r="BY46" s="3" t="s">
        <v>162</v>
      </c>
      <c r="BZ46" s="3" t="s">
        <v>162</v>
      </c>
      <c r="CA46" s="3" t="s">
        <v>162</v>
      </c>
      <c r="CB46" s="3" t="s">
        <v>162</v>
      </c>
      <c r="CC46" s="3" t="s">
        <v>162</v>
      </c>
      <c r="CD46" s="3" t="s">
        <v>162</v>
      </c>
      <c r="CE46" s="3" t="s">
        <v>162</v>
      </c>
      <c r="CF46" s="3" t="s">
        <v>162</v>
      </c>
      <c r="CG46" s="3" t="s">
        <v>162</v>
      </c>
      <c r="CH46" s="3" t="s">
        <v>162</v>
      </c>
      <c r="CI46" s="3" t="s">
        <v>162</v>
      </c>
      <c r="CJ46" s="3" t="s">
        <v>162</v>
      </c>
      <c r="CK46" s="3" t="s">
        <v>162</v>
      </c>
      <c r="CL46" s="3" t="s">
        <v>162</v>
      </c>
      <c r="CM46" s="3" t="s">
        <v>162</v>
      </c>
      <c r="CN46" s="3" t="s">
        <v>162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 t="s">
        <v>162</v>
      </c>
      <c r="CV46" s="3" t="s">
        <v>162</v>
      </c>
      <c r="CW46" s="3" t="s">
        <v>162</v>
      </c>
      <c r="CX46" s="3" t="s">
        <v>162</v>
      </c>
      <c r="CY46" s="3" t="s">
        <v>162</v>
      </c>
      <c r="CZ46" s="3" t="s">
        <v>162</v>
      </c>
      <c r="DA46" s="3" t="s">
        <v>162</v>
      </c>
      <c r="DB46" s="3" t="s">
        <v>162</v>
      </c>
      <c r="DC46" s="3" t="s">
        <v>162</v>
      </c>
      <c r="DD46" s="3" t="s">
        <v>162</v>
      </c>
      <c r="DE46" s="3" t="s">
        <v>162</v>
      </c>
      <c r="DF46" s="3" t="s">
        <v>162</v>
      </c>
      <c r="DG46" s="3" t="s">
        <v>162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>
        <v>0</v>
      </c>
      <c r="DT46" s="3" t="s">
        <v>162</v>
      </c>
      <c r="DU46" s="3" t="s">
        <v>162</v>
      </c>
      <c r="DV46" s="3" t="s">
        <v>162</v>
      </c>
      <c r="DW46" s="3" t="s">
        <v>162</v>
      </c>
      <c r="DX46" s="3" t="s">
        <v>162</v>
      </c>
      <c r="DY46" s="3" t="s">
        <v>162</v>
      </c>
      <c r="DZ46" s="3" t="s">
        <v>162</v>
      </c>
      <c r="EA46" s="3" t="s">
        <v>162</v>
      </c>
      <c r="EB46" s="3" t="s">
        <v>162</v>
      </c>
      <c r="EC46" s="3" t="s">
        <v>162</v>
      </c>
      <c r="ED46" s="3" t="s">
        <v>162</v>
      </c>
      <c r="EE46" s="3">
        <v>0</v>
      </c>
      <c r="EF46" s="3">
        <v>0</v>
      </c>
      <c r="EG46" s="3" t="s">
        <v>162</v>
      </c>
      <c r="EH46" s="3" t="s">
        <v>162</v>
      </c>
      <c r="EI46" s="3" t="s">
        <v>162</v>
      </c>
      <c r="EJ46" s="3" t="s">
        <v>162</v>
      </c>
      <c r="EK46" s="3" t="s">
        <v>162</v>
      </c>
      <c r="EL46" s="3" t="s">
        <v>162</v>
      </c>
      <c r="EM46" s="3" t="s">
        <v>162</v>
      </c>
      <c r="EO46" s="1"/>
      <c r="EP46" s="11" t="s">
        <v>168</v>
      </c>
      <c r="EQ46" s="3" t="s">
        <v>162</v>
      </c>
      <c r="ER46" s="3" t="s">
        <v>162</v>
      </c>
      <c r="ES46" s="3" t="s">
        <v>162</v>
      </c>
      <c r="ET46" s="3" t="s">
        <v>162</v>
      </c>
      <c r="EU46" s="3" t="s">
        <v>162</v>
      </c>
      <c r="EV46" s="3" t="s">
        <v>162</v>
      </c>
      <c r="EW46" s="3" t="s">
        <v>162</v>
      </c>
      <c r="EX46" s="3" t="s">
        <v>162</v>
      </c>
      <c r="EY46" s="3" t="s">
        <v>162</v>
      </c>
      <c r="EZ46" s="3" t="s">
        <v>162</v>
      </c>
      <c r="FA46" s="3" t="s">
        <v>162</v>
      </c>
      <c r="FB46" s="3" t="s">
        <v>162</v>
      </c>
      <c r="FC46" s="3">
        <v>0</v>
      </c>
      <c r="FD46" s="3">
        <v>0</v>
      </c>
      <c r="FE46" s="3" t="s">
        <v>162</v>
      </c>
      <c r="FF46" s="3" t="s">
        <v>162</v>
      </c>
      <c r="FG46" s="3" t="s">
        <v>162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169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 t="s">
        <v>162</v>
      </c>
      <c r="AB47" s="3" t="s">
        <v>162</v>
      </c>
      <c r="AC47" s="3" t="s">
        <v>162</v>
      </c>
      <c r="AD47" s="3" t="s">
        <v>162</v>
      </c>
      <c r="AE47" s="3" t="s">
        <v>162</v>
      </c>
      <c r="AF47" s="3" t="s">
        <v>162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 t="s">
        <v>162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169</v>
      </c>
      <c r="AY47" s="3" t="s">
        <v>162</v>
      </c>
      <c r="AZ47" s="3" t="s">
        <v>162</v>
      </c>
      <c r="BA47" s="3" t="s">
        <v>162</v>
      </c>
      <c r="BB47" s="3" t="s">
        <v>162</v>
      </c>
      <c r="BC47" s="3" t="s">
        <v>162</v>
      </c>
      <c r="BD47" s="3" t="s">
        <v>162</v>
      </c>
      <c r="BE47" s="3" t="s">
        <v>162</v>
      </c>
      <c r="BF47" s="3" t="s">
        <v>162</v>
      </c>
      <c r="BG47" s="3" t="s">
        <v>162</v>
      </c>
      <c r="BH47" s="3" t="s">
        <v>162</v>
      </c>
      <c r="BI47" s="3" t="s">
        <v>162</v>
      </c>
      <c r="BJ47" s="3" t="s">
        <v>162</v>
      </c>
      <c r="BK47" s="3" t="s">
        <v>162</v>
      </c>
      <c r="BL47" s="3" t="s">
        <v>162</v>
      </c>
      <c r="BM47" s="3" t="s">
        <v>162</v>
      </c>
      <c r="BN47" s="3" t="s">
        <v>162</v>
      </c>
      <c r="BO47" s="3" t="s">
        <v>162</v>
      </c>
      <c r="BP47" s="3" t="s">
        <v>162</v>
      </c>
      <c r="BQ47" s="3">
        <v>0</v>
      </c>
      <c r="BR47" s="3">
        <v>0</v>
      </c>
      <c r="BS47" s="3">
        <v>0</v>
      </c>
      <c r="BU47" s="1"/>
      <c r="BV47" s="11" t="s">
        <v>169</v>
      </c>
      <c r="BW47" s="3" t="s">
        <v>162</v>
      </c>
      <c r="BX47" s="3" t="s">
        <v>162</v>
      </c>
      <c r="BY47" s="3" t="s">
        <v>162</v>
      </c>
      <c r="BZ47" s="3" t="s">
        <v>162</v>
      </c>
      <c r="CA47" s="3">
        <v>0</v>
      </c>
      <c r="CB47" s="3" t="s">
        <v>162</v>
      </c>
      <c r="CC47" s="3" t="s">
        <v>162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 t="s">
        <v>162</v>
      </c>
      <c r="DT47" s="3" t="s">
        <v>162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 t="s">
        <v>162</v>
      </c>
      <c r="FG47" s="3" t="s">
        <v>162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170</v>
      </c>
      <c r="C48" s="3">
        <v>0</v>
      </c>
      <c r="D48" s="3" t="s">
        <v>162</v>
      </c>
      <c r="E48" s="3" t="s">
        <v>162</v>
      </c>
      <c r="F48" s="3" t="s">
        <v>162</v>
      </c>
      <c r="G48" s="3" t="s">
        <v>162</v>
      </c>
      <c r="H48" s="3">
        <v>0</v>
      </c>
      <c r="I48" s="3">
        <v>0</v>
      </c>
      <c r="J48" s="3">
        <v>0</v>
      </c>
      <c r="K48" s="3" t="s">
        <v>162</v>
      </c>
      <c r="L48" s="3" t="s">
        <v>162</v>
      </c>
      <c r="M48" s="3">
        <v>0</v>
      </c>
      <c r="N48" s="3">
        <v>0</v>
      </c>
      <c r="O48" s="3">
        <v>0</v>
      </c>
      <c r="P48" s="3">
        <v>0</v>
      </c>
      <c r="Q48" s="3" t="s">
        <v>162</v>
      </c>
      <c r="R48" s="3" t="s">
        <v>162</v>
      </c>
      <c r="S48" s="3" t="s">
        <v>162</v>
      </c>
      <c r="T48" s="3" t="s">
        <v>162</v>
      </c>
      <c r="U48" s="3">
        <v>0</v>
      </c>
      <c r="V48" s="3">
        <v>0</v>
      </c>
      <c r="W48" s="3">
        <v>0</v>
      </c>
      <c r="Y48" s="1"/>
      <c r="Z48" s="11" t="s">
        <v>170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 t="s">
        <v>162</v>
      </c>
      <c r="BX48" s="3" t="s">
        <v>162</v>
      </c>
      <c r="BY48" s="3" t="s">
        <v>162</v>
      </c>
      <c r="BZ48" s="3" t="s">
        <v>162</v>
      </c>
      <c r="CA48" s="3" t="s">
        <v>162</v>
      </c>
      <c r="CB48" s="3" t="s">
        <v>162</v>
      </c>
      <c r="CC48" s="3" t="s">
        <v>162</v>
      </c>
      <c r="CD48" s="3" t="s">
        <v>162</v>
      </c>
      <c r="CE48" s="3" t="s">
        <v>162</v>
      </c>
      <c r="CF48" s="3" t="s">
        <v>162</v>
      </c>
      <c r="CG48" s="3" t="s">
        <v>162</v>
      </c>
      <c r="CH48" s="3" t="s">
        <v>162</v>
      </c>
      <c r="CI48" s="3" t="s">
        <v>162</v>
      </c>
      <c r="CJ48" s="3" t="s">
        <v>162</v>
      </c>
      <c r="CK48" s="3" t="s">
        <v>162</v>
      </c>
      <c r="CL48" s="3" t="s">
        <v>162</v>
      </c>
      <c r="CM48" s="3" t="s">
        <v>162</v>
      </c>
      <c r="CN48" s="3" t="s">
        <v>162</v>
      </c>
      <c r="CO48" s="3" t="s">
        <v>162</v>
      </c>
      <c r="CP48" s="3" t="s">
        <v>162</v>
      </c>
      <c r="CQ48" s="3">
        <v>0</v>
      </c>
      <c r="CS48" s="1"/>
      <c r="CT48" s="11" t="s">
        <v>170</v>
      </c>
      <c r="CU48" s="3" t="s">
        <v>162</v>
      </c>
      <c r="CV48" s="3" t="s">
        <v>162</v>
      </c>
      <c r="CW48" s="3" t="s">
        <v>162</v>
      </c>
      <c r="CX48" s="3" t="s">
        <v>162</v>
      </c>
      <c r="CY48" s="3" t="s">
        <v>162</v>
      </c>
      <c r="CZ48" s="3">
        <v>0</v>
      </c>
      <c r="DA48" s="3" t="s">
        <v>162</v>
      </c>
      <c r="DB48" s="3" t="s">
        <v>162</v>
      </c>
      <c r="DC48" s="3" t="s">
        <v>162</v>
      </c>
      <c r="DD48" s="3">
        <v>0</v>
      </c>
      <c r="DE48" s="3">
        <v>0</v>
      </c>
      <c r="DF48" s="3">
        <v>0</v>
      </c>
      <c r="DG48" s="3" t="s">
        <v>162</v>
      </c>
      <c r="DH48" s="3" t="s">
        <v>162</v>
      </c>
      <c r="DI48" s="3" t="s">
        <v>162</v>
      </c>
      <c r="DJ48" s="3" t="s">
        <v>162</v>
      </c>
      <c r="DK48" s="3" t="s">
        <v>162</v>
      </c>
      <c r="DL48" s="3" t="s">
        <v>162</v>
      </c>
      <c r="DM48" s="3" t="s">
        <v>162</v>
      </c>
      <c r="DN48" s="3" t="s">
        <v>162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 t="s">
        <v>162</v>
      </c>
      <c r="M49" s="3" t="s">
        <v>162</v>
      </c>
      <c r="N49" s="3" t="s">
        <v>162</v>
      </c>
      <c r="O49" s="3" t="s">
        <v>162</v>
      </c>
      <c r="P49" s="3" t="s">
        <v>162</v>
      </c>
      <c r="Q49" s="3" t="s">
        <v>162</v>
      </c>
      <c r="R49" s="3" t="s">
        <v>162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 t="s">
        <v>162</v>
      </c>
      <c r="AL49" s="3" t="s">
        <v>162</v>
      </c>
      <c r="AM49" s="3" t="s">
        <v>162</v>
      </c>
      <c r="AN49" s="3" t="s">
        <v>162</v>
      </c>
      <c r="AO49" s="3" t="s">
        <v>162</v>
      </c>
      <c r="AP49" s="3" t="s">
        <v>162</v>
      </c>
      <c r="AQ49" s="3" t="s">
        <v>162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 t="s">
        <v>162</v>
      </c>
      <c r="BJ49" s="3" t="s">
        <v>162</v>
      </c>
      <c r="BK49" s="3" t="s">
        <v>162</v>
      </c>
      <c r="BL49" s="3" t="s">
        <v>162</v>
      </c>
      <c r="BM49" s="3" t="s">
        <v>162</v>
      </c>
      <c r="BN49" s="3" t="s">
        <v>162</v>
      </c>
      <c r="BO49" s="3" t="s">
        <v>162</v>
      </c>
      <c r="BP49" s="3" t="s">
        <v>162</v>
      </c>
      <c r="BQ49" s="3">
        <v>0</v>
      </c>
      <c r="BR49" s="3">
        <v>0</v>
      </c>
      <c r="BS49" s="3">
        <v>0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 t="s">
        <v>162</v>
      </c>
      <c r="DA49" s="3" t="s">
        <v>162</v>
      </c>
      <c r="DB49" s="3" t="s">
        <v>162</v>
      </c>
      <c r="DC49" s="3" t="s">
        <v>162</v>
      </c>
      <c r="DD49" s="3" t="s">
        <v>162</v>
      </c>
      <c r="DE49" s="3" t="s">
        <v>162</v>
      </c>
      <c r="DF49" s="3" t="s">
        <v>162</v>
      </c>
      <c r="DG49" s="3" t="s">
        <v>162</v>
      </c>
      <c r="DH49" s="3" t="s">
        <v>162</v>
      </c>
      <c r="DI49" s="3" t="s">
        <v>162</v>
      </c>
      <c r="DJ49" s="3" t="s">
        <v>162</v>
      </c>
      <c r="DK49" s="3" t="s">
        <v>162</v>
      </c>
      <c r="DL49" s="3" t="s">
        <v>162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 t="s">
        <v>162</v>
      </c>
      <c r="EH49" s="3" t="s">
        <v>162</v>
      </c>
      <c r="EI49" s="3" t="s">
        <v>162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 t="s">
        <v>162</v>
      </c>
      <c r="FC49" s="3" t="s">
        <v>162</v>
      </c>
      <c r="FD49" s="3" t="s">
        <v>162</v>
      </c>
      <c r="FE49" s="3" t="s">
        <v>162</v>
      </c>
      <c r="FF49" s="3">
        <v>0</v>
      </c>
      <c r="FG49" s="3" t="s">
        <v>162</v>
      </c>
      <c r="FH49" s="3" t="s">
        <v>162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35.1</v>
      </c>
      <c r="D51" s="5">
        <v>37.8</v>
      </c>
      <c r="E51" s="5">
        <v>36.2</v>
      </c>
      <c r="F51" s="5">
        <v>34.6</v>
      </c>
      <c r="G51" s="5">
        <v>32.8</v>
      </c>
      <c r="H51" s="5">
        <v>26</v>
      </c>
      <c r="I51" s="5">
        <v>27.5</v>
      </c>
      <c r="J51" s="5">
        <v>27.7</v>
      </c>
      <c r="K51" s="5">
        <v>26.3</v>
      </c>
      <c r="L51" s="5">
        <v>26.1</v>
      </c>
      <c r="M51" s="5">
        <v>26.9</v>
      </c>
      <c r="N51" s="5">
        <v>31.2</v>
      </c>
      <c r="O51" s="5">
        <v>29.9</v>
      </c>
      <c r="P51" s="5">
        <v>28.3</v>
      </c>
      <c r="Q51" s="5">
        <v>30.1</v>
      </c>
      <c r="R51" s="5">
        <v>25.9</v>
      </c>
      <c r="S51" s="5">
        <v>23.2</v>
      </c>
      <c r="T51" s="5">
        <v>21.8</v>
      </c>
      <c r="U51" s="5">
        <v>24.4</v>
      </c>
      <c r="V51" s="5">
        <v>25.9</v>
      </c>
      <c r="W51" s="5">
        <v>27.1</v>
      </c>
      <c r="Y51" s="8"/>
      <c r="Z51" s="9" t="s">
        <v>176</v>
      </c>
      <c r="AA51" s="5">
        <v>26.5</v>
      </c>
      <c r="AB51" s="5">
        <v>26.6</v>
      </c>
      <c r="AC51" s="5">
        <v>25.8</v>
      </c>
      <c r="AD51" s="5">
        <v>24</v>
      </c>
      <c r="AE51" s="5">
        <v>25</v>
      </c>
      <c r="AF51" s="5">
        <v>23</v>
      </c>
      <c r="AG51" s="5">
        <v>25.4</v>
      </c>
      <c r="AH51" s="5">
        <v>26.1</v>
      </c>
      <c r="AI51" s="5">
        <v>24.6</v>
      </c>
      <c r="AJ51" s="5">
        <v>23.8</v>
      </c>
      <c r="AK51" s="5">
        <v>25.9</v>
      </c>
      <c r="AL51" s="5">
        <v>28.1</v>
      </c>
      <c r="AM51" s="5">
        <v>28.3</v>
      </c>
      <c r="AN51" s="5">
        <v>27.9</v>
      </c>
      <c r="AO51" s="5">
        <v>24.9</v>
      </c>
      <c r="AP51" s="5">
        <v>24.2</v>
      </c>
      <c r="AQ51" s="5">
        <v>25.1</v>
      </c>
      <c r="AR51" s="5">
        <v>25.8</v>
      </c>
      <c r="AS51" s="5">
        <v>25.2</v>
      </c>
      <c r="AT51" s="5">
        <v>24.9</v>
      </c>
      <c r="AU51" s="5">
        <v>23</v>
      </c>
      <c r="AW51" s="8"/>
      <c r="AX51" s="9" t="s">
        <v>176</v>
      </c>
      <c r="AY51" s="5">
        <v>33.4</v>
      </c>
      <c r="AZ51" s="5">
        <v>34.5</v>
      </c>
      <c r="BA51" s="5">
        <v>35.4</v>
      </c>
      <c r="BB51" s="5">
        <v>36.4</v>
      </c>
      <c r="BC51" s="5">
        <v>36.2</v>
      </c>
      <c r="BD51" s="5">
        <v>34.9</v>
      </c>
      <c r="BE51" s="5">
        <v>31.1</v>
      </c>
      <c r="BF51" s="5">
        <v>31.4</v>
      </c>
      <c r="BG51" s="5">
        <v>30.7</v>
      </c>
      <c r="BH51" s="5">
        <v>29.6</v>
      </c>
      <c r="BI51" s="5">
        <v>30</v>
      </c>
      <c r="BJ51" s="5">
        <v>29.3</v>
      </c>
      <c r="BK51" s="5">
        <v>29.3</v>
      </c>
      <c r="BL51" s="5">
        <v>29.1</v>
      </c>
      <c r="BM51" s="5">
        <v>29.8</v>
      </c>
      <c r="BN51" s="5">
        <v>30.5</v>
      </c>
      <c r="BO51" s="5">
        <v>31.8</v>
      </c>
      <c r="BP51" s="5">
        <v>31.8</v>
      </c>
      <c r="BQ51" s="5">
        <v>30.5</v>
      </c>
      <c r="BR51" s="5">
        <v>31.7</v>
      </c>
      <c r="BS51" s="5">
        <v>30.5</v>
      </c>
      <c r="BU51" s="8"/>
      <c r="BV51" s="9" t="s">
        <v>176</v>
      </c>
      <c r="BW51" s="5">
        <v>28.8</v>
      </c>
      <c r="BX51" s="5">
        <v>27.7</v>
      </c>
      <c r="BY51" s="5">
        <v>30.6</v>
      </c>
      <c r="BZ51" s="5">
        <v>28.4</v>
      </c>
      <c r="CA51" s="5">
        <v>31.5</v>
      </c>
      <c r="CB51" s="5">
        <v>31.5</v>
      </c>
      <c r="CC51" s="5">
        <v>31.3</v>
      </c>
      <c r="CD51" s="5">
        <v>30.6</v>
      </c>
      <c r="CE51" s="5">
        <v>31</v>
      </c>
      <c r="CF51" s="5">
        <v>31.5</v>
      </c>
      <c r="CG51" s="5">
        <v>31.1</v>
      </c>
      <c r="CH51" s="5">
        <v>29.9</v>
      </c>
      <c r="CI51" s="5">
        <v>30.7</v>
      </c>
      <c r="CJ51" s="5">
        <v>30.3</v>
      </c>
      <c r="CK51" s="5">
        <v>32.1</v>
      </c>
      <c r="CL51" s="5">
        <v>37.2</v>
      </c>
      <c r="CM51" s="5">
        <v>34.2</v>
      </c>
      <c r="CN51" s="5">
        <v>39.1</v>
      </c>
      <c r="CO51" s="5">
        <v>33.7</v>
      </c>
      <c r="CP51" s="5">
        <v>32.7</v>
      </c>
      <c r="CQ51" s="5">
        <v>33.8</v>
      </c>
      <c r="CS51" s="8"/>
      <c r="CT51" s="9" t="s">
        <v>176</v>
      </c>
      <c r="CU51" s="5">
        <v>43.2</v>
      </c>
      <c r="CV51" s="5">
        <v>41.7</v>
      </c>
      <c r="CW51" s="5">
        <v>38.7</v>
      </c>
      <c r="CX51" s="5">
        <v>27.2</v>
      </c>
      <c r="CY51" s="5">
        <v>29.6</v>
      </c>
      <c r="CZ51" s="5">
        <v>33.4</v>
      </c>
      <c r="DA51" s="5">
        <v>39.4</v>
      </c>
      <c r="DB51" s="5">
        <v>38.3</v>
      </c>
      <c r="DC51" s="5">
        <v>38.3</v>
      </c>
      <c r="DD51" s="5">
        <v>39.9</v>
      </c>
      <c r="DE51" s="5">
        <v>34.3</v>
      </c>
      <c r="DF51" s="5">
        <v>29.3</v>
      </c>
      <c r="DG51" s="5">
        <v>25.1</v>
      </c>
      <c r="DH51" s="5">
        <v>19</v>
      </c>
      <c r="DI51" s="5">
        <v>26.7</v>
      </c>
      <c r="DJ51" s="5">
        <v>22.9</v>
      </c>
      <c r="DK51" s="5">
        <v>23.7</v>
      </c>
      <c r="DL51" s="5">
        <v>21.5</v>
      </c>
      <c r="DM51" s="5">
        <v>25.1</v>
      </c>
      <c r="DN51" s="5">
        <v>25</v>
      </c>
      <c r="DO51" s="5">
        <v>22.2</v>
      </c>
      <c r="DQ51" s="8"/>
      <c r="DR51" s="9" t="s">
        <v>176</v>
      </c>
      <c r="DS51" s="5">
        <v>37.1</v>
      </c>
      <c r="DT51" s="5">
        <v>35.9</v>
      </c>
      <c r="DU51" s="5">
        <v>35.2</v>
      </c>
      <c r="DV51" s="5">
        <v>33</v>
      </c>
      <c r="DW51" s="5">
        <v>31.4</v>
      </c>
      <c r="DX51" s="5">
        <v>28.1</v>
      </c>
      <c r="DY51" s="5">
        <v>29.1</v>
      </c>
      <c r="DZ51" s="5">
        <v>29.5</v>
      </c>
      <c r="EA51" s="5">
        <v>30.7</v>
      </c>
      <c r="EB51" s="5">
        <v>24.8</v>
      </c>
      <c r="EC51" s="5">
        <v>30.5</v>
      </c>
      <c r="ED51" s="5">
        <v>28.9</v>
      </c>
      <c r="EE51" s="5">
        <v>28.1</v>
      </c>
      <c r="EF51" s="5">
        <v>28.9</v>
      </c>
      <c r="EG51" s="5">
        <v>30.2</v>
      </c>
      <c r="EH51" s="5">
        <v>33.1</v>
      </c>
      <c r="EI51" s="5">
        <v>34.1</v>
      </c>
      <c r="EJ51" s="5">
        <v>28.8</v>
      </c>
      <c r="EK51" s="5">
        <v>31.4</v>
      </c>
      <c r="EL51" s="5">
        <v>30.3</v>
      </c>
      <c r="EM51" s="5">
        <v>29.3</v>
      </c>
      <c r="EO51" s="8"/>
      <c r="EP51" s="9" t="s">
        <v>176</v>
      </c>
      <c r="EQ51" s="5">
        <v>35.2</v>
      </c>
      <c r="ER51" s="5">
        <v>37.1</v>
      </c>
      <c r="ES51" s="5">
        <v>34.4</v>
      </c>
      <c r="ET51" s="5">
        <v>33.3</v>
      </c>
      <c r="EU51" s="5">
        <v>31.6</v>
      </c>
      <c r="EV51" s="5">
        <v>32.1</v>
      </c>
      <c r="EW51" s="5">
        <v>22.4</v>
      </c>
      <c r="EX51" s="5">
        <v>23.8</v>
      </c>
      <c r="EY51" s="5">
        <v>22.3</v>
      </c>
      <c r="EZ51" s="5">
        <v>21.6</v>
      </c>
      <c r="FA51" s="5">
        <v>21.9</v>
      </c>
      <c r="FB51" s="5">
        <v>23</v>
      </c>
      <c r="FC51" s="5">
        <v>27.6</v>
      </c>
      <c r="FD51" s="5">
        <v>25.4</v>
      </c>
      <c r="FE51" s="5">
        <v>20.4</v>
      </c>
      <c r="FF51" s="5">
        <v>21.1</v>
      </c>
      <c r="FG51" s="5">
        <v>23.5</v>
      </c>
      <c r="FH51" s="5">
        <v>19.3</v>
      </c>
      <c r="FI51" s="5">
        <v>22.9</v>
      </c>
      <c r="FJ51" s="5">
        <v>21.9</v>
      </c>
      <c r="FK51" s="5">
        <v>24.7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177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177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177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177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177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177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178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178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178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178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178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178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CQ1" workbookViewId="0">
      <selection activeCell="CS8" sqref="CS8:CT8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98" max="98" width="44.8181818181818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149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149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149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149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150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151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152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154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155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227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227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227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227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227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227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227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9" t="s">
        <v>228</v>
      </c>
      <c r="C13" s="5">
        <v>0.9</v>
      </c>
      <c r="D13" s="5">
        <v>0.7</v>
      </c>
      <c r="E13" s="5">
        <v>0.8</v>
      </c>
      <c r="F13" s="5">
        <v>1</v>
      </c>
      <c r="G13" s="5">
        <v>1</v>
      </c>
      <c r="H13" s="5">
        <v>1.2</v>
      </c>
      <c r="I13" s="5">
        <v>4</v>
      </c>
      <c r="J13" s="5">
        <v>4.1</v>
      </c>
      <c r="K13" s="5">
        <v>4.1</v>
      </c>
      <c r="L13" s="5">
        <v>2.5</v>
      </c>
      <c r="M13" s="5">
        <v>4.3</v>
      </c>
      <c r="N13" s="5">
        <v>4.5</v>
      </c>
      <c r="O13" s="5">
        <v>4.3</v>
      </c>
      <c r="P13" s="5">
        <v>4.1</v>
      </c>
      <c r="Q13" s="5">
        <v>4.1</v>
      </c>
      <c r="R13" s="5">
        <v>4.8</v>
      </c>
      <c r="S13" s="5">
        <v>4.5</v>
      </c>
      <c r="T13" s="5">
        <v>4</v>
      </c>
      <c r="U13" s="5">
        <v>4.4</v>
      </c>
      <c r="V13" s="5">
        <v>3.8</v>
      </c>
      <c r="W13" s="5">
        <v>1.8</v>
      </c>
      <c r="Y13" s="8"/>
      <c r="Z13" s="9" t="s">
        <v>228</v>
      </c>
      <c r="AA13" s="5">
        <v>4.3</v>
      </c>
      <c r="AB13" s="5">
        <v>4.5</v>
      </c>
      <c r="AC13" s="5">
        <v>4.9</v>
      </c>
      <c r="AD13" s="5">
        <v>7.6</v>
      </c>
      <c r="AE13" s="5">
        <v>8.5</v>
      </c>
      <c r="AF13" s="5">
        <v>8.9</v>
      </c>
      <c r="AG13" s="5">
        <v>8.1</v>
      </c>
      <c r="AH13" s="5">
        <v>6.5</v>
      </c>
      <c r="AI13" s="5">
        <v>6.7</v>
      </c>
      <c r="AJ13" s="5">
        <v>9.5</v>
      </c>
      <c r="AK13" s="5">
        <v>7.5</v>
      </c>
      <c r="AL13" s="5">
        <v>5.5</v>
      </c>
      <c r="AM13" s="5">
        <v>5.8</v>
      </c>
      <c r="AN13" s="5">
        <v>5.4</v>
      </c>
      <c r="AO13" s="5">
        <v>5.3</v>
      </c>
      <c r="AP13" s="5">
        <v>5.4</v>
      </c>
      <c r="AQ13" s="5">
        <v>6.2</v>
      </c>
      <c r="AR13" s="5">
        <v>6.2</v>
      </c>
      <c r="AS13" s="5">
        <v>6.4</v>
      </c>
      <c r="AT13" s="5">
        <v>7.2</v>
      </c>
      <c r="AU13" s="5">
        <v>5.9</v>
      </c>
      <c r="AW13" s="8"/>
      <c r="AX13" s="9" t="s">
        <v>228</v>
      </c>
      <c r="AY13" s="5">
        <v>4.4</v>
      </c>
      <c r="AZ13" s="5">
        <v>3.6</v>
      </c>
      <c r="BA13" s="5">
        <v>3.5</v>
      </c>
      <c r="BB13" s="5">
        <v>3.6</v>
      </c>
      <c r="BC13" s="5">
        <v>7.6</v>
      </c>
      <c r="BD13" s="5">
        <v>7.2</v>
      </c>
      <c r="BE13" s="5">
        <v>6.4</v>
      </c>
      <c r="BF13" s="5">
        <v>7.5</v>
      </c>
      <c r="BG13" s="5">
        <v>7.6</v>
      </c>
      <c r="BH13" s="5">
        <v>2.4</v>
      </c>
      <c r="BI13" s="5">
        <v>1.9</v>
      </c>
      <c r="BJ13" s="5">
        <v>2.2</v>
      </c>
      <c r="BK13" s="5">
        <v>1.5</v>
      </c>
      <c r="BL13" s="5">
        <v>1.8</v>
      </c>
      <c r="BM13" s="5">
        <v>1.4</v>
      </c>
      <c r="BN13" s="5">
        <v>3.6</v>
      </c>
      <c r="BO13" s="5">
        <v>3.9</v>
      </c>
      <c r="BP13" s="5">
        <v>4.3</v>
      </c>
      <c r="BQ13" s="5">
        <v>3.9</v>
      </c>
      <c r="BR13" s="5">
        <v>4</v>
      </c>
      <c r="BS13" s="5">
        <v>3.4</v>
      </c>
      <c r="BU13" s="8"/>
      <c r="BV13" s="9" t="s">
        <v>228</v>
      </c>
      <c r="BW13" s="5">
        <v>0.2</v>
      </c>
      <c r="BX13" s="5">
        <v>0.6</v>
      </c>
      <c r="BY13" s="5">
        <v>0.7</v>
      </c>
      <c r="BZ13" s="5">
        <v>0.4</v>
      </c>
      <c r="CA13" s="5">
        <v>0.2</v>
      </c>
      <c r="CB13" s="5">
        <v>0.3</v>
      </c>
      <c r="CC13" s="5">
        <v>0.2</v>
      </c>
      <c r="CD13" s="5">
        <v>0.2</v>
      </c>
      <c r="CE13" s="5">
        <v>0.2</v>
      </c>
      <c r="CF13" s="5">
        <v>0.1</v>
      </c>
      <c r="CG13" s="5">
        <v>0.1</v>
      </c>
      <c r="CH13" s="5">
        <v>0.1</v>
      </c>
      <c r="CI13" s="5">
        <v>0.1</v>
      </c>
      <c r="CJ13" s="5">
        <v>0.1</v>
      </c>
      <c r="CK13" s="5">
        <v>0.2</v>
      </c>
      <c r="CL13" s="5">
        <v>0.1</v>
      </c>
      <c r="CM13" s="5">
        <v>0.2</v>
      </c>
      <c r="CN13" s="5">
        <v>0.4</v>
      </c>
      <c r="CO13" s="5">
        <v>0.5</v>
      </c>
      <c r="CP13" s="5">
        <v>0.4</v>
      </c>
      <c r="CQ13" s="5">
        <v>0.5</v>
      </c>
      <c r="CS13" s="8"/>
      <c r="CT13" s="9" t="s">
        <v>228</v>
      </c>
      <c r="CU13" s="5">
        <v>0.2</v>
      </c>
      <c r="CV13" s="5">
        <v>0.2</v>
      </c>
      <c r="CW13" s="5">
        <v>0.1</v>
      </c>
      <c r="CX13" s="5">
        <v>0.1</v>
      </c>
      <c r="CY13" s="5">
        <v>0.2</v>
      </c>
      <c r="CZ13" s="5">
        <v>0.2</v>
      </c>
      <c r="DA13" s="5">
        <v>0.3</v>
      </c>
      <c r="DB13" s="5">
        <v>0.2</v>
      </c>
      <c r="DC13" s="5">
        <v>0.1</v>
      </c>
      <c r="DD13" s="5">
        <v>0.1</v>
      </c>
      <c r="DE13" s="5">
        <v>0.2</v>
      </c>
      <c r="DF13" s="5">
        <v>0.2</v>
      </c>
      <c r="DG13" s="5">
        <v>0.2</v>
      </c>
      <c r="DH13" s="5">
        <v>0.2</v>
      </c>
      <c r="DI13" s="5">
        <v>0.2</v>
      </c>
      <c r="DJ13" s="5">
        <v>0.2</v>
      </c>
      <c r="DK13" s="5">
        <v>0.2</v>
      </c>
      <c r="DL13" s="5">
        <v>0.2</v>
      </c>
      <c r="DM13" s="5">
        <v>0.1</v>
      </c>
      <c r="DN13" s="5">
        <v>0.2</v>
      </c>
      <c r="DO13" s="5">
        <v>0.3</v>
      </c>
      <c r="DQ13" s="8"/>
      <c r="DR13" s="9" t="s">
        <v>228</v>
      </c>
      <c r="DS13" s="5">
        <v>1.3</v>
      </c>
      <c r="DT13" s="5">
        <v>1.9</v>
      </c>
      <c r="DU13" s="5">
        <v>1.1</v>
      </c>
      <c r="DV13" s="5">
        <v>1.2</v>
      </c>
      <c r="DW13" s="5">
        <v>1.2</v>
      </c>
      <c r="DX13" s="5">
        <v>1.4</v>
      </c>
      <c r="DY13" s="5">
        <v>1.8</v>
      </c>
      <c r="DZ13" s="5">
        <v>1.8</v>
      </c>
      <c r="EA13" s="5">
        <v>1.9</v>
      </c>
      <c r="EB13" s="5">
        <v>1.7</v>
      </c>
      <c r="EC13" s="5">
        <v>1.9</v>
      </c>
      <c r="ED13" s="5">
        <v>1.4</v>
      </c>
      <c r="EE13" s="5">
        <v>1</v>
      </c>
      <c r="EF13" s="5">
        <v>0.9</v>
      </c>
      <c r="EG13" s="5">
        <v>0.8</v>
      </c>
      <c r="EH13" s="5">
        <v>1.7</v>
      </c>
      <c r="EI13" s="5">
        <v>1.9</v>
      </c>
      <c r="EJ13" s="5">
        <v>1.2</v>
      </c>
      <c r="EK13" s="5">
        <v>1.2</v>
      </c>
      <c r="EL13" s="5">
        <v>1.8</v>
      </c>
      <c r="EM13" s="5">
        <v>2.6</v>
      </c>
      <c r="EO13" s="8"/>
      <c r="EP13" s="9" t="s">
        <v>228</v>
      </c>
      <c r="EQ13" s="5">
        <v>5.9</v>
      </c>
      <c r="ER13" s="5">
        <v>8.7</v>
      </c>
      <c r="ES13" s="5">
        <v>8.9</v>
      </c>
      <c r="ET13" s="5">
        <v>9</v>
      </c>
      <c r="EU13" s="5">
        <v>9.4</v>
      </c>
      <c r="EV13" s="5">
        <v>9.7</v>
      </c>
      <c r="EW13" s="5">
        <v>10.6</v>
      </c>
      <c r="EX13" s="5">
        <v>9.7</v>
      </c>
      <c r="EY13" s="5">
        <v>10.3</v>
      </c>
      <c r="EZ13" s="5">
        <v>5.1</v>
      </c>
      <c r="FA13" s="5">
        <v>6.5</v>
      </c>
      <c r="FB13" s="5">
        <v>5.8</v>
      </c>
      <c r="FC13" s="5">
        <v>6</v>
      </c>
      <c r="FD13" s="5">
        <v>6.7</v>
      </c>
      <c r="FE13" s="5">
        <v>6.5</v>
      </c>
      <c r="FF13" s="5">
        <v>7.3</v>
      </c>
      <c r="FG13" s="5">
        <v>6.6</v>
      </c>
      <c r="FH13" s="5">
        <v>9</v>
      </c>
      <c r="FI13" s="5">
        <v>10.3</v>
      </c>
      <c r="FJ13" s="5">
        <v>7.8</v>
      </c>
      <c r="FK13" s="5">
        <v>6.6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 t="s">
        <v>204</v>
      </c>
      <c r="D15" s="3" t="s">
        <v>204</v>
      </c>
      <c r="E15" s="3" t="s">
        <v>204</v>
      </c>
      <c r="F15" s="3" t="s">
        <v>204</v>
      </c>
      <c r="G15" s="3" t="s">
        <v>204</v>
      </c>
      <c r="H15" s="3" t="s">
        <v>204</v>
      </c>
      <c r="I15" s="3" t="s">
        <v>204</v>
      </c>
      <c r="J15" s="3" t="s">
        <v>204</v>
      </c>
      <c r="K15" s="3" t="s">
        <v>204</v>
      </c>
      <c r="L15" s="3" t="s">
        <v>204</v>
      </c>
      <c r="M15" s="3" t="s">
        <v>204</v>
      </c>
      <c r="N15" s="3" t="s">
        <v>204</v>
      </c>
      <c r="O15" s="3" t="s">
        <v>204</v>
      </c>
      <c r="P15" s="3" t="s">
        <v>204</v>
      </c>
      <c r="Q15" s="3" t="s">
        <v>204</v>
      </c>
      <c r="R15" s="3" t="s">
        <v>204</v>
      </c>
      <c r="S15" s="3" t="s">
        <v>204</v>
      </c>
      <c r="T15" s="3" t="s">
        <v>204</v>
      </c>
      <c r="U15" s="3" t="s">
        <v>204</v>
      </c>
      <c r="V15" s="3" t="s">
        <v>204</v>
      </c>
      <c r="W15" s="3" t="s">
        <v>204</v>
      </c>
      <c r="Y15" s="1"/>
      <c r="Z15" s="11" t="s">
        <v>161</v>
      </c>
      <c r="AA15" s="3" t="s">
        <v>204</v>
      </c>
      <c r="AB15" s="3" t="s">
        <v>204</v>
      </c>
      <c r="AC15" s="3" t="s">
        <v>204</v>
      </c>
      <c r="AD15" s="3" t="s">
        <v>204</v>
      </c>
      <c r="AE15" s="3" t="s">
        <v>204</v>
      </c>
      <c r="AF15" s="3" t="s">
        <v>204</v>
      </c>
      <c r="AG15" s="3" t="s">
        <v>204</v>
      </c>
      <c r="AH15" s="3" t="s">
        <v>204</v>
      </c>
      <c r="AI15" s="3" t="s">
        <v>204</v>
      </c>
      <c r="AJ15" s="3" t="s">
        <v>204</v>
      </c>
      <c r="AK15" s="3" t="s">
        <v>204</v>
      </c>
      <c r="AL15" s="3" t="s">
        <v>204</v>
      </c>
      <c r="AM15" s="3" t="s">
        <v>204</v>
      </c>
      <c r="AN15" s="3" t="s">
        <v>204</v>
      </c>
      <c r="AO15" s="3" t="s">
        <v>204</v>
      </c>
      <c r="AP15" s="3" t="s">
        <v>204</v>
      </c>
      <c r="AQ15" s="3" t="s">
        <v>204</v>
      </c>
      <c r="AR15" s="3" t="s">
        <v>204</v>
      </c>
      <c r="AS15" s="3" t="s">
        <v>204</v>
      </c>
      <c r="AT15" s="3" t="s">
        <v>204</v>
      </c>
      <c r="AU15" s="3" t="s">
        <v>204</v>
      </c>
      <c r="AW15" s="1"/>
      <c r="AX15" s="11" t="s">
        <v>161</v>
      </c>
      <c r="AY15" s="3" t="s">
        <v>204</v>
      </c>
      <c r="AZ15" s="3" t="s">
        <v>204</v>
      </c>
      <c r="BA15" s="3" t="s">
        <v>204</v>
      </c>
      <c r="BB15" s="3" t="s">
        <v>204</v>
      </c>
      <c r="BC15" s="3" t="s">
        <v>204</v>
      </c>
      <c r="BD15" s="3" t="s">
        <v>204</v>
      </c>
      <c r="BE15" s="3" t="s">
        <v>204</v>
      </c>
      <c r="BF15" s="3" t="s">
        <v>204</v>
      </c>
      <c r="BG15" s="3" t="s">
        <v>204</v>
      </c>
      <c r="BH15" s="3" t="s">
        <v>204</v>
      </c>
      <c r="BI15" s="3" t="s">
        <v>204</v>
      </c>
      <c r="BJ15" s="3" t="s">
        <v>204</v>
      </c>
      <c r="BK15" s="3" t="s">
        <v>204</v>
      </c>
      <c r="BL15" s="3" t="s">
        <v>204</v>
      </c>
      <c r="BM15" s="3" t="s">
        <v>204</v>
      </c>
      <c r="BN15" s="3" t="s">
        <v>204</v>
      </c>
      <c r="BO15" s="3" t="s">
        <v>204</v>
      </c>
      <c r="BP15" s="3" t="s">
        <v>204</v>
      </c>
      <c r="BQ15" s="3" t="s">
        <v>204</v>
      </c>
      <c r="BR15" s="3" t="s">
        <v>204</v>
      </c>
      <c r="BS15" s="3" t="s">
        <v>204</v>
      </c>
      <c r="BU15" s="1"/>
      <c r="BV15" s="11" t="s">
        <v>161</v>
      </c>
      <c r="BW15" s="3" t="s">
        <v>204</v>
      </c>
      <c r="BX15" s="3" t="s">
        <v>204</v>
      </c>
      <c r="BY15" s="3" t="s">
        <v>204</v>
      </c>
      <c r="BZ15" s="3" t="s">
        <v>204</v>
      </c>
      <c r="CA15" s="3" t="s">
        <v>204</v>
      </c>
      <c r="CB15" s="3" t="s">
        <v>204</v>
      </c>
      <c r="CC15" s="3" t="s">
        <v>204</v>
      </c>
      <c r="CD15" s="3" t="s">
        <v>204</v>
      </c>
      <c r="CE15" s="3" t="s">
        <v>204</v>
      </c>
      <c r="CF15" s="3" t="s">
        <v>204</v>
      </c>
      <c r="CG15" s="3" t="s">
        <v>204</v>
      </c>
      <c r="CH15" s="3" t="s">
        <v>204</v>
      </c>
      <c r="CI15" s="3" t="s">
        <v>204</v>
      </c>
      <c r="CJ15" s="3" t="s">
        <v>204</v>
      </c>
      <c r="CK15" s="3" t="s">
        <v>204</v>
      </c>
      <c r="CL15" s="3" t="s">
        <v>204</v>
      </c>
      <c r="CM15" s="3" t="s">
        <v>204</v>
      </c>
      <c r="CN15" s="3" t="s">
        <v>204</v>
      </c>
      <c r="CO15" s="3" t="s">
        <v>204</v>
      </c>
      <c r="CP15" s="3" t="s">
        <v>204</v>
      </c>
      <c r="CQ15" s="3" t="s">
        <v>204</v>
      </c>
      <c r="CS15" s="1"/>
      <c r="CT15" s="11" t="s">
        <v>161</v>
      </c>
      <c r="CU15" s="3" t="s">
        <v>204</v>
      </c>
      <c r="CV15" s="3" t="s">
        <v>204</v>
      </c>
      <c r="CW15" s="3" t="s">
        <v>204</v>
      </c>
      <c r="CX15" s="3" t="s">
        <v>204</v>
      </c>
      <c r="CY15" s="3" t="s">
        <v>204</v>
      </c>
      <c r="CZ15" s="3" t="s">
        <v>204</v>
      </c>
      <c r="DA15" s="3" t="s">
        <v>204</v>
      </c>
      <c r="DB15" s="3" t="s">
        <v>204</v>
      </c>
      <c r="DC15" s="3" t="s">
        <v>204</v>
      </c>
      <c r="DD15" s="3" t="s">
        <v>204</v>
      </c>
      <c r="DE15" s="3" t="s">
        <v>204</v>
      </c>
      <c r="DF15" s="3" t="s">
        <v>204</v>
      </c>
      <c r="DG15" s="3" t="s">
        <v>204</v>
      </c>
      <c r="DH15" s="3" t="s">
        <v>204</v>
      </c>
      <c r="DI15" s="3" t="s">
        <v>204</v>
      </c>
      <c r="DJ15" s="3" t="s">
        <v>204</v>
      </c>
      <c r="DK15" s="3" t="s">
        <v>204</v>
      </c>
      <c r="DL15" s="3" t="s">
        <v>204</v>
      </c>
      <c r="DM15" s="3" t="s">
        <v>204</v>
      </c>
      <c r="DN15" s="3" t="s">
        <v>204</v>
      </c>
      <c r="DO15" s="3" t="s">
        <v>204</v>
      </c>
      <c r="DQ15" s="1"/>
      <c r="DR15" s="11" t="s">
        <v>161</v>
      </c>
      <c r="DS15" s="3" t="s">
        <v>204</v>
      </c>
      <c r="DT15" s="3" t="s">
        <v>204</v>
      </c>
      <c r="DU15" s="3" t="s">
        <v>204</v>
      </c>
      <c r="DV15" s="3" t="s">
        <v>204</v>
      </c>
      <c r="DW15" s="3" t="s">
        <v>204</v>
      </c>
      <c r="DX15" s="3" t="s">
        <v>204</v>
      </c>
      <c r="DY15" s="3" t="s">
        <v>204</v>
      </c>
      <c r="DZ15" s="3" t="s">
        <v>204</v>
      </c>
      <c r="EA15" s="3" t="s">
        <v>204</v>
      </c>
      <c r="EB15" s="3" t="s">
        <v>204</v>
      </c>
      <c r="EC15" s="3" t="s">
        <v>204</v>
      </c>
      <c r="ED15" s="3" t="s">
        <v>204</v>
      </c>
      <c r="EE15" s="3" t="s">
        <v>204</v>
      </c>
      <c r="EF15" s="3" t="s">
        <v>204</v>
      </c>
      <c r="EG15" s="3" t="s">
        <v>204</v>
      </c>
      <c r="EH15" s="3" t="s">
        <v>204</v>
      </c>
      <c r="EI15" s="3" t="s">
        <v>204</v>
      </c>
      <c r="EJ15" s="3" t="s">
        <v>204</v>
      </c>
      <c r="EK15" s="3" t="s">
        <v>204</v>
      </c>
      <c r="EL15" s="3" t="s">
        <v>204</v>
      </c>
      <c r="EM15" s="3" t="s">
        <v>204</v>
      </c>
      <c r="EO15" s="1"/>
      <c r="EP15" s="11" t="s">
        <v>161</v>
      </c>
      <c r="EQ15" s="3" t="s">
        <v>204</v>
      </c>
      <c r="ER15" s="3" t="s">
        <v>204</v>
      </c>
      <c r="ES15" s="3" t="s">
        <v>204</v>
      </c>
      <c r="ET15" s="3" t="s">
        <v>204</v>
      </c>
      <c r="EU15" s="3" t="s">
        <v>204</v>
      </c>
      <c r="EV15" s="3" t="s">
        <v>204</v>
      </c>
      <c r="EW15" s="3" t="s">
        <v>204</v>
      </c>
      <c r="EX15" s="3" t="s">
        <v>204</v>
      </c>
      <c r="EY15" s="3" t="s">
        <v>204</v>
      </c>
      <c r="EZ15" s="3" t="s">
        <v>204</v>
      </c>
      <c r="FA15" s="3" t="s">
        <v>204</v>
      </c>
      <c r="FB15" s="3" t="s">
        <v>204</v>
      </c>
      <c r="FC15" s="3" t="s">
        <v>204</v>
      </c>
      <c r="FD15" s="3" t="s">
        <v>204</v>
      </c>
      <c r="FE15" s="3" t="s">
        <v>204</v>
      </c>
      <c r="FF15" s="3" t="s">
        <v>204</v>
      </c>
      <c r="FG15" s="3" t="s">
        <v>204</v>
      </c>
      <c r="FH15" s="3" t="s">
        <v>204</v>
      </c>
      <c r="FI15" s="3" t="s">
        <v>204</v>
      </c>
      <c r="FJ15" s="3" t="s">
        <v>204</v>
      </c>
      <c r="FK15" s="3" t="s">
        <v>204</v>
      </c>
    </row>
    <row r="16" ht="14.5" spans="1:167">
      <c r="A16" s="1"/>
      <c r="B16" s="11" t="s">
        <v>163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163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W16" s="1"/>
      <c r="AX16" s="11" t="s">
        <v>163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U16" s="1"/>
      <c r="BV16" s="11" t="s">
        <v>163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S16" s="1"/>
      <c r="CT16" s="11" t="s">
        <v>163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Q16" s="1"/>
      <c r="DR16" s="11" t="s">
        <v>163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O16" s="1"/>
      <c r="EP16" s="11" t="s">
        <v>163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</row>
    <row r="17" ht="14.5" spans="1:167">
      <c r="A17" s="1"/>
      <c r="B17" s="11" t="s">
        <v>164</v>
      </c>
      <c r="C17" s="3">
        <v>0.9</v>
      </c>
      <c r="D17" s="3">
        <v>0.7</v>
      </c>
      <c r="E17" s="3">
        <v>0.8</v>
      </c>
      <c r="F17" s="3">
        <v>1</v>
      </c>
      <c r="G17" s="3">
        <v>1</v>
      </c>
      <c r="H17" s="3">
        <v>1.2</v>
      </c>
      <c r="I17" s="3">
        <v>3.4</v>
      </c>
      <c r="J17" s="3">
        <v>3.3</v>
      </c>
      <c r="K17" s="3">
        <v>3.4</v>
      </c>
      <c r="L17" s="3">
        <v>2.5</v>
      </c>
      <c r="M17" s="3" t="s">
        <v>162</v>
      </c>
      <c r="N17" s="3" t="s">
        <v>162</v>
      </c>
      <c r="O17" s="3" t="s">
        <v>162</v>
      </c>
      <c r="P17" s="3" t="s">
        <v>162</v>
      </c>
      <c r="Q17" s="3" t="s">
        <v>162</v>
      </c>
      <c r="R17" s="3" t="s">
        <v>162</v>
      </c>
      <c r="S17" s="3">
        <v>4.5</v>
      </c>
      <c r="T17" s="3">
        <v>4</v>
      </c>
      <c r="U17" s="3">
        <v>4.4</v>
      </c>
      <c r="V17" s="3">
        <v>3.8</v>
      </c>
      <c r="W17" s="3">
        <v>1.8</v>
      </c>
      <c r="Y17" s="1"/>
      <c r="Z17" s="11" t="s">
        <v>164</v>
      </c>
      <c r="AA17" s="3">
        <v>4.3</v>
      </c>
      <c r="AB17" s="3">
        <v>4.3</v>
      </c>
      <c r="AC17" s="3">
        <v>4.8</v>
      </c>
      <c r="AD17" s="3">
        <v>5.6</v>
      </c>
      <c r="AE17" s="3">
        <v>7.3</v>
      </c>
      <c r="AF17" s="3">
        <v>8.3</v>
      </c>
      <c r="AG17" s="3">
        <v>7.6</v>
      </c>
      <c r="AH17" s="3">
        <v>6.3</v>
      </c>
      <c r="AI17" s="3">
        <v>6.2</v>
      </c>
      <c r="AJ17" s="3">
        <v>7.8</v>
      </c>
      <c r="AK17" s="3" t="s">
        <v>162</v>
      </c>
      <c r="AL17" s="3" t="s">
        <v>162</v>
      </c>
      <c r="AM17" s="3" t="s">
        <v>162</v>
      </c>
      <c r="AN17" s="3" t="s">
        <v>162</v>
      </c>
      <c r="AO17" s="3" t="s">
        <v>162</v>
      </c>
      <c r="AP17" s="3" t="s">
        <v>162</v>
      </c>
      <c r="AQ17" s="3" t="s">
        <v>162</v>
      </c>
      <c r="AR17" s="3">
        <v>5.5</v>
      </c>
      <c r="AS17" s="3">
        <v>5.7</v>
      </c>
      <c r="AT17" s="3">
        <v>6.6</v>
      </c>
      <c r="AU17" s="3">
        <v>5.9</v>
      </c>
      <c r="AW17" s="1"/>
      <c r="AX17" s="11" t="s">
        <v>164</v>
      </c>
      <c r="AY17" s="3">
        <v>4.4</v>
      </c>
      <c r="AZ17" s="3">
        <v>3.6</v>
      </c>
      <c r="BA17" s="3">
        <v>3.5</v>
      </c>
      <c r="BB17" s="3">
        <v>3.6</v>
      </c>
      <c r="BC17" s="3">
        <v>7.6</v>
      </c>
      <c r="BD17" s="3">
        <v>6.4</v>
      </c>
      <c r="BE17" s="3">
        <v>6</v>
      </c>
      <c r="BF17" s="3">
        <v>6.8</v>
      </c>
      <c r="BG17" s="3">
        <v>7</v>
      </c>
      <c r="BH17" s="3">
        <v>2.4</v>
      </c>
      <c r="BI17" s="3">
        <v>1.9</v>
      </c>
      <c r="BJ17" s="3">
        <v>2.2</v>
      </c>
      <c r="BK17" s="3">
        <v>1.5</v>
      </c>
      <c r="BL17" s="3">
        <v>1.8</v>
      </c>
      <c r="BM17" s="3">
        <v>1.4</v>
      </c>
      <c r="BN17" s="3">
        <v>3.6</v>
      </c>
      <c r="BO17" s="3">
        <v>3.9</v>
      </c>
      <c r="BP17" s="3">
        <v>4.3</v>
      </c>
      <c r="BQ17" s="3">
        <v>3.9</v>
      </c>
      <c r="BR17" s="3">
        <v>4</v>
      </c>
      <c r="BS17" s="3">
        <v>3.4</v>
      </c>
      <c r="BU17" s="1"/>
      <c r="BV17" s="11" t="s">
        <v>164</v>
      </c>
      <c r="BW17" s="3">
        <v>0</v>
      </c>
      <c r="BX17" s="3">
        <v>0</v>
      </c>
      <c r="BY17" s="3">
        <v>0</v>
      </c>
      <c r="BZ17" s="3">
        <v>0.2</v>
      </c>
      <c r="CA17" s="3">
        <v>0.2</v>
      </c>
      <c r="CB17" s="3">
        <v>0.3</v>
      </c>
      <c r="CC17" s="3">
        <v>0.2</v>
      </c>
      <c r="CD17" s="3">
        <v>0.2</v>
      </c>
      <c r="CE17" s="3">
        <v>0.2</v>
      </c>
      <c r="CF17" s="3">
        <v>0</v>
      </c>
      <c r="CG17" s="3" t="s">
        <v>162</v>
      </c>
      <c r="CH17" s="3" t="s">
        <v>162</v>
      </c>
      <c r="CI17" s="3" t="s">
        <v>162</v>
      </c>
      <c r="CJ17" s="3" t="s">
        <v>162</v>
      </c>
      <c r="CK17" s="3" t="s">
        <v>162</v>
      </c>
      <c r="CL17" s="3" t="s">
        <v>162</v>
      </c>
      <c r="CM17" s="3">
        <v>0.2</v>
      </c>
      <c r="CN17" s="3">
        <v>0.4</v>
      </c>
      <c r="CO17" s="3">
        <v>0.5</v>
      </c>
      <c r="CP17" s="3">
        <v>0.4</v>
      </c>
      <c r="CQ17" s="3">
        <v>0.5</v>
      </c>
      <c r="CS17" s="1"/>
      <c r="CT17" s="11" t="s">
        <v>164</v>
      </c>
      <c r="CU17" s="3">
        <v>0.2</v>
      </c>
      <c r="CV17" s="3">
        <v>0.2</v>
      </c>
      <c r="CW17" s="3">
        <v>0.1</v>
      </c>
      <c r="CX17" s="3">
        <v>0.1</v>
      </c>
      <c r="CY17" s="3">
        <v>0.2</v>
      </c>
      <c r="CZ17" s="3">
        <v>0.2</v>
      </c>
      <c r="DA17" s="3">
        <v>0.2</v>
      </c>
      <c r="DB17" s="3">
        <v>0.2</v>
      </c>
      <c r="DC17" s="3">
        <v>0.1</v>
      </c>
      <c r="DD17" s="3">
        <v>0.1</v>
      </c>
      <c r="DE17" s="3" t="s">
        <v>162</v>
      </c>
      <c r="DF17" s="3" t="s">
        <v>162</v>
      </c>
      <c r="DG17" s="3" t="s">
        <v>162</v>
      </c>
      <c r="DH17" s="3" t="s">
        <v>162</v>
      </c>
      <c r="DI17" s="3" t="s">
        <v>162</v>
      </c>
      <c r="DJ17" s="3" t="s">
        <v>162</v>
      </c>
      <c r="DK17" s="3">
        <v>0.2</v>
      </c>
      <c r="DL17" s="3">
        <v>0.2</v>
      </c>
      <c r="DM17" s="3">
        <v>0.1</v>
      </c>
      <c r="DN17" s="3">
        <v>0.2</v>
      </c>
      <c r="DO17" s="3">
        <v>0.3</v>
      </c>
      <c r="DQ17" s="1"/>
      <c r="DR17" s="11" t="s">
        <v>164</v>
      </c>
      <c r="DS17" s="3">
        <v>1.3</v>
      </c>
      <c r="DT17" s="3">
        <v>1.9</v>
      </c>
      <c r="DU17" s="3">
        <v>1.1</v>
      </c>
      <c r="DV17" s="3">
        <v>1.2</v>
      </c>
      <c r="DW17" s="3">
        <v>1.2</v>
      </c>
      <c r="DX17" s="3">
        <v>1.4</v>
      </c>
      <c r="DY17" s="3">
        <v>1.8</v>
      </c>
      <c r="DZ17" s="3">
        <v>1.8</v>
      </c>
      <c r="EA17" s="3">
        <v>1.9</v>
      </c>
      <c r="EB17" s="3">
        <v>1.7</v>
      </c>
      <c r="EC17" s="3" t="s">
        <v>162</v>
      </c>
      <c r="ED17" s="3" t="s">
        <v>162</v>
      </c>
      <c r="EE17" s="3" t="s">
        <v>162</v>
      </c>
      <c r="EF17" s="3" t="s">
        <v>162</v>
      </c>
      <c r="EG17" s="3" t="s">
        <v>162</v>
      </c>
      <c r="EH17" s="3" t="s">
        <v>162</v>
      </c>
      <c r="EI17" s="3">
        <v>1.9</v>
      </c>
      <c r="EJ17" s="3">
        <v>1.2</v>
      </c>
      <c r="EK17" s="3">
        <v>1.2</v>
      </c>
      <c r="EL17" s="3">
        <v>1.8</v>
      </c>
      <c r="EM17" s="3">
        <v>2.6</v>
      </c>
      <c r="EO17" s="1"/>
      <c r="EP17" s="11" t="s">
        <v>164</v>
      </c>
      <c r="EQ17" s="3">
        <v>5.8</v>
      </c>
      <c r="ER17" s="3">
        <v>8.6</v>
      </c>
      <c r="ES17" s="3">
        <v>8.9</v>
      </c>
      <c r="ET17" s="3">
        <v>8.9</v>
      </c>
      <c r="EU17" s="3">
        <v>9.4</v>
      </c>
      <c r="EV17" s="3">
        <v>9.6</v>
      </c>
      <c r="EW17" s="3">
        <v>10.6</v>
      </c>
      <c r="EX17" s="3">
        <v>9.7</v>
      </c>
      <c r="EY17" s="3">
        <v>10.3</v>
      </c>
      <c r="EZ17" s="3">
        <v>5.1</v>
      </c>
      <c r="FA17" s="3" t="s">
        <v>162</v>
      </c>
      <c r="FB17" s="3" t="s">
        <v>162</v>
      </c>
      <c r="FC17" s="3" t="s">
        <v>162</v>
      </c>
      <c r="FD17" s="3" t="s">
        <v>162</v>
      </c>
      <c r="FE17" s="3" t="s">
        <v>162</v>
      </c>
      <c r="FF17" s="3" t="s">
        <v>162</v>
      </c>
      <c r="FG17" s="3">
        <v>6.5</v>
      </c>
      <c r="FH17" s="3">
        <v>8.9</v>
      </c>
      <c r="FI17" s="3">
        <v>10.2</v>
      </c>
      <c r="FJ17" s="3">
        <v>7.7</v>
      </c>
      <c r="FK17" s="3">
        <v>6.6</v>
      </c>
    </row>
    <row r="18" ht="14.5" spans="1:167">
      <c r="A18" s="1"/>
      <c r="B18" s="11" t="s">
        <v>165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0.5</v>
      </c>
      <c r="J18" s="3">
        <v>0.9</v>
      </c>
      <c r="K18" s="3">
        <v>0.7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 t="s">
        <v>162</v>
      </c>
      <c r="R18" s="3" t="s">
        <v>162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Y18" s="1"/>
      <c r="Z18" s="11" t="s">
        <v>165</v>
      </c>
      <c r="AA18" s="3">
        <v>0.1</v>
      </c>
      <c r="AB18" s="3">
        <v>0.1</v>
      </c>
      <c r="AC18" s="3">
        <v>0.1</v>
      </c>
      <c r="AD18" s="3">
        <v>2</v>
      </c>
      <c r="AE18" s="3">
        <v>1.2</v>
      </c>
      <c r="AF18" s="3">
        <v>0.6</v>
      </c>
      <c r="AG18" s="3">
        <v>0.5</v>
      </c>
      <c r="AH18" s="3">
        <v>0.2</v>
      </c>
      <c r="AI18" s="3">
        <v>0.5</v>
      </c>
      <c r="AJ18" s="3">
        <v>1.7</v>
      </c>
      <c r="AK18" s="3">
        <v>2.1</v>
      </c>
      <c r="AL18" s="3">
        <v>1.2</v>
      </c>
      <c r="AM18" s="3">
        <v>1.5</v>
      </c>
      <c r="AN18" s="3">
        <v>1.1</v>
      </c>
      <c r="AO18" s="3">
        <v>0.9</v>
      </c>
      <c r="AP18" s="3">
        <v>1</v>
      </c>
      <c r="AQ18" s="3">
        <v>0.8</v>
      </c>
      <c r="AR18" s="3">
        <v>0.7</v>
      </c>
      <c r="AS18" s="3">
        <v>0.7</v>
      </c>
      <c r="AT18" s="3">
        <v>0.6</v>
      </c>
      <c r="AU18" s="3">
        <v>0</v>
      </c>
      <c r="AW18" s="1"/>
      <c r="AX18" s="11" t="s">
        <v>165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0.7</v>
      </c>
      <c r="BE18" s="3">
        <v>0.3</v>
      </c>
      <c r="BF18" s="3">
        <v>0.7</v>
      </c>
      <c r="BG18" s="3">
        <v>0.6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165</v>
      </c>
      <c r="BW18" s="3">
        <v>0.2</v>
      </c>
      <c r="BX18" s="3">
        <v>0.5</v>
      </c>
      <c r="BY18" s="3">
        <v>0.7</v>
      </c>
      <c r="BZ18" s="3">
        <v>0.3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0.1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165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 t="s">
        <v>162</v>
      </c>
      <c r="DI18" s="3" t="s">
        <v>162</v>
      </c>
      <c r="DJ18" s="3" t="s">
        <v>162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165</v>
      </c>
      <c r="EQ18" s="3">
        <v>0.1</v>
      </c>
      <c r="ER18" s="3">
        <v>0</v>
      </c>
      <c r="ES18" s="3">
        <v>0</v>
      </c>
      <c r="ET18" s="3">
        <v>0.1</v>
      </c>
      <c r="EU18" s="3">
        <v>0</v>
      </c>
      <c r="EV18" s="3">
        <v>0.1</v>
      </c>
      <c r="EW18" s="3">
        <v>0</v>
      </c>
      <c r="EX18" s="3">
        <v>0</v>
      </c>
      <c r="EY18" s="3">
        <v>0</v>
      </c>
      <c r="EZ18" s="3">
        <v>0</v>
      </c>
      <c r="FA18" s="3" t="s">
        <v>162</v>
      </c>
      <c r="FB18" s="3" t="s">
        <v>162</v>
      </c>
      <c r="FC18" s="3" t="s">
        <v>162</v>
      </c>
      <c r="FD18" s="3" t="s">
        <v>162</v>
      </c>
      <c r="FE18" s="3" t="s">
        <v>162</v>
      </c>
      <c r="FF18" s="3" t="s">
        <v>162</v>
      </c>
      <c r="FG18" s="3">
        <v>0.2</v>
      </c>
      <c r="FH18" s="3">
        <v>0.1</v>
      </c>
      <c r="FI18" s="3">
        <v>0.1</v>
      </c>
      <c r="FJ18" s="3">
        <v>0.1</v>
      </c>
      <c r="FK18" s="3">
        <v>0</v>
      </c>
    </row>
    <row r="19" ht="14.5" spans="1:167">
      <c r="A19" s="1"/>
      <c r="B19" s="11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166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166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166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166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166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166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167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Y20" s="1"/>
      <c r="Z20" s="11" t="s">
        <v>167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W20" s="1"/>
      <c r="AX20" s="11" t="s">
        <v>167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U20" s="1"/>
      <c r="BV20" s="11" t="s">
        <v>167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167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167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O20" s="1"/>
      <c r="EP20" s="11" t="s">
        <v>167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</row>
    <row r="21" ht="14.5" spans="1:167">
      <c r="A21" s="1"/>
      <c r="B21" s="11" t="s">
        <v>168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168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168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168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168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168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169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169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169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170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170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170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170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170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170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170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171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171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171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171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171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 t="s">
        <v>204</v>
      </c>
      <c r="D27" s="3" t="s">
        <v>204</v>
      </c>
      <c r="E27" s="3" t="s">
        <v>204</v>
      </c>
      <c r="F27" s="3" t="s">
        <v>204</v>
      </c>
      <c r="G27" s="3" t="s">
        <v>204</v>
      </c>
      <c r="H27" s="3" t="s">
        <v>204</v>
      </c>
      <c r="I27" s="3" t="s">
        <v>204</v>
      </c>
      <c r="J27" s="3" t="s">
        <v>204</v>
      </c>
      <c r="K27" s="3" t="s">
        <v>204</v>
      </c>
      <c r="L27" s="3" t="s">
        <v>204</v>
      </c>
      <c r="M27" s="3" t="s">
        <v>204</v>
      </c>
      <c r="N27" s="3" t="s">
        <v>204</v>
      </c>
      <c r="O27" s="3" t="s">
        <v>204</v>
      </c>
      <c r="P27" s="3" t="s">
        <v>204</v>
      </c>
      <c r="Q27" s="3" t="s">
        <v>204</v>
      </c>
      <c r="R27" s="3" t="s">
        <v>204</v>
      </c>
      <c r="S27" s="3" t="s">
        <v>204</v>
      </c>
      <c r="T27" s="3" t="s">
        <v>204</v>
      </c>
      <c r="U27" s="3" t="s">
        <v>204</v>
      </c>
      <c r="V27" s="3" t="s">
        <v>204</v>
      </c>
      <c r="W27" s="3" t="s">
        <v>204</v>
      </c>
      <c r="Y27" s="1"/>
      <c r="Z27" s="11" t="s">
        <v>161</v>
      </c>
      <c r="AA27" s="3" t="s">
        <v>204</v>
      </c>
      <c r="AB27" s="3" t="s">
        <v>204</v>
      </c>
      <c r="AC27" s="3" t="s">
        <v>204</v>
      </c>
      <c r="AD27" s="3" t="s">
        <v>204</v>
      </c>
      <c r="AE27" s="3" t="s">
        <v>204</v>
      </c>
      <c r="AF27" s="3" t="s">
        <v>204</v>
      </c>
      <c r="AG27" s="3" t="s">
        <v>204</v>
      </c>
      <c r="AH27" s="3" t="s">
        <v>204</v>
      </c>
      <c r="AI27" s="3" t="s">
        <v>204</v>
      </c>
      <c r="AJ27" s="3" t="s">
        <v>204</v>
      </c>
      <c r="AK27" s="3" t="s">
        <v>204</v>
      </c>
      <c r="AL27" s="3" t="s">
        <v>204</v>
      </c>
      <c r="AM27" s="3" t="s">
        <v>204</v>
      </c>
      <c r="AN27" s="3" t="s">
        <v>204</v>
      </c>
      <c r="AO27" s="3" t="s">
        <v>204</v>
      </c>
      <c r="AP27" s="3" t="s">
        <v>204</v>
      </c>
      <c r="AQ27" s="3" t="s">
        <v>204</v>
      </c>
      <c r="AR27" s="3" t="s">
        <v>204</v>
      </c>
      <c r="AS27" s="3" t="s">
        <v>204</v>
      </c>
      <c r="AT27" s="3" t="s">
        <v>204</v>
      </c>
      <c r="AU27" s="3" t="s">
        <v>204</v>
      </c>
      <c r="AW27" s="1"/>
      <c r="AX27" s="11" t="s">
        <v>161</v>
      </c>
      <c r="AY27" s="3" t="s">
        <v>204</v>
      </c>
      <c r="AZ27" s="3" t="s">
        <v>204</v>
      </c>
      <c r="BA27" s="3" t="s">
        <v>204</v>
      </c>
      <c r="BB27" s="3" t="s">
        <v>204</v>
      </c>
      <c r="BC27" s="3" t="s">
        <v>204</v>
      </c>
      <c r="BD27" s="3" t="s">
        <v>204</v>
      </c>
      <c r="BE27" s="3" t="s">
        <v>204</v>
      </c>
      <c r="BF27" s="3" t="s">
        <v>204</v>
      </c>
      <c r="BG27" s="3" t="s">
        <v>204</v>
      </c>
      <c r="BH27" s="3" t="s">
        <v>204</v>
      </c>
      <c r="BI27" s="3" t="s">
        <v>204</v>
      </c>
      <c r="BJ27" s="3" t="s">
        <v>204</v>
      </c>
      <c r="BK27" s="3" t="s">
        <v>204</v>
      </c>
      <c r="BL27" s="3" t="s">
        <v>204</v>
      </c>
      <c r="BM27" s="3" t="s">
        <v>204</v>
      </c>
      <c r="BN27" s="3" t="s">
        <v>204</v>
      </c>
      <c r="BO27" s="3" t="s">
        <v>204</v>
      </c>
      <c r="BP27" s="3" t="s">
        <v>204</v>
      </c>
      <c r="BQ27" s="3" t="s">
        <v>204</v>
      </c>
      <c r="BR27" s="3" t="s">
        <v>204</v>
      </c>
      <c r="BS27" s="3" t="s">
        <v>204</v>
      </c>
      <c r="BU27" s="1"/>
      <c r="BV27" s="11" t="s">
        <v>161</v>
      </c>
      <c r="BW27" s="3" t="s">
        <v>204</v>
      </c>
      <c r="BX27" s="3" t="s">
        <v>204</v>
      </c>
      <c r="BY27" s="3" t="s">
        <v>204</v>
      </c>
      <c r="BZ27" s="3" t="s">
        <v>204</v>
      </c>
      <c r="CA27" s="3" t="s">
        <v>204</v>
      </c>
      <c r="CB27" s="3" t="s">
        <v>204</v>
      </c>
      <c r="CC27" s="3" t="s">
        <v>204</v>
      </c>
      <c r="CD27" s="3" t="s">
        <v>204</v>
      </c>
      <c r="CE27" s="3" t="s">
        <v>204</v>
      </c>
      <c r="CF27" s="3" t="s">
        <v>204</v>
      </c>
      <c r="CG27" s="3" t="s">
        <v>204</v>
      </c>
      <c r="CH27" s="3" t="s">
        <v>204</v>
      </c>
      <c r="CI27" s="3" t="s">
        <v>204</v>
      </c>
      <c r="CJ27" s="3" t="s">
        <v>204</v>
      </c>
      <c r="CK27" s="3" t="s">
        <v>204</v>
      </c>
      <c r="CL27" s="3" t="s">
        <v>204</v>
      </c>
      <c r="CM27" s="3" t="s">
        <v>204</v>
      </c>
      <c r="CN27" s="3" t="s">
        <v>204</v>
      </c>
      <c r="CO27" s="3" t="s">
        <v>204</v>
      </c>
      <c r="CP27" s="3" t="s">
        <v>204</v>
      </c>
      <c r="CQ27" s="3" t="s">
        <v>204</v>
      </c>
      <c r="CS27" s="1"/>
      <c r="CT27" s="11" t="s">
        <v>161</v>
      </c>
      <c r="CU27" s="3" t="s">
        <v>204</v>
      </c>
      <c r="CV27" s="3" t="s">
        <v>204</v>
      </c>
      <c r="CW27" s="3" t="s">
        <v>204</v>
      </c>
      <c r="CX27" s="3" t="s">
        <v>204</v>
      </c>
      <c r="CY27" s="3" t="s">
        <v>204</v>
      </c>
      <c r="CZ27" s="3" t="s">
        <v>204</v>
      </c>
      <c r="DA27" s="3" t="s">
        <v>204</v>
      </c>
      <c r="DB27" s="3" t="s">
        <v>204</v>
      </c>
      <c r="DC27" s="3" t="s">
        <v>204</v>
      </c>
      <c r="DD27" s="3" t="s">
        <v>204</v>
      </c>
      <c r="DE27" s="3" t="s">
        <v>204</v>
      </c>
      <c r="DF27" s="3" t="s">
        <v>204</v>
      </c>
      <c r="DG27" s="3" t="s">
        <v>204</v>
      </c>
      <c r="DH27" s="3" t="s">
        <v>204</v>
      </c>
      <c r="DI27" s="3" t="s">
        <v>204</v>
      </c>
      <c r="DJ27" s="3" t="s">
        <v>204</v>
      </c>
      <c r="DK27" s="3" t="s">
        <v>204</v>
      </c>
      <c r="DL27" s="3" t="s">
        <v>204</v>
      </c>
      <c r="DM27" s="3" t="s">
        <v>204</v>
      </c>
      <c r="DN27" s="3" t="s">
        <v>204</v>
      </c>
      <c r="DO27" s="3" t="s">
        <v>204</v>
      </c>
      <c r="DQ27" s="1"/>
      <c r="DR27" s="11" t="s">
        <v>161</v>
      </c>
      <c r="DS27" s="3" t="s">
        <v>204</v>
      </c>
      <c r="DT27" s="3" t="s">
        <v>204</v>
      </c>
      <c r="DU27" s="3" t="s">
        <v>204</v>
      </c>
      <c r="DV27" s="3" t="s">
        <v>204</v>
      </c>
      <c r="DW27" s="3" t="s">
        <v>204</v>
      </c>
      <c r="DX27" s="3" t="s">
        <v>204</v>
      </c>
      <c r="DY27" s="3" t="s">
        <v>204</v>
      </c>
      <c r="DZ27" s="3" t="s">
        <v>204</v>
      </c>
      <c r="EA27" s="3" t="s">
        <v>204</v>
      </c>
      <c r="EB27" s="3" t="s">
        <v>204</v>
      </c>
      <c r="EC27" s="3" t="s">
        <v>204</v>
      </c>
      <c r="ED27" s="3" t="s">
        <v>204</v>
      </c>
      <c r="EE27" s="3" t="s">
        <v>204</v>
      </c>
      <c r="EF27" s="3" t="s">
        <v>204</v>
      </c>
      <c r="EG27" s="3" t="s">
        <v>204</v>
      </c>
      <c r="EH27" s="3" t="s">
        <v>204</v>
      </c>
      <c r="EI27" s="3" t="s">
        <v>204</v>
      </c>
      <c r="EJ27" s="3" t="s">
        <v>204</v>
      </c>
      <c r="EK27" s="3" t="s">
        <v>204</v>
      </c>
      <c r="EL27" s="3" t="s">
        <v>204</v>
      </c>
      <c r="EM27" s="3" t="s">
        <v>204</v>
      </c>
      <c r="EO27" s="1"/>
      <c r="EP27" s="11" t="s">
        <v>161</v>
      </c>
      <c r="EQ27" s="3" t="s">
        <v>204</v>
      </c>
      <c r="ER27" s="3" t="s">
        <v>204</v>
      </c>
      <c r="ES27" s="3" t="s">
        <v>204</v>
      </c>
      <c r="ET27" s="3" t="s">
        <v>204</v>
      </c>
      <c r="EU27" s="3" t="s">
        <v>204</v>
      </c>
      <c r="EV27" s="3" t="s">
        <v>204</v>
      </c>
      <c r="EW27" s="3" t="s">
        <v>204</v>
      </c>
      <c r="EX27" s="3" t="s">
        <v>204</v>
      </c>
      <c r="EY27" s="3" t="s">
        <v>204</v>
      </c>
      <c r="EZ27" s="3" t="s">
        <v>204</v>
      </c>
      <c r="FA27" s="3" t="s">
        <v>204</v>
      </c>
      <c r="FB27" s="3" t="s">
        <v>204</v>
      </c>
      <c r="FC27" s="3" t="s">
        <v>204</v>
      </c>
      <c r="FD27" s="3" t="s">
        <v>204</v>
      </c>
      <c r="FE27" s="3" t="s">
        <v>204</v>
      </c>
      <c r="FF27" s="3" t="s">
        <v>204</v>
      </c>
      <c r="FG27" s="3" t="s">
        <v>204</v>
      </c>
      <c r="FH27" s="3" t="s">
        <v>204</v>
      </c>
      <c r="FI27" s="3" t="s">
        <v>204</v>
      </c>
      <c r="FJ27" s="3" t="s">
        <v>204</v>
      </c>
      <c r="FK27" s="3" t="s">
        <v>204</v>
      </c>
    </row>
    <row r="28" ht="14.5" spans="1:167">
      <c r="A28" s="1"/>
      <c r="B28" s="11" t="s">
        <v>163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163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W28" s="1"/>
      <c r="AX28" s="11" t="s">
        <v>163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U28" s="1"/>
      <c r="BV28" s="11" t="s">
        <v>163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S28" s="1"/>
      <c r="CT28" s="11" t="s">
        <v>163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Q28" s="1"/>
      <c r="DR28" s="11" t="s">
        <v>163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O28" s="1"/>
      <c r="EP28" s="11" t="s">
        <v>163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</row>
    <row r="29" ht="14.5" spans="1:167">
      <c r="A29" s="1"/>
      <c r="B29" s="11" t="s">
        <v>164</v>
      </c>
      <c r="C29" s="3">
        <v>100</v>
      </c>
      <c r="D29" s="3">
        <v>100</v>
      </c>
      <c r="E29" s="3">
        <v>100</v>
      </c>
      <c r="F29" s="3">
        <v>100</v>
      </c>
      <c r="G29" s="3">
        <v>100</v>
      </c>
      <c r="H29" s="3">
        <v>100</v>
      </c>
      <c r="I29" s="3">
        <v>86.4</v>
      </c>
      <c r="J29" s="3">
        <v>79.4</v>
      </c>
      <c r="K29" s="3">
        <v>84.1</v>
      </c>
      <c r="L29" s="3">
        <v>99.2</v>
      </c>
      <c r="M29" s="3" t="s">
        <v>162</v>
      </c>
      <c r="N29" s="3" t="s">
        <v>162</v>
      </c>
      <c r="O29" s="3" t="s">
        <v>162</v>
      </c>
      <c r="P29" s="3" t="s">
        <v>162</v>
      </c>
      <c r="Q29" s="3" t="s">
        <v>162</v>
      </c>
      <c r="R29" s="3" t="s">
        <v>162</v>
      </c>
      <c r="S29" s="3">
        <v>99.9</v>
      </c>
      <c r="T29" s="3">
        <v>100</v>
      </c>
      <c r="U29" s="3">
        <v>100</v>
      </c>
      <c r="V29" s="3">
        <v>100</v>
      </c>
      <c r="W29" s="3">
        <v>100</v>
      </c>
      <c r="Y29" s="1"/>
      <c r="Z29" s="11" t="s">
        <v>164</v>
      </c>
      <c r="AA29" s="3">
        <v>98.8</v>
      </c>
      <c r="AB29" s="3">
        <v>96.9</v>
      </c>
      <c r="AC29" s="3">
        <v>98.5</v>
      </c>
      <c r="AD29" s="3">
        <v>74</v>
      </c>
      <c r="AE29" s="3">
        <v>85.6</v>
      </c>
      <c r="AF29" s="3">
        <v>93.2</v>
      </c>
      <c r="AG29" s="3">
        <v>93.9</v>
      </c>
      <c r="AH29" s="3">
        <v>96.7</v>
      </c>
      <c r="AI29" s="3">
        <v>92.3</v>
      </c>
      <c r="AJ29" s="3">
        <v>81.9</v>
      </c>
      <c r="AK29" s="3" t="s">
        <v>162</v>
      </c>
      <c r="AL29" s="3" t="s">
        <v>162</v>
      </c>
      <c r="AM29" s="3" t="s">
        <v>162</v>
      </c>
      <c r="AN29" s="3" t="s">
        <v>162</v>
      </c>
      <c r="AO29" s="3" t="s">
        <v>162</v>
      </c>
      <c r="AP29" s="3" t="s">
        <v>162</v>
      </c>
      <c r="AQ29" s="3" t="s">
        <v>162</v>
      </c>
      <c r="AR29" s="3">
        <v>88.3</v>
      </c>
      <c r="AS29" s="3">
        <v>88.9</v>
      </c>
      <c r="AT29" s="3">
        <v>91.8</v>
      </c>
      <c r="AU29" s="3">
        <v>99.5</v>
      </c>
      <c r="AW29" s="1"/>
      <c r="AX29" s="11" t="s">
        <v>164</v>
      </c>
      <c r="AY29" s="3">
        <v>100</v>
      </c>
      <c r="AZ29" s="3">
        <v>100</v>
      </c>
      <c r="BA29" s="3">
        <v>100</v>
      </c>
      <c r="BB29" s="3">
        <v>100</v>
      </c>
      <c r="BC29" s="3">
        <v>100</v>
      </c>
      <c r="BD29" s="3">
        <v>89.9</v>
      </c>
      <c r="BE29" s="3">
        <v>94.7</v>
      </c>
      <c r="BF29" s="3">
        <v>90.2</v>
      </c>
      <c r="BG29" s="3">
        <v>91.6</v>
      </c>
      <c r="BH29" s="3">
        <v>100</v>
      </c>
      <c r="BI29" s="3">
        <v>100</v>
      </c>
      <c r="BJ29" s="3">
        <v>100</v>
      </c>
      <c r="BK29" s="3">
        <v>100</v>
      </c>
      <c r="BL29" s="3">
        <v>100</v>
      </c>
      <c r="BM29" s="3">
        <v>100</v>
      </c>
      <c r="BN29" s="3">
        <v>100</v>
      </c>
      <c r="BO29" s="3">
        <v>100</v>
      </c>
      <c r="BP29" s="3">
        <v>100</v>
      </c>
      <c r="BQ29" s="3">
        <v>100</v>
      </c>
      <c r="BR29" s="3">
        <v>100</v>
      </c>
      <c r="BS29" s="3">
        <v>100</v>
      </c>
      <c r="BU29" s="1"/>
      <c r="BV29" s="11" t="s">
        <v>164</v>
      </c>
      <c r="BW29" s="3">
        <v>14.7</v>
      </c>
      <c r="BX29" s="3">
        <v>7.1</v>
      </c>
      <c r="BY29" s="3">
        <v>1.9</v>
      </c>
      <c r="BZ29" s="3">
        <v>36.6</v>
      </c>
      <c r="CA29" s="3">
        <v>100</v>
      </c>
      <c r="CB29" s="3">
        <v>100</v>
      </c>
      <c r="CC29" s="3">
        <v>100</v>
      </c>
      <c r="CD29" s="3">
        <v>100</v>
      </c>
      <c r="CE29" s="3">
        <v>100</v>
      </c>
      <c r="CF29" s="3">
        <v>21.2</v>
      </c>
      <c r="CG29" s="3" t="s">
        <v>162</v>
      </c>
      <c r="CH29" s="3" t="s">
        <v>162</v>
      </c>
      <c r="CI29" s="3" t="s">
        <v>162</v>
      </c>
      <c r="CJ29" s="3" t="s">
        <v>162</v>
      </c>
      <c r="CK29" s="3" t="s">
        <v>162</v>
      </c>
      <c r="CL29" s="3" t="s">
        <v>162</v>
      </c>
      <c r="CM29" s="3">
        <v>100</v>
      </c>
      <c r="CN29" s="3">
        <v>100</v>
      </c>
      <c r="CO29" s="3">
        <v>100</v>
      </c>
      <c r="CP29" s="3">
        <v>100</v>
      </c>
      <c r="CQ29" s="3">
        <v>100</v>
      </c>
      <c r="CS29" s="1"/>
      <c r="CT29" s="11" t="s">
        <v>164</v>
      </c>
      <c r="CU29" s="3">
        <v>99.5</v>
      </c>
      <c r="CV29" s="3">
        <v>98.8</v>
      </c>
      <c r="CW29" s="3">
        <v>98.1</v>
      </c>
      <c r="CX29" s="3">
        <v>100</v>
      </c>
      <c r="CY29" s="3">
        <v>89.8</v>
      </c>
      <c r="CZ29" s="3">
        <v>92</v>
      </c>
      <c r="DA29" s="3">
        <v>90.2</v>
      </c>
      <c r="DB29" s="3">
        <v>97.9</v>
      </c>
      <c r="DC29" s="3">
        <v>92.3</v>
      </c>
      <c r="DD29" s="3">
        <v>100</v>
      </c>
      <c r="DE29" s="3" t="s">
        <v>162</v>
      </c>
      <c r="DF29" s="3" t="s">
        <v>162</v>
      </c>
      <c r="DG29" s="3" t="s">
        <v>162</v>
      </c>
      <c r="DH29" s="3" t="s">
        <v>162</v>
      </c>
      <c r="DI29" s="3" t="s">
        <v>162</v>
      </c>
      <c r="DJ29" s="3" t="s">
        <v>162</v>
      </c>
      <c r="DK29" s="3">
        <v>95.3</v>
      </c>
      <c r="DL29" s="3">
        <v>96.6</v>
      </c>
      <c r="DM29" s="3">
        <v>93.9</v>
      </c>
      <c r="DN29" s="3">
        <v>96</v>
      </c>
      <c r="DO29" s="3">
        <v>97</v>
      </c>
      <c r="DQ29" s="1"/>
      <c r="DR29" s="11" t="s">
        <v>164</v>
      </c>
      <c r="DS29" s="3">
        <v>100</v>
      </c>
      <c r="DT29" s="3">
        <v>100</v>
      </c>
      <c r="DU29" s="3">
        <v>100</v>
      </c>
      <c r="DV29" s="3">
        <v>100</v>
      </c>
      <c r="DW29" s="3">
        <v>100</v>
      </c>
      <c r="DX29" s="3">
        <v>100</v>
      </c>
      <c r="DY29" s="3">
        <v>100</v>
      </c>
      <c r="DZ29" s="3">
        <v>100</v>
      </c>
      <c r="EA29" s="3">
        <v>100</v>
      </c>
      <c r="EB29" s="3">
        <v>100</v>
      </c>
      <c r="EC29" s="3" t="s">
        <v>162</v>
      </c>
      <c r="ED29" s="3" t="s">
        <v>162</v>
      </c>
      <c r="EE29" s="3" t="s">
        <v>162</v>
      </c>
      <c r="EF29" s="3" t="s">
        <v>162</v>
      </c>
      <c r="EG29" s="3" t="s">
        <v>162</v>
      </c>
      <c r="EH29" s="3" t="s">
        <v>162</v>
      </c>
      <c r="EI29" s="3">
        <v>100</v>
      </c>
      <c r="EJ29" s="3">
        <v>100</v>
      </c>
      <c r="EK29" s="3">
        <v>100</v>
      </c>
      <c r="EL29" s="3">
        <v>100</v>
      </c>
      <c r="EM29" s="3">
        <v>100</v>
      </c>
      <c r="EO29" s="1"/>
      <c r="EP29" s="11" t="s">
        <v>164</v>
      </c>
      <c r="EQ29" s="3">
        <v>97.9</v>
      </c>
      <c r="ER29" s="3">
        <v>99.7</v>
      </c>
      <c r="ES29" s="3">
        <v>99.8</v>
      </c>
      <c r="ET29" s="3">
        <v>99.2</v>
      </c>
      <c r="EU29" s="3">
        <v>100</v>
      </c>
      <c r="EV29" s="3">
        <v>99.1</v>
      </c>
      <c r="EW29" s="3">
        <v>99.6</v>
      </c>
      <c r="EX29" s="3">
        <v>100</v>
      </c>
      <c r="EY29" s="3">
        <v>100</v>
      </c>
      <c r="EZ29" s="3">
        <v>99.7</v>
      </c>
      <c r="FA29" s="3" t="s">
        <v>162</v>
      </c>
      <c r="FB29" s="3" t="s">
        <v>162</v>
      </c>
      <c r="FC29" s="3" t="s">
        <v>162</v>
      </c>
      <c r="FD29" s="3" t="s">
        <v>162</v>
      </c>
      <c r="FE29" s="3" t="s">
        <v>162</v>
      </c>
      <c r="FF29" s="3" t="s">
        <v>162</v>
      </c>
      <c r="FG29" s="3">
        <v>97.6</v>
      </c>
      <c r="FH29" s="3">
        <v>98.7</v>
      </c>
      <c r="FI29" s="3">
        <v>99</v>
      </c>
      <c r="FJ29" s="3">
        <v>98.7</v>
      </c>
      <c r="FK29" s="3">
        <v>100</v>
      </c>
    </row>
    <row r="30" ht="14.5" spans="1:167">
      <c r="A30" s="1"/>
      <c r="B30" s="11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13.6</v>
      </c>
      <c r="J30" s="3">
        <v>20.6</v>
      </c>
      <c r="K30" s="3">
        <v>15.9</v>
      </c>
      <c r="L30" s="3">
        <v>0.8</v>
      </c>
      <c r="M30" s="3">
        <v>0</v>
      </c>
      <c r="N30" s="3">
        <v>0</v>
      </c>
      <c r="O30" s="3">
        <v>0.2</v>
      </c>
      <c r="P30" s="3">
        <v>0.4</v>
      </c>
      <c r="Q30" s="3" t="s">
        <v>162</v>
      </c>
      <c r="R30" s="3" t="s">
        <v>162</v>
      </c>
      <c r="S30" s="3">
        <v>0.1</v>
      </c>
      <c r="T30" s="3">
        <v>0</v>
      </c>
      <c r="U30" s="3">
        <v>0</v>
      </c>
      <c r="V30" s="3">
        <v>0</v>
      </c>
      <c r="W30" s="3">
        <v>0</v>
      </c>
      <c r="Y30" s="1"/>
      <c r="Z30" s="11" t="s">
        <v>165</v>
      </c>
      <c r="AA30" s="3">
        <v>1.2</v>
      </c>
      <c r="AB30" s="3">
        <v>3.1</v>
      </c>
      <c r="AC30" s="3">
        <v>1.5</v>
      </c>
      <c r="AD30" s="3">
        <v>26</v>
      </c>
      <c r="AE30" s="3">
        <v>14.4</v>
      </c>
      <c r="AF30" s="3">
        <v>6.8</v>
      </c>
      <c r="AG30" s="3">
        <v>6.1</v>
      </c>
      <c r="AH30" s="3">
        <v>3.3</v>
      </c>
      <c r="AI30" s="3">
        <v>7.7</v>
      </c>
      <c r="AJ30" s="3">
        <v>18.1</v>
      </c>
      <c r="AK30" s="3">
        <v>28.7</v>
      </c>
      <c r="AL30" s="3">
        <v>22.5</v>
      </c>
      <c r="AM30" s="3">
        <v>25.4</v>
      </c>
      <c r="AN30" s="3">
        <v>21.3</v>
      </c>
      <c r="AO30" s="3">
        <v>17.6</v>
      </c>
      <c r="AP30" s="3">
        <v>17.6</v>
      </c>
      <c r="AQ30" s="3">
        <v>13.1</v>
      </c>
      <c r="AR30" s="3">
        <v>11.7</v>
      </c>
      <c r="AS30" s="3">
        <v>11.1</v>
      </c>
      <c r="AT30" s="3">
        <v>8.2</v>
      </c>
      <c r="AU30" s="3">
        <v>0.5</v>
      </c>
      <c r="AW30" s="1"/>
      <c r="AX30" s="11" t="s">
        <v>165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10.1</v>
      </c>
      <c r="BE30" s="3">
        <v>5.3</v>
      </c>
      <c r="BF30" s="3">
        <v>9.8</v>
      </c>
      <c r="BG30" s="3">
        <v>8.4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U30" s="1"/>
      <c r="BV30" s="11" t="s">
        <v>165</v>
      </c>
      <c r="BW30" s="3">
        <v>85.3</v>
      </c>
      <c r="BX30" s="3">
        <v>92.9</v>
      </c>
      <c r="BY30" s="3">
        <v>98.1</v>
      </c>
      <c r="BZ30" s="3">
        <v>63.4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78.8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165</v>
      </c>
      <c r="CU30" s="3">
        <v>0.5</v>
      </c>
      <c r="CV30" s="3">
        <v>1.2</v>
      </c>
      <c r="CW30" s="3">
        <v>1.9</v>
      </c>
      <c r="CX30" s="3">
        <v>0</v>
      </c>
      <c r="CY30" s="3">
        <v>10.2</v>
      </c>
      <c r="CZ30" s="3">
        <v>8</v>
      </c>
      <c r="DA30" s="3">
        <v>9.8</v>
      </c>
      <c r="DB30" s="3">
        <v>2.1</v>
      </c>
      <c r="DC30" s="3">
        <v>7.7</v>
      </c>
      <c r="DD30" s="3">
        <v>0</v>
      </c>
      <c r="DE30" s="3">
        <v>3.3</v>
      </c>
      <c r="DF30" s="3">
        <v>3.9</v>
      </c>
      <c r="DG30" s="3">
        <v>4.3</v>
      </c>
      <c r="DH30" s="3" t="s">
        <v>162</v>
      </c>
      <c r="DI30" s="3" t="s">
        <v>162</v>
      </c>
      <c r="DJ30" s="3" t="s">
        <v>162</v>
      </c>
      <c r="DK30" s="3">
        <v>4.7</v>
      </c>
      <c r="DL30" s="3">
        <v>3.4</v>
      </c>
      <c r="DM30" s="3">
        <v>6.1</v>
      </c>
      <c r="DN30" s="3">
        <v>4</v>
      </c>
      <c r="DO30" s="3">
        <v>3</v>
      </c>
      <c r="DQ30" s="1"/>
      <c r="DR30" s="11" t="s">
        <v>165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165</v>
      </c>
      <c r="EQ30" s="3">
        <v>2.1</v>
      </c>
      <c r="ER30" s="3">
        <v>0.3</v>
      </c>
      <c r="ES30" s="3">
        <v>0.2</v>
      </c>
      <c r="ET30" s="3">
        <v>0.8</v>
      </c>
      <c r="EU30" s="3">
        <v>0</v>
      </c>
      <c r="EV30" s="3">
        <v>0.9</v>
      </c>
      <c r="EW30" s="3">
        <v>0.4</v>
      </c>
      <c r="EX30" s="3">
        <v>0</v>
      </c>
      <c r="EY30" s="3">
        <v>0</v>
      </c>
      <c r="EZ30" s="3">
        <v>0.3</v>
      </c>
      <c r="FA30" s="3" t="s">
        <v>162</v>
      </c>
      <c r="FB30" s="3" t="s">
        <v>162</v>
      </c>
      <c r="FC30" s="3" t="s">
        <v>162</v>
      </c>
      <c r="FD30" s="3" t="s">
        <v>162</v>
      </c>
      <c r="FE30" s="3" t="s">
        <v>162</v>
      </c>
      <c r="FF30" s="3" t="s">
        <v>162</v>
      </c>
      <c r="FG30" s="3">
        <v>2.4</v>
      </c>
      <c r="FH30" s="3">
        <v>1.3</v>
      </c>
      <c r="FI30" s="3">
        <v>1</v>
      </c>
      <c r="FJ30" s="3">
        <v>1.3</v>
      </c>
      <c r="FK30" s="3">
        <v>0</v>
      </c>
    </row>
    <row r="31" ht="14.5" spans="1:167">
      <c r="A31" s="1"/>
      <c r="B31" s="1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166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166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166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166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166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166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Y32" s="1"/>
      <c r="Z32" s="11" t="s">
        <v>167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W32" s="1"/>
      <c r="AX32" s="11" t="s">
        <v>167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U32" s="1"/>
      <c r="BV32" s="11" t="s">
        <v>167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S32" s="1"/>
      <c r="CT32" s="11" t="s">
        <v>167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Q32" s="1"/>
      <c r="DR32" s="11" t="s">
        <v>167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O32" s="1"/>
      <c r="EP32" s="11" t="s">
        <v>167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</row>
    <row r="33" ht="14.5" spans="1:167">
      <c r="A33" s="1"/>
      <c r="B33" s="11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168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168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168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168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168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169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169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170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170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170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170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170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170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171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171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171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171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171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12" t="s">
        <v>229</v>
      </c>
      <c r="C38" s="5">
        <v>0.1</v>
      </c>
      <c r="D38" s="5">
        <v>0.1</v>
      </c>
      <c r="E38" s="5">
        <v>0.1</v>
      </c>
      <c r="F38" s="5">
        <v>0.1</v>
      </c>
      <c r="G38" s="5">
        <v>0.1</v>
      </c>
      <c r="H38" s="5">
        <v>0.1</v>
      </c>
      <c r="I38" s="5">
        <v>0.3</v>
      </c>
      <c r="J38" s="5">
        <v>0.3</v>
      </c>
      <c r="K38" s="5">
        <v>0.3</v>
      </c>
      <c r="L38" s="5">
        <v>0.2</v>
      </c>
      <c r="M38" s="5">
        <v>0.3</v>
      </c>
      <c r="N38" s="5">
        <v>0.3</v>
      </c>
      <c r="O38" s="5">
        <v>0.3</v>
      </c>
      <c r="P38" s="5">
        <v>0.3</v>
      </c>
      <c r="Q38" s="5">
        <v>0.3</v>
      </c>
      <c r="R38" s="5">
        <v>0.3</v>
      </c>
      <c r="S38" s="5">
        <v>0.3</v>
      </c>
      <c r="T38" s="5">
        <v>0.3</v>
      </c>
      <c r="U38" s="5">
        <v>0.3</v>
      </c>
      <c r="V38" s="5">
        <v>0.3</v>
      </c>
      <c r="W38" s="5">
        <v>0.1</v>
      </c>
      <c r="Y38" s="8"/>
      <c r="Z38" s="12" t="s">
        <v>229</v>
      </c>
      <c r="AA38" s="5">
        <v>0.3</v>
      </c>
      <c r="AB38" s="5">
        <v>0.3</v>
      </c>
      <c r="AC38" s="5">
        <v>0.3</v>
      </c>
      <c r="AD38" s="5">
        <v>0.5</v>
      </c>
      <c r="AE38" s="5">
        <v>0.6</v>
      </c>
      <c r="AF38" s="5">
        <v>0.6</v>
      </c>
      <c r="AG38" s="5">
        <v>0.6</v>
      </c>
      <c r="AH38" s="5">
        <v>0.5</v>
      </c>
      <c r="AI38" s="5">
        <v>0.5</v>
      </c>
      <c r="AJ38" s="5">
        <v>0.7</v>
      </c>
      <c r="AK38" s="5">
        <v>0.5</v>
      </c>
      <c r="AL38" s="5">
        <v>0.4</v>
      </c>
      <c r="AM38" s="5">
        <v>0.4</v>
      </c>
      <c r="AN38" s="5">
        <v>0.4</v>
      </c>
      <c r="AO38" s="5">
        <v>0.4</v>
      </c>
      <c r="AP38" s="5">
        <v>0.4</v>
      </c>
      <c r="AQ38" s="5">
        <v>0.4</v>
      </c>
      <c r="AR38" s="5">
        <v>0.4</v>
      </c>
      <c r="AS38" s="5">
        <v>0.5</v>
      </c>
      <c r="AT38" s="5">
        <v>0.5</v>
      </c>
      <c r="AU38" s="5">
        <v>0.4</v>
      </c>
      <c r="AW38" s="8"/>
      <c r="AX38" s="12" t="s">
        <v>229</v>
      </c>
      <c r="AY38" s="5">
        <v>0.3</v>
      </c>
      <c r="AZ38" s="5">
        <v>0.3</v>
      </c>
      <c r="BA38" s="5">
        <v>0.2</v>
      </c>
      <c r="BB38" s="5">
        <v>0.3</v>
      </c>
      <c r="BC38" s="5">
        <v>0.5</v>
      </c>
      <c r="BD38" s="5">
        <v>0.5</v>
      </c>
      <c r="BE38" s="5">
        <v>0.4</v>
      </c>
      <c r="BF38" s="5">
        <v>0.5</v>
      </c>
      <c r="BG38" s="5">
        <v>0.5</v>
      </c>
      <c r="BH38" s="5">
        <v>0.2</v>
      </c>
      <c r="BI38" s="5">
        <v>0.1</v>
      </c>
      <c r="BJ38" s="5">
        <v>0.2</v>
      </c>
      <c r="BK38" s="5">
        <v>0.1</v>
      </c>
      <c r="BL38" s="5">
        <v>0.1</v>
      </c>
      <c r="BM38" s="5">
        <v>0.1</v>
      </c>
      <c r="BN38" s="5">
        <v>0.3</v>
      </c>
      <c r="BO38" s="5">
        <v>0.3</v>
      </c>
      <c r="BP38" s="5">
        <v>0.3</v>
      </c>
      <c r="BQ38" s="5">
        <v>0.3</v>
      </c>
      <c r="BR38" s="5">
        <v>0.3</v>
      </c>
      <c r="BS38" s="5">
        <v>0.2</v>
      </c>
      <c r="BU38" s="8"/>
      <c r="BV38" s="12" t="s">
        <v>229</v>
      </c>
      <c r="BW38" s="5">
        <v>0</v>
      </c>
      <c r="BX38" s="5">
        <v>0</v>
      </c>
      <c r="BY38" s="5">
        <v>0.1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12" t="s">
        <v>229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Q38" s="8"/>
      <c r="DR38" s="12" t="s">
        <v>229</v>
      </c>
      <c r="DS38" s="5">
        <v>0.1</v>
      </c>
      <c r="DT38" s="5">
        <v>0.1</v>
      </c>
      <c r="DU38" s="5">
        <v>0.1</v>
      </c>
      <c r="DV38" s="5">
        <v>0.1</v>
      </c>
      <c r="DW38" s="5">
        <v>0.1</v>
      </c>
      <c r="DX38" s="5">
        <v>0.1</v>
      </c>
      <c r="DY38" s="5">
        <v>0.1</v>
      </c>
      <c r="DZ38" s="5">
        <v>0.1</v>
      </c>
      <c r="EA38" s="5">
        <v>0.1</v>
      </c>
      <c r="EB38" s="5">
        <v>0.1</v>
      </c>
      <c r="EC38" s="5">
        <v>0.1</v>
      </c>
      <c r="ED38" s="5">
        <v>0.1</v>
      </c>
      <c r="EE38" s="5">
        <v>0.1</v>
      </c>
      <c r="EF38" s="5">
        <v>0.1</v>
      </c>
      <c r="EG38" s="5">
        <v>0.1</v>
      </c>
      <c r="EH38" s="5">
        <v>0.1</v>
      </c>
      <c r="EI38" s="5">
        <v>0.1</v>
      </c>
      <c r="EJ38" s="5">
        <v>0.1</v>
      </c>
      <c r="EK38" s="5">
        <v>0.1</v>
      </c>
      <c r="EL38" s="5">
        <v>0.1</v>
      </c>
      <c r="EM38" s="5">
        <v>0.2</v>
      </c>
      <c r="EO38" s="8"/>
      <c r="EP38" s="12" t="s">
        <v>229</v>
      </c>
      <c r="EQ38" s="5">
        <v>0.4</v>
      </c>
      <c r="ER38" s="5">
        <v>0.6</v>
      </c>
      <c r="ES38" s="5">
        <v>0.6</v>
      </c>
      <c r="ET38" s="5">
        <v>0.6</v>
      </c>
      <c r="EU38" s="5">
        <v>0.7</v>
      </c>
      <c r="EV38" s="5">
        <v>0.7</v>
      </c>
      <c r="EW38" s="5">
        <v>0.7</v>
      </c>
      <c r="EX38" s="5">
        <v>0.7</v>
      </c>
      <c r="EY38" s="5">
        <v>0.7</v>
      </c>
      <c r="EZ38" s="5">
        <v>0.4</v>
      </c>
      <c r="FA38" s="5">
        <v>0.5</v>
      </c>
      <c r="FB38" s="5">
        <v>0.4</v>
      </c>
      <c r="FC38" s="5">
        <v>0.4</v>
      </c>
      <c r="FD38" s="5">
        <v>0.5</v>
      </c>
      <c r="FE38" s="5">
        <v>0.5</v>
      </c>
      <c r="FF38" s="5">
        <v>0.5</v>
      </c>
      <c r="FG38" s="5">
        <v>0.5</v>
      </c>
      <c r="FH38" s="5">
        <v>0.6</v>
      </c>
      <c r="FI38" s="5">
        <v>0.7</v>
      </c>
      <c r="FJ38" s="5">
        <v>0.5</v>
      </c>
      <c r="FK38" s="5">
        <v>0.5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163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W41" s="1"/>
      <c r="AX41" s="11" t="s">
        <v>163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U41" s="1"/>
      <c r="BV41" s="11" t="s">
        <v>163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S41" s="1"/>
      <c r="CT41" s="11" t="s">
        <v>163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Q41" s="1"/>
      <c r="DR41" s="11" t="s">
        <v>163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O41" s="1"/>
      <c r="EP41" s="11" t="s">
        <v>163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</row>
    <row r="42" ht="14.5" spans="1:167">
      <c r="A42" s="1"/>
      <c r="B42" s="11" t="s">
        <v>164</v>
      </c>
      <c r="C42" s="3">
        <v>0.1</v>
      </c>
      <c r="D42" s="3">
        <v>0.1</v>
      </c>
      <c r="E42" s="3">
        <v>0.1</v>
      </c>
      <c r="F42" s="3">
        <v>0.1</v>
      </c>
      <c r="G42" s="3">
        <v>0.1</v>
      </c>
      <c r="H42" s="3">
        <v>0.1</v>
      </c>
      <c r="I42" s="3">
        <v>0.2</v>
      </c>
      <c r="J42" s="3">
        <v>0.2</v>
      </c>
      <c r="K42" s="3">
        <v>0.2</v>
      </c>
      <c r="L42" s="3">
        <v>0.2</v>
      </c>
      <c r="M42" s="3" t="s">
        <v>162</v>
      </c>
      <c r="N42" s="3" t="s">
        <v>162</v>
      </c>
      <c r="O42" s="3" t="s">
        <v>162</v>
      </c>
      <c r="P42" s="3" t="s">
        <v>162</v>
      </c>
      <c r="Q42" s="3" t="s">
        <v>162</v>
      </c>
      <c r="R42" s="3" t="s">
        <v>162</v>
      </c>
      <c r="S42" s="3">
        <v>0.3</v>
      </c>
      <c r="T42" s="3">
        <v>0.3</v>
      </c>
      <c r="U42" s="3">
        <v>0.3</v>
      </c>
      <c r="V42" s="3">
        <v>0.3</v>
      </c>
      <c r="W42" s="3">
        <v>0.1</v>
      </c>
      <c r="Y42" s="1"/>
      <c r="Z42" s="11" t="s">
        <v>164</v>
      </c>
      <c r="AA42" s="3">
        <v>0.3</v>
      </c>
      <c r="AB42" s="3">
        <v>0.3</v>
      </c>
      <c r="AC42" s="3">
        <v>0.3</v>
      </c>
      <c r="AD42" s="3">
        <v>0.4</v>
      </c>
      <c r="AE42" s="3">
        <v>0.5</v>
      </c>
      <c r="AF42" s="3">
        <v>0.6</v>
      </c>
      <c r="AG42" s="3">
        <v>0.5</v>
      </c>
      <c r="AH42" s="3">
        <v>0.4</v>
      </c>
      <c r="AI42" s="3">
        <v>0.4</v>
      </c>
      <c r="AJ42" s="3">
        <v>0.6</v>
      </c>
      <c r="AK42" s="3" t="s">
        <v>162</v>
      </c>
      <c r="AL42" s="3" t="s">
        <v>162</v>
      </c>
      <c r="AM42" s="3" t="s">
        <v>162</v>
      </c>
      <c r="AN42" s="3" t="s">
        <v>162</v>
      </c>
      <c r="AO42" s="3" t="s">
        <v>162</v>
      </c>
      <c r="AP42" s="3" t="s">
        <v>162</v>
      </c>
      <c r="AQ42" s="3" t="s">
        <v>162</v>
      </c>
      <c r="AR42" s="3">
        <v>0.4</v>
      </c>
      <c r="AS42" s="3">
        <v>0.4</v>
      </c>
      <c r="AT42" s="3">
        <v>0.5</v>
      </c>
      <c r="AU42" s="3">
        <v>0.4</v>
      </c>
      <c r="AW42" s="1"/>
      <c r="AX42" s="11" t="s">
        <v>164</v>
      </c>
      <c r="AY42" s="3">
        <v>0.3</v>
      </c>
      <c r="AZ42" s="3">
        <v>0.3</v>
      </c>
      <c r="BA42" s="3">
        <v>0.3</v>
      </c>
      <c r="BB42" s="3">
        <v>0.3</v>
      </c>
      <c r="BC42" s="3">
        <v>0.5</v>
      </c>
      <c r="BD42" s="3">
        <v>0.5</v>
      </c>
      <c r="BE42" s="3">
        <v>0.4</v>
      </c>
      <c r="BF42" s="3">
        <v>0.5</v>
      </c>
      <c r="BG42" s="3">
        <v>0.5</v>
      </c>
      <c r="BH42" s="3">
        <v>0.2</v>
      </c>
      <c r="BI42" s="3">
        <v>0.1</v>
      </c>
      <c r="BJ42" s="3">
        <v>0.2</v>
      </c>
      <c r="BK42" s="3">
        <v>0.1</v>
      </c>
      <c r="BL42" s="3">
        <v>0.1</v>
      </c>
      <c r="BM42" s="3">
        <v>0.1</v>
      </c>
      <c r="BN42" s="3">
        <v>0.3</v>
      </c>
      <c r="BO42" s="3">
        <v>0.3</v>
      </c>
      <c r="BP42" s="3">
        <v>0.3</v>
      </c>
      <c r="BQ42" s="3">
        <v>0.3</v>
      </c>
      <c r="BR42" s="3">
        <v>0.3</v>
      </c>
      <c r="BS42" s="3">
        <v>0.2</v>
      </c>
      <c r="BU42" s="1"/>
      <c r="BV42" s="11" t="s">
        <v>164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 t="s">
        <v>162</v>
      </c>
      <c r="CH42" s="3" t="s">
        <v>162</v>
      </c>
      <c r="CI42" s="3" t="s">
        <v>162</v>
      </c>
      <c r="CJ42" s="3" t="s">
        <v>162</v>
      </c>
      <c r="CK42" s="3" t="s">
        <v>162</v>
      </c>
      <c r="CL42" s="3" t="s">
        <v>162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S42" s="1"/>
      <c r="CT42" s="11" t="s">
        <v>164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 t="s">
        <v>162</v>
      </c>
      <c r="DF42" s="3" t="s">
        <v>162</v>
      </c>
      <c r="DG42" s="3" t="s">
        <v>162</v>
      </c>
      <c r="DH42" s="3" t="s">
        <v>162</v>
      </c>
      <c r="DI42" s="3" t="s">
        <v>162</v>
      </c>
      <c r="DJ42" s="3" t="s">
        <v>162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164</v>
      </c>
      <c r="DS42" s="3">
        <v>0.1</v>
      </c>
      <c r="DT42" s="3">
        <v>0.1</v>
      </c>
      <c r="DU42" s="3">
        <v>0.1</v>
      </c>
      <c r="DV42" s="3">
        <v>0.1</v>
      </c>
      <c r="DW42" s="3">
        <v>0.1</v>
      </c>
      <c r="DX42" s="3">
        <v>0.1</v>
      </c>
      <c r="DY42" s="3">
        <v>0.1</v>
      </c>
      <c r="DZ42" s="3">
        <v>0.1</v>
      </c>
      <c r="EA42" s="3">
        <v>0.1</v>
      </c>
      <c r="EB42" s="3">
        <v>0.1</v>
      </c>
      <c r="EC42" s="3" t="s">
        <v>162</v>
      </c>
      <c r="ED42" s="3" t="s">
        <v>162</v>
      </c>
      <c r="EE42" s="3" t="s">
        <v>162</v>
      </c>
      <c r="EF42" s="3" t="s">
        <v>162</v>
      </c>
      <c r="EG42" s="3" t="s">
        <v>162</v>
      </c>
      <c r="EH42" s="3" t="s">
        <v>162</v>
      </c>
      <c r="EI42" s="3">
        <v>0.1</v>
      </c>
      <c r="EJ42" s="3">
        <v>0.1</v>
      </c>
      <c r="EK42" s="3">
        <v>0.1</v>
      </c>
      <c r="EL42" s="3">
        <v>0.1</v>
      </c>
      <c r="EM42" s="3">
        <v>0.2</v>
      </c>
      <c r="EO42" s="1"/>
      <c r="EP42" s="11" t="s">
        <v>164</v>
      </c>
      <c r="EQ42" s="3">
        <v>0.4</v>
      </c>
      <c r="ER42" s="3">
        <v>0.6</v>
      </c>
      <c r="ES42" s="3">
        <v>0.6</v>
      </c>
      <c r="ET42" s="3">
        <v>0.6</v>
      </c>
      <c r="EU42" s="3">
        <v>0.7</v>
      </c>
      <c r="EV42" s="3">
        <v>0.7</v>
      </c>
      <c r="EW42" s="3">
        <v>0.7</v>
      </c>
      <c r="EX42" s="3">
        <v>0.7</v>
      </c>
      <c r="EY42" s="3">
        <v>0.7</v>
      </c>
      <c r="EZ42" s="3">
        <v>0.4</v>
      </c>
      <c r="FA42" s="3" t="s">
        <v>162</v>
      </c>
      <c r="FB42" s="3" t="s">
        <v>162</v>
      </c>
      <c r="FC42" s="3" t="s">
        <v>162</v>
      </c>
      <c r="FD42" s="3" t="s">
        <v>162</v>
      </c>
      <c r="FE42" s="3" t="s">
        <v>162</v>
      </c>
      <c r="FF42" s="3" t="s">
        <v>162</v>
      </c>
      <c r="FG42" s="3">
        <v>0.5</v>
      </c>
      <c r="FH42" s="3">
        <v>0.6</v>
      </c>
      <c r="FI42" s="3">
        <v>0.7</v>
      </c>
      <c r="FJ42" s="3">
        <v>0.5</v>
      </c>
      <c r="FK42" s="3">
        <v>0.5</v>
      </c>
    </row>
    <row r="43" ht="14.5" spans="1:167">
      <c r="A43" s="1"/>
      <c r="B43" s="11" t="s">
        <v>165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0.1</v>
      </c>
      <c r="K43" s="3">
        <v>0.1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 t="s">
        <v>162</v>
      </c>
      <c r="R43" s="3" t="s">
        <v>162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Y43" s="1"/>
      <c r="Z43" s="11" t="s">
        <v>165</v>
      </c>
      <c r="AA43" s="3">
        <v>0</v>
      </c>
      <c r="AB43" s="3">
        <v>0</v>
      </c>
      <c r="AC43" s="3">
        <v>0</v>
      </c>
      <c r="AD43" s="3">
        <v>0.2</v>
      </c>
      <c r="AE43" s="3">
        <v>0.1</v>
      </c>
      <c r="AF43" s="3">
        <v>0</v>
      </c>
      <c r="AG43" s="3">
        <v>0</v>
      </c>
      <c r="AH43" s="3">
        <v>0</v>
      </c>
      <c r="AI43" s="3">
        <v>0</v>
      </c>
      <c r="AJ43" s="3">
        <v>0.1</v>
      </c>
      <c r="AK43" s="3">
        <v>0.2</v>
      </c>
      <c r="AL43" s="3">
        <v>0.1</v>
      </c>
      <c r="AM43" s="3">
        <v>0.1</v>
      </c>
      <c r="AN43" s="3">
        <v>0.1</v>
      </c>
      <c r="AO43" s="3">
        <v>0.1</v>
      </c>
      <c r="AP43" s="3">
        <v>0.1</v>
      </c>
      <c r="AQ43" s="3">
        <v>0.1</v>
      </c>
      <c r="AR43" s="3">
        <v>0.1</v>
      </c>
      <c r="AS43" s="3">
        <v>0.1</v>
      </c>
      <c r="AT43" s="3">
        <v>0</v>
      </c>
      <c r="AU43" s="3">
        <v>0</v>
      </c>
      <c r="AW43" s="1"/>
      <c r="AX43" s="11" t="s">
        <v>165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0.1</v>
      </c>
      <c r="BE43" s="3">
        <v>0</v>
      </c>
      <c r="BF43" s="3">
        <v>0.1</v>
      </c>
      <c r="BG43" s="3">
        <v>0.1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165</v>
      </c>
      <c r="BW43" s="3">
        <v>0</v>
      </c>
      <c r="BX43" s="3">
        <v>0</v>
      </c>
      <c r="BY43" s="3">
        <v>0.1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165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 t="s">
        <v>162</v>
      </c>
      <c r="DI43" s="3" t="s">
        <v>162</v>
      </c>
      <c r="DJ43" s="3" t="s">
        <v>162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 t="s">
        <v>162</v>
      </c>
      <c r="FB43" s="3" t="s">
        <v>162</v>
      </c>
      <c r="FC43" s="3" t="s">
        <v>162</v>
      </c>
      <c r="FD43" s="3" t="s">
        <v>162</v>
      </c>
      <c r="FE43" s="3" t="s">
        <v>162</v>
      </c>
      <c r="FF43" s="3" t="s">
        <v>162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166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166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166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166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166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167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Y45" s="1"/>
      <c r="Z45" s="11" t="s">
        <v>167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167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U45" s="1"/>
      <c r="BV45" s="11" t="s">
        <v>167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167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167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O45" s="1"/>
      <c r="EP45" s="11" t="s">
        <v>167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168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168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168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168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168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169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169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169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170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170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170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70.2</v>
      </c>
      <c r="D51" s="5">
        <v>70.2</v>
      </c>
      <c r="E51" s="5">
        <v>70.2</v>
      </c>
      <c r="F51" s="5">
        <v>70.2</v>
      </c>
      <c r="G51" s="5">
        <v>70.2</v>
      </c>
      <c r="H51" s="5">
        <v>70.2</v>
      </c>
      <c r="I51" s="5">
        <v>70.8</v>
      </c>
      <c r="J51" s="5">
        <v>71.2</v>
      </c>
      <c r="K51" s="5">
        <v>70.9</v>
      </c>
      <c r="L51" s="5">
        <v>70.3</v>
      </c>
      <c r="M51" s="5">
        <v>70.2</v>
      </c>
      <c r="N51" s="5">
        <v>70.2</v>
      </c>
      <c r="O51" s="5">
        <v>70.2</v>
      </c>
      <c r="P51" s="5">
        <v>70.2</v>
      </c>
      <c r="Q51" s="5">
        <v>70.3</v>
      </c>
      <c r="R51" s="5">
        <v>70.3</v>
      </c>
      <c r="S51" s="5">
        <v>70.2</v>
      </c>
      <c r="T51" s="5">
        <v>70.2</v>
      </c>
      <c r="U51" s="5">
        <v>70.2</v>
      </c>
      <c r="V51" s="5">
        <v>70.2</v>
      </c>
      <c r="W51" s="5">
        <v>70.2</v>
      </c>
      <c r="Y51" s="8"/>
      <c r="Z51" s="9" t="s">
        <v>176</v>
      </c>
      <c r="AA51" s="5">
        <v>70.3</v>
      </c>
      <c r="AB51" s="5">
        <v>70.4</v>
      </c>
      <c r="AC51" s="5">
        <v>70.3</v>
      </c>
      <c r="AD51" s="5">
        <v>71.4</v>
      </c>
      <c r="AE51" s="5">
        <v>70.9</v>
      </c>
      <c r="AF51" s="5">
        <v>70.5</v>
      </c>
      <c r="AG51" s="5">
        <v>70.5</v>
      </c>
      <c r="AH51" s="5">
        <v>70.4</v>
      </c>
      <c r="AI51" s="5">
        <v>70.6</v>
      </c>
      <c r="AJ51" s="5">
        <v>71</v>
      </c>
      <c r="AK51" s="5">
        <v>71.5</v>
      </c>
      <c r="AL51" s="5">
        <v>71.2</v>
      </c>
      <c r="AM51" s="5">
        <v>71.4</v>
      </c>
      <c r="AN51" s="5">
        <v>71.2</v>
      </c>
      <c r="AO51" s="5">
        <v>71</v>
      </c>
      <c r="AP51" s="5">
        <v>71</v>
      </c>
      <c r="AQ51" s="5">
        <v>70.8</v>
      </c>
      <c r="AR51" s="5">
        <v>70.7</v>
      </c>
      <c r="AS51" s="5">
        <v>70.7</v>
      </c>
      <c r="AT51" s="5">
        <v>70.6</v>
      </c>
      <c r="AU51" s="5">
        <v>70.2</v>
      </c>
      <c r="AW51" s="8"/>
      <c r="AX51" s="9" t="s">
        <v>176</v>
      </c>
      <c r="AY51" s="5">
        <v>70.2</v>
      </c>
      <c r="AZ51" s="5">
        <v>70.2</v>
      </c>
      <c r="BA51" s="5">
        <v>70.2</v>
      </c>
      <c r="BB51" s="5">
        <v>70.2</v>
      </c>
      <c r="BC51" s="5">
        <v>70.2</v>
      </c>
      <c r="BD51" s="5">
        <v>70.7</v>
      </c>
      <c r="BE51" s="5">
        <v>70.5</v>
      </c>
      <c r="BF51" s="5">
        <v>70.7</v>
      </c>
      <c r="BG51" s="5">
        <v>70.6</v>
      </c>
      <c r="BH51" s="5">
        <v>70.2</v>
      </c>
      <c r="BI51" s="5">
        <v>70.2</v>
      </c>
      <c r="BJ51" s="5">
        <v>70.2</v>
      </c>
      <c r="BK51" s="5">
        <v>70.2</v>
      </c>
      <c r="BL51" s="5">
        <v>70.2</v>
      </c>
      <c r="BM51" s="5">
        <v>70.2</v>
      </c>
      <c r="BN51" s="5">
        <v>70.2</v>
      </c>
      <c r="BO51" s="5">
        <v>70.2</v>
      </c>
      <c r="BP51" s="5">
        <v>70.2</v>
      </c>
      <c r="BQ51" s="5">
        <v>70.2</v>
      </c>
      <c r="BR51" s="5">
        <v>70.2</v>
      </c>
      <c r="BS51" s="5">
        <v>70.2</v>
      </c>
      <c r="BU51" s="8"/>
      <c r="BV51" s="9" t="s">
        <v>176</v>
      </c>
      <c r="BW51" s="5">
        <v>74.1</v>
      </c>
      <c r="BX51" s="5">
        <v>74.4</v>
      </c>
      <c r="BY51" s="5">
        <v>74.7</v>
      </c>
      <c r="BZ51" s="5">
        <v>73.1</v>
      </c>
      <c r="CA51" s="5">
        <v>70.2</v>
      </c>
      <c r="CB51" s="5">
        <v>70.2</v>
      </c>
      <c r="CC51" s="5">
        <v>70.2</v>
      </c>
      <c r="CD51" s="5">
        <v>70.2</v>
      </c>
      <c r="CE51" s="5">
        <v>70.2</v>
      </c>
      <c r="CF51" s="5">
        <v>73.8</v>
      </c>
      <c r="CG51" s="5">
        <v>70.2</v>
      </c>
      <c r="CH51" s="5">
        <v>70.2</v>
      </c>
      <c r="CI51" s="5">
        <v>70.2</v>
      </c>
      <c r="CJ51" s="5">
        <v>70.2</v>
      </c>
      <c r="CK51" s="5">
        <v>70.2</v>
      </c>
      <c r="CL51" s="5">
        <v>70.2</v>
      </c>
      <c r="CM51" s="5">
        <v>70.2</v>
      </c>
      <c r="CN51" s="5">
        <v>70.2</v>
      </c>
      <c r="CO51" s="5">
        <v>70.2</v>
      </c>
      <c r="CP51" s="5">
        <v>70.2</v>
      </c>
      <c r="CQ51" s="5">
        <v>70.2</v>
      </c>
      <c r="CS51" s="8"/>
      <c r="CT51" s="9" t="s">
        <v>176</v>
      </c>
      <c r="CU51" s="5">
        <v>70.3</v>
      </c>
      <c r="CV51" s="5">
        <v>70.3</v>
      </c>
      <c r="CW51" s="5">
        <v>70.3</v>
      </c>
      <c r="CX51" s="5">
        <v>70.2</v>
      </c>
      <c r="CY51" s="5">
        <v>70.7</v>
      </c>
      <c r="CZ51" s="5">
        <v>70.6</v>
      </c>
      <c r="DA51" s="5">
        <v>70.7</v>
      </c>
      <c r="DB51" s="5">
        <v>70.3</v>
      </c>
      <c r="DC51" s="5">
        <v>70.6</v>
      </c>
      <c r="DD51" s="5">
        <v>70.2</v>
      </c>
      <c r="DE51" s="5">
        <v>70.4</v>
      </c>
      <c r="DF51" s="5">
        <v>70.4</v>
      </c>
      <c r="DG51" s="5">
        <v>70.4</v>
      </c>
      <c r="DH51" s="5">
        <v>70.4</v>
      </c>
      <c r="DI51" s="5">
        <v>70.4</v>
      </c>
      <c r="DJ51" s="5">
        <v>70.4</v>
      </c>
      <c r="DK51" s="5">
        <v>70.4</v>
      </c>
      <c r="DL51" s="5">
        <v>70.4</v>
      </c>
      <c r="DM51" s="5">
        <v>70.5</v>
      </c>
      <c r="DN51" s="5">
        <v>70.4</v>
      </c>
      <c r="DO51" s="5">
        <v>70.3</v>
      </c>
      <c r="DQ51" s="8"/>
      <c r="DR51" s="9" t="s">
        <v>176</v>
      </c>
      <c r="DS51" s="5">
        <v>70.2</v>
      </c>
      <c r="DT51" s="5">
        <v>70.2</v>
      </c>
      <c r="DU51" s="5">
        <v>70.2</v>
      </c>
      <c r="DV51" s="5">
        <v>70.2</v>
      </c>
      <c r="DW51" s="5">
        <v>70.2</v>
      </c>
      <c r="DX51" s="5">
        <v>70.2</v>
      </c>
      <c r="DY51" s="5">
        <v>70.2</v>
      </c>
      <c r="DZ51" s="5">
        <v>70.2</v>
      </c>
      <c r="EA51" s="5">
        <v>70.2</v>
      </c>
      <c r="EB51" s="5">
        <v>70.2</v>
      </c>
      <c r="EC51" s="5">
        <v>70.2</v>
      </c>
      <c r="ED51" s="5">
        <v>70.2</v>
      </c>
      <c r="EE51" s="5">
        <v>70.2</v>
      </c>
      <c r="EF51" s="5">
        <v>70.2</v>
      </c>
      <c r="EG51" s="5">
        <v>70.2</v>
      </c>
      <c r="EH51" s="5">
        <v>70.2</v>
      </c>
      <c r="EI51" s="5">
        <v>70.2</v>
      </c>
      <c r="EJ51" s="5">
        <v>70.2</v>
      </c>
      <c r="EK51" s="5">
        <v>70.2</v>
      </c>
      <c r="EL51" s="5">
        <v>70.2</v>
      </c>
      <c r="EM51" s="5">
        <v>70.2</v>
      </c>
      <c r="EO51" s="8"/>
      <c r="EP51" s="9" t="s">
        <v>176</v>
      </c>
      <c r="EQ51" s="5">
        <v>70.3</v>
      </c>
      <c r="ER51" s="5">
        <v>70.2</v>
      </c>
      <c r="ES51" s="5">
        <v>70.2</v>
      </c>
      <c r="ET51" s="5">
        <v>70.3</v>
      </c>
      <c r="EU51" s="5">
        <v>70.2</v>
      </c>
      <c r="EV51" s="5">
        <v>70.3</v>
      </c>
      <c r="EW51" s="5">
        <v>70.2</v>
      </c>
      <c r="EX51" s="5">
        <v>70.2</v>
      </c>
      <c r="EY51" s="5">
        <v>70.2</v>
      </c>
      <c r="EZ51" s="5">
        <v>70.2</v>
      </c>
      <c r="FA51" s="5">
        <v>70.3</v>
      </c>
      <c r="FB51" s="5">
        <v>70.3</v>
      </c>
      <c r="FC51" s="5">
        <v>70.3</v>
      </c>
      <c r="FD51" s="5">
        <v>70.3</v>
      </c>
      <c r="FE51" s="5">
        <v>70.3</v>
      </c>
      <c r="FF51" s="5">
        <v>70.4</v>
      </c>
      <c r="FG51" s="5">
        <v>70.3</v>
      </c>
      <c r="FH51" s="5">
        <v>70.3</v>
      </c>
      <c r="FI51" s="5">
        <v>70.3</v>
      </c>
      <c r="FJ51" s="5">
        <v>70.3</v>
      </c>
      <c r="FK51" s="5">
        <v>70.2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177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177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177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177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177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177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178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178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178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178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178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178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25"/>
  <sheetViews>
    <sheetView zoomScale="40" zoomScaleNormal="40" workbookViewId="0">
      <selection activeCell="E28" sqref="E28"/>
    </sheetView>
  </sheetViews>
  <sheetFormatPr defaultColWidth="9" defaultRowHeight="12.5"/>
  <cols>
    <col min="5" max="5" width="13.7272727272727" customWidth="1"/>
    <col min="14" max="14" width="76.1818181818182" customWidth="1"/>
  </cols>
  <sheetData>
    <row r="1" ht="14.5" spans="3:14">
      <c r="C1" s="115" t="s">
        <v>43</v>
      </c>
      <c r="D1" s="115"/>
      <c r="E1" s="115"/>
      <c r="F1" s="116"/>
      <c r="G1" s="116"/>
      <c r="H1" s="116"/>
      <c r="I1" s="116"/>
      <c r="J1" s="116"/>
      <c r="N1" s="17" t="s">
        <v>0</v>
      </c>
    </row>
    <row r="2" ht="15.25" spans="3:10">
      <c r="C2" s="117" t="s">
        <v>44</v>
      </c>
      <c r="D2" s="117" t="s">
        <v>45</v>
      </c>
      <c r="E2" s="117" t="s">
        <v>46</v>
      </c>
      <c r="F2" s="117" t="s">
        <v>47</v>
      </c>
      <c r="G2" s="117" t="s">
        <v>48</v>
      </c>
      <c r="H2" s="117" t="s">
        <v>49</v>
      </c>
      <c r="I2" s="117" t="s">
        <v>50</v>
      </c>
      <c r="J2" s="117" t="s">
        <v>51</v>
      </c>
    </row>
    <row r="3" ht="14.5" spans="2:19">
      <c r="B3" s="116"/>
      <c r="C3" t="s">
        <v>52</v>
      </c>
      <c r="E3" t="s">
        <v>53</v>
      </c>
      <c r="G3" s="116" t="s">
        <v>12</v>
      </c>
      <c r="H3" s="100" t="s">
        <v>54</v>
      </c>
      <c r="I3" s="116"/>
      <c r="J3" s="116"/>
      <c r="N3" s="116"/>
      <c r="O3" s="116"/>
      <c r="P3" s="116"/>
      <c r="Q3" s="116"/>
      <c r="R3" s="116"/>
      <c r="S3" s="116"/>
    </row>
    <row r="4" ht="14.5" spans="2:19">
      <c r="B4" s="100"/>
      <c r="C4" t="s">
        <v>52</v>
      </c>
      <c r="E4" s="89" t="s">
        <v>55</v>
      </c>
      <c r="F4" s="89"/>
      <c r="G4" s="118" t="s">
        <v>12</v>
      </c>
      <c r="H4" s="118" t="s">
        <v>56</v>
      </c>
      <c r="I4" s="116" t="s">
        <v>14</v>
      </c>
      <c r="J4" s="116"/>
      <c r="N4" s="116"/>
      <c r="O4" s="116"/>
      <c r="P4" s="116"/>
      <c r="Q4" s="116"/>
      <c r="R4" s="116"/>
      <c r="S4" s="116"/>
    </row>
    <row r="5" ht="14.5" spans="2:15">
      <c r="B5" s="116"/>
      <c r="C5" t="s">
        <v>52</v>
      </c>
      <c r="E5" t="s">
        <v>57</v>
      </c>
      <c r="G5" s="116" t="s">
        <v>12</v>
      </c>
      <c r="H5" s="100" t="s">
        <v>54</v>
      </c>
      <c r="O5" s="116"/>
    </row>
    <row r="6" ht="17.25" customHeight="1" spans="2:19">
      <c r="B6" s="116"/>
      <c r="C6" t="s">
        <v>52</v>
      </c>
      <c r="E6" t="s">
        <v>58</v>
      </c>
      <c r="G6" s="116" t="s">
        <v>12</v>
      </c>
      <c r="H6" s="100" t="s">
        <v>54</v>
      </c>
      <c r="I6" s="116"/>
      <c r="J6" s="116"/>
      <c r="N6" s="116"/>
      <c r="O6" s="116"/>
      <c r="P6" s="116"/>
      <c r="Q6" s="116"/>
      <c r="R6" s="116"/>
      <c r="S6" s="116"/>
    </row>
    <row r="7" ht="18" customHeight="1" spans="2:15">
      <c r="B7" s="116"/>
      <c r="C7" t="s">
        <v>52</v>
      </c>
      <c r="E7" t="s">
        <v>59</v>
      </c>
      <c r="G7" s="116" t="s">
        <v>12</v>
      </c>
      <c r="H7" s="100" t="s">
        <v>54</v>
      </c>
      <c r="O7" s="116"/>
    </row>
    <row r="8" ht="14.5" spans="2:15">
      <c r="B8" s="116"/>
      <c r="C8" t="s">
        <v>52</v>
      </c>
      <c r="E8" t="s">
        <v>60</v>
      </c>
      <c r="G8" s="116" t="s">
        <v>12</v>
      </c>
      <c r="H8" s="100" t="s">
        <v>54</v>
      </c>
      <c r="O8" s="116"/>
    </row>
    <row r="9" ht="14.5" spans="2:15">
      <c r="B9" s="116"/>
      <c r="C9" t="s">
        <v>52</v>
      </c>
      <c r="E9" t="s">
        <v>61</v>
      </c>
      <c r="G9" s="116" t="s">
        <v>12</v>
      </c>
      <c r="H9" s="100" t="s">
        <v>54</v>
      </c>
      <c r="N9" s="116"/>
      <c r="O9" s="116"/>
    </row>
    <row r="10" ht="14.5" spans="2:15">
      <c r="B10" s="116"/>
      <c r="C10" t="s">
        <v>52</v>
      </c>
      <c r="E10" t="s">
        <v>62</v>
      </c>
      <c r="G10" s="116" t="s">
        <v>12</v>
      </c>
      <c r="H10" s="100" t="s">
        <v>54</v>
      </c>
      <c r="O10" s="116"/>
    </row>
    <row r="11" ht="14.5" spans="2:15">
      <c r="B11" s="116"/>
      <c r="C11" t="s">
        <v>52</v>
      </c>
      <c r="D11" s="104"/>
      <c r="E11" t="s">
        <v>63</v>
      </c>
      <c r="G11" s="116" t="s">
        <v>12</v>
      </c>
      <c r="H11" s="100" t="s">
        <v>54</v>
      </c>
      <c r="O11" s="116"/>
    </row>
    <row r="12" ht="14.5" spans="2:15">
      <c r="B12" s="116"/>
      <c r="C12" s="104" t="s">
        <v>64</v>
      </c>
      <c r="D12" s="104"/>
      <c r="E12" s="17" t="s">
        <v>64</v>
      </c>
      <c r="G12" s="116"/>
      <c r="H12" s="100"/>
      <c r="J12" s="89"/>
      <c r="O12" s="116"/>
    </row>
    <row r="13" ht="14.5" spans="3:8">
      <c r="C13" t="s">
        <v>65</v>
      </c>
      <c r="E13" s="116" t="s">
        <v>66</v>
      </c>
      <c r="G13" s="100" t="s">
        <v>12</v>
      </c>
      <c r="H13" s="100" t="s">
        <v>54</v>
      </c>
    </row>
    <row r="14" ht="14.5" spans="3:8">
      <c r="C14" t="s">
        <v>65</v>
      </c>
      <c r="E14" s="100" t="s">
        <v>67</v>
      </c>
      <c r="G14" s="100" t="s">
        <v>12</v>
      </c>
      <c r="H14" s="100" t="s">
        <v>54</v>
      </c>
    </row>
    <row r="15" ht="14.5" spans="2:8">
      <c r="B15" s="100"/>
      <c r="C15" t="s">
        <v>65</v>
      </c>
      <c r="D15" s="100"/>
      <c r="E15" s="100" t="s">
        <v>68</v>
      </c>
      <c r="G15" s="100" t="s">
        <v>12</v>
      </c>
      <c r="H15" s="100" t="s">
        <v>54</v>
      </c>
    </row>
    <row r="16" ht="14.5" spans="2:8">
      <c r="B16" s="100"/>
      <c r="C16" t="s">
        <v>65</v>
      </c>
      <c r="D16" s="119"/>
      <c r="E16" s="100" t="s">
        <v>69</v>
      </c>
      <c r="G16" s="100" t="s">
        <v>12</v>
      </c>
      <c r="H16" s="100" t="s">
        <v>54</v>
      </c>
    </row>
    <row r="17" ht="14.5" spans="2:8">
      <c r="B17" s="100"/>
      <c r="C17" t="s">
        <v>65</v>
      </c>
      <c r="D17" s="119"/>
      <c r="E17" s="100" t="s">
        <v>70</v>
      </c>
      <c r="G17" s="100" t="s">
        <v>12</v>
      </c>
      <c r="H17" s="100" t="s">
        <v>54</v>
      </c>
    </row>
    <row r="18" ht="14.5" spans="2:8">
      <c r="B18" s="100"/>
      <c r="C18" t="s">
        <v>65</v>
      </c>
      <c r="D18" s="119"/>
      <c r="E18" s="100" t="s">
        <v>71</v>
      </c>
      <c r="G18" s="100" t="s">
        <v>12</v>
      </c>
      <c r="H18" s="100" t="s">
        <v>54</v>
      </c>
    </row>
    <row r="19" ht="14.5" spans="2:8">
      <c r="B19" s="100"/>
      <c r="C19" t="s">
        <v>65</v>
      </c>
      <c r="D19" s="119"/>
      <c r="E19" s="100" t="s">
        <v>72</v>
      </c>
      <c r="G19" s="100" t="s">
        <v>12</v>
      </c>
      <c r="H19" s="100" t="s">
        <v>54</v>
      </c>
    </row>
    <row r="20" ht="14.5" spans="2:8">
      <c r="B20" s="120"/>
      <c r="C20" t="s">
        <v>65</v>
      </c>
      <c r="D20" s="119"/>
      <c r="E20" s="100" t="s">
        <v>73</v>
      </c>
      <c r="G20" s="100" t="s">
        <v>12</v>
      </c>
      <c r="H20" s="100" t="s">
        <v>54</v>
      </c>
    </row>
    <row r="21" ht="14.5" spans="2:8">
      <c r="B21" s="100"/>
      <c r="C21" t="s">
        <v>65</v>
      </c>
      <c r="D21" s="119"/>
      <c r="E21" s="100" t="s">
        <v>74</v>
      </c>
      <c r="G21" s="100" t="s">
        <v>12</v>
      </c>
      <c r="H21" s="100" t="s">
        <v>54</v>
      </c>
    </row>
    <row r="22" ht="14.5" spans="2:8">
      <c r="B22" s="100"/>
      <c r="C22" t="s">
        <v>65</v>
      </c>
      <c r="D22" s="119"/>
      <c r="E22" s="100" t="s">
        <v>75</v>
      </c>
      <c r="G22" s="100" t="s">
        <v>12</v>
      </c>
      <c r="H22" s="100" t="s">
        <v>54</v>
      </c>
    </row>
    <row r="23" ht="14.5" spans="2:8">
      <c r="B23" s="100"/>
      <c r="C23" t="s">
        <v>52</v>
      </c>
      <c r="D23" s="119"/>
      <c r="E23" t="s">
        <v>76</v>
      </c>
      <c r="F23" s="26"/>
      <c r="G23" s="121" t="s">
        <v>12</v>
      </c>
      <c r="H23" s="121" t="s">
        <v>54</v>
      </c>
    </row>
    <row r="24" ht="14.5" spans="2:8">
      <c r="B24" s="100"/>
      <c r="C24" t="s">
        <v>52</v>
      </c>
      <c r="D24" s="119"/>
      <c r="E24" t="s">
        <v>77</v>
      </c>
      <c r="F24" s="26"/>
      <c r="G24" s="121" t="s">
        <v>12</v>
      </c>
      <c r="H24" s="121" t="s">
        <v>54</v>
      </c>
    </row>
    <row r="25" ht="14.5" spans="2:8">
      <c r="B25" s="100"/>
      <c r="C25" t="s">
        <v>52</v>
      </c>
      <c r="D25" s="119"/>
      <c r="E25" t="s">
        <v>78</v>
      </c>
      <c r="F25" s="26"/>
      <c r="G25" s="121" t="s">
        <v>12</v>
      </c>
      <c r="H25" s="121" t="s">
        <v>54</v>
      </c>
    </row>
    <row r="26" ht="14.5" spans="2:4">
      <c r="B26" s="100"/>
      <c r="C26" s="122"/>
      <c r="D26" s="119"/>
    </row>
    <row r="27" ht="14.5" spans="2:4">
      <c r="B27" s="100"/>
      <c r="C27" s="122"/>
      <c r="D27" s="119"/>
    </row>
    <row r="28" ht="14.5" spans="2:4">
      <c r="B28" s="100"/>
      <c r="C28" s="122"/>
      <c r="D28" s="119"/>
    </row>
    <row r="29" ht="14.5" spans="2:4">
      <c r="B29" s="100"/>
      <c r="C29" s="122"/>
      <c r="D29" s="119"/>
    </row>
    <row r="30" ht="14.5" spans="2:4">
      <c r="B30" s="100"/>
      <c r="C30" s="122"/>
      <c r="D30" s="119"/>
    </row>
    <row r="31" ht="14.5" spans="2:4">
      <c r="B31" s="100"/>
      <c r="C31" s="122"/>
      <c r="D31" s="119"/>
    </row>
    <row r="32" ht="14.5" spans="2:4">
      <c r="B32" s="100"/>
      <c r="C32" s="122"/>
      <c r="D32" s="119"/>
    </row>
    <row r="33" ht="14.5" spans="2:4">
      <c r="B33" s="100"/>
      <c r="C33" s="122"/>
      <c r="D33" s="119"/>
    </row>
    <row r="34" ht="14.5" spans="2:4">
      <c r="B34" s="100"/>
      <c r="C34" s="122"/>
      <c r="D34" s="119"/>
    </row>
    <row r="35" ht="14.5" spans="2:4">
      <c r="B35" s="100"/>
      <c r="C35" s="122"/>
      <c r="D35" s="119"/>
    </row>
    <row r="36" ht="14.5" spans="2:4">
      <c r="B36" s="100"/>
      <c r="C36" s="122"/>
      <c r="D36" s="119"/>
    </row>
    <row r="37" ht="14.5" spans="2:4">
      <c r="B37" s="100"/>
      <c r="C37" s="122"/>
      <c r="D37" s="119"/>
    </row>
    <row r="38" ht="14.5" spans="2:4">
      <c r="B38" s="100"/>
      <c r="C38" s="122"/>
      <c r="D38" s="119"/>
    </row>
    <row r="39" ht="14.5" spans="2:4">
      <c r="B39" s="100"/>
      <c r="C39" s="122"/>
      <c r="D39" s="119"/>
    </row>
    <row r="40" ht="14.5" spans="2:4">
      <c r="B40" s="100"/>
      <c r="C40" s="122"/>
      <c r="D40" s="119"/>
    </row>
    <row r="41" ht="14.5" spans="2:4">
      <c r="B41" s="100"/>
      <c r="C41" s="122"/>
      <c r="D41" s="119"/>
    </row>
    <row r="42" ht="14.5" spans="2:4">
      <c r="B42" s="100"/>
      <c r="C42" s="122"/>
      <c r="D42" s="119"/>
    </row>
    <row r="43" ht="14.5" spans="2:4">
      <c r="B43" s="100"/>
      <c r="C43" s="122"/>
      <c r="D43" s="119"/>
    </row>
    <row r="44" ht="14.5" spans="2:4">
      <c r="B44" s="100"/>
      <c r="C44" s="122"/>
      <c r="D44" s="119"/>
    </row>
    <row r="45" ht="14.5" spans="2:4">
      <c r="B45" s="100"/>
      <c r="C45" s="122"/>
      <c r="D45" s="119"/>
    </row>
    <row r="46" ht="14.5" spans="2:4">
      <c r="B46" s="100"/>
      <c r="C46" s="123"/>
      <c r="D46" s="119"/>
    </row>
    <row r="47" ht="14.5" spans="2:4">
      <c r="B47" s="100"/>
      <c r="C47" s="124"/>
      <c r="D47" s="119"/>
    </row>
    <row r="48" ht="14.5" spans="2:4">
      <c r="B48" s="100"/>
      <c r="C48" s="119"/>
      <c r="D48" s="119"/>
    </row>
    <row r="49" ht="14.5" spans="2:4">
      <c r="B49" s="100"/>
      <c r="C49" s="119"/>
      <c r="D49" s="119"/>
    </row>
    <row r="50" ht="14.5" spans="2:4">
      <c r="B50" s="100"/>
      <c r="C50" s="119"/>
      <c r="D50" s="119"/>
    </row>
    <row r="51" ht="14.5" spans="2:4">
      <c r="B51" s="100"/>
      <c r="C51" s="119"/>
      <c r="D51" s="119"/>
    </row>
    <row r="52" ht="14.5" spans="2:4">
      <c r="B52" s="100"/>
      <c r="C52" s="119"/>
      <c r="D52" s="119"/>
    </row>
    <row r="53" ht="14.5" spans="2:4">
      <c r="B53" s="100"/>
      <c r="C53" s="119"/>
      <c r="D53" s="119"/>
    </row>
    <row r="54" ht="14.5" spans="2:4">
      <c r="B54" s="100"/>
      <c r="C54" s="119"/>
      <c r="D54" s="119"/>
    </row>
    <row r="55" ht="14.5" spans="2:4">
      <c r="B55" s="100"/>
      <c r="C55" s="119"/>
      <c r="D55" s="119"/>
    </row>
    <row r="56" ht="14.5" spans="2:4">
      <c r="B56" s="100"/>
      <c r="C56" s="119"/>
      <c r="D56" s="119"/>
    </row>
    <row r="57" ht="14.5" spans="2:4">
      <c r="B57" s="100"/>
      <c r="C57" s="119"/>
      <c r="D57" s="119"/>
    </row>
    <row r="58" ht="14.5" spans="2:4">
      <c r="B58" s="100"/>
      <c r="C58" s="119"/>
      <c r="D58" s="119"/>
    </row>
    <row r="59" ht="14.5" spans="2:4">
      <c r="B59" s="100"/>
      <c r="C59" s="119"/>
      <c r="D59" s="119"/>
    </row>
    <row r="60" ht="14.5" spans="2:4">
      <c r="B60" s="100"/>
      <c r="C60" s="119"/>
      <c r="D60" s="119"/>
    </row>
    <row r="61" ht="14.5" spans="2:4">
      <c r="B61" s="100"/>
      <c r="C61" s="119"/>
      <c r="D61" s="119"/>
    </row>
    <row r="62" ht="14.5" spans="2:4">
      <c r="B62" s="100"/>
      <c r="C62" s="119"/>
      <c r="D62" s="119"/>
    </row>
    <row r="63" ht="14.5" spans="2:4">
      <c r="B63" s="100"/>
      <c r="C63" s="119"/>
      <c r="D63" s="119"/>
    </row>
    <row r="64" ht="14.5" spans="2:4">
      <c r="B64" s="100"/>
      <c r="C64" s="119"/>
      <c r="D64" s="119"/>
    </row>
    <row r="65" ht="14.5" spans="2:4">
      <c r="B65" s="100"/>
      <c r="C65" s="119"/>
      <c r="D65" s="119"/>
    </row>
    <row r="66" ht="14.5" spans="2:4">
      <c r="B66" s="100"/>
      <c r="C66" s="119"/>
      <c r="D66" s="119"/>
    </row>
    <row r="67" ht="14.5" spans="2:4">
      <c r="B67" s="100"/>
      <c r="C67" s="119"/>
      <c r="D67" s="119"/>
    </row>
    <row r="68" ht="14.5" spans="2:4">
      <c r="B68" s="100"/>
      <c r="C68" s="119"/>
      <c r="D68" s="119"/>
    </row>
    <row r="69" ht="14.5" spans="2:4">
      <c r="B69" s="100"/>
      <c r="C69" s="119"/>
      <c r="D69" s="119"/>
    </row>
    <row r="70" ht="14.5" spans="2:4">
      <c r="B70" s="100"/>
      <c r="C70" s="119"/>
      <c r="D70" s="119"/>
    </row>
    <row r="71" ht="14.5" spans="2:4">
      <c r="B71" s="100"/>
      <c r="C71" s="119"/>
      <c r="D71" s="119"/>
    </row>
    <row r="72" ht="14.5" spans="2:4">
      <c r="B72" s="100"/>
      <c r="C72" s="119"/>
      <c r="D72" s="119"/>
    </row>
    <row r="73" ht="14.5" spans="2:4">
      <c r="B73" s="100"/>
      <c r="C73" s="119"/>
      <c r="D73" s="119"/>
    </row>
    <row r="74" ht="14.5" spans="2:4">
      <c r="B74" s="100"/>
      <c r="C74" s="119"/>
      <c r="D74" s="119"/>
    </row>
    <row r="75" ht="14.5" spans="2:4">
      <c r="B75" s="100"/>
      <c r="C75" s="119"/>
      <c r="D75" s="119"/>
    </row>
    <row r="76" ht="14.5" spans="2:4">
      <c r="B76" s="100"/>
      <c r="C76" s="119"/>
      <c r="D76" s="119"/>
    </row>
    <row r="77" ht="14.5" spans="2:4">
      <c r="B77" s="100"/>
      <c r="C77" s="119"/>
      <c r="D77" s="119"/>
    </row>
    <row r="78" ht="14.5" spans="2:4">
      <c r="B78" s="100"/>
      <c r="C78" s="119"/>
      <c r="D78" s="119"/>
    </row>
    <row r="79" ht="14.5" spans="2:4">
      <c r="B79" s="100"/>
      <c r="C79" s="119"/>
      <c r="D79" s="119"/>
    </row>
    <row r="80" ht="14.5" spans="2:4">
      <c r="B80" s="100"/>
      <c r="C80" s="119"/>
      <c r="D80" s="119"/>
    </row>
    <row r="81" ht="14.5" spans="2:4">
      <c r="B81" s="100"/>
      <c r="C81" s="119"/>
      <c r="D81" s="119"/>
    </row>
    <row r="82" ht="14.5" spans="2:4">
      <c r="B82" s="100"/>
      <c r="C82" s="125"/>
      <c r="D82" s="119"/>
    </row>
    <row r="83" ht="14.5" spans="2:4">
      <c r="B83" s="100"/>
      <c r="C83" s="124"/>
      <c r="D83" s="119"/>
    </row>
    <row r="84" ht="14.5" spans="2:4">
      <c r="B84" s="100"/>
      <c r="C84" s="119"/>
      <c r="D84" s="119"/>
    </row>
    <row r="85" ht="14.5" spans="2:4">
      <c r="B85" s="100"/>
      <c r="C85" s="119"/>
      <c r="D85" s="119"/>
    </row>
    <row r="86" ht="14.5" spans="2:4">
      <c r="B86" s="100"/>
      <c r="C86" s="119"/>
      <c r="D86" s="119"/>
    </row>
    <row r="87" ht="14.5" spans="2:4">
      <c r="B87" s="100"/>
      <c r="C87" s="119"/>
      <c r="D87" s="119"/>
    </row>
    <row r="88" ht="14.5" spans="2:4">
      <c r="B88" s="100"/>
      <c r="C88" s="119"/>
      <c r="D88" s="119"/>
    </row>
    <row r="89" ht="14.5" spans="2:4">
      <c r="B89" s="100"/>
      <c r="C89" s="119"/>
      <c r="D89" s="119"/>
    </row>
    <row r="90" ht="14.5" spans="2:4">
      <c r="B90" s="100"/>
      <c r="C90" s="119"/>
      <c r="D90" s="119"/>
    </row>
    <row r="91" ht="14.5" spans="2:4">
      <c r="B91" s="100"/>
      <c r="C91" s="119"/>
      <c r="D91" s="119"/>
    </row>
    <row r="92" ht="14.5" spans="2:4">
      <c r="B92" s="100"/>
      <c r="C92" s="119"/>
      <c r="D92" s="119"/>
    </row>
    <row r="93" ht="14.5" spans="2:4">
      <c r="B93" s="100"/>
      <c r="C93" s="119"/>
      <c r="D93" s="119"/>
    </row>
    <row r="94" ht="14.5" spans="2:4">
      <c r="B94" s="100"/>
      <c r="C94" s="119"/>
      <c r="D94" s="119"/>
    </row>
    <row r="95" ht="14.5" spans="2:4">
      <c r="B95" s="100"/>
      <c r="C95" s="119"/>
      <c r="D95" s="119"/>
    </row>
    <row r="96" ht="14.5" spans="2:4">
      <c r="B96" s="100"/>
      <c r="C96" s="119"/>
      <c r="D96" s="119"/>
    </row>
    <row r="97" ht="14.5" spans="2:4">
      <c r="B97" s="100"/>
      <c r="C97" s="119"/>
      <c r="D97" s="119"/>
    </row>
    <row r="98" ht="14.5" spans="2:4">
      <c r="B98" s="100"/>
      <c r="C98" s="119"/>
      <c r="D98" s="119"/>
    </row>
    <row r="99" ht="14.5" spans="2:4">
      <c r="B99" s="100"/>
      <c r="C99" s="119"/>
      <c r="D99" s="119"/>
    </row>
    <row r="100" ht="14.5" spans="2:4">
      <c r="B100" s="100"/>
      <c r="C100" s="119"/>
      <c r="D100" s="119"/>
    </row>
    <row r="101" ht="14.5" spans="2:4">
      <c r="B101" s="100"/>
      <c r="C101" s="119"/>
      <c r="D101" s="119"/>
    </row>
    <row r="102" ht="14.5" spans="2:4">
      <c r="B102" s="100"/>
      <c r="C102" s="119"/>
      <c r="D102" s="119"/>
    </row>
    <row r="103" ht="14.5" spans="2:4">
      <c r="B103" s="100"/>
      <c r="C103" s="119"/>
      <c r="D103" s="119"/>
    </row>
    <row r="104" ht="14.5" spans="2:4">
      <c r="B104" s="100"/>
      <c r="C104" s="119"/>
      <c r="D104" s="119"/>
    </row>
    <row r="105" ht="14.5" spans="2:4">
      <c r="B105" s="100"/>
      <c r="C105" s="119"/>
      <c r="D105" s="119"/>
    </row>
    <row r="106" ht="14.5" spans="2:4">
      <c r="B106" s="100"/>
      <c r="C106" s="119"/>
      <c r="D106" s="119"/>
    </row>
    <row r="107" ht="14.5" spans="2:4">
      <c r="B107" s="100"/>
      <c r="C107" s="119"/>
      <c r="D107" s="119"/>
    </row>
    <row r="108" ht="14.5" spans="2:4">
      <c r="B108" s="100"/>
      <c r="C108" s="119"/>
      <c r="D108" s="119"/>
    </row>
    <row r="109" ht="14.5" spans="2:4">
      <c r="B109" s="100"/>
      <c r="C109" s="119"/>
      <c r="D109" s="119"/>
    </row>
    <row r="110" ht="14.5" spans="2:4">
      <c r="B110" s="100"/>
      <c r="C110" s="119"/>
      <c r="D110" s="119"/>
    </row>
    <row r="111" ht="14.5" spans="2:4">
      <c r="B111" s="100"/>
      <c r="C111" s="119"/>
      <c r="D111" s="119"/>
    </row>
    <row r="112" ht="14.5" spans="2:4">
      <c r="B112" s="100"/>
      <c r="C112" s="119"/>
      <c r="D112" s="119"/>
    </row>
    <row r="113" ht="14.5" spans="2:4">
      <c r="B113" s="100"/>
      <c r="C113" s="119"/>
      <c r="D113" s="119"/>
    </row>
    <row r="114" ht="14.5" spans="2:4">
      <c r="B114" s="100"/>
      <c r="C114" s="119"/>
      <c r="D114" s="119"/>
    </row>
    <row r="115" ht="14.5" spans="2:4">
      <c r="B115" s="100"/>
      <c r="C115" s="119"/>
      <c r="D115" s="119"/>
    </row>
    <row r="116" ht="14.5" spans="2:4">
      <c r="B116" s="100"/>
      <c r="C116" s="119"/>
      <c r="D116" s="119"/>
    </row>
    <row r="117" ht="14.5" spans="2:4">
      <c r="B117" s="100"/>
      <c r="C117" s="119"/>
      <c r="D117" s="119"/>
    </row>
    <row r="118" ht="14.5" spans="2:4">
      <c r="B118" s="100"/>
      <c r="C118" s="119"/>
      <c r="D118" s="119"/>
    </row>
    <row r="119" ht="14.5" spans="2:4">
      <c r="B119" s="100"/>
      <c r="C119" s="119"/>
      <c r="D119" s="119"/>
    </row>
    <row r="120" ht="14.5" spans="2:4">
      <c r="B120" s="100"/>
      <c r="C120" s="119"/>
      <c r="D120" s="119"/>
    </row>
    <row r="121" ht="14.5" spans="2:4">
      <c r="B121" s="100"/>
      <c r="C121" s="119"/>
      <c r="D121" s="119"/>
    </row>
    <row r="122" ht="14.5" spans="2:4">
      <c r="B122" s="100"/>
      <c r="C122" s="119"/>
      <c r="D122" s="119"/>
    </row>
    <row r="123" ht="14.5" spans="2:4">
      <c r="B123" s="100"/>
      <c r="C123" s="119"/>
      <c r="D123" s="119"/>
    </row>
    <row r="124" ht="14.5" spans="2:4">
      <c r="B124" s="100"/>
      <c r="C124" s="125"/>
      <c r="D124" s="119"/>
    </row>
    <row r="125" ht="14.5" spans="2:4">
      <c r="B125" s="100"/>
      <c r="C125" s="100"/>
      <c r="D125" s="100"/>
    </row>
  </sheetData>
  <mergeCells count="2">
    <mergeCell ref="C47:C82"/>
    <mergeCell ref="C83:C124"/>
  </mergeCells>
  <pageMargins left="0.75" right="0.75" top="1" bottom="1" header="0.5" footer="0.5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3"/>
  <sheetViews>
    <sheetView topLeftCell="A37" workbookViewId="0">
      <selection activeCell="D95" sqref="D95"/>
    </sheetView>
  </sheetViews>
  <sheetFormatPr defaultColWidth="8.72727272727273" defaultRowHeight="12.5"/>
  <cols>
    <col min="1" max="1" width="11" customWidth="1"/>
    <col min="2" max="2" width="16.4545454545455" customWidth="1"/>
    <col min="3" max="3" width="13.4545454545455" customWidth="1"/>
    <col min="4" max="4" width="9"/>
    <col min="5" max="5" width="12" customWidth="1"/>
    <col min="6" max="7" width="12.8181818181818"/>
    <col min="8" max="9" width="12.7272727272727" customWidth="1"/>
    <col min="10" max="10" width="12.8181818181818"/>
    <col min="11" max="11" width="12" customWidth="1"/>
    <col min="13" max="19" width="12.8181818181818"/>
  </cols>
  <sheetData>
    <row r="1" ht="14.5" spans="1:7">
      <c r="A1" s="97"/>
      <c r="B1" s="97"/>
      <c r="C1" s="98" t="s">
        <v>79</v>
      </c>
      <c r="D1" s="97"/>
      <c r="E1" s="97"/>
      <c r="F1" s="97"/>
      <c r="G1" s="97"/>
    </row>
    <row r="2" ht="15.25" spans="1:11">
      <c r="A2" s="99" t="s">
        <v>46</v>
      </c>
      <c r="B2" s="99" t="s">
        <v>80</v>
      </c>
      <c r="C2" s="99" t="s">
        <v>3</v>
      </c>
      <c r="D2" s="66">
        <v>2020</v>
      </c>
      <c r="E2" s="67" t="s">
        <v>81</v>
      </c>
      <c r="F2" s="67" t="s">
        <v>82</v>
      </c>
      <c r="G2" s="67" t="s">
        <v>83</v>
      </c>
      <c r="H2" s="67" t="s">
        <v>84</v>
      </c>
      <c r="I2" s="67" t="s">
        <v>85</v>
      </c>
      <c r="J2" s="67" t="s">
        <v>86</v>
      </c>
      <c r="K2" s="67" t="s">
        <v>87</v>
      </c>
    </row>
    <row r="3" ht="14.5" spans="1:19">
      <c r="A3" s="100" t="s">
        <v>66</v>
      </c>
      <c r="B3" s="102" t="s">
        <v>88</v>
      </c>
      <c r="C3" s="101" t="s">
        <v>13</v>
      </c>
      <c r="E3">
        <f>M3</f>
        <v>0</v>
      </c>
      <c r="F3">
        <f t="shared" ref="F3:K3" si="0">N3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ht="14.5" spans="1:19">
      <c r="A4" s="100" t="s">
        <v>66</v>
      </c>
      <c r="B4" s="102" t="s">
        <v>88</v>
      </c>
      <c r="C4" s="101" t="s">
        <v>16</v>
      </c>
      <c r="E4">
        <f>M4</f>
        <v>0.0024</v>
      </c>
      <c r="F4">
        <f t="shared" ref="F4:K4" si="1">N4</f>
        <v>0.388059701492537</v>
      </c>
      <c r="G4">
        <f t="shared" si="1"/>
        <v>0.147019867549669</v>
      </c>
      <c r="H4">
        <f t="shared" si="1"/>
        <v>0.371830985915492</v>
      </c>
      <c r="I4">
        <f t="shared" si="1"/>
        <v>0.0837209302325581</v>
      </c>
      <c r="J4">
        <f t="shared" si="1"/>
        <v>0.348837209302326</v>
      </c>
      <c r="K4">
        <f t="shared" si="1"/>
        <v>0.174045801526717</v>
      </c>
      <c r="M4">
        <v>0.0024</v>
      </c>
      <c r="N4">
        <v>0.388059701492537</v>
      </c>
      <c r="O4">
        <v>0.147019867549669</v>
      </c>
      <c r="P4">
        <v>0.371830985915492</v>
      </c>
      <c r="Q4">
        <v>0.0837209302325581</v>
      </c>
      <c r="R4">
        <v>0.348837209302326</v>
      </c>
      <c r="S4">
        <v>0.174045801526717</v>
      </c>
    </row>
    <row r="5" ht="14.5" spans="1:19">
      <c r="A5" s="100" t="s">
        <v>66</v>
      </c>
      <c r="B5" s="102" t="s">
        <v>88</v>
      </c>
      <c r="C5" s="101" t="s">
        <v>18</v>
      </c>
      <c r="E5">
        <f>M5</f>
        <v>1</v>
      </c>
      <c r="F5">
        <f t="shared" ref="F5:K5" si="2">N5</f>
        <v>0.758208955223881</v>
      </c>
      <c r="G5">
        <f t="shared" si="2"/>
        <v>0.993377483443709</v>
      </c>
      <c r="H5">
        <f t="shared" si="2"/>
        <v>0.811267605633803</v>
      </c>
      <c r="I5">
        <f t="shared" si="2"/>
        <v>1</v>
      </c>
      <c r="J5">
        <f t="shared" si="2"/>
        <v>0.634883720930233</v>
      </c>
      <c r="K5">
        <f t="shared" si="2"/>
        <v>1</v>
      </c>
      <c r="M5">
        <v>1</v>
      </c>
      <c r="N5">
        <v>0.758208955223881</v>
      </c>
      <c r="O5">
        <v>0.993377483443709</v>
      </c>
      <c r="P5">
        <v>0.811267605633803</v>
      </c>
      <c r="Q5">
        <v>1</v>
      </c>
      <c r="R5">
        <v>0.634883720930233</v>
      </c>
      <c r="S5">
        <v>1</v>
      </c>
    </row>
    <row r="6" ht="14.5" spans="1:19">
      <c r="A6" s="100" t="s">
        <v>66</v>
      </c>
      <c r="B6" s="102" t="s">
        <v>88</v>
      </c>
      <c r="C6" s="101" t="s">
        <v>19</v>
      </c>
      <c r="E6">
        <f>M6</f>
        <v>0</v>
      </c>
      <c r="F6">
        <f t="shared" ref="F6:K6" si="3">N6</f>
        <v>0.0417910447761194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0.0348837209302326</v>
      </c>
      <c r="K6">
        <f t="shared" si="3"/>
        <v>0</v>
      </c>
      <c r="M6">
        <v>0</v>
      </c>
      <c r="N6">
        <v>0.0417910447761194</v>
      </c>
      <c r="O6">
        <v>0</v>
      </c>
      <c r="P6">
        <v>0</v>
      </c>
      <c r="Q6">
        <v>0</v>
      </c>
      <c r="R6">
        <v>0.0348837209302326</v>
      </c>
      <c r="S6">
        <v>0</v>
      </c>
    </row>
    <row r="7" ht="14.5" spans="1:19">
      <c r="A7" s="100" t="s">
        <v>66</v>
      </c>
      <c r="B7" s="102" t="s">
        <v>88</v>
      </c>
      <c r="C7" s="101" t="s">
        <v>11</v>
      </c>
      <c r="E7">
        <f>M7</f>
        <v>0</v>
      </c>
      <c r="F7">
        <f t="shared" ref="F7:K7" si="4">N7</f>
        <v>0.0119402985074627</v>
      </c>
      <c r="G7">
        <f t="shared" si="4"/>
        <v>0.0596026490066225</v>
      </c>
      <c r="H7">
        <f t="shared" si="4"/>
        <v>0.0169014084507042</v>
      </c>
      <c r="I7">
        <f t="shared" si="4"/>
        <v>0.013953488372093</v>
      </c>
      <c r="J7">
        <f t="shared" si="4"/>
        <v>0.181395348837209</v>
      </c>
      <c r="K7">
        <f t="shared" si="4"/>
        <v>0.00916030534351145</v>
      </c>
      <c r="M7">
        <v>0</v>
      </c>
      <c r="N7">
        <v>0.0119402985074627</v>
      </c>
      <c r="O7">
        <v>0.0596026490066225</v>
      </c>
      <c r="P7">
        <v>0.0169014084507042</v>
      </c>
      <c r="Q7">
        <v>0.013953488372093</v>
      </c>
      <c r="R7">
        <v>0.181395348837209</v>
      </c>
      <c r="S7">
        <v>0.00916030534351145</v>
      </c>
    </row>
    <row r="8" ht="14.5" spans="1:1">
      <c r="A8" s="100" t="s">
        <v>64</v>
      </c>
    </row>
    <row r="9" spans="1:11">
      <c r="A9" s="103" t="s">
        <v>89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</row>
    <row r="10" ht="14.5" spans="1:19">
      <c r="A10" s="100" t="s">
        <v>67</v>
      </c>
      <c r="B10" s="102" t="s">
        <v>88</v>
      </c>
      <c r="C10" t="s">
        <v>13</v>
      </c>
      <c r="E10">
        <f>M10</f>
        <v>0.458035714285715</v>
      </c>
      <c r="F10">
        <f t="shared" ref="F10:K10" si="5">N10</f>
        <v>0.468045977011494</v>
      </c>
      <c r="G10">
        <f t="shared" si="5"/>
        <v>0.251046025104602</v>
      </c>
      <c r="H10">
        <f t="shared" si="5"/>
        <v>0</v>
      </c>
      <c r="I10">
        <f t="shared" si="5"/>
        <v>0</v>
      </c>
      <c r="J10">
        <f t="shared" si="5"/>
        <v>0.16978021978022</v>
      </c>
      <c r="K10">
        <f t="shared" si="5"/>
        <v>0.219347581552306</v>
      </c>
      <c r="M10">
        <v>0.458035714285715</v>
      </c>
      <c r="N10">
        <v>0.468045977011494</v>
      </c>
      <c r="O10">
        <v>0.251046025104602</v>
      </c>
      <c r="P10">
        <v>0</v>
      </c>
      <c r="Q10">
        <v>0</v>
      </c>
      <c r="R10">
        <v>0.16978021978022</v>
      </c>
      <c r="S10">
        <v>0.219347581552306</v>
      </c>
    </row>
    <row r="11" ht="14.5" spans="1:19">
      <c r="A11" s="100" t="s">
        <v>67</v>
      </c>
      <c r="B11" s="102" t="s">
        <v>88</v>
      </c>
      <c r="C11" t="s">
        <v>16</v>
      </c>
      <c r="E11">
        <f t="shared" ref="E11:E19" si="6">M11</f>
        <v>0</v>
      </c>
      <c r="F11">
        <f t="shared" ref="F11:K11" si="7">N11</f>
        <v>0.24183908045977</v>
      </c>
      <c r="G11">
        <f t="shared" si="7"/>
        <v>0.312970711297072</v>
      </c>
      <c r="H11">
        <f t="shared" si="7"/>
        <v>1.2</v>
      </c>
      <c r="I11">
        <f t="shared" si="7"/>
        <v>0</v>
      </c>
      <c r="J11">
        <f t="shared" si="7"/>
        <v>0.204395604395604</v>
      </c>
      <c r="K11">
        <f t="shared" si="7"/>
        <v>0.177502812148482</v>
      </c>
      <c r="M11">
        <v>0</v>
      </c>
      <c r="N11">
        <v>0.24183908045977</v>
      </c>
      <c r="O11">
        <v>0.312970711297072</v>
      </c>
      <c r="P11">
        <v>1.2</v>
      </c>
      <c r="Q11">
        <v>0</v>
      </c>
      <c r="R11">
        <v>0.204395604395604</v>
      </c>
      <c r="S11">
        <v>0.177502812148482</v>
      </c>
    </row>
    <row r="12" ht="14.5" spans="1:19">
      <c r="A12" s="100" t="s">
        <v>67</v>
      </c>
      <c r="B12" s="102" t="s">
        <v>88</v>
      </c>
      <c r="C12" t="s">
        <v>18</v>
      </c>
      <c r="E12">
        <f t="shared" si="6"/>
        <v>0</v>
      </c>
      <c r="F12">
        <f t="shared" ref="F12:K12" si="8">N12</f>
        <v>0.00275862068965517</v>
      </c>
      <c r="G12">
        <f t="shared" si="8"/>
        <v>0.00334728033472804</v>
      </c>
      <c r="H12">
        <f t="shared" si="8"/>
        <v>0</v>
      </c>
      <c r="I12">
        <f t="shared" si="8"/>
        <v>0</v>
      </c>
      <c r="J12">
        <f t="shared" si="8"/>
        <v>0.00164835164835164</v>
      </c>
      <c r="K12">
        <f t="shared" si="8"/>
        <v>0.00134983127109112</v>
      </c>
      <c r="M12">
        <v>0</v>
      </c>
      <c r="N12">
        <v>0.00275862068965517</v>
      </c>
      <c r="O12">
        <v>0.00334728033472804</v>
      </c>
      <c r="P12">
        <v>0</v>
      </c>
      <c r="Q12">
        <v>0</v>
      </c>
      <c r="R12">
        <v>0.00164835164835164</v>
      </c>
      <c r="S12">
        <v>0.00134983127109112</v>
      </c>
    </row>
    <row r="13" ht="14.5" spans="1:19">
      <c r="A13" s="100" t="s">
        <v>67</v>
      </c>
      <c r="B13" s="102" t="s">
        <v>88</v>
      </c>
      <c r="C13" t="s">
        <v>19</v>
      </c>
      <c r="E13">
        <f t="shared" si="6"/>
        <v>0</v>
      </c>
      <c r="F13">
        <f t="shared" ref="F13:K13" si="9">N13</f>
        <v>0.00735632183908046</v>
      </c>
      <c r="G13">
        <f t="shared" si="9"/>
        <v>0.0234309623430962</v>
      </c>
      <c r="H13">
        <f t="shared" si="9"/>
        <v>0</v>
      </c>
      <c r="I13">
        <f t="shared" si="9"/>
        <v>0</v>
      </c>
      <c r="J13">
        <f t="shared" si="9"/>
        <v>0</v>
      </c>
      <c r="K13">
        <f t="shared" si="9"/>
        <v>0.000674915635545557</v>
      </c>
      <c r="M13">
        <v>0</v>
      </c>
      <c r="N13">
        <v>0.00735632183908046</v>
      </c>
      <c r="O13">
        <v>0.0234309623430962</v>
      </c>
      <c r="P13">
        <v>0</v>
      </c>
      <c r="Q13">
        <v>0</v>
      </c>
      <c r="R13">
        <v>0</v>
      </c>
      <c r="S13">
        <v>0.000674915635545557</v>
      </c>
    </row>
    <row r="14" ht="14.5" spans="1:19">
      <c r="A14" s="100" t="s">
        <v>67</v>
      </c>
      <c r="B14" s="102" t="s">
        <v>88</v>
      </c>
      <c r="C14" t="s">
        <v>20</v>
      </c>
      <c r="E14">
        <f t="shared" si="6"/>
        <v>0</v>
      </c>
      <c r="F14">
        <f t="shared" ref="F14:K14" si="10">N14</f>
        <v>0</v>
      </c>
      <c r="G14">
        <f t="shared" si="10"/>
        <v>0</v>
      </c>
      <c r="H14">
        <f t="shared" si="10"/>
        <v>0</v>
      </c>
      <c r="I14">
        <f t="shared" si="10"/>
        <v>0</v>
      </c>
      <c r="J14">
        <f t="shared" si="10"/>
        <v>0</v>
      </c>
      <c r="K14">
        <f t="shared" si="10"/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ht="14.5" spans="1:19">
      <c r="A15" s="100" t="s">
        <v>67</v>
      </c>
      <c r="B15" s="102" t="s">
        <v>88</v>
      </c>
      <c r="C15" t="s">
        <v>11</v>
      </c>
      <c r="E15">
        <f t="shared" si="6"/>
        <v>0</v>
      </c>
      <c r="F15">
        <f t="shared" ref="F15:K15" si="11">N15</f>
        <v>0.000919540229885058</v>
      </c>
      <c r="G15">
        <f t="shared" si="11"/>
        <v>0.00167364016736401</v>
      </c>
      <c r="H15">
        <f t="shared" si="11"/>
        <v>0</v>
      </c>
      <c r="I15">
        <f t="shared" si="11"/>
        <v>0</v>
      </c>
      <c r="J15">
        <f t="shared" si="11"/>
        <v>0</v>
      </c>
      <c r="K15">
        <f t="shared" si="11"/>
        <v>0.000674915635545557</v>
      </c>
      <c r="M15">
        <v>0</v>
      </c>
      <c r="N15">
        <v>0.000919540229885058</v>
      </c>
      <c r="O15">
        <v>0.00167364016736401</v>
      </c>
      <c r="P15">
        <v>0</v>
      </c>
      <c r="Q15">
        <v>0</v>
      </c>
      <c r="R15">
        <v>0</v>
      </c>
      <c r="S15">
        <v>0.000674915635545557</v>
      </c>
    </row>
    <row r="16" ht="14.5" spans="1:19">
      <c r="A16" s="100" t="s">
        <v>67</v>
      </c>
      <c r="B16" s="102" t="s">
        <v>88</v>
      </c>
      <c r="C16" t="s">
        <v>21</v>
      </c>
      <c r="E16">
        <f t="shared" si="6"/>
        <v>0</v>
      </c>
      <c r="F16">
        <f t="shared" ref="F16:K16" si="12">N16</f>
        <v>0</v>
      </c>
      <c r="G16">
        <f t="shared" si="12"/>
        <v>0</v>
      </c>
      <c r="H16">
        <f t="shared" si="12"/>
        <v>0</v>
      </c>
      <c r="I16">
        <f t="shared" si="12"/>
        <v>0</v>
      </c>
      <c r="J16">
        <f t="shared" si="12"/>
        <v>0</v>
      </c>
      <c r="K16">
        <f t="shared" si="12"/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ht="14.5" spans="1:19">
      <c r="A17" s="100" t="s">
        <v>67</v>
      </c>
      <c r="B17" s="102" t="s">
        <v>88</v>
      </c>
      <c r="C17" t="s">
        <v>23</v>
      </c>
      <c r="E17">
        <f t="shared" si="6"/>
        <v>0</v>
      </c>
      <c r="F17">
        <f t="shared" ref="F17:K17" si="13">N17</f>
        <v>0</v>
      </c>
      <c r="G17">
        <f t="shared" si="13"/>
        <v>0</v>
      </c>
      <c r="H17">
        <f t="shared" si="13"/>
        <v>0</v>
      </c>
      <c r="I17">
        <f t="shared" si="13"/>
        <v>0</v>
      </c>
      <c r="J17">
        <f t="shared" si="13"/>
        <v>0</v>
      </c>
      <c r="K17">
        <f t="shared" si="13"/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ht="14.5" spans="1:19">
      <c r="A18" s="100" t="s">
        <v>67</v>
      </c>
      <c r="B18" s="102" t="s">
        <v>88</v>
      </c>
      <c r="C18" t="s">
        <v>25</v>
      </c>
      <c r="E18">
        <f t="shared" si="6"/>
        <v>0.741964285714285</v>
      </c>
      <c r="F18">
        <f t="shared" ref="F18:K18" si="14">N18</f>
        <v>0.479080459770115</v>
      </c>
      <c r="G18">
        <f t="shared" si="14"/>
        <v>0.607531380753138</v>
      </c>
      <c r="H18">
        <f t="shared" si="14"/>
        <v>0</v>
      </c>
      <c r="I18">
        <f t="shared" si="14"/>
        <v>1.2</v>
      </c>
      <c r="J18">
        <f t="shared" si="14"/>
        <v>0.824175824175824</v>
      </c>
      <c r="K18">
        <f t="shared" si="14"/>
        <v>0.80044994375703</v>
      </c>
      <c r="M18">
        <v>0.741964285714285</v>
      </c>
      <c r="N18">
        <v>0.479080459770115</v>
      </c>
      <c r="O18">
        <v>0.607531380753138</v>
      </c>
      <c r="P18">
        <v>0</v>
      </c>
      <c r="Q18">
        <v>1.2</v>
      </c>
      <c r="R18">
        <v>0.824175824175824</v>
      </c>
      <c r="S18">
        <v>0.80044994375703</v>
      </c>
    </row>
    <row r="19" ht="14.5" spans="1:19">
      <c r="A19" s="100" t="s">
        <v>67</v>
      </c>
      <c r="B19" s="102" t="s">
        <v>88</v>
      </c>
      <c r="C19" t="s">
        <v>26</v>
      </c>
      <c r="E19">
        <f t="shared" si="6"/>
        <v>0</v>
      </c>
      <c r="F19">
        <f t="shared" ref="F19:K19" si="15">N19</f>
        <v>0</v>
      </c>
      <c r="G19">
        <f t="shared" si="15"/>
        <v>0</v>
      </c>
      <c r="H19">
        <f t="shared" si="15"/>
        <v>0</v>
      </c>
      <c r="I19">
        <f t="shared" si="15"/>
        <v>0</v>
      </c>
      <c r="J19">
        <f t="shared" si="15"/>
        <v>0</v>
      </c>
      <c r="K19">
        <f t="shared" si="15"/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">
      <c r="A20" t="s">
        <v>64</v>
      </c>
    </row>
    <row r="21" spans="1:11">
      <c r="A21" s="103" t="s">
        <v>90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ht="14.5" spans="1:19">
      <c r="A22" s="100" t="s">
        <v>68</v>
      </c>
      <c r="B22" s="102" t="s">
        <v>88</v>
      </c>
      <c r="C22" t="s">
        <v>13</v>
      </c>
      <c r="E22">
        <f>M22</f>
        <v>0</v>
      </c>
      <c r="F22">
        <f t="shared" ref="F22:K31" si="16">N22</f>
        <v>1</v>
      </c>
      <c r="G22">
        <f t="shared" si="16"/>
        <v>0.542131979695432</v>
      </c>
      <c r="H22">
        <f t="shared" si="16"/>
        <v>0.313005061306841</v>
      </c>
      <c r="I22">
        <f t="shared" si="16"/>
        <v>0.313005061306841</v>
      </c>
      <c r="J22">
        <f t="shared" si="16"/>
        <v>0</v>
      </c>
      <c r="K22">
        <f t="shared" si="16"/>
        <v>0</v>
      </c>
      <c r="M22">
        <v>0</v>
      </c>
      <c r="N22">
        <v>1</v>
      </c>
      <c r="O22">
        <v>0.542131979695432</v>
      </c>
      <c r="P22">
        <v>0.313005061306841</v>
      </c>
      <c r="Q22">
        <v>0.313005061306841</v>
      </c>
      <c r="R22">
        <v>0</v>
      </c>
      <c r="S22">
        <v>0</v>
      </c>
    </row>
    <row r="23" ht="14.5" spans="1:19">
      <c r="A23" s="100" t="s">
        <v>68</v>
      </c>
      <c r="B23" s="102" t="s">
        <v>88</v>
      </c>
      <c r="C23" t="s">
        <v>16</v>
      </c>
      <c r="E23">
        <f t="shared" ref="E23:E31" si="17">M23</f>
        <v>0</v>
      </c>
      <c r="F23">
        <f t="shared" si="16"/>
        <v>0.170092547491476</v>
      </c>
      <c r="G23">
        <f t="shared" si="16"/>
        <v>0.621319796954315</v>
      </c>
      <c r="H23">
        <f t="shared" si="16"/>
        <v>0.158282468889158</v>
      </c>
      <c r="I23">
        <f t="shared" si="16"/>
        <v>0.158282468889158</v>
      </c>
      <c r="J23">
        <f t="shared" si="16"/>
        <v>0</v>
      </c>
      <c r="K23">
        <f t="shared" si="16"/>
        <v>0</v>
      </c>
      <c r="M23">
        <v>0</v>
      </c>
      <c r="N23">
        <v>0.170092547491476</v>
      </c>
      <c r="O23">
        <v>0.621319796954315</v>
      </c>
      <c r="P23">
        <v>0.158282468889158</v>
      </c>
      <c r="Q23">
        <v>0.158282468889158</v>
      </c>
      <c r="R23">
        <v>0</v>
      </c>
      <c r="S23">
        <v>0</v>
      </c>
    </row>
    <row r="24" ht="14.5" spans="1:19">
      <c r="A24" s="100" t="s">
        <v>68</v>
      </c>
      <c r="B24" s="102" t="s">
        <v>88</v>
      </c>
      <c r="C24" t="s">
        <v>18</v>
      </c>
      <c r="E24">
        <f t="shared" si="17"/>
        <v>0</v>
      </c>
      <c r="F24">
        <f t="shared" si="16"/>
        <v>0</v>
      </c>
      <c r="G24">
        <f t="shared" si="16"/>
        <v>0.0304568527918782</v>
      </c>
      <c r="H24">
        <f t="shared" si="16"/>
        <v>0.00609137055837564</v>
      </c>
      <c r="I24">
        <f t="shared" si="16"/>
        <v>0.00609137055837564</v>
      </c>
      <c r="J24">
        <f t="shared" si="16"/>
        <v>0</v>
      </c>
      <c r="K24">
        <f t="shared" si="16"/>
        <v>0</v>
      </c>
      <c r="M24">
        <v>0</v>
      </c>
      <c r="N24">
        <v>0</v>
      </c>
      <c r="O24">
        <v>0.0304568527918782</v>
      </c>
      <c r="P24">
        <v>0.00609137055837564</v>
      </c>
      <c r="Q24">
        <v>0.00609137055837564</v>
      </c>
      <c r="R24">
        <v>0</v>
      </c>
      <c r="S24">
        <v>0</v>
      </c>
    </row>
    <row r="25" ht="14.5" spans="1:19">
      <c r="A25" s="100" t="s">
        <v>68</v>
      </c>
      <c r="B25" s="102" t="s">
        <v>88</v>
      </c>
      <c r="C25" t="s">
        <v>19</v>
      </c>
      <c r="E25">
        <f t="shared" si="17"/>
        <v>0</v>
      </c>
      <c r="F25">
        <f t="shared" si="16"/>
        <v>0.00467608377983438</v>
      </c>
      <c r="G25">
        <f t="shared" si="16"/>
        <v>0</v>
      </c>
      <c r="H25">
        <f t="shared" si="16"/>
        <v>0.000935216755966878</v>
      </c>
      <c r="I25">
        <f t="shared" si="16"/>
        <v>0.000935216755966878</v>
      </c>
      <c r="J25">
        <f t="shared" si="16"/>
        <v>0</v>
      </c>
      <c r="K25">
        <f t="shared" si="16"/>
        <v>0</v>
      </c>
      <c r="M25">
        <v>0</v>
      </c>
      <c r="N25">
        <v>0.00467608377983438</v>
      </c>
      <c r="O25">
        <v>0</v>
      </c>
      <c r="P25">
        <v>0.000935216755966878</v>
      </c>
      <c r="Q25">
        <v>0.000935216755966878</v>
      </c>
      <c r="R25">
        <v>0</v>
      </c>
      <c r="S25">
        <v>0</v>
      </c>
    </row>
    <row r="26" ht="14.5" spans="1:19">
      <c r="A26" s="100" t="s">
        <v>68</v>
      </c>
      <c r="B26" s="102" t="s">
        <v>88</v>
      </c>
      <c r="C26" t="s">
        <v>20</v>
      </c>
      <c r="E26">
        <f t="shared" si="17"/>
        <v>0</v>
      </c>
      <c r="F26">
        <f t="shared" si="16"/>
        <v>0.000584510472479299</v>
      </c>
      <c r="G26">
        <f t="shared" si="16"/>
        <v>0</v>
      </c>
      <c r="H26">
        <f t="shared" si="16"/>
        <v>0.00011690209449586</v>
      </c>
      <c r="I26">
        <f t="shared" si="16"/>
        <v>0.00011690209449586</v>
      </c>
      <c r="J26">
        <f t="shared" si="16"/>
        <v>0</v>
      </c>
      <c r="K26">
        <f t="shared" si="16"/>
        <v>0</v>
      </c>
      <c r="M26">
        <v>0</v>
      </c>
      <c r="N26">
        <v>0.000584510472479299</v>
      </c>
      <c r="O26">
        <v>0</v>
      </c>
      <c r="P26">
        <v>0.00011690209449586</v>
      </c>
      <c r="Q26">
        <v>0.00011690209449586</v>
      </c>
      <c r="R26">
        <v>0</v>
      </c>
      <c r="S26">
        <v>0</v>
      </c>
    </row>
    <row r="27" ht="14.5" spans="1:19">
      <c r="A27" s="100" t="s">
        <v>68</v>
      </c>
      <c r="B27" s="102" t="s">
        <v>88</v>
      </c>
      <c r="C27" t="s">
        <v>11</v>
      </c>
      <c r="E27">
        <f t="shared" si="17"/>
        <v>0</v>
      </c>
      <c r="F27">
        <f t="shared" si="16"/>
        <v>0.000584510472479299</v>
      </c>
      <c r="G27">
        <f t="shared" si="16"/>
        <v>0</v>
      </c>
      <c r="H27">
        <f t="shared" si="16"/>
        <v>0.00011690209449586</v>
      </c>
      <c r="I27">
        <f t="shared" si="16"/>
        <v>0.00011690209449586</v>
      </c>
      <c r="J27">
        <f t="shared" si="16"/>
        <v>0</v>
      </c>
      <c r="K27">
        <f t="shared" si="16"/>
        <v>0</v>
      </c>
      <c r="M27">
        <v>0</v>
      </c>
      <c r="N27">
        <v>0.000584510472479299</v>
      </c>
      <c r="O27">
        <v>0</v>
      </c>
      <c r="P27">
        <v>0.00011690209449586</v>
      </c>
      <c r="Q27">
        <v>0.00011690209449586</v>
      </c>
      <c r="R27">
        <v>0</v>
      </c>
      <c r="S27">
        <v>0</v>
      </c>
    </row>
    <row r="28" ht="14.5" spans="1:19">
      <c r="A28" s="100" t="s">
        <v>68</v>
      </c>
      <c r="B28" s="102" t="s">
        <v>88</v>
      </c>
      <c r="C28" t="s">
        <v>21</v>
      </c>
      <c r="E28">
        <f t="shared" si="17"/>
        <v>0</v>
      </c>
      <c r="F28">
        <f t="shared" si="16"/>
        <v>0</v>
      </c>
      <c r="G28">
        <f t="shared" si="16"/>
        <v>0</v>
      </c>
      <c r="H28">
        <f t="shared" si="16"/>
        <v>0</v>
      </c>
      <c r="I28">
        <f t="shared" si="16"/>
        <v>0</v>
      </c>
      <c r="J28">
        <f t="shared" si="16"/>
        <v>0</v>
      </c>
      <c r="K28">
        <f t="shared" si="16"/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ht="14.5" spans="1:19">
      <c r="A29" s="100" t="s">
        <v>68</v>
      </c>
      <c r="B29" s="102" t="s">
        <v>88</v>
      </c>
      <c r="C29" t="s">
        <v>23</v>
      </c>
      <c r="E29">
        <f t="shared" si="17"/>
        <v>0</v>
      </c>
      <c r="F29">
        <f t="shared" si="16"/>
        <v>0</v>
      </c>
      <c r="G29">
        <f t="shared" si="16"/>
        <v>0</v>
      </c>
      <c r="H29">
        <f t="shared" si="16"/>
        <v>0</v>
      </c>
      <c r="I29">
        <f t="shared" si="16"/>
        <v>0</v>
      </c>
      <c r="J29">
        <f t="shared" si="16"/>
        <v>0</v>
      </c>
      <c r="K29">
        <f t="shared" si="16"/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ht="14.5" spans="1:19">
      <c r="A30" s="100" t="s">
        <v>68</v>
      </c>
      <c r="B30" s="102" t="s">
        <v>88</v>
      </c>
      <c r="C30" t="s">
        <v>25</v>
      </c>
      <c r="E30">
        <f t="shared" si="17"/>
        <v>1</v>
      </c>
      <c r="F30">
        <f t="shared" si="16"/>
        <v>0.0011690209449586</v>
      </c>
      <c r="G30">
        <f t="shared" si="16"/>
        <v>0.00609137055837564</v>
      </c>
      <c r="H30">
        <f t="shared" si="16"/>
        <v>0.721452078300667</v>
      </c>
      <c r="I30">
        <f t="shared" si="16"/>
        <v>0.721452078300667</v>
      </c>
      <c r="J30">
        <f t="shared" si="16"/>
        <v>1</v>
      </c>
      <c r="K30">
        <f t="shared" si="16"/>
        <v>1</v>
      </c>
      <c r="M30">
        <v>1</v>
      </c>
      <c r="N30">
        <v>0.0011690209449586</v>
      </c>
      <c r="O30">
        <v>0.00609137055837564</v>
      </c>
      <c r="P30">
        <v>0.721452078300667</v>
      </c>
      <c r="Q30">
        <v>0.721452078300667</v>
      </c>
      <c r="R30">
        <v>1</v>
      </c>
      <c r="S30">
        <v>1</v>
      </c>
    </row>
    <row r="31" ht="14.5" spans="1:19">
      <c r="A31" s="100" t="s">
        <v>68</v>
      </c>
      <c r="B31" s="102" t="s">
        <v>88</v>
      </c>
      <c r="C31" t="s">
        <v>26</v>
      </c>
      <c r="E31">
        <f t="shared" si="17"/>
        <v>0</v>
      </c>
      <c r="F31">
        <f t="shared" si="16"/>
        <v>0</v>
      </c>
      <c r="G31">
        <f t="shared" si="16"/>
        <v>0</v>
      </c>
      <c r="H31">
        <f t="shared" si="16"/>
        <v>0</v>
      </c>
      <c r="I31">
        <f t="shared" si="16"/>
        <v>0</v>
      </c>
      <c r="J31">
        <f t="shared" si="16"/>
        <v>0</v>
      </c>
      <c r="K31">
        <f t="shared" si="16"/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">
      <c r="A32" t="s">
        <v>64</v>
      </c>
    </row>
    <row r="33" spans="1:11">
      <c r="A33" s="103" t="s">
        <v>91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ht="14.5" spans="1:19">
      <c r="A34" s="100" t="s">
        <v>69</v>
      </c>
      <c r="B34" s="102" t="s">
        <v>88</v>
      </c>
      <c r="C34" t="s">
        <v>13</v>
      </c>
      <c r="E34">
        <f>M34</f>
        <v>0</v>
      </c>
      <c r="F34">
        <f t="shared" ref="F34:K34" si="18">N34</f>
        <v>0</v>
      </c>
      <c r="G34">
        <f t="shared" si="18"/>
        <v>0.08698224852071</v>
      </c>
      <c r="H34">
        <f t="shared" si="18"/>
        <v>0.0368631163708087</v>
      </c>
      <c r="I34">
        <f t="shared" si="18"/>
        <v>0</v>
      </c>
      <c r="J34">
        <f t="shared" si="18"/>
        <v>0.0973333333333333</v>
      </c>
      <c r="K34">
        <f t="shared" si="18"/>
        <v>0.0368631163708087</v>
      </c>
      <c r="M34">
        <v>0</v>
      </c>
      <c r="N34">
        <v>0</v>
      </c>
      <c r="O34">
        <v>0.08698224852071</v>
      </c>
      <c r="P34">
        <v>0.0368631163708087</v>
      </c>
      <c r="Q34">
        <v>0</v>
      </c>
      <c r="R34">
        <v>0.0973333333333333</v>
      </c>
      <c r="S34">
        <v>0.0368631163708087</v>
      </c>
    </row>
    <row r="35" ht="14.5" spans="1:19">
      <c r="A35" s="100" t="s">
        <v>69</v>
      </c>
      <c r="B35" s="102" t="s">
        <v>88</v>
      </c>
      <c r="C35" t="s">
        <v>16</v>
      </c>
      <c r="E35">
        <f t="shared" ref="E35:E43" si="19">M35</f>
        <v>0</v>
      </c>
      <c r="F35">
        <f t="shared" ref="F35:K35" si="20">N35</f>
        <v>0</v>
      </c>
      <c r="G35">
        <f t="shared" si="20"/>
        <v>0.214792899408284</v>
      </c>
      <c r="H35">
        <f t="shared" si="20"/>
        <v>0.0944252465483234</v>
      </c>
      <c r="I35">
        <f t="shared" si="20"/>
        <v>0</v>
      </c>
      <c r="J35">
        <f t="shared" si="20"/>
        <v>0.257333333333333</v>
      </c>
      <c r="K35">
        <f t="shared" si="20"/>
        <v>0.0944252465483234</v>
      </c>
      <c r="M35">
        <v>0</v>
      </c>
      <c r="N35">
        <v>0</v>
      </c>
      <c r="O35">
        <v>0.214792899408284</v>
      </c>
      <c r="P35">
        <v>0.0944252465483234</v>
      </c>
      <c r="Q35">
        <v>0</v>
      </c>
      <c r="R35">
        <v>0.257333333333333</v>
      </c>
      <c r="S35">
        <v>0.0944252465483234</v>
      </c>
    </row>
    <row r="36" ht="14.5" spans="1:19">
      <c r="A36" s="100" t="s">
        <v>69</v>
      </c>
      <c r="B36" s="102" t="s">
        <v>88</v>
      </c>
      <c r="C36" t="s">
        <v>18</v>
      </c>
      <c r="E36">
        <f t="shared" si="19"/>
        <v>0</v>
      </c>
      <c r="F36">
        <f t="shared" ref="F36:K36" si="21">N36</f>
        <v>0</v>
      </c>
      <c r="G36">
        <f t="shared" si="21"/>
        <v>0</v>
      </c>
      <c r="H36">
        <f t="shared" si="21"/>
        <v>0</v>
      </c>
      <c r="I36">
        <f t="shared" si="21"/>
        <v>0</v>
      </c>
      <c r="J36">
        <f t="shared" si="21"/>
        <v>0</v>
      </c>
      <c r="K36">
        <f t="shared" si="21"/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ht="14.5" spans="1:19">
      <c r="A37" s="100" t="s">
        <v>69</v>
      </c>
      <c r="B37" s="102" t="s">
        <v>88</v>
      </c>
      <c r="C37" t="s">
        <v>19</v>
      </c>
      <c r="E37">
        <f t="shared" si="19"/>
        <v>1</v>
      </c>
      <c r="F37">
        <f t="shared" ref="F37:K37" si="22">N37</f>
        <v>0.00662983425414365</v>
      </c>
      <c r="G37">
        <f t="shared" si="22"/>
        <v>0.00177514792899408</v>
      </c>
      <c r="H37">
        <f t="shared" si="22"/>
        <v>0.241680996436627</v>
      </c>
      <c r="I37">
        <f t="shared" si="22"/>
        <v>0</v>
      </c>
      <c r="J37">
        <f t="shared" si="22"/>
        <v>0</v>
      </c>
      <c r="K37">
        <f t="shared" si="22"/>
        <v>0.241680996436627</v>
      </c>
      <c r="M37">
        <v>1</v>
      </c>
      <c r="N37">
        <v>0.00662983425414365</v>
      </c>
      <c r="O37">
        <v>0.00177514792899408</v>
      </c>
      <c r="P37">
        <v>0.241680996436627</v>
      </c>
      <c r="Q37">
        <v>0</v>
      </c>
      <c r="R37">
        <v>0</v>
      </c>
      <c r="S37">
        <v>0.241680996436627</v>
      </c>
    </row>
    <row r="38" ht="14.5" spans="1:19">
      <c r="A38" s="100" t="s">
        <v>69</v>
      </c>
      <c r="B38" s="102" t="s">
        <v>88</v>
      </c>
      <c r="C38" t="s">
        <v>20</v>
      </c>
      <c r="E38">
        <f t="shared" si="19"/>
        <v>0</v>
      </c>
      <c r="F38">
        <f t="shared" ref="F38:K38" si="23">N38</f>
        <v>1</v>
      </c>
      <c r="G38">
        <f t="shared" si="23"/>
        <v>0.889349112426036</v>
      </c>
      <c r="H38">
        <f t="shared" si="23"/>
        <v>0.821632621748558</v>
      </c>
      <c r="I38">
        <f t="shared" si="23"/>
        <v>1</v>
      </c>
      <c r="J38">
        <f t="shared" si="23"/>
        <v>0.845333333333333</v>
      </c>
      <c r="K38">
        <f t="shared" si="23"/>
        <v>0.821632621748558</v>
      </c>
      <c r="M38">
        <v>0</v>
      </c>
      <c r="N38">
        <v>1</v>
      </c>
      <c r="O38">
        <v>0.889349112426036</v>
      </c>
      <c r="P38">
        <v>0.821632621748558</v>
      </c>
      <c r="Q38">
        <v>1</v>
      </c>
      <c r="R38">
        <v>0.845333333333333</v>
      </c>
      <c r="S38">
        <v>0.821632621748558</v>
      </c>
    </row>
    <row r="39" ht="14.5" spans="1:19">
      <c r="A39" s="100" t="s">
        <v>69</v>
      </c>
      <c r="B39" s="102" t="s">
        <v>88</v>
      </c>
      <c r="C39" t="s">
        <v>11</v>
      </c>
      <c r="E39">
        <f t="shared" si="19"/>
        <v>0</v>
      </c>
      <c r="F39">
        <f t="shared" ref="F39:K39" si="24">N39</f>
        <v>0.0198895027624309</v>
      </c>
      <c r="G39">
        <f t="shared" si="24"/>
        <v>0.00710059171597633</v>
      </c>
      <c r="H39">
        <f t="shared" si="24"/>
        <v>0.00539801889568145</v>
      </c>
      <c r="I39">
        <f t="shared" si="24"/>
        <v>0</v>
      </c>
      <c r="J39">
        <f t="shared" si="24"/>
        <v>0</v>
      </c>
      <c r="K39">
        <f t="shared" si="24"/>
        <v>0.00539801889568145</v>
      </c>
      <c r="M39">
        <v>0</v>
      </c>
      <c r="N39">
        <v>0.0198895027624309</v>
      </c>
      <c r="O39">
        <v>0.00710059171597633</v>
      </c>
      <c r="P39">
        <v>0.00539801889568145</v>
      </c>
      <c r="Q39">
        <v>0</v>
      </c>
      <c r="R39">
        <v>0</v>
      </c>
      <c r="S39">
        <v>0.00539801889568145</v>
      </c>
    </row>
    <row r="40" ht="14.5" spans="1:19">
      <c r="A40" s="100" t="s">
        <v>69</v>
      </c>
      <c r="B40" s="102" t="s">
        <v>88</v>
      </c>
      <c r="C40" t="s">
        <v>21</v>
      </c>
      <c r="E40">
        <f t="shared" si="19"/>
        <v>0</v>
      </c>
      <c r="F40">
        <f t="shared" ref="F40:K40" si="25">N40</f>
        <v>0</v>
      </c>
      <c r="G40">
        <f t="shared" si="25"/>
        <v>0</v>
      </c>
      <c r="H40">
        <f t="shared" si="25"/>
        <v>0</v>
      </c>
      <c r="I40">
        <f t="shared" si="25"/>
        <v>0</v>
      </c>
      <c r="J40">
        <f t="shared" si="25"/>
        <v>0</v>
      </c>
      <c r="K40">
        <f t="shared" si="25"/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ht="14.5" spans="1:19">
      <c r="A41" s="100" t="s">
        <v>69</v>
      </c>
      <c r="B41" s="102" t="s">
        <v>88</v>
      </c>
      <c r="C41" t="s">
        <v>23</v>
      </c>
      <c r="E41">
        <f t="shared" si="19"/>
        <v>0</v>
      </c>
      <c r="F41">
        <f t="shared" ref="F41:K41" si="26">N41</f>
        <v>0</v>
      </c>
      <c r="G41">
        <f t="shared" si="26"/>
        <v>0</v>
      </c>
      <c r="H41">
        <f t="shared" si="26"/>
        <v>0</v>
      </c>
      <c r="I41">
        <f t="shared" si="26"/>
        <v>0</v>
      </c>
      <c r="J41">
        <f t="shared" si="26"/>
        <v>0</v>
      </c>
      <c r="K41">
        <f t="shared" si="26"/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ht="14.5" spans="1:19">
      <c r="A42" s="100" t="s">
        <v>69</v>
      </c>
      <c r="B42" s="102" t="s">
        <v>88</v>
      </c>
      <c r="C42" t="s">
        <v>25</v>
      </c>
      <c r="E42">
        <f t="shared" si="19"/>
        <v>0</v>
      </c>
      <c r="F42">
        <f t="shared" ref="F42:K42" si="27">N42</f>
        <v>0</v>
      </c>
      <c r="G42">
        <f t="shared" si="27"/>
        <v>0</v>
      </c>
      <c r="H42">
        <f t="shared" si="27"/>
        <v>0</v>
      </c>
      <c r="I42">
        <f t="shared" si="27"/>
        <v>0</v>
      </c>
      <c r="J42">
        <f t="shared" si="27"/>
        <v>0</v>
      </c>
      <c r="K42">
        <f t="shared" si="27"/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ht="14.5" spans="1:19">
      <c r="A43" s="100" t="s">
        <v>69</v>
      </c>
      <c r="B43" s="102" t="s">
        <v>88</v>
      </c>
      <c r="C43" t="s">
        <v>26</v>
      </c>
      <c r="E43">
        <f t="shared" si="19"/>
        <v>0</v>
      </c>
      <c r="F43">
        <f t="shared" ref="F43:K43" si="28">N43</f>
        <v>0</v>
      </c>
      <c r="G43">
        <f t="shared" si="28"/>
        <v>0</v>
      </c>
      <c r="H43">
        <f t="shared" si="28"/>
        <v>0</v>
      </c>
      <c r="I43">
        <f t="shared" si="28"/>
        <v>0</v>
      </c>
      <c r="J43">
        <f t="shared" si="28"/>
        <v>0</v>
      </c>
      <c r="K43">
        <f t="shared" si="28"/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ht="14.5" spans="1:1">
      <c r="A44" s="100" t="s">
        <v>64</v>
      </c>
    </row>
    <row r="45" spans="1:11">
      <c r="A45" s="103" t="s">
        <v>92</v>
      </c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ht="14.5" spans="1:19">
      <c r="A46" s="100" t="s">
        <v>70</v>
      </c>
      <c r="B46" s="102" t="s">
        <v>88</v>
      </c>
      <c r="C46" t="s">
        <v>13</v>
      </c>
      <c r="E46" s="89">
        <f>M46</f>
        <v>0.121995857653926</v>
      </c>
      <c r="F46" s="89">
        <f t="shared" ref="F46:K46" si="29">N46</f>
        <v>0.223008849557522</v>
      </c>
      <c r="G46" s="89">
        <f t="shared" si="29"/>
        <v>0.142978723404256</v>
      </c>
      <c r="H46" s="89">
        <f t="shared" si="29"/>
        <v>0.121995857653926</v>
      </c>
      <c r="I46" s="89">
        <f t="shared" si="29"/>
        <v>0.121995857653926</v>
      </c>
      <c r="J46" s="89">
        <f t="shared" si="29"/>
        <v>0</v>
      </c>
      <c r="K46" s="89">
        <f t="shared" si="29"/>
        <v>0.121995857653926</v>
      </c>
      <c r="M46">
        <v>0.121995857653926</v>
      </c>
      <c r="N46">
        <v>0.223008849557522</v>
      </c>
      <c r="O46">
        <v>0.142978723404256</v>
      </c>
      <c r="P46">
        <v>0.121995857653926</v>
      </c>
      <c r="Q46">
        <v>0.121995857653926</v>
      </c>
      <c r="R46">
        <v>0</v>
      </c>
      <c r="S46">
        <v>0.121995857653926</v>
      </c>
    </row>
    <row r="47" ht="14.5" spans="1:19">
      <c r="A47" s="100" t="s">
        <v>70</v>
      </c>
      <c r="B47" s="102" t="s">
        <v>88</v>
      </c>
      <c r="C47" t="s">
        <v>16</v>
      </c>
      <c r="E47" s="89">
        <f t="shared" ref="E47:E55" si="30">M47</f>
        <v>0.129075503671625</v>
      </c>
      <c r="F47" s="89">
        <f t="shared" ref="F47:K47" si="31">N47</f>
        <v>0.24424778761062</v>
      </c>
      <c r="G47" s="89">
        <f t="shared" si="31"/>
        <v>0.142978723404256</v>
      </c>
      <c r="H47" s="89">
        <f t="shared" si="31"/>
        <v>0.129075503671625</v>
      </c>
      <c r="I47" s="89">
        <f t="shared" si="31"/>
        <v>0.129075503671625</v>
      </c>
      <c r="J47" s="89">
        <f t="shared" si="31"/>
        <v>0</v>
      </c>
      <c r="K47" s="89">
        <f t="shared" si="31"/>
        <v>0.129075503671625</v>
      </c>
      <c r="M47">
        <v>0.129075503671625</v>
      </c>
      <c r="N47">
        <v>0.24424778761062</v>
      </c>
      <c r="O47">
        <v>0.142978723404256</v>
      </c>
      <c r="P47">
        <v>0.129075503671625</v>
      </c>
      <c r="Q47">
        <v>0.129075503671625</v>
      </c>
      <c r="R47">
        <v>0</v>
      </c>
      <c r="S47">
        <v>0.129075503671625</v>
      </c>
    </row>
    <row r="48" ht="14.5" spans="1:19">
      <c r="A48" s="100" t="s">
        <v>70</v>
      </c>
      <c r="B48" s="102" t="s">
        <v>88</v>
      </c>
      <c r="C48" t="s">
        <v>18</v>
      </c>
      <c r="E48" s="89">
        <f t="shared" si="30"/>
        <v>0.0069440783279985</v>
      </c>
      <c r="F48" s="89">
        <f t="shared" ref="F48:K48" si="32">N48</f>
        <v>0.0106194690265487</v>
      </c>
      <c r="G48" s="89">
        <f t="shared" si="32"/>
        <v>0.0102127659574468</v>
      </c>
      <c r="H48" s="89">
        <f t="shared" si="32"/>
        <v>0.0069440783279985</v>
      </c>
      <c r="I48" s="89">
        <f t="shared" si="32"/>
        <v>0.0069440783279985</v>
      </c>
      <c r="J48" s="89">
        <f t="shared" si="32"/>
        <v>0</v>
      </c>
      <c r="K48" s="89">
        <f t="shared" si="32"/>
        <v>0.0069440783279985</v>
      </c>
      <c r="M48">
        <v>0.0069440783279985</v>
      </c>
      <c r="N48">
        <v>0.0106194690265487</v>
      </c>
      <c r="O48">
        <v>0.0102127659574468</v>
      </c>
      <c r="P48">
        <v>0.0069440783279985</v>
      </c>
      <c r="Q48">
        <v>0.0069440783279985</v>
      </c>
      <c r="R48">
        <v>0</v>
      </c>
      <c r="S48">
        <v>0.0069440783279985</v>
      </c>
    </row>
    <row r="49" ht="14.5" spans="1:19">
      <c r="A49" s="100" t="s">
        <v>70</v>
      </c>
      <c r="B49" s="102" t="s">
        <v>88</v>
      </c>
      <c r="C49" t="s">
        <v>19</v>
      </c>
      <c r="E49" s="89">
        <f t="shared" si="30"/>
        <v>0</v>
      </c>
      <c r="F49" s="89">
        <f t="shared" ref="F49:K49" si="33">N49</f>
        <v>0</v>
      </c>
      <c r="G49" s="89">
        <f t="shared" si="33"/>
        <v>0</v>
      </c>
      <c r="H49" s="89">
        <f t="shared" si="33"/>
        <v>0</v>
      </c>
      <c r="I49" s="89">
        <f t="shared" si="33"/>
        <v>0</v>
      </c>
      <c r="J49" s="89">
        <f t="shared" si="33"/>
        <v>0</v>
      </c>
      <c r="K49" s="89">
        <f t="shared" si="33"/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ht="14.5" spans="1:19">
      <c r="A50" s="100" t="s">
        <v>70</v>
      </c>
      <c r="B50" s="102" t="s">
        <v>88</v>
      </c>
      <c r="C50" t="s">
        <v>20</v>
      </c>
      <c r="E50" s="89">
        <f t="shared" si="30"/>
        <v>0.252848804368292</v>
      </c>
      <c r="F50" s="89">
        <f t="shared" ref="F50:K50" si="34">N50</f>
        <v>0.339823008849558</v>
      </c>
      <c r="G50" s="89">
        <f t="shared" si="34"/>
        <v>0.418723404255319</v>
      </c>
      <c r="H50" s="89">
        <f t="shared" si="34"/>
        <v>0.252848804368292</v>
      </c>
      <c r="I50" s="89">
        <f t="shared" si="34"/>
        <v>0.252848804368292</v>
      </c>
      <c r="J50" s="89">
        <f t="shared" si="34"/>
        <v>0</v>
      </c>
      <c r="K50" s="89">
        <f t="shared" si="34"/>
        <v>0.252848804368292</v>
      </c>
      <c r="M50">
        <v>0.252848804368292</v>
      </c>
      <c r="N50">
        <v>0.339823008849558</v>
      </c>
      <c r="O50">
        <v>0.418723404255319</v>
      </c>
      <c r="P50">
        <v>0.252848804368292</v>
      </c>
      <c r="Q50">
        <v>0.252848804368292</v>
      </c>
      <c r="R50">
        <v>0</v>
      </c>
      <c r="S50">
        <v>0.252848804368292</v>
      </c>
    </row>
    <row r="51" ht="14.5" spans="1:19">
      <c r="A51" s="100" t="s">
        <v>70</v>
      </c>
      <c r="B51" s="102" t="s">
        <v>88</v>
      </c>
      <c r="C51" t="s">
        <v>11</v>
      </c>
      <c r="E51" s="89">
        <f t="shared" si="30"/>
        <v>0</v>
      </c>
      <c r="F51" s="89">
        <f t="shared" ref="F51:K51" si="35">N51</f>
        <v>0</v>
      </c>
      <c r="G51" s="89">
        <f t="shared" si="35"/>
        <v>0</v>
      </c>
      <c r="H51" s="89">
        <f t="shared" si="35"/>
        <v>0</v>
      </c>
      <c r="I51" s="89">
        <f t="shared" si="35"/>
        <v>0</v>
      </c>
      <c r="J51" s="89">
        <f t="shared" si="35"/>
        <v>0</v>
      </c>
      <c r="K51" s="89">
        <f t="shared" si="35"/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ht="14.5" spans="1:19">
      <c r="A52" s="100" t="s">
        <v>70</v>
      </c>
      <c r="B52" s="102" t="s">
        <v>88</v>
      </c>
      <c r="C52" t="s">
        <v>21</v>
      </c>
      <c r="E52" s="89">
        <f t="shared" si="30"/>
        <v>0.192325362455281</v>
      </c>
      <c r="F52" s="89">
        <f t="shared" ref="F52:K52" si="36">N52</f>
        <v>0.265486725663716</v>
      </c>
      <c r="G52" s="89">
        <f t="shared" si="36"/>
        <v>0.311489361702127</v>
      </c>
      <c r="H52" s="89">
        <f t="shared" si="36"/>
        <v>0.192325362455281</v>
      </c>
      <c r="I52" s="89">
        <f t="shared" si="36"/>
        <v>0.192325362455281</v>
      </c>
      <c r="J52" s="89">
        <f t="shared" si="36"/>
        <v>0</v>
      </c>
      <c r="K52" s="89">
        <f t="shared" si="36"/>
        <v>0.192325362455281</v>
      </c>
      <c r="M52">
        <v>0.192325362455281</v>
      </c>
      <c r="N52">
        <v>0.265486725663716</v>
      </c>
      <c r="O52">
        <v>0.311489361702127</v>
      </c>
      <c r="P52">
        <v>0.192325362455281</v>
      </c>
      <c r="Q52">
        <v>0.192325362455281</v>
      </c>
      <c r="R52">
        <v>0</v>
      </c>
      <c r="S52">
        <v>0.192325362455281</v>
      </c>
    </row>
    <row r="53" ht="14.5" spans="1:19">
      <c r="A53" s="100" t="s">
        <v>70</v>
      </c>
      <c r="B53" s="102" t="s">
        <v>88</v>
      </c>
      <c r="C53" t="s">
        <v>23</v>
      </c>
      <c r="E53" s="89">
        <f t="shared" si="30"/>
        <v>0.0247787610619469</v>
      </c>
      <c r="F53" s="89">
        <f t="shared" ref="F53:K53" si="37">N53</f>
        <v>0.0743362831858407</v>
      </c>
      <c r="G53" s="89">
        <f t="shared" si="37"/>
        <v>0</v>
      </c>
      <c r="H53" s="89">
        <f t="shared" si="37"/>
        <v>0.0247787610619469</v>
      </c>
      <c r="I53" s="89">
        <f t="shared" si="37"/>
        <v>0.0247787610619469</v>
      </c>
      <c r="J53" s="89">
        <f t="shared" si="37"/>
        <v>0</v>
      </c>
      <c r="K53" s="89">
        <f t="shared" si="37"/>
        <v>0.0247787610619469</v>
      </c>
      <c r="M53">
        <v>0.0247787610619469</v>
      </c>
      <c r="N53">
        <v>0.0743362831858407</v>
      </c>
      <c r="O53">
        <v>0</v>
      </c>
      <c r="P53">
        <v>0.0247787610619469</v>
      </c>
      <c r="Q53">
        <v>0.0247787610619469</v>
      </c>
      <c r="R53">
        <v>0</v>
      </c>
      <c r="S53">
        <v>0.0247787610619469</v>
      </c>
    </row>
    <row r="54" ht="14.5" spans="1:19">
      <c r="A54" s="100" t="s">
        <v>70</v>
      </c>
      <c r="B54" s="102" t="s">
        <v>88</v>
      </c>
      <c r="C54" t="s">
        <v>25</v>
      </c>
      <c r="E54" s="89">
        <f t="shared" si="30"/>
        <v>0</v>
      </c>
      <c r="F54" s="89">
        <f t="shared" ref="F54:K54" si="38">N54</f>
        <v>0</v>
      </c>
      <c r="G54" s="89">
        <f t="shared" si="38"/>
        <v>0</v>
      </c>
      <c r="H54" s="89">
        <f t="shared" si="38"/>
        <v>0</v>
      </c>
      <c r="I54" s="89">
        <f t="shared" si="38"/>
        <v>0</v>
      </c>
      <c r="J54" s="89">
        <f t="shared" si="38"/>
        <v>0</v>
      </c>
      <c r="K54" s="89">
        <f t="shared" si="38"/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ht="14.5" spans="1:19">
      <c r="A55" s="100" t="s">
        <v>70</v>
      </c>
      <c r="B55" s="102" t="s">
        <v>88</v>
      </c>
      <c r="C55" t="s">
        <v>26</v>
      </c>
      <c r="E55" s="89">
        <f t="shared" si="30"/>
        <v>0.47203163246093</v>
      </c>
      <c r="F55" s="89">
        <f t="shared" ref="F55:K55" si="39">N55</f>
        <v>0.0424778761061947</v>
      </c>
      <c r="G55" s="89">
        <f t="shared" si="39"/>
        <v>0.173617021276596</v>
      </c>
      <c r="H55" s="89">
        <f t="shared" si="39"/>
        <v>0.47203163246093</v>
      </c>
      <c r="I55" s="89">
        <f t="shared" si="39"/>
        <v>0.47203163246093</v>
      </c>
      <c r="J55" s="89">
        <f t="shared" si="39"/>
        <v>1</v>
      </c>
      <c r="K55" s="89">
        <f t="shared" si="39"/>
        <v>0.47203163246093</v>
      </c>
      <c r="M55">
        <v>0.47203163246093</v>
      </c>
      <c r="N55">
        <v>0.0424778761061947</v>
      </c>
      <c r="O55">
        <v>0.173617021276596</v>
      </c>
      <c r="P55">
        <v>0.47203163246093</v>
      </c>
      <c r="Q55">
        <v>0.47203163246093</v>
      </c>
      <c r="R55">
        <v>1</v>
      </c>
      <c r="S55">
        <v>0.47203163246093</v>
      </c>
    </row>
    <row r="56" ht="14.5" spans="1:1">
      <c r="A56" s="100" t="s">
        <v>64</v>
      </c>
    </row>
    <row r="57" spans="1:11">
      <c r="A57" s="103" t="s">
        <v>93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ht="14.5" spans="1:19">
      <c r="A58" s="100" t="s">
        <v>71</v>
      </c>
      <c r="B58" s="102" t="s">
        <v>88</v>
      </c>
      <c r="C58" t="s">
        <v>13</v>
      </c>
      <c r="E58">
        <f>M58</f>
        <v>0</v>
      </c>
      <c r="F58">
        <f t="shared" ref="F58:K58" si="40">N58</f>
        <v>0.532881355932203</v>
      </c>
      <c r="G58">
        <f t="shared" si="40"/>
        <v>0.335526315789474</v>
      </c>
      <c r="H58">
        <f t="shared" si="40"/>
        <v>0.56</v>
      </c>
      <c r="I58">
        <f t="shared" si="40"/>
        <v>0.229787234042554</v>
      </c>
      <c r="J58">
        <f t="shared" si="40"/>
        <v>0.295666949872558</v>
      </c>
      <c r="K58">
        <f t="shared" si="40"/>
        <v>0.996610169491525</v>
      </c>
      <c r="M58">
        <v>0</v>
      </c>
      <c r="N58">
        <v>0.532881355932203</v>
      </c>
      <c r="O58">
        <v>0.335526315789474</v>
      </c>
      <c r="P58">
        <v>0.56</v>
      </c>
      <c r="Q58">
        <v>0.229787234042554</v>
      </c>
      <c r="R58">
        <v>0.295666949872558</v>
      </c>
      <c r="S58">
        <v>0.996610169491525</v>
      </c>
    </row>
    <row r="59" ht="14.5" spans="1:19">
      <c r="A59" s="100" t="s">
        <v>71</v>
      </c>
      <c r="B59" s="102" t="s">
        <v>88</v>
      </c>
      <c r="C59" t="s">
        <v>16</v>
      </c>
      <c r="E59">
        <f t="shared" ref="E59:E67" si="41">M59</f>
        <v>1</v>
      </c>
      <c r="F59">
        <f t="shared" ref="F59:K59" si="42">N59</f>
        <v>0.565423728813559</v>
      </c>
      <c r="G59">
        <f t="shared" si="42"/>
        <v>0.815131578947369</v>
      </c>
      <c r="H59">
        <f t="shared" si="42"/>
        <v>0.64</v>
      </c>
      <c r="I59">
        <f t="shared" si="42"/>
        <v>0.970212765957446</v>
      </c>
      <c r="J59">
        <f t="shared" si="42"/>
        <v>0.831945624468989</v>
      </c>
      <c r="K59">
        <f t="shared" si="42"/>
        <v>0.203389830508475</v>
      </c>
      <c r="M59">
        <v>1</v>
      </c>
      <c r="N59">
        <v>0.565423728813559</v>
      </c>
      <c r="O59">
        <v>0.815131578947369</v>
      </c>
      <c r="P59">
        <v>0.64</v>
      </c>
      <c r="Q59">
        <v>0.970212765957446</v>
      </c>
      <c r="R59">
        <v>0.831945624468989</v>
      </c>
      <c r="S59">
        <v>0.203389830508475</v>
      </c>
    </row>
    <row r="60" ht="14.5" spans="1:19">
      <c r="A60" s="100" t="s">
        <v>71</v>
      </c>
      <c r="B60" s="102" t="s">
        <v>88</v>
      </c>
      <c r="C60" t="s">
        <v>18</v>
      </c>
      <c r="E60">
        <f t="shared" si="41"/>
        <v>0</v>
      </c>
      <c r="F60">
        <f t="shared" ref="F60:K60" si="43">N60</f>
        <v>0.00813559322033898</v>
      </c>
      <c r="G60">
        <f t="shared" si="43"/>
        <v>0.00394736842105264</v>
      </c>
      <c r="H60">
        <f t="shared" si="43"/>
        <v>0</v>
      </c>
      <c r="I60">
        <f t="shared" si="43"/>
        <v>0</v>
      </c>
      <c r="J60">
        <f t="shared" si="43"/>
        <v>0.00101954120645709</v>
      </c>
      <c r="K60">
        <f t="shared" si="43"/>
        <v>0</v>
      </c>
      <c r="M60">
        <v>0</v>
      </c>
      <c r="N60">
        <v>0.00813559322033898</v>
      </c>
      <c r="O60">
        <v>0.00394736842105264</v>
      </c>
      <c r="P60">
        <v>0</v>
      </c>
      <c r="Q60">
        <v>0</v>
      </c>
      <c r="R60">
        <v>0.00101954120645709</v>
      </c>
      <c r="S60">
        <v>0</v>
      </c>
    </row>
    <row r="61" ht="14.5" spans="1:19">
      <c r="A61" s="100" t="s">
        <v>71</v>
      </c>
      <c r="B61" s="102" t="s">
        <v>88</v>
      </c>
      <c r="C61" t="s">
        <v>19</v>
      </c>
      <c r="E61">
        <f t="shared" si="41"/>
        <v>0</v>
      </c>
      <c r="F61">
        <f t="shared" ref="F61:K61" si="44">N61</f>
        <v>0</v>
      </c>
      <c r="G61">
        <f t="shared" si="44"/>
        <v>0.00789473684210526</v>
      </c>
      <c r="H61">
        <f t="shared" si="44"/>
        <v>0</v>
      </c>
      <c r="I61">
        <f t="shared" si="44"/>
        <v>0</v>
      </c>
      <c r="J61">
        <f t="shared" si="44"/>
        <v>0</v>
      </c>
      <c r="K61">
        <f t="shared" si="44"/>
        <v>0</v>
      </c>
      <c r="M61">
        <v>0</v>
      </c>
      <c r="N61">
        <v>0</v>
      </c>
      <c r="O61">
        <v>0.00789473684210526</v>
      </c>
      <c r="P61">
        <v>0</v>
      </c>
      <c r="Q61">
        <v>0</v>
      </c>
      <c r="R61">
        <v>0</v>
      </c>
      <c r="S61">
        <v>0</v>
      </c>
    </row>
    <row r="62" ht="14.5" spans="1:19">
      <c r="A62" s="100" t="s">
        <v>71</v>
      </c>
      <c r="B62" s="102" t="s">
        <v>88</v>
      </c>
      <c r="C62" t="s">
        <v>20</v>
      </c>
      <c r="E62">
        <f t="shared" si="41"/>
        <v>0</v>
      </c>
      <c r="F62">
        <f t="shared" ref="F62:K62" si="45">N62</f>
        <v>0.040677966101695</v>
      </c>
      <c r="G62">
        <f t="shared" si="45"/>
        <v>0</v>
      </c>
      <c r="H62">
        <f t="shared" si="45"/>
        <v>0</v>
      </c>
      <c r="I62">
        <f t="shared" si="45"/>
        <v>0</v>
      </c>
      <c r="J62">
        <f t="shared" si="45"/>
        <v>0</v>
      </c>
      <c r="K62">
        <f t="shared" si="45"/>
        <v>0</v>
      </c>
      <c r="M62">
        <v>0</v>
      </c>
      <c r="N62">
        <v>0.040677966101695</v>
      </c>
      <c r="O62">
        <v>0</v>
      </c>
      <c r="P62">
        <v>0</v>
      </c>
      <c r="Q62">
        <v>0</v>
      </c>
      <c r="R62">
        <v>0</v>
      </c>
      <c r="S62">
        <v>0</v>
      </c>
    </row>
    <row r="63" ht="14.5" spans="1:19">
      <c r="A63" s="100" t="s">
        <v>71</v>
      </c>
      <c r="B63" s="102" t="s">
        <v>88</v>
      </c>
      <c r="C63" t="s">
        <v>11</v>
      </c>
      <c r="E63">
        <f t="shared" si="41"/>
        <v>0</v>
      </c>
      <c r="F63">
        <f t="shared" ref="F63:K63" si="46">N63</f>
        <v>0</v>
      </c>
      <c r="G63">
        <f t="shared" si="46"/>
        <v>0.00197368421052631</v>
      </c>
      <c r="H63">
        <f t="shared" si="46"/>
        <v>0</v>
      </c>
      <c r="I63">
        <f t="shared" si="46"/>
        <v>0</v>
      </c>
      <c r="J63">
        <f t="shared" si="46"/>
        <v>0</v>
      </c>
      <c r="K63">
        <f t="shared" si="46"/>
        <v>0</v>
      </c>
      <c r="M63">
        <v>0</v>
      </c>
      <c r="N63">
        <v>0</v>
      </c>
      <c r="O63">
        <v>0.00197368421052631</v>
      </c>
      <c r="P63">
        <v>0</v>
      </c>
      <c r="Q63">
        <v>0</v>
      </c>
      <c r="R63">
        <v>0</v>
      </c>
      <c r="S63">
        <v>0</v>
      </c>
    </row>
    <row r="64" ht="14.5" spans="1:19">
      <c r="A64" s="100" t="s">
        <v>71</v>
      </c>
      <c r="B64" s="102" t="s">
        <v>88</v>
      </c>
      <c r="C64" t="s">
        <v>21</v>
      </c>
      <c r="E64">
        <f t="shared" si="41"/>
        <v>0</v>
      </c>
      <c r="F64">
        <f t="shared" ref="F64:K64" si="47">N64</f>
        <v>0</v>
      </c>
      <c r="G64">
        <f t="shared" si="47"/>
        <v>0</v>
      </c>
      <c r="H64">
        <f t="shared" si="47"/>
        <v>0</v>
      </c>
      <c r="I64">
        <f t="shared" si="47"/>
        <v>0</v>
      </c>
      <c r="J64">
        <f t="shared" si="47"/>
        <v>0</v>
      </c>
      <c r="K64">
        <f t="shared" si="47"/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ht="14.5" spans="1:19">
      <c r="A65" s="100" t="s">
        <v>71</v>
      </c>
      <c r="B65" s="102" t="s">
        <v>88</v>
      </c>
      <c r="C65" t="s">
        <v>23</v>
      </c>
      <c r="E65">
        <f t="shared" si="41"/>
        <v>0</v>
      </c>
      <c r="F65">
        <f t="shared" ref="F65:K65" si="48">N65</f>
        <v>0</v>
      </c>
      <c r="G65">
        <f t="shared" si="48"/>
        <v>0</v>
      </c>
      <c r="H65">
        <f t="shared" si="48"/>
        <v>0</v>
      </c>
      <c r="I65">
        <f t="shared" si="48"/>
        <v>0</v>
      </c>
      <c r="J65">
        <f t="shared" si="48"/>
        <v>0</v>
      </c>
      <c r="K65">
        <f t="shared" si="48"/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ht="14.5" spans="1:19">
      <c r="A66" s="100" t="s">
        <v>71</v>
      </c>
      <c r="B66" s="102" t="s">
        <v>88</v>
      </c>
      <c r="C66" t="s">
        <v>25</v>
      </c>
      <c r="E66">
        <f t="shared" si="41"/>
        <v>0</v>
      </c>
      <c r="F66">
        <f t="shared" ref="F66:K66" si="49">N66</f>
        <v>0</v>
      </c>
      <c r="G66">
        <f t="shared" si="49"/>
        <v>0</v>
      </c>
      <c r="H66">
        <f t="shared" si="49"/>
        <v>0</v>
      </c>
      <c r="I66">
        <f t="shared" si="49"/>
        <v>0</v>
      </c>
      <c r="J66">
        <f t="shared" si="49"/>
        <v>0</v>
      </c>
      <c r="K66">
        <f t="shared" si="49"/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ht="14.5" spans="1:19">
      <c r="A67" s="100" t="s">
        <v>71</v>
      </c>
      <c r="B67" s="102" t="s">
        <v>88</v>
      </c>
      <c r="C67" t="s">
        <v>26</v>
      </c>
      <c r="E67">
        <f t="shared" si="41"/>
        <v>0</v>
      </c>
      <c r="F67">
        <f t="shared" ref="F67:K67" si="50">N67</f>
        <v>0.0528813559322034</v>
      </c>
      <c r="G67">
        <f t="shared" si="50"/>
        <v>0.0355263157894736</v>
      </c>
      <c r="H67">
        <f t="shared" si="50"/>
        <v>0</v>
      </c>
      <c r="I67">
        <f t="shared" si="50"/>
        <v>0</v>
      </c>
      <c r="J67">
        <f t="shared" si="50"/>
        <v>0.0713678844519966</v>
      </c>
      <c r="K67">
        <f t="shared" si="50"/>
        <v>0</v>
      </c>
      <c r="M67">
        <v>0</v>
      </c>
      <c r="N67">
        <v>0.0528813559322034</v>
      </c>
      <c r="O67">
        <v>0.0355263157894736</v>
      </c>
      <c r="P67">
        <v>0</v>
      </c>
      <c r="Q67">
        <v>0</v>
      </c>
      <c r="R67">
        <v>0.0713678844519966</v>
      </c>
      <c r="S67">
        <v>0</v>
      </c>
    </row>
    <row r="68" ht="14.5" spans="1:1">
      <c r="A68" s="100" t="s">
        <v>64</v>
      </c>
    </row>
    <row r="69" spans="1:11">
      <c r="A69" s="103" t="s">
        <v>94</v>
      </c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ht="14.5" spans="1:19">
      <c r="A70" s="100" t="s">
        <v>72</v>
      </c>
      <c r="B70" s="102" t="s">
        <v>88</v>
      </c>
      <c r="C70" t="s">
        <v>13</v>
      </c>
      <c r="E70" s="89">
        <f>M70</f>
        <v>0.297541258150009</v>
      </c>
      <c r="F70" s="89">
        <f t="shared" ref="F70:K70" si="51">N70</f>
        <v>0</v>
      </c>
      <c r="G70" s="89">
        <f t="shared" si="51"/>
        <v>0.0928344958782498</v>
      </c>
      <c r="H70" s="89">
        <f t="shared" si="51"/>
        <v>0.666666666666667</v>
      </c>
      <c r="I70" s="89">
        <f t="shared" si="51"/>
        <v>0.297541258150009</v>
      </c>
      <c r="J70" s="89">
        <f t="shared" si="51"/>
        <v>0.461538461538462</v>
      </c>
      <c r="K70" s="89">
        <f t="shared" si="51"/>
        <v>0.266666666666666</v>
      </c>
      <c r="M70">
        <v>0.297541258150009</v>
      </c>
      <c r="N70">
        <v>0</v>
      </c>
      <c r="O70">
        <v>0.0928344958782498</v>
      </c>
      <c r="P70">
        <v>0.666666666666667</v>
      </c>
      <c r="Q70">
        <v>0.297541258150009</v>
      </c>
      <c r="R70">
        <v>0.461538461538462</v>
      </c>
      <c r="S70">
        <v>0.266666666666666</v>
      </c>
    </row>
    <row r="71" ht="14.5" spans="1:19">
      <c r="A71" s="100" t="s">
        <v>72</v>
      </c>
      <c r="B71" s="102" t="s">
        <v>88</v>
      </c>
      <c r="C71" t="s">
        <v>16</v>
      </c>
      <c r="E71" s="89">
        <f t="shared" ref="E71:E79" si="52">M71</f>
        <v>0.492166560980765</v>
      </c>
      <c r="F71" s="89">
        <f t="shared" ref="F71:K71" si="53">N71</f>
        <v>0</v>
      </c>
      <c r="G71" s="89">
        <f t="shared" si="53"/>
        <v>0.394166138237159</v>
      </c>
      <c r="H71" s="89">
        <f t="shared" si="53"/>
        <v>0.533333333333333</v>
      </c>
      <c r="I71" s="89">
        <f t="shared" si="53"/>
        <v>0.492166560980765</v>
      </c>
      <c r="J71" s="89">
        <f t="shared" si="53"/>
        <v>0.6</v>
      </c>
      <c r="K71" s="89">
        <f t="shared" si="53"/>
        <v>0.933333333333334</v>
      </c>
      <c r="M71">
        <v>0.492166560980765</v>
      </c>
      <c r="N71">
        <v>0</v>
      </c>
      <c r="O71">
        <v>0.394166138237159</v>
      </c>
      <c r="P71">
        <v>0.533333333333333</v>
      </c>
      <c r="Q71">
        <v>0.492166560980765</v>
      </c>
      <c r="R71">
        <v>0.6</v>
      </c>
      <c r="S71">
        <v>0.933333333333334</v>
      </c>
    </row>
    <row r="72" ht="14.5" spans="1:19">
      <c r="A72" s="100" t="s">
        <v>72</v>
      </c>
      <c r="B72" s="102" t="s">
        <v>88</v>
      </c>
      <c r="C72" t="s">
        <v>18</v>
      </c>
      <c r="E72" s="89">
        <f t="shared" si="52"/>
        <v>0.0102960831178967</v>
      </c>
      <c r="F72" s="89">
        <f t="shared" ref="F72:K72" si="54">N72</f>
        <v>0</v>
      </c>
      <c r="G72" s="89">
        <f t="shared" si="54"/>
        <v>0.00532656943563728</v>
      </c>
      <c r="H72" s="89">
        <f t="shared" si="54"/>
        <v>0</v>
      </c>
      <c r="I72" s="89">
        <f t="shared" si="54"/>
        <v>0.0102960831178967</v>
      </c>
      <c r="J72" s="89">
        <f t="shared" si="54"/>
        <v>0.0461538461538462</v>
      </c>
      <c r="K72" s="89">
        <f t="shared" si="54"/>
        <v>0</v>
      </c>
      <c r="M72">
        <v>0.0102960831178967</v>
      </c>
      <c r="N72">
        <v>0</v>
      </c>
      <c r="O72">
        <v>0.00532656943563728</v>
      </c>
      <c r="P72">
        <v>0</v>
      </c>
      <c r="Q72">
        <v>0.0102960831178967</v>
      </c>
      <c r="R72">
        <v>0.0461538461538462</v>
      </c>
      <c r="S72">
        <v>0</v>
      </c>
    </row>
    <row r="73" ht="14.5" spans="1:19">
      <c r="A73" s="100" t="s">
        <v>72</v>
      </c>
      <c r="B73" s="102" t="s">
        <v>88</v>
      </c>
      <c r="C73" t="s">
        <v>19</v>
      </c>
      <c r="E73" s="89">
        <f t="shared" si="52"/>
        <v>0</v>
      </c>
      <c r="F73" s="89">
        <f t="shared" ref="F73:K73" si="55">N73</f>
        <v>0</v>
      </c>
      <c r="G73" s="89">
        <f t="shared" si="55"/>
        <v>0</v>
      </c>
      <c r="H73" s="89">
        <f t="shared" si="55"/>
        <v>0</v>
      </c>
      <c r="I73" s="89">
        <f t="shared" si="55"/>
        <v>0</v>
      </c>
      <c r="J73" s="89">
        <f t="shared" si="55"/>
        <v>0</v>
      </c>
      <c r="K73" s="89">
        <f t="shared" si="55"/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ht="14.5" spans="1:19">
      <c r="A74" s="100" t="s">
        <v>72</v>
      </c>
      <c r="B74" s="102" t="s">
        <v>88</v>
      </c>
      <c r="C74" t="s">
        <v>20</v>
      </c>
      <c r="E74" s="89">
        <f t="shared" si="52"/>
        <v>0.000152187698161066</v>
      </c>
      <c r="F74" s="89">
        <f t="shared" ref="F74:K74" si="56">N74</f>
        <v>0</v>
      </c>
      <c r="G74" s="89">
        <f t="shared" si="56"/>
        <v>0.000760938490805327</v>
      </c>
      <c r="H74" s="89">
        <f t="shared" si="56"/>
        <v>0</v>
      </c>
      <c r="I74" s="89">
        <f t="shared" si="56"/>
        <v>0.000152187698161066</v>
      </c>
      <c r="J74" s="89">
        <f t="shared" si="56"/>
        <v>0</v>
      </c>
      <c r="K74" s="89">
        <f t="shared" si="56"/>
        <v>0</v>
      </c>
      <c r="M74">
        <v>0.000152187698161066</v>
      </c>
      <c r="N74">
        <v>0</v>
      </c>
      <c r="O74">
        <v>0.000760938490805327</v>
      </c>
      <c r="P74">
        <v>0</v>
      </c>
      <c r="Q74">
        <v>0.000152187698161066</v>
      </c>
      <c r="R74">
        <v>0</v>
      </c>
      <c r="S74">
        <v>0</v>
      </c>
    </row>
    <row r="75" ht="14.5" spans="1:19">
      <c r="A75" s="100" t="s">
        <v>72</v>
      </c>
      <c r="B75" s="102" t="s">
        <v>88</v>
      </c>
      <c r="C75" t="s">
        <v>11</v>
      </c>
      <c r="E75" s="89">
        <f t="shared" si="52"/>
        <v>0.160152187698161</v>
      </c>
      <c r="F75" s="89">
        <f t="shared" ref="F75:K75" si="57">N75</f>
        <v>0.8</v>
      </c>
      <c r="G75" s="89">
        <f t="shared" si="57"/>
        <v>0.000760938490805327</v>
      </c>
      <c r="H75" s="89">
        <f t="shared" si="57"/>
        <v>0</v>
      </c>
      <c r="I75" s="89">
        <f t="shared" si="57"/>
        <v>0.160152187698161</v>
      </c>
      <c r="J75" s="89">
        <f t="shared" si="57"/>
        <v>0</v>
      </c>
      <c r="K75" s="89">
        <f t="shared" si="57"/>
        <v>0</v>
      </c>
      <c r="M75">
        <v>0.160152187698161</v>
      </c>
      <c r="N75">
        <v>0.8</v>
      </c>
      <c r="O75">
        <v>0.000760938490805327</v>
      </c>
      <c r="P75">
        <v>0</v>
      </c>
      <c r="Q75">
        <v>0.160152187698161</v>
      </c>
      <c r="R75">
        <v>0</v>
      </c>
      <c r="S75">
        <v>0</v>
      </c>
    </row>
    <row r="76" ht="14.5" spans="1:19">
      <c r="A76" s="100" t="s">
        <v>72</v>
      </c>
      <c r="B76" s="102" t="s">
        <v>88</v>
      </c>
      <c r="C76" t="s">
        <v>21</v>
      </c>
      <c r="E76" s="89">
        <f t="shared" si="52"/>
        <v>0.0298756158236184</v>
      </c>
      <c r="F76" s="89">
        <f t="shared" ref="F76:K76" si="58">N76</f>
        <v>0</v>
      </c>
      <c r="G76" s="89">
        <f t="shared" si="58"/>
        <v>0.0570703868103995</v>
      </c>
      <c r="H76" s="89">
        <f t="shared" si="58"/>
        <v>0</v>
      </c>
      <c r="I76" s="89">
        <f t="shared" si="58"/>
        <v>0.0298756158236184</v>
      </c>
      <c r="J76" s="89">
        <f t="shared" si="58"/>
        <v>0.0923076923076923</v>
      </c>
      <c r="K76" s="89">
        <f t="shared" si="58"/>
        <v>0</v>
      </c>
      <c r="M76">
        <v>0.0298756158236184</v>
      </c>
      <c r="N76">
        <v>0</v>
      </c>
      <c r="O76">
        <v>0.0570703868103995</v>
      </c>
      <c r="P76">
        <v>0</v>
      </c>
      <c r="Q76">
        <v>0.0298756158236184</v>
      </c>
      <c r="R76">
        <v>0.0923076923076923</v>
      </c>
      <c r="S76">
        <v>0</v>
      </c>
    </row>
    <row r="77" ht="14.5" spans="1:19">
      <c r="A77" s="100" t="s">
        <v>72</v>
      </c>
      <c r="B77" s="102" t="s">
        <v>88</v>
      </c>
      <c r="C77" t="s">
        <v>23</v>
      </c>
      <c r="E77" s="89">
        <f t="shared" si="52"/>
        <v>0.209816106531389</v>
      </c>
      <c r="F77" s="89">
        <f t="shared" ref="F77:K77" si="59">N77</f>
        <v>0.4</v>
      </c>
      <c r="G77" s="89">
        <f t="shared" si="59"/>
        <v>0.649080532656943</v>
      </c>
      <c r="H77" s="89">
        <f t="shared" si="59"/>
        <v>0</v>
      </c>
      <c r="I77" s="89">
        <f t="shared" si="59"/>
        <v>0.209816106531389</v>
      </c>
      <c r="J77" s="89">
        <f t="shared" si="59"/>
        <v>0</v>
      </c>
      <c r="K77" s="89">
        <f t="shared" si="59"/>
        <v>0</v>
      </c>
      <c r="M77">
        <v>0.209816106531389</v>
      </c>
      <c r="N77">
        <v>0.4</v>
      </c>
      <c r="O77">
        <v>0.649080532656943</v>
      </c>
      <c r="P77">
        <v>0</v>
      </c>
      <c r="Q77">
        <v>0.209816106531389</v>
      </c>
      <c r="R77">
        <v>0</v>
      </c>
      <c r="S77">
        <v>0</v>
      </c>
    </row>
    <row r="78" ht="14.5" spans="1:19">
      <c r="A78" s="100" t="s">
        <v>72</v>
      </c>
      <c r="B78" s="102" t="s">
        <v>88</v>
      </c>
      <c r="C78" t="s">
        <v>25</v>
      </c>
      <c r="E78" s="89">
        <f t="shared" si="52"/>
        <v>0</v>
      </c>
      <c r="F78" s="89">
        <f t="shared" ref="F78:K78" si="60">N78</f>
        <v>0</v>
      </c>
      <c r="G78" s="89">
        <f t="shared" si="60"/>
        <v>0</v>
      </c>
      <c r="H78" s="89">
        <f t="shared" si="60"/>
        <v>0</v>
      </c>
      <c r="I78" s="89">
        <f t="shared" si="60"/>
        <v>0</v>
      </c>
      <c r="J78" s="89">
        <f t="shared" si="60"/>
        <v>0</v>
      </c>
      <c r="K78" s="89">
        <f t="shared" si="60"/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ht="14.5" spans="1:19">
      <c r="A79" s="100" t="s">
        <v>72</v>
      </c>
      <c r="B79" s="102" t="s">
        <v>88</v>
      </c>
      <c r="C79" t="s">
        <v>26</v>
      </c>
      <c r="E79" s="89">
        <f t="shared" si="52"/>
        <v>0</v>
      </c>
      <c r="F79" s="89">
        <f t="shared" ref="F79:K79" si="61">N79</f>
        <v>0</v>
      </c>
      <c r="G79" s="89">
        <f t="shared" si="61"/>
        <v>0</v>
      </c>
      <c r="H79" s="89">
        <f t="shared" si="61"/>
        <v>0</v>
      </c>
      <c r="I79" s="89">
        <f t="shared" si="61"/>
        <v>0</v>
      </c>
      <c r="J79" s="89">
        <f t="shared" si="61"/>
        <v>0</v>
      </c>
      <c r="K79" s="89">
        <f t="shared" si="61"/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ht="14.5" spans="1:1">
      <c r="A80" s="100" t="s">
        <v>64</v>
      </c>
    </row>
    <row r="81" spans="1:11">
      <c r="A81" s="103" t="s">
        <v>95</v>
      </c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ht="14.5" spans="1:19">
      <c r="A82" s="100" t="s">
        <v>73</v>
      </c>
      <c r="B82" s="102" t="s">
        <v>88</v>
      </c>
      <c r="C82" t="s">
        <v>13</v>
      </c>
      <c r="E82">
        <f>M82</f>
        <v>0</v>
      </c>
      <c r="F82">
        <f t="shared" ref="F82:K82" si="62">N82</f>
        <v>0.481977342945418</v>
      </c>
      <c r="G82">
        <f t="shared" si="62"/>
        <v>0.423310601363918</v>
      </c>
      <c r="H82">
        <f t="shared" si="62"/>
        <v>0.315463917525773</v>
      </c>
      <c r="I82">
        <f t="shared" si="62"/>
        <v>0.214569536423842</v>
      </c>
      <c r="J82">
        <f t="shared" si="62"/>
        <v>0.281481481481482</v>
      </c>
      <c r="K82">
        <f t="shared" si="62"/>
        <v>0</v>
      </c>
      <c r="M82">
        <v>0</v>
      </c>
      <c r="N82">
        <v>0.481977342945418</v>
      </c>
      <c r="O82">
        <v>0.423310601363918</v>
      </c>
      <c r="P82">
        <v>0.315463917525773</v>
      </c>
      <c r="Q82">
        <v>0.214569536423842</v>
      </c>
      <c r="R82">
        <v>0.281481481481482</v>
      </c>
      <c r="S82">
        <v>0</v>
      </c>
    </row>
    <row r="83" ht="14.5" spans="1:19">
      <c r="A83" s="100" t="s">
        <v>73</v>
      </c>
      <c r="B83" s="102" t="s">
        <v>88</v>
      </c>
      <c r="C83" t="s">
        <v>16</v>
      </c>
      <c r="E83">
        <f t="shared" ref="E83:E91" si="63">M83</f>
        <v>0.62608695652174</v>
      </c>
      <c r="F83">
        <f t="shared" ref="F83:K83" si="64">N83</f>
        <v>0.484449021627188</v>
      </c>
      <c r="G83">
        <f t="shared" si="64"/>
        <v>0.669559826410416</v>
      </c>
      <c r="H83">
        <f t="shared" si="64"/>
        <v>0.754639175257731</v>
      </c>
      <c r="I83">
        <f t="shared" si="64"/>
        <v>0.524503311258278</v>
      </c>
      <c r="J83">
        <f t="shared" si="64"/>
        <v>0.677248677248677</v>
      </c>
      <c r="K83">
        <f t="shared" si="64"/>
        <v>0.76697247706422</v>
      </c>
      <c r="M83">
        <v>0.62608695652174</v>
      </c>
      <c r="N83">
        <v>0.484449021627188</v>
      </c>
      <c r="O83">
        <v>0.669559826410416</v>
      </c>
      <c r="P83">
        <v>0.754639175257731</v>
      </c>
      <c r="Q83">
        <v>0.524503311258278</v>
      </c>
      <c r="R83">
        <v>0.677248677248677</v>
      </c>
      <c r="S83">
        <v>0.76697247706422</v>
      </c>
    </row>
    <row r="84" ht="14.5" spans="1:19">
      <c r="A84" s="100" t="s">
        <v>73</v>
      </c>
      <c r="B84" s="102" t="s">
        <v>88</v>
      </c>
      <c r="C84" t="s">
        <v>18</v>
      </c>
      <c r="E84">
        <f t="shared" si="63"/>
        <v>0.121739130434783</v>
      </c>
      <c r="F84">
        <f t="shared" ref="F84:K84" si="65">N84</f>
        <v>0</v>
      </c>
      <c r="G84">
        <f t="shared" si="65"/>
        <v>0.0141351518908866</v>
      </c>
      <c r="H84">
        <f t="shared" si="65"/>
        <v>0</v>
      </c>
      <c r="I84">
        <f t="shared" si="65"/>
        <v>0.00794701986754967</v>
      </c>
      <c r="J84">
        <f t="shared" si="65"/>
        <v>0</v>
      </c>
      <c r="K84">
        <f t="shared" si="65"/>
        <v>0</v>
      </c>
      <c r="M84">
        <v>0.121739130434783</v>
      </c>
      <c r="N84">
        <v>0</v>
      </c>
      <c r="O84">
        <v>0.0141351518908866</v>
      </c>
      <c r="P84">
        <v>0</v>
      </c>
      <c r="Q84">
        <v>0.00794701986754967</v>
      </c>
      <c r="R84">
        <v>0</v>
      </c>
      <c r="S84">
        <v>0</v>
      </c>
    </row>
    <row r="85" ht="14.5" spans="1:19">
      <c r="A85" s="100" t="s">
        <v>73</v>
      </c>
      <c r="B85" s="102" t="s">
        <v>88</v>
      </c>
      <c r="C85" t="s">
        <v>19</v>
      </c>
      <c r="E85">
        <f t="shared" si="63"/>
        <v>0</v>
      </c>
      <c r="F85">
        <f t="shared" ref="F85:K85" si="66">N85</f>
        <v>0.00123583934088569</v>
      </c>
      <c r="G85">
        <f t="shared" si="66"/>
        <v>0.00223186608803472</v>
      </c>
      <c r="H85">
        <f t="shared" si="66"/>
        <v>0</v>
      </c>
      <c r="I85">
        <f t="shared" si="66"/>
        <v>0</v>
      </c>
      <c r="J85">
        <f t="shared" si="66"/>
        <v>0</v>
      </c>
      <c r="K85">
        <f t="shared" si="66"/>
        <v>0</v>
      </c>
      <c r="M85">
        <v>0</v>
      </c>
      <c r="N85">
        <v>0.00123583934088569</v>
      </c>
      <c r="O85">
        <v>0.00223186608803472</v>
      </c>
      <c r="P85">
        <v>0</v>
      </c>
      <c r="Q85">
        <v>0</v>
      </c>
      <c r="R85">
        <v>0</v>
      </c>
      <c r="S85">
        <v>0</v>
      </c>
    </row>
    <row r="86" ht="14.5" spans="1:19">
      <c r="A86" s="100" t="s">
        <v>73</v>
      </c>
      <c r="B86" s="102" t="s">
        <v>88</v>
      </c>
      <c r="C86" t="s">
        <v>20</v>
      </c>
      <c r="E86">
        <f t="shared" si="63"/>
        <v>0</v>
      </c>
      <c r="F86">
        <f t="shared" ref="F86:K86" si="67">N86</f>
        <v>0.00370751802265705</v>
      </c>
      <c r="G86">
        <f t="shared" si="67"/>
        <v>0.0163670179789213</v>
      </c>
      <c r="H86">
        <f t="shared" si="67"/>
        <v>0.0185567010309278</v>
      </c>
      <c r="I86">
        <f t="shared" si="67"/>
        <v>0</v>
      </c>
      <c r="J86">
        <f t="shared" si="67"/>
        <v>0</v>
      </c>
      <c r="K86">
        <f t="shared" si="67"/>
        <v>0</v>
      </c>
      <c r="M86">
        <v>0</v>
      </c>
      <c r="N86">
        <v>0.00370751802265705</v>
      </c>
      <c r="O86">
        <v>0.0163670179789213</v>
      </c>
      <c r="P86">
        <v>0.0185567010309278</v>
      </c>
      <c r="Q86">
        <v>0</v>
      </c>
      <c r="R86">
        <v>0</v>
      </c>
      <c r="S86">
        <v>0</v>
      </c>
    </row>
    <row r="87" ht="14.5" spans="1:19">
      <c r="A87" s="100" t="s">
        <v>73</v>
      </c>
      <c r="B87" s="102" t="s">
        <v>88</v>
      </c>
      <c r="C87" t="s">
        <v>11</v>
      </c>
      <c r="E87">
        <f t="shared" si="63"/>
        <v>0</v>
      </c>
      <c r="F87">
        <f t="shared" ref="F87:K87" si="68">N87</f>
        <v>0.0247167868177136</v>
      </c>
      <c r="G87">
        <f t="shared" si="68"/>
        <v>0.00892746435213887</v>
      </c>
      <c r="H87">
        <f t="shared" si="68"/>
        <v>0</v>
      </c>
      <c r="I87">
        <f t="shared" si="68"/>
        <v>0</v>
      </c>
      <c r="J87">
        <f t="shared" si="68"/>
        <v>0</v>
      </c>
      <c r="K87">
        <f t="shared" si="68"/>
        <v>0</v>
      </c>
      <c r="M87">
        <v>0</v>
      </c>
      <c r="N87">
        <v>0.0247167868177136</v>
      </c>
      <c r="O87">
        <v>0.00892746435213887</v>
      </c>
      <c r="P87">
        <v>0</v>
      </c>
      <c r="Q87">
        <v>0</v>
      </c>
      <c r="R87">
        <v>0</v>
      </c>
      <c r="S87">
        <v>0</v>
      </c>
    </row>
    <row r="88" ht="14.5" spans="1:19">
      <c r="A88" s="100" t="s">
        <v>73</v>
      </c>
      <c r="B88" s="102" t="s">
        <v>88</v>
      </c>
      <c r="C88" t="s">
        <v>21</v>
      </c>
      <c r="E88">
        <f t="shared" si="63"/>
        <v>0</v>
      </c>
      <c r="F88">
        <f t="shared" ref="F88:K88" si="69">N88</f>
        <v>0</v>
      </c>
      <c r="G88">
        <f t="shared" si="69"/>
        <v>0.00446373217606944</v>
      </c>
      <c r="H88">
        <f t="shared" si="69"/>
        <v>0.0185567010309278</v>
      </c>
      <c r="I88">
        <f t="shared" si="69"/>
        <v>0</v>
      </c>
      <c r="J88">
        <f t="shared" si="69"/>
        <v>0</v>
      </c>
      <c r="K88">
        <f t="shared" si="69"/>
        <v>0</v>
      </c>
      <c r="M88">
        <v>0</v>
      </c>
      <c r="N88">
        <v>0</v>
      </c>
      <c r="O88">
        <v>0.00446373217606944</v>
      </c>
      <c r="P88">
        <v>0.0185567010309278</v>
      </c>
      <c r="Q88">
        <v>0</v>
      </c>
      <c r="R88">
        <v>0</v>
      </c>
      <c r="S88">
        <v>0</v>
      </c>
    </row>
    <row r="89" ht="14.5" spans="1:19">
      <c r="A89" s="100" t="s">
        <v>73</v>
      </c>
      <c r="B89" s="102" t="s">
        <v>88</v>
      </c>
      <c r="C89" t="s">
        <v>23</v>
      </c>
      <c r="E89">
        <f t="shared" si="63"/>
        <v>0</v>
      </c>
      <c r="F89">
        <f t="shared" ref="F89:K89" si="70">N89</f>
        <v>0</v>
      </c>
      <c r="G89">
        <f t="shared" si="70"/>
        <v>0</v>
      </c>
      <c r="H89">
        <f t="shared" si="70"/>
        <v>0</v>
      </c>
      <c r="I89">
        <f t="shared" si="70"/>
        <v>0</v>
      </c>
      <c r="J89">
        <f t="shared" si="70"/>
        <v>0</v>
      </c>
      <c r="K89">
        <f t="shared" si="70"/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ht="14.5" spans="1:19">
      <c r="A90" s="100" t="s">
        <v>73</v>
      </c>
      <c r="B90" s="102" t="s">
        <v>88</v>
      </c>
      <c r="C90" t="s">
        <v>25</v>
      </c>
      <c r="E90">
        <f t="shared" si="63"/>
        <v>0.452173913043479</v>
      </c>
      <c r="F90">
        <f t="shared" ref="F90:K90" si="71">N90</f>
        <v>0.15200823892894</v>
      </c>
      <c r="G90">
        <f t="shared" si="71"/>
        <v>0.0610043397396156</v>
      </c>
      <c r="H90">
        <f t="shared" si="71"/>
        <v>0.0927835051546392</v>
      </c>
      <c r="I90">
        <f t="shared" si="71"/>
        <v>0.095364238410596</v>
      </c>
      <c r="J90">
        <f t="shared" si="71"/>
        <v>0.131216931216931</v>
      </c>
      <c r="K90">
        <f t="shared" si="71"/>
        <v>0.429357798165138</v>
      </c>
      <c r="M90">
        <v>0.452173913043479</v>
      </c>
      <c r="N90">
        <v>0.15200823892894</v>
      </c>
      <c r="O90">
        <v>0.0610043397396156</v>
      </c>
      <c r="P90">
        <v>0.0927835051546392</v>
      </c>
      <c r="Q90">
        <v>0.095364238410596</v>
      </c>
      <c r="R90">
        <v>0.131216931216931</v>
      </c>
      <c r="S90">
        <v>0.429357798165138</v>
      </c>
    </row>
    <row r="91" ht="14.5" spans="1:19">
      <c r="A91" s="100" t="s">
        <v>73</v>
      </c>
      <c r="B91" s="102" t="s">
        <v>88</v>
      </c>
      <c r="C91" t="s">
        <v>26</v>
      </c>
      <c r="E91">
        <f t="shared" si="63"/>
        <v>0</v>
      </c>
      <c r="F91">
        <f t="shared" ref="F91:K91" si="72">N91</f>
        <v>0.0519052523171988</v>
      </c>
      <c r="G91">
        <f t="shared" si="72"/>
        <v>0</v>
      </c>
      <c r="H91">
        <f t="shared" si="72"/>
        <v>0</v>
      </c>
      <c r="I91">
        <f t="shared" si="72"/>
        <v>0.357615894039736</v>
      </c>
      <c r="J91">
        <f t="shared" si="72"/>
        <v>0.11005291005291</v>
      </c>
      <c r="K91">
        <f t="shared" si="72"/>
        <v>0.0036697247706422</v>
      </c>
      <c r="M91">
        <v>0</v>
      </c>
      <c r="N91">
        <v>0.0519052523171988</v>
      </c>
      <c r="O91">
        <v>0</v>
      </c>
      <c r="P91">
        <v>0</v>
      </c>
      <c r="Q91">
        <v>0.357615894039736</v>
      </c>
      <c r="R91">
        <v>0.11005291005291</v>
      </c>
      <c r="S91">
        <v>0.0036697247706422</v>
      </c>
    </row>
    <row r="92" ht="14.5" spans="1:1">
      <c r="A92" s="100" t="s">
        <v>64</v>
      </c>
    </row>
    <row r="93" spans="1:11">
      <c r="A93" s="103" t="s">
        <v>96</v>
      </c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ht="14.5" spans="1:19">
      <c r="A94" s="100" t="s">
        <v>74</v>
      </c>
      <c r="B94" s="102" t="s">
        <v>88</v>
      </c>
      <c r="C94" t="s">
        <v>13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ht="14.5" spans="1:19">
      <c r="A95" s="100" t="s">
        <v>74</v>
      </c>
      <c r="B95" s="102" t="s">
        <v>88</v>
      </c>
      <c r="C95" t="s">
        <v>16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ht="14.5" spans="1:19">
      <c r="A96" s="100" t="s">
        <v>74</v>
      </c>
      <c r="B96" s="102" t="s">
        <v>88</v>
      </c>
      <c r="C96" t="s">
        <v>18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ht="14.5" spans="1:19">
      <c r="A97" s="100" t="s">
        <v>74</v>
      </c>
      <c r="B97" s="102" t="s">
        <v>88</v>
      </c>
      <c r="C97" t="s">
        <v>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ht="14.5" spans="1:19">
      <c r="A98" s="100" t="s">
        <v>74</v>
      </c>
      <c r="B98" s="102" t="s">
        <v>88</v>
      </c>
      <c r="C98" t="s">
        <v>20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ht="14.5" spans="1:19">
      <c r="A99" s="100" t="s">
        <v>74</v>
      </c>
      <c r="B99" s="102" t="s">
        <v>88</v>
      </c>
      <c r="C99" t="s">
        <v>11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ht="14.5" spans="1:19">
      <c r="A100" s="100" t="s">
        <v>74</v>
      </c>
      <c r="B100" s="102" t="s">
        <v>88</v>
      </c>
      <c r="C100" t="s">
        <v>21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ht="14.5" spans="1:19">
      <c r="A101" s="100" t="s">
        <v>74</v>
      </c>
      <c r="B101" s="102" t="s">
        <v>88</v>
      </c>
      <c r="C101" t="s">
        <v>23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ht="14.5" spans="1:19">
      <c r="A102" s="100" t="s">
        <v>74</v>
      </c>
      <c r="B102" s="102" t="s">
        <v>88</v>
      </c>
      <c r="C102" t="s">
        <v>25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ht="14.5" spans="1:19">
      <c r="A103" s="100" t="s">
        <v>74</v>
      </c>
      <c r="B103" s="102" t="s">
        <v>88</v>
      </c>
      <c r="C103" t="s">
        <v>26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1">
      <c r="A104" s="103" t="s">
        <v>97</v>
      </c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ht="14.5" spans="1:11">
      <c r="A105" s="108" t="s">
        <v>75</v>
      </c>
      <c r="B105" s="114" t="s">
        <v>88</v>
      </c>
      <c r="C105" s="109" t="s">
        <v>13</v>
      </c>
      <c r="E105">
        <f>Tech_Dem_Sum!E250</f>
        <v>0.395833333333333</v>
      </c>
      <c r="F105">
        <f>Tech_Dem_Sum!F250</f>
        <v>0.332541567695962</v>
      </c>
      <c r="G105">
        <f>Tech_Dem_Sum!G250</f>
        <v>0.484375</v>
      </c>
      <c r="H105">
        <f>Tech_Dem_Sum!H250</f>
        <v>0.316666666666667</v>
      </c>
      <c r="I105">
        <f>Tech_Dem_Sum!I250</f>
        <v>0.277777777777778</v>
      </c>
      <c r="J105">
        <f>Tech_Dem_Sum!J250</f>
        <v>0.0357787907456782</v>
      </c>
      <c r="K105">
        <f>Tech_Dem_Sum!K250</f>
        <v>0.0765432098765432</v>
      </c>
    </row>
    <row r="106" ht="14.5" spans="1:11">
      <c r="A106" s="108" t="s">
        <v>75</v>
      </c>
      <c r="B106" s="114" t="s">
        <v>88</v>
      </c>
      <c r="C106" s="109" t="s">
        <v>16</v>
      </c>
      <c r="E106">
        <f>Tech_Dem_Sum!E251</f>
        <v>0</v>
      </c>
      <c r="F106">
        <f>Tech_Dem_Sum!F251</f>
        <v>0.00950118764845606</v>
      </c>
      <c r="G106">
        <f>Tech_Dem_Sum!G251</f>
        <v>0.127604166666667</v>
      </c>
      <c r="H106">
        <f>Tech_Dem_Sum!H251</f>
        <v>0</v>
      </c>
      <c r="I106">
        <f>Tech_Dem_Sum!I251</f>
        <v>0.463333333333333</v>
      </c>
      <c r="J106">
        <f>Tech_Dem_Sum!J251</f>
        <v>0.664745850176314</v>
      </c>
      <c r="K106">
        <f>Tech_Dem_Sum!K251</f>
        <v>0.532098765432099</v>
      </c>
    </row>
    <row r="107" ht="14.5" spans="1:11">
      <c r="A107" s="108" t="s">
        <v>75</v>
      </c>
      <c r="B107" s="114" t="s">
        <v>88</v>
      </c>
      <c r="C107" s="109" t="s">
        <v>18</v>
      </c>
      <c r="E107">
        <f>Tech_Dem_Sum!E252</f>
        <v>0.223958333333333</v>
      </c>
      <c r="F107">
        <f>Tech_Dem_Sum!F252</f>
        <v>0.320665083135392</v>
      </c>
      <c r="G107">
        <f>Tech_Dem_Sum!G252</f>
        <v>0.265625</v>
      </c>
      <c r="H107">
        <f>Tech_Dem_Sum!H252</f>
        <v>0.333333333333333</v>
      </c>
      <c r="I107">
        <f>Tech_Dem_Sum!I252</f>
        <v>0.161111111111111</v>
      </c>
      <c r="J107">
        <f>Tech_Dem_Sum!J252</f>
        <v>0.0646770448094951</v>
      </c>
      <c r="K107">
        <f>Tech_Dem_Sum!K252</f>
        <v>0.371604938271605</v>
      </c>
    </row>
    <row r="108" ht="14.5" spans="1:11">
      <c r="A108" s="108" t="s">
        <v>75</v>
      </c>
      <c r="B108" s="114" t="s">
        <v>88</v>
      </c>
      <c r="C108" s="109" t="s">
        <v>19</v>
      </c>
      <c r="E108">
        <f>Tech_Dem_Sum!E253</f>
        <v>0.208333333333333</v>
      </c>
      <c r="F108">
        <f>Tech_Dem_Sum!F253</f>
        <v>0.223277909738717</v>
      </c>
      <c r="G108">
        <f>Tech_Dem_Sum!G253</f>
        <v>0</v>
      </c>
      <c r="H108">
        <f>Tech_Dem_Sum!H253</f>
        <v>0</v>
      </c>
      <c r="I108">
        <f>Tech_Dem_Sum!I253</f>
        <v>0</v>
      </c>
      <c r="J108">
        <f>Tech_Dem_Sum!J253</f>
        <v>0</v>
      </c>
      <c r="K108">
        <f>Tech_Dem_Sum!K253</f>
        <v>0</v>
      </c>
    </row>
    <row r="109" ht="14.5" spans="1:11">
      <c r="A109" s="108" t="s">
        <v>75</v>
      </c>
      <c r="B109" s="114" t="s">
        <v>88</v>
      </c>
      <c r="C109" s="109" t="s">
        <v>20</v>
      </c>
      <c r="D109"/>
      <c r="E109">
        <f>Tech_Dem_Sum!E254</f>
        <v>0</v>
      </c>
      <c r="F109">
        <f>Tech_Dem_Sum!F254</f>
        <v>0</v>
      </c>
      <c r="G109">
        <f>Tech_Dem_Sum!G254</f>
        <v>0</v>
      </c>
      <c r="H109">
        <f>Tech_Dem_Sum!H254</f>
        <v>0</v>
      </c>
      <c r="I109">
        <f>Tech_Dem_Sum!I254</f>
        <v>0.0588888888888889</v>
      </c>
      <c r="J109">
        <f>Tech_Dem_Sum!J254</f>
        <v>0.198331469854649</v>
      </c>
      <c r="K109">
        <f>Tech_Dem_Sum!K254</f>
        <v>0</v>
      </c>
    </row>
    <row r="110" ht="14.5" spans="1:11">
      <c r="A110" s="108" t="s">
        <v>75</v>
      </c>
      <c r="B110" s="114" t="s">
        <v>88</v>
      </c>
      <c r="C110" s="109" t="s">
        <v>11</v>
      </c>
      <c r="D110"/>
      <c r="E110">
        <f>Tech_Dem_Sum!E255</f>
        <v>0.0104166666666667</v>
      </c>
      <c r="F110">
        <f>Tech_Dem_Sum!F255</f>
        <v>0</v>
      </c>
      <c r="G110">
        <f>Tech_Dem_Sum!G255</f>
        <v>0.122395833333333</v>
      </c>
      <c r="H110">
        <f>Tech_Dem_Sum!H255</f>
        <v>0.35</v>
      </c>
      <c r="I110">
        <f>Tech_Dem_Sum!I255</f>
        <v>0.0388888888888889</v>
      </c>
      <c r="J110">
        <f>Tech_Dem_Sum!J255</f>
        <v>0.0364668444138643</v>
      </c>
      <c r="K110">
        <f>Tech_Dem_Sum!K255</f>
        <v>0.0197530864197531</v>
      </c>
    </row>
    <row r="111" ht="14.5" spans="1:11">
      <c r="A111" s="108" t="s">
        <v>75</v>
      </c>
      <c r="B111" s="114" t="s">
        <v>88</v>
      </c>
      <c r="C111" s="109" t="s">
        <v>21</v>
      </c>
      <c r="D111"/>
      <c r="E111">
        <f>Tech_Dem_Sum!E256</f>
        <v>0.161458333333333</v>
      </c>
      <c r="F111">
        <f>Tech_Dem_Sum!F256</f>
        <v>0.0285035629453682</v>
      </c>
      <c r="G111">
        <f>Tech_Dem_Sum!G256</f>
        <v>0</v>
      </c>
      <c r="H111">
        <f>Tech_Dem_Sum!H256</f>
        <v>0</v>
      </c>
      <c r="I111">
        <f>Tech_Dem_Sum!I256</f>
        <v>0</v>
      </c>
      <c r="J111">
        <f>Tech_Dem_Sum!J256</f>
        <v>0</v>
      </c>
      <c r="K111">
        <f>Tech_Dem_Sum!K256</f>
        <v>0</v>
      </c>
    </row>
    <row r="112" ht="14.5" spans="1:11">
      <c r="A112" s="108" t="s">
        <v>75</v>
      </c>
      <c r="B112" s="114" t="s">
        <v>88</v>
      </c>
      <c r="C112" s="109" t="s">
        <v>23</v>
      </c>
      <c r="D112"/>
      <c r="E112">
        <f>Tech_Dem_Sum!E257</f>
        <v>0</v>
      </c>
      <c r="F112">
        <f>Tech_Dem_Sum!F257</f>
        <v>0.0855106888361045</v>
      </c>
      <c r="G112">
        <f>Tech_Dem_Sum!G257</f>
        <v>0</v>
      </c>
      <c r="H112">
        <f>Tech_Dem_Sum!H257</f>
        <v>0</v>
      </c>
      <c r="I112">
        <f>Tech_Dem_Sum!I257</f>
        <v>0</v>
      </c>
      <c r="J112">
        <f>Tech_Dem_Sum!J257</f>
        <v>0</v>
      </c>
      <c r="K112">
        <f>Tech_Dem_Sum!K257</f>
        <v>0</v>
      </c>
    </row>
    <row r="113" ht="14.5" spans="1:11">
      <c r="A113" s="108" t="s">
        <v>75</v>
      </c>
      <c r="B113" s="114" t="s">
        <v>88</v>
      </c>
      <c r="C113" s="109" t="s">
        <v>25</v>
      </c>
      <c r="D113"/>
      <c r="E113">
        <f>Tech_Dem_Sum!E258</f>
        <v>0</v>
      </c>
      <c r="F113">
        <f>Tech_Dem_Sum!F258</f>
        <v>0</v>
      </c>
      <c r="G113">
        <f>Tech_Dem_Sum!G258</f>
        <v>0</v>
      </c>
      <c r="H113">
        <f>Tech_Dem_Sum!H258</f>
        <v>0</v>
      </c>
      <c r="I113">
        <f>Tech_Dem_Sum!I258</f>
        <v>0</v>
      </c>
      <c r="J113">
        <f>Tech_Dem_Sum!J258</f>
        <v>0</v>
      </c>
      <c r="K113">
        <f>Tech_Dem_Sum!K258</f>
        <v>0</v>
      </c>
    </row>
    <row r="114" ht="14.5" spans="1:11">
      <c r="A114" s="108" t="s">
        <v>75</v>
      </c>
      <c r="B114" s="114" t="s">
        <v>88</v>
      </c>
      <c r="C114" s="109" t="s">
        <v>26</v>
      </c>
      <c r="D114"/>
      <c r="E114">
        <f>Tech_Dem_Sum!E259</f>
        <v>0</v>
      </c>
      <c r="F114">
        <f>Tech_Dem_Sum!F259</f>
        <v>0</v>
      </c>
      <c r="G114">
        <f>Tech_Dem_Sum!G259</f>
        <v>0</v>
      </c>
      <c r="H114">
        <f>Tech_Dem_Sum!H259</f>
        <v>0</v>
      </c>
      <c r="I114">
        <f>Tech_Dem_Sum!I259</f>
        <v>0</v>
      </c>
      <c r="J114">
        <f>Tech_Dem_Sum!J259</f>
        <v>0</v>
      </c>
      <c r="K114">
        <f>Tech_Dem_Sum!K259</f>
        <v>0</v>
      </c>
    </row>
    <row r="115" ht="14.5" spans="1:11">
      <c r="A115" s="112"/>
      <c r="B115" s="112"/>
      <c r="C115" s="80"/>
      <c r="D115" s="80"/>
      <c r="E115" s="80"/>
      <c r="F115" s="80"/>
      <c r="G115" s="80"/>
      <c r="H115" s="80"/>
      <c r="I115" s="80"/>
      <c r="J115" s="80"/>
      <c r="K115" s="80"/>
    </row>
    <row r="116" ht="14.5" spans="1:11">
      <c r="A116" s="112"/>
      <c r="B116" s="112"/>
      <c r="C116" s="80"/>
      <c r="D116" s="80"/>
      <c r="E116" s="80"/>
      <c r="F116" s="80"/>
      <c r="G116" s="80"/>
      <c r="H116" s="80"/>
      <c r="I116" s="80"/>
      <c r="J116" s="80"/>
      <c r="K116" s="80"/>
    </row>
    <row r="117" ht="14.5" spans="1:11">
      <c r="A117" s="112"/>
      <c r="B117" s="112"/>
      <c r="C117" s="80"/>
      <c r="D117" s="80"/>
      <c r="E117" s="80"/>
      <c r="F117" s="80"/>
      <c r="G117" s="80"/>
      <c r="H117" s="80"/>
      <c r="I117" s="80"/>
      <c r="J117" s="80"/>
      <c r="K117" s="80"/>
    </row>
    <row r="118" ht="14.5" spans="1:11">
      <c r="A118" s="112"/>
      <c r="B118" s="112"/>
      <c r="C118" s="80"/>
      <c r="D118" s="80"/>
      <c r="E118" s="80"/>
      <c r="F118" s="80"/>
      <c r="G118" s="80"/>
      <c r="H118" s="80"/>
      <c r="I118" s="80"/>
      <c r="J118" s="80"/>
      <c r="K118" s="80"/>
    </row>
    <row r="119" ht="14.5" spans="1:11">
      <c r="A119" s="112"/>
      <c r="B119" s="112"/>
      <c r="C119" s="80"/>
      <c r="D119" s="80"/>
      <c r="E119" s="80"/>
      <c r="F119" s="80"/>
      <c r="G119" s="80"/>
      <c r="H119" s="80"/>
      <c r="I119" s="80"/>
      <c r="J119" s="80"/>
      <c r="K119" s="80"/>
    </row>
    <row r="120" ht="14.5" spans="1:11">
      <c r="A120" s="112"/>
      <c r="B120" s="112"/>
      <c r="C120" s="80"/>
      <c r="D120" s="80"/>
      <c r="E120" s="80"/>
      <c r="F120" s="80"/>
      <c r="G120" s="80"/>
      <c r="H120" s="80"/>
      <c r="I120" s="80"/>
      <c r="J120" s="80"/>
      <c r="K120" s="80"/>
    </row>
    <row r="121" ht="14.5" spans="1:11">
      <c r="A121" s="112"/>
      <c r="B121" s="112"/>
      <c r="C121" s="80"/>
      <c r="D121" s="80"/>
      <c r="E121" s="80"/>
      <c r="F121" s="80"/>
      <c r="G121" s="80"/>
      <c r="H121" s="80"/>
      <c r="I121" s="80"/>
      <c r="J121" s="80"/>
      <c r="K121" s="80"/>
    </row>
    <row r="122" ht="14.5" spans="1:11">
      <c r="A122" s="112"/>
      <c r="B122" s="112"/>
      <c r="C122" s="80"/>
      <c r="D122" s="80"/>
      <c r="E122" s="80"/>
      <c r="F122" s="80"/>
      <c r="G122" s="80"/>
      <c r="H122" s="80"/>
      <c r="I122" s="80"/>
      <c r="J122" s="80"/>
      <c r="K122" s="80"/>
    </row>
    <row r="123" ht="14.5" spans="1:11">
      <c r="A123" s="112"/>
      <c r="B123" s="80"/>
      <c r="C123" s="80"/>
      <c r="D123" s="80"/>
      <c r="E123" s="80"/>
      <c r="F123" s="80"/>
      <c r="G123" s="80"/>
      <c r="H123" s="80"/>
      <c r="I123" s="80"/>
      <c r="J123" s="80"/>
      <c r="K123" s="80"/>
    </row>
  </sheetData>
  <mergeCells count="9">
    <mergeCell ref="A9:K9"/>
    <mergeCell ref="A21:K21"/>
    <mergeCell ref="A33:K33"/>
    <mergeCell ref="A45:K45"/>
    <mergeCell ref="A57:K57"/>
    <mergeCell ref="A69:K69"/>
    <mergeCell ref="A81:K81"/>
    <mergeCell ref="A93:K93"/>
    <mergeCell ref="A104:K10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59"/>
  <sheetViews>
    <sheetView zoomScale="40" zoomScaleNormal="40" topLeftCell="A213" workbookViewId="0">
      <selection activeCell="N280" sqref="N280"/>
    </sheetView>
  </sheetViews>
  <sheetFormatPr defaultColWidth="9" defaultRowHeight="12.5"/>
  <cols>
    <col min="1" max="1" width="11" customWidth="1"/>
    <col min="2" max="2" width="11.1818181818182" customWidth="1"/>
    <col min="3" max="3" width="13.4545454545455" customWidth="1"/>
    <col min="5" max="5" width="12" customWidth="1"/>
    <col min="6" max="7" width="12.8181818181818"/>
    <col min="8" max="9" width="12.7272727272727" customWidth="1"/>
    <col min="10" max="10" width="12.8181818181818"/>
    <col min="11" max="11" width="12" customWidth="1"/>
    <col min="15" max="15" width="10.4545454545455" customWidth="1"/>
    <col min="16" max="16" width="12" customWidth="1"/>
    <col min="25" max="25" width="35.1818181818182" customWidth="1"/>
    <col min="27" max="27" width="11" customWidth="1"/>
    <col min="29" max="29" width="13.4545454545455" customWidth="1"/>
  </cols>
  <sheetData>
    <row r="1" ht="14.5" spans="1:78">
      <c r="A1" s="97"/>
      <c r="B1" s="97"/>
      <c r="C1" s="98" t="s">
        <v>79</v>
      </c>
      <c r="D1" s="97"/>
      <c r="E1" s="97"/>
      <c r="F1" s="97"/>
      <c r="G1" s="97"/>
      <c r="N1" s="98" t="s">
        <v>79</v>
      </c>
      <c r="AA1" s="97"/>
      <c r="AB1" s="97"/>
      <c r="AC1" s="98"/>
      <c r="AD1" s="97"/>
      <c r="AE1" s="97"/>
      <c r="AF1" s="97"/>
      <c r="AG1" s="97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97"/>
      <c r="AS1" s="97"/>
      <c r="AT1" s="97"/>
      <c r="AU1" s="97"/>
      <c r="AV1" s="97"/>
      <c r="AW1" s="107" t="s">
        <v>98</v>
      </c>
      <c r="AX1" s="107" t="s">
        <v>98</v>
      </c>
      <c r="AY1" s="107" t="s">
        <v>98</v>
      </c>
      <c r="AZ1" s="107" t="s">
        <v>98</v>
      </c>
      <c r="BA1" s="107" t="s">
        <v>98</v>
      </c>
      <c r="BB1" s="107" t="s">
        <v>98</v>
      </c>
      <c r="BC1" s="107" t="s">
        <v>98</v>
      </c>
      <c r="BD1" s="107" t="s">
        <v>98</v>
      </c>
      <c r="BE1" s="107" t="s">
        <v>98</v>
      </c>
      <c r="BF1" s="107" t="s">
        <v>98</v>
      </c>
      <c r="BG1" s="107" t="s">
        <v>98</v>
      </c>
      <c r="BH1" s="107" t="s">
        <v>98</v>
      </c>
      <c r="BI1" s="107" t="s">
        <v>98</v>
      </c>
      <c r="BJ1" s="107" t="s">
        <v>98</v>
      </c>
      <c r="BK1" s="107" t="s">
        <v>98</v>
      </c>
      <c r="BL1" s="107" t="s">
        <v>98</v>
      </c>
      <c r="BM1" s="107" t="s">
        <v>98</v>
      </c>
      <c r="BN1" s="107" t="s">
        <v>98</v>
      </c>
      <c r="BO1" s="107" t="s">
        <v>98</v>
      </c>
      <c r="BP1" s="107" t="s">
        <v>98</v>
      </c>
      <c r="BQ1" s="107" t="s">
        <v>98</v>
      </c>
      <c r="BR1" s="107" t="s">
        <v>98</v>
      </c>
      <c r="BS1" s="107" t="s">
        <v>98</v>
      </c>
      <c r="BT1" s="107" t="s">
        <v>98</v>
      </c>
      <c r="BU1" s="107" t="s">
        <v>98</v>
      </c>
      <c r="BV1" s="107" t="s">
        <v>98</v>
      </c>
      <c r="BW1" s="107" t="s">
        <v>98</v>
      </c>
      <c r="BX1" s="107" t="s">
        <v>98</v>
      </c>
      <c r="BY1" s="107" t="s">
        <v>98</v>
      </c>
      <c r="BZ1" s="107" t="s">
        <v>98</v>
      </c>
    </row>
    <row r="2" ht="15.25" spans="1:78">
      <c r="A2" s="99" t="s">
        <v>46</v>
      </c>
      <c r="B2" s="99" t="s">
        <v>80</v>
      </c>
      <c r="C2" s="99" t="s">
        <v>3</v>
      </c>
      <c r="D2" s="66">
        <v>2020</v>
      </c>
      <c r="E2" s="67" t="s">
        <v>81</v>
      </c>
      <c r="F2" s="67" t="s">
        <v>82</v>
      </c>
      <c r="G2" s="67" t="s">
        <v>83</v>
      </c>
      <c r="H2" s="67" t="s">
        <v>84</v>
      </c>
      <c r="I2" s="67" t="s">
        <v>85</v>
      </c>
      <c r="J2" s="67" t="s">
        <v>86</v>
      </c>
      <c r="K2" s="67" t="s">
        <v>87</v>
      </c>
      <c r="N2" t="s">
        <v>46</v>
      </c>
      <c r="O2" t="s">
        <v>99</v>
      </c>
      <c r="P2" t="s">
        <v>100</v>
      </c>
      <c r="Q2" t="s">
        <v>101</v>
      </c>
      <c r="R2" t="s">
        <v>102</v>
      </c>
      <c r="Y2" s="104" t="s">
        <v>103</v>
      </c>
      <c r="AA2" s="99" t="s">
        <v>46</v>
      </c>
      <c r="AB2" s="99" t="s">
        <v>80</v>
      </c>
      <c r="AC2" s="99" t="s">
        <v>3</v>
      </c>
      <c r="AD2" s="66">
        <v>2020</v>
      </c>
      <c r="AE2" s="67" t="s">
        <v>81</v>
      </c>
      <c r="AF2" s="67" t="s">
        <v>82</v>
      </c>
      <c r="AG2" s="67" t="s">
        <v>83</v>
      </c>
      <c r="AH2" s="67" t="s">
        <v>84</v>
      </c>
      <c r="AI2" s="67" t="s">
        <v>85</v>
      </c>
      <c r="AJ2" s="67" t="s">
        <v>86</v>
      </c>
      <c r="AK2" s="67" t="s">
        <v>87</v>
      </c>
      <c r="AL2" s="106"/>
      <c r="AM2" s="106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</row>
    <row r="3" ht="14.5" spans="1:31">
      <c r="A3" s="100" t="s">
        <v>66</v>
      </c>
      <c r="B3" s="100" t="s">
        <v>104</v>
      </c>
      <c r="C3" s="101" t="s">
        <v>13</v>
      </c>
      <c r="E3" t="str">
        <f>C3</f>
        <v>INDELC</v>
      </c>
      <c r="F3" t="str">
        <f>E3</f>
        <v>INDELC</v>
      </c>
      <c r="G3" t="str">
        <f t="shared" ref="G3:K3" si="0">F3</f>
        <v>INDELC</v>
      </c>
      <c r="H3" t="str">
        <f t="shared" si="0"/>
        <v>INDELC</v>
      </c>
      <c r="I3" t="str">
        <f t="shared" si="0"/>
        <v>INDELC</v>
      </c>
      <c r="J3" t="str">
        <f t="shared" si="0"/>
        <v>INDELC</v>
      </c>
      <c r="K3" t="str">
        <f t="shared" si="0"/>
        <v>INDELC</v>
      </c>
      <c r="N3" t="s">
        <v>66</v>
      </c>
      <c r="O3" t="s">
        <v>101</v>
      </c>
      <c r="P3" t="s">
        <v>13</v>
      </c>
      <c r="Q3" t="str">
        <f>IF($O3=$O$3,P3,"")</f>
        <v>INDELC</v>
      </c>
      <c r="R3" t="str">
        <f>IF($O3=$O$8,P3,"")</f>
        <v/>
      </c>
      <c r="AA3" s="100" t="s">
        <v>66</v>
      </c>
      <c r="AB3" s="100" t="s">
        <v>105</v>
      </c>
      <c r="AC3" s="101" t="s">
        <v>13</v>
      </c>
      <c r="AE3">
        <v>0</v>
      </c>
    </row>
    <row r="4" ht="14.5" spans="1:37">
      <c r="A4" s="100" t="s">
        <v>66</v>
      </c>
      <c r="B4" s="100" t="s">
        <v>104</v>
      </c>
      <c r="C4" s="101" t="s">
        <v>16</v>
      </c>
      <c r="E4" t="str">
        <f t="shared" ref="E4:E7" si="1">C4</f>
        <v>INDGAS</v>
      </c>
      <c r="F4" t="str">
        <f t="shared" ref="F4:K7" si="2">E4</f>
        <v>INDGAS</v>
      </c>
      <c r="G4" t="str">
        <f t="shared" si="2"/>
        <v>INDGAS</v>
      </c>
      <c r="H4" t="str">
        <f t="shared" si="2"/>
        <v>INDGAS</v>
      </c>
      <c r="I4" t="str">
        <f t="shared" si="2"/>
        <v>INDGAS</v>
      </c>
      <c r="J4" t="str">
        <f t="shared" si="2"/>
        <v>INDGAS</v>
      </c>
      <c r="K4" t="str">
        <f t="shared" si="2"/>
        <v>INDGAS</v>
      </c>
      <c r="N4" t="s">
        <v>66</v>
      </c>
      <c r="O4" t="s">
        <v>101</v>
      </c>
      <c r="P4" t="s">
        <v>16</v>
      </c>
      <c r="Q4" t="str">
        <f t="shared" ref="Q4:Q67" si="3">IF(O4=$O$3,P4,"")</f>
        <v>INDGAS</v>
      </c>
      <c r="R4" t="str">
        <f t="shared" ref="R4:R67" si="4">IF($O4=$O$8,P4,"")</f>
        <v/>
      </c>
      <c r="AA4" s="100" t="s">
        <v>66</v>
      </c>
      <c r="AB4" s="100" t="s">
        <v>105</v>
      </c>
      <c r="AC4" s="101" t="s">
        <v>16</v>
      </c>
      <c r="AE4">
        <f>6*0.002</f>
        <v>0.012</v>
      </c>
      <c r="AF4">
        <v>6.5</v>
      </c>
      <c r="AG4">
        <v>3.7</v>
      </c>
      <c r="AH4">
        <v>2.2</v>
      </c>
      <c r="AI4">
        <v>0.6</v>
      </c>
      <c r="AJ4" s="3">
        <v>5</v>
      </c>
      <c r="AK4" s="3">
        <v>1.9</v>
      </c>
    </row>
    <row r="5" ht="14.5" spans="1:37">
      <c r="A5" s="100" t="s">
        <v>66</v>
      </c>
      <c r="B5" s="100" t="s">
        <v>104</v>
      </c>
      <c r="C5" s="101" t="s">
        <v>18</v>
      </c>
      <c r="E5" t="str">
        <f t="shared" si="1"/>
        <v>INDDSTLFO</v>
      </c>
      <c r="F5" t="str">
        <f t="shared" si="2"/>
        <v>INDDSTLFO</v>
      </c>
      <c r="G5" t="str">
        <f t="shared" si="2"/>
        <v>INDDSTLFO</v>
      </c>
      <c r="H5" t="str">
        <f t="shared" si="2"/>
        <v>INDDSTLFO</v>
      </c>
      <c r="I5" t="str">
        <f t="shared" si="2"/>
        <v>INDDSTLFO</v>
      </c>
      <c r="J5" t="str">
        <f t="shared" si="2"/>
        <v>INDDSTLFO</v>
      </c>
      <c r="K5" t="str">
        <f t="shared" si="2"/>
        <v>INDDSTLFO</v>
      </c>
      <c r="N5" t="s">
        <v>66</v>
      </c>
      <c r="O5" t="s">
        <v>101</v>
      </c>
      <c r="P5" t="s">
        <v>18</v>
      </c>
      <c r="Q5" t="str">
        <f t="shared" si="3"/>
        <v>INDDSTLFO</v>
      </c>
      <c r="R5" t="str">
        <f t="shared" si="4"/>
        <v/>
      </c>
      <c r="AA5" s="100" t="s">
        <v>66</v>
      </c>
      <c r="AB5" s="100" t="s">
        <v>105</v>
      </c>
      <c r="AC5" s="101" t="s">
        <v>18</v>
      </c>
      <c r="AE5">
        <f>6*0.998</f>
        <v>5.988</v>
      </c>
      <c r="AF5">
        <v>12.7</v>
      </c>
      <c r="AG5">
        <v>25</v>
      </c>
      <c r="AH5">
        <v>4.8</v>
      </c>
      <c r="AI5">
        <v>7.9</v>
      </c>
      <c r="AJ5" s="3">
        <v>9.1</v>
      </c>
      <c r="AK5" s="3">
        <v>11.1</v>
      </c>
    </row>
    <row r="6" ht="14.5" spans="1:37">
      <c r="A6" s="100" t="s">
        <v>66</v>
      </c>
      <c r="B6" s="100" t="s">
        <v>104</v>
      </c>
      <c r="C6" s="101" t="s">
        <v>19</v>
      </c>
      <c r="E6" t="str">
        <f t="shared" si="1"/>
        <v>INDHFO</v>
      </c>
      <c r="F6" t="str">
        <f t="shared" si="2"/>
        <v>INDHFO</v>
      </c>
      <c r="G6" t="str">
        <f t="shared" si="2"/>
        <v>INDHFO</v>
      </c>
      <c r="H6" t="str">
        <f t="shared" si="2"/>
        <v>INDHFO</v>
      </c>
      <c r="I6" t="str">
        <f t="shared" si="2"/>
        <v>INDHFO</v>
      </c>
      <c r="J6" t="str">
        <f t="shared" si="2"/>
        <v>INDHFO</v>
      </c>
      <c r="K6" t="str">
        <f t="shared" si="2"/>
        <v>INDHFO</v>
      </c>
      <c r="N6" t="s">
        <v>66</v>
      </c>
      <c r="O6" t="s">
        <v>101</v>
      </c>
      <c r="P6" t="s">
        <v>19</v>
      </c>
      <c r="Q6" t="str">
        <f t="shared" si="3"/>
        <v>INDHFO</v>
      </c>
      <c r="R6" t="str">
        <f t="shared" si="4"/>
        <v/>
      </c>
      <c r="AA6" s="100" t="s">
        <v>66</v>
      </c>
      <c r="AB6" s="100" t="s">
        <v>105</v>
      </c>
      <c r="AC6" s="101" t="s">
        <v>19</v>
      </c>
      <c r="AF6">
        <v>0.7</v>
      </c>
      <c r="AJ6" s="3">
        <v>0.5</v>
      </c>
      <c r="AK6" s="3">
        <v>0</v>
      </c>
    </row>
    <row r="7" ht="14.5" spans="1:37">
      <c r="A7" s="100" t="s">
        <v>66</v>
      </c>
      <c r="B7" s="100" t="s">
        <v>104</v>
      </c>
      <c r="C7" s="101" t="s">
        <v>11</v>
      </c>
      <c r="E7" t="str">
        <f t="shared" si="1"/>
        <v>INDLPG</v>
      </c>
      <c r="F7" t="str">
        <f t="shared" si="2"/>
        <v>INDLPG</v>
      </c>
      <c r="G7" t="str">
        <f t="shared" si="2"/>
        <v>INDLPG</v>
      </c>
      <c r="H7" t="str">
        <f t="shared" si="2"/>
        <v>INDLPG</v>
      </c>
      <c r="I7" t="str">
        <f t="shared" si="2"/>
        <v>INDLPG</v>
      </c>
      <c r="J7" t="str">
        <f t="shared" si="2"/>
        <v>INDLPG</v>
      </c>
      <c r="K7" t="str">
        <f t="shared" si="2"/>
        <v>INDLPG</v>
      </c>
      <c r="N7" t="s">
        <v>66</v>
      </c>
      <c r="O7" t="s">
        <v>101</v>
      </c>
      <c r="P7" t="s">
        <v>11</v>
      </c>
      <c r="Q7" t="str">
        <f t="shared" si="3"/>
        <v>INDLPG</v>
      </c>
      <c r="R7" t="str">
        <f t="shared" si="4"/>
        <v/>
      </c>
      <c r="AA7" s="100" t="s">
        <v>66</v>
      </c>
      <c r="AB7" s="100" t="s">
        <v>105</v>
      </c>
      <c r="AC7" s="101" t="s">
        <v>11</v>
      </c>
      <c r="AF7">
        <v>0.2</v>
      </c>
      <c r="AG7">
        <v>1.5</v>
      </c>
      <c r="AH7">
        <v>0.1</v>
      </c>
      <c r="AI7">
        <v>0.1</v>
      </c>
      <c r="AJ7" s="3">
        <v>2.6</v>
      </c>
      <c r="AK7" s="3">
        <v>0.1</v>
      </c>
    </row>
    <row r="8" ht="14.5" spans="1:37">
      <c r="A8" s="100" t="s">
        <v>66</v>
      </c>
      <c r="B8" s="100" t="s">
        <v>106</v>
      </c>
      <c r="C8" s="100" t="s">
        <v>107</v>
      </c>
      <c r="N8" t="s">
        <v>66</v>
      </c>
      <c r="O8" t="s">
        <v>102</v>
      </c>
      <c r="P8" t="s">
        <v>32</v>
      </c>
      <c r="Q8" t="str">
        <f t="shared" si="3"/>
        <v/>
      </c>
      <c r="R8" t="str">
        <f t="shared" si="4"/>
        <v>INDCONS</v>
      </c>
      <c r="AA8" s="100" t="s">
        <v>66</v>
      </c>
      <c r="AB8" s="100" t="s">
        <v>106</v>
      </c>
      <c r="AC8" s="100" t="s">
        <v>107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</row>
    <row r="9" ht="14.5" spans="1:29">
      <c r="A9" s="100" t="s">
        <v>66</v>
      </c>
      <c r="B9" s="100" t="s">
        <v>108</v>
      </c>
      <c r="C9" s="102" t="s">
        <v>32</v>
      </c>
      <c r="E9" t="str">
        <f>C9</f>
        <v>INDCONS</v>
      </c>
      <c r="F9" t="str">
        <f>E9</f>
        <v>INDCONS</v>
      </c>
      <c r="G9" t="str">
        <f t="shared" ref="G9:K9" si="5">E9</f>
        <v>INDCONS</v>
      </c>
      <c r="H9" t="str">
        <f t="shared" si="5"/>
        <v>INDCONS</v>
      </c>
      <c r="I9" t="str">
        <f t="shared" si="5"/>
        <v>INDCONS</v>
      </c>
      <c r="J9" t="str">
        <f t="shared" si="5"/>
        <v>INDCONS</v>
      </c>
      <c r="K9" t="str">
        <f t="shared" si="5"/>
        <v>INDCONS</v>
      </c>
      <c r="N9" t="s">
        <v>67</v>
      </c>
      <c r="O9" t="s">
        <v>101</v>
      </c>
      <c r="P9" t="s">
        <v>13</v>
      </c>
      <c r="Q9" t="str">
        <f t="shared" si="3"/>
        <v>INDELC</v>
      </c>
      <c r="R9" t="str">
        <f t="shared" si="4"/>
        <v/>
      </c>
      <c r="AA9" s="100" t="s">
        <v>66</v>
      </c>
      <c r="AB9" s="100" t="s">
        <v>109</v>
      </c>
      <c r="AC9" s="102" t="s">
        <v>110</v>
      </c>
    </row>
    <row r="10" ht="14.5" spans="1:29">
      <c r="A10" s="100" t="s">
        <v>66</v>
      </c>
      <c r="B10" s="100" t="s">
        <v>111</v>
      </c>
      <c r="C10" s="100" t="s">
        <v>107</v>
      </c>
      <c r="N10" t="s">
        <v>67</v>
      </c>
      <c r="O10" t="s">
        <v>101</v>
      </c>
      <c r="P10" t="s">
        <v>16</v>
      </c>
      <c r="Q10" t="str">
        <f t="shared" si="3"/>
        <v>INDGAS</v>
      </c>
      <c r="R10" t="str">
        <f t="shared" si="4"/>
        <v/>
      </c>
      <c r="AA10" s="100" t="s">
        <v>66</v>
      </c>
      <c r="AB10" s="100" t="s">
        <v>111</v>
      </c>
      <c r="AC10" s="100" t="s">
        <v>107</v>
      </c>
    </row>
    <row r="11" ht="14.5" spans="1:29">
      <c r="A11" s="102" t="s">
        <v>66</v>
      </c>
      <c r="B11" s="102" t="s">
        <v>112</v>
      </c>
      <c r="C11" s="100"/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 t="s">
        <v>67</v>
      </c>
      <c r="O11" t="s">
        <v>101</v>
      </c>
      <c r="P11" t="s">
        <v>18</v>
      </c>
      <c r="Q11" t="str">
        <f t="shared" si="3"/>
        <v>INDDSTLFO</v>
      </c>
      <c r="R11" t="str">
        <f t="shared" si="4"/>
        <v/>
      </c>
      <c r="AA11" s="100"/>
      <c r="AB11" s="100"/>
      <c r="AC11" s="100"/>
    </row>
    <row r="12" ht="14.5" spans="1:29">
      <c r="A12" s="100" t="s">
        <v>66</v>
      </c>
      <c r="B12" s="102" t="s">
        <v>113</v>
      </c>
      <c r="C12" s="100"/>
      <c r="E12">
        <v>0.95</v>
      </c>
      <c r="F12">
        <v>0.95</v>
      </c>
      <c r="G12">
        <v>0.95</v>
      </c>
      <c r="H12">
        <v>0.95</v>
      </c>
      <c r="I12">
        <v>0.95</v>
      </c>
      <c r="J12">
        <v>0.95</v>
      </c>
      <c r="K12">
        <v>0.95</v>
      </c>
      <c r="N12" t="s">
        <v>67</v>
      </c>
      <c r="O12" t="s">
        <v>101</v>
      </c>
      <c r="P12" t="s">
        <v>19</v>
      </c>
      <c r="Q12" t="str">
        <f t="shared" si="3"/>
        <v>INDHFO</v>
      </c>
      <c r="R12" t="str">
        <f t="shared" si="4"/>
        <v/>
      </c>
      <c r="AA12" s="100"/>
      <c r="AB12" s="100"/>
      <c r="AC12" s="100"/>
    </row>
    <row r="13" ht="14.5" spans="1:31">
      <c r="A13" s="100" t="s">
        <v>66</v>
      </c>
      <c r="B13" s="102" t="s">
        <v>114</v>
      </c>
      <c r="C13" s="101" t="s">
        <v>13</v>
      </c>
      <c r="E13">
        <f>1-SUM(E14:E17)</f>
        <v>0</v>
      </c>
      <c r="F13">
        <f t="shared" ref="F13:K13" si="6">1-SUM(F14:F17)</f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N13" t="s">
        <v>67</v>
      </c>
      <c r="O13" t="s">
        <v>101</v>
      </c>
      <c r="P13" t="s">
        <v>20</v>
      </c>
      <c r="Q13" t="str">
        <f t="shared" si="3"/>
        <v>INDSGPC</v>
      </c>
      <c r="R13" t="str">
        <f t="shared" si="4"/>
        <v/>
      </c>
      <c r="AA13" s="100" t="s">
        <v>66</v>
      </c>
      <c r="AB13" s="100" t="s">
        <v>105</v>
      </c>
      <c r="AC13" s="101" t="s">
        <v>13</v>
      </c>
      <c r="AE13">
        <v>0</v>
      </c>
    </row>
    <row r="14" ht="14.5" spans="1:37">
      <c r="A14" s="100" t="s">
        <v>66</v>
      </c>
      <c r="B14" s="102" t="s">
        <v>114</v>
      </c>
      <c r="C14" s="101" t="s">
        <v>16</v>
      </c>
      <c r="E14">
        <f>AE4/SUM(AE3:AE7)</f>
        <v>0.002</v>
      </c>
      <c r="F14">
        <f t="shared" ref="F14:K14" si="7">AF4/SUM(AF3:AF7)</f>
        <v>0.323383084577114</v>
      </c>
      <c r="G14">
        <f t="shared" si="7"/>
        <v>0.122516556291391</v>
      </c>
      <c r="H14">
        <f t="shared" si="7"/>
        <v>0.309859154929577</v>
      </c>
      <c r="I14">
        <f t="shared" si="7"/>
        <v>0.0697674418604651</v>
      </c>
      <c r="J14">
        <f t="shared" si="7"/>
        <v>0.290697674418605</v>
      </c>
      <c r="K14">
        <f t="shared" si="7"/>
        <v>0.145038167938931</v>
      </c>
      <c r="N14" t="s">
        <v>67</v>
      </c>
      <c r="O14" t="s">
        <v>101</v>
      </c>
      <c r="P14" t="s">
        <v>11</v>
      </c>
      <c r="Q14" t="str">
        <f t="shared" si="3"/>
        <v>INDLPG</v>
      </c>
      <c r="R14" t="str">
        <f t="shared" si="4"/>
        <v/>
      </c>
      <c r="AA14" s="100" t="s">
        <v>66</v>
      </c>
      <c r="AB14" s="100" t="s">
        <v>105</v>
      </c>
      <c r="AC14" s="101" t="s">
        <v>16</v>
      </c>
      <c r="AE14">
        <f>6*0.002</f>
        <v>0.012</v>
      </c>
      <c r="AF14">
        <v>6.5</v>
      </c>
      <c r="AG14">
        <v>3.7</v>
      </c>
      <c r="AH14">
        <v>2.2</v>
      </c>
      <c r="AI14">
        <v>0.6</v>
      </c>
      <c r="AJ14" s="3">
        <v>5</v>
      </c>
      <c r="AK14" s="3">
        <v>1.9</v>
      </c>
    </row>
    <row r="15" ht="14.5" spans="1:37">
      <c r="A15" s="100" t="s">
        <v>66</v>
      </c>
      <c r="B15" s="102" t="s">
        <v>114</v>
      </c>
      <c r="C15" s="101" t="s">
        <v>18</v>
      </c>
      <c r="E15">
        <f>AE5/SUM(AE3:AE7)</f>
        <v>0.998</v>
      </c>
      <c r="F15">
        <f t="shared" ref="F15:K15" si="8">AF5/SUM(AF3:AF7)</f>
        <v>0.631840796019901</v>
      </c>
      <c r="G15">
        <f t="shared" si="8"/>
        <v>0.827814569536424</v>
      </c>
      <c r="H15">
        <f t="shared" si="8"/>
        <v>0.676056338028169</v>
      </c>
      <c r="I15">
        <f t="shared" si="8"/>
        <v>0.918604651162791</v>
      </c>
      <c r="J15">
        <f t="shared" si="8"/>
        <v>0.529069767441861</v>
      </c>
      <c r="K15">
        <f t="shared" si="8"/>
        <v>0.847328244274809</v>
      </c>
      <c r="N15" t="s">
        <v>67</v>
      </c>
      <c r="O15" t="s">
        <v>101</v>
      </c>
      <c r="P15" t="s">
        <v>21</v>
      </c>
      <c r="Q15" t="str">
        <f t="shared" si="3"/>
        <v>INDCOA</v>
      </c>
      <c r="R15" t="str">
        <f t="shared" si="4"/>
        <v/>
      </c>
      <c r="AA15" s="100" t="s">
        <v>66</v>
      </c>
      <c r="AB15" s="100" t="s">
        <v>105</v>
      </c>
      <c r="AC15" s="101" t="s">
        <v>18</v>
      </c>
      <c r="AE15">
        <f>6*0.998</f>
        <v>5.988</v>
      </c>
      <c r="AF15">
        <v>12.7</v>
      </c>
      <c r="AG15">
        <v>25</v>
      </c>
      <c r="AH15">
        <v>4.8</v>
      </c>
      <c r="AI15">
        <v>7.9</v>
      </c>
      <c r="AJ15" s="3">
        <v>9.1</v>
      </c>
      <c r="AK15" s="3">
        <v>11.1</v>
      </c>
    </row>
    <row r="16" ht="14.5" spans="1:37">
      <c r="A16" s="100" t="s">
        <v>66</v>
      </c>
      <c r="B16" s="102" t="s">
        <v>114</v>
      </c>
      <c r="C16" s="101" t="s">
        <v>19</v>
      </c>
      <c r="E16">
        <f>AE6/SUM(AE3:AE7)</f>
        <v>0</v>
      </c>
      <c r="F16">
        <f t="shared" ref="F16:K16" si="9">AF6/SUM(AF3:AF7)</f>
        <v>0.0348258706467662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0.0290697674418605</v>
      </c>
      <c r="K16">
        <f t="shared" si="9"/>
        <v>0</v>
      </c>
      <c r="N16" t="s">
        <v>67</v>
      </c>
      <c r="O16" t="s">
        <v>101</v>
      </c>
      <c r="P16" t="s">
        <v>23</v>
      </c>
      <c r="Q16" t="str">
        <f t="shared" si="3"/>
        <v>INDCOKE</v>
      </c>
      <c r="R16" t="str">
        <f t="shared" si="4"/>
        <v/>
      </c>
      <c r="AA16" s="100" t="s">
        <v>66</v>
      </c>
      <c r="AB16" s="100" t="s">
        <v>105</v>
      </c>
      <c r="AC16" s="101" t="s">
        <v>19</v>
      </c>
      <c r="AF16">
        <v>0.7</v>
      </c>
      <c r="AJ16" s="3">
        <v>0.5</v>
      </c>
      <c r="AK16" s="3">
        <v>0</v>
      </c>
    </row>
    <row r="17" ht="14.5" spans="1:37">
      <c r="A17" s="100" t="s">
        <v>66</v>
      </c>
      <c r="B17" s="102" t="s">
        <v>114</v>
      </c>
      <c r="C17" s="101" t="s">
        <v>11</v>
      </c>
      <c r="E17">
        <f>AE7/SUM(AE3:AE7)</f>
        <v>0</v>
      </c>
      <c r="F17">
        <f t="shared" ref="F17:K17" si="10">AF7/SUM(AF3:AF7)</f>
        <v>0.00995024875621891</v>
      </c>
      <c r="G17">
        <f t="shared" si="10"/>
        <v>0.0496688741721854</v>
      </c>
      <c r="H17">
        <f t="shared" si="10"/>
        <v>0.0140845070422535</v>
      </c>
      <c r="I17">
        <f t="shared" si="10"/>
        <v>0.0116279069767442</v>
      </c>
      <c r="J17">
        <f t="shared" si="10"/>
        <v>0.151162790697674</v>
      </c>
      <c r="K17">
        <f t="shared" si="10"/>
        <v>0.00763358778625954</v>
      </c>
      <c r="N17" t="s">
        <v>67</v>
      </c>
      <c r="O17" t="s">
        <v>101</v>
      </c>
      <c r="P17" t="s">
        <v>25</v>
      </c>
      <c r="Q17" t="str">
        <f t="shared" si="3"/>
        <v>INDWOOD</v>
      </c>
      <c r="R17" t="str">
        <f t="shared" si="4"/>
        <v/>
      </c>
      <c r="AA17" s="100" t="s">
        <v>66</v>
      </c>
      <c r="AB17" s="100" t="s">
        <v>105</v>
      </c>
      <c r="AC17" s="101" t="s">
        <v>11</v>
      </c>
      <c r="AF17">
        <v>0.2</v>
      </c>
      <c r="AG17">
        <v>1.5</v>
      </c>
      <c r="AH17">
        <v>0.1</v>
      </c>
      <c r="AI17">
        <v>0.1</v>
      </c>
      <c r="AJ17" s="3">
        <v>2.6</v>
      </c>
      <c r="AK17" s="3">
        <v>0.1</v>
      </c>
    </row>
    <row r="18" ht="14.5" spans="1:27">
      <c r="A18" s="100" t="s">
        <v>64</v>
      </c>
      <c r="N18" t="s">
        <v>67</v>
      </c>
      <c r="O18" t="s">
        <v>101</v>
      </c>
      <c r="P18" t="s">
        <v>26</v>
      </c>
      <c r="Q18" t="str">
        <f t="shared" si="3"/>
        <v>INDSTM</v>
      </c>
      <c r="R18" t="str">
        <f t="shared" si="4"/>
        <v/>
      </c>
      <c r="AA18" s="100" t="s">
        <v>64</v>
      </c>
    </row>
    <row r="19" spans="1:37">
      <c r="A19" s="103" t="s">
        <v>89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N19" t="s">
        <v>67</v>
      </c>
      <c r="O19" t="s">
        <v>102</v>
      </c>
      <c r="P19" t="s">
        <v>34</v>
      </c>
      <c r="Q19" t="str">
        <f t="shared" si="3"/>
        <v/>
      </c>
      <c r="R19" t="str">
        <f t="shared" si="4"/>
        <v>INDIPP</v>
      </c>
      <c r="AA19" s="103" t="s">
        <v>89</v>
      </c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</row>
    <row r="20" ht="14.5" spans="1:37">
      <c r="A20" s="100" t="s">
        <v>67</v>
      </c>
      <c r="B20" t="s">
        <v>104</v>
      </c>
      <c r="C20" t="s">
        <v>13</v>
      </c>
      <c r="E20" t="str">
        <f>C20</f>
        <v>INDELC</v>
      </c>
      <c r="F20" t="str">
        <f>E20</f>
        <v>INDELC</v>
      </c>
      <c r="G20" t="str">
        <f t="shared" ref="G20:K20" si="11">F20</f>
        <v>INDELC</v>
      </c>
      <c r="H20" t="str">
        <f t="shared" si="11"/>
        <v>INDELC</v>
      </c>
      <c r="I20" t="str">
        <f t="shared" si="11"/>
        <v>INDELC</v>
      </c>
      <c r="J20" t="str">
        <f t="shared" si="11"/>
        <v>INDELC</v>
      </c>
      <c r="K20" t="str">
        <f t="shared" si="11"/>
        <v>INDELC</v>
      </c>
      <c r="N20" t="s">
        <v>68</v>
      </c>
      <c r="O20" t="s">
        <v>101</v>
      </c>
      <c r="P20" t="s">
        <v>13</v>
      </c>
      <c r="Q20" t="str">
        <f t="shared" si="3"/>
        <v>INDELC</v>
      </c>
      <c r="R20" t="str">
        <f t="shared" si="4"/>
        <v/>
      </c>
      <c r="AA20" s="100" t="s">
        <v>67</v>
      </c>
      <c r="AB20" t="s">
        <v>105</v>
      </c>
      <c r="AC20" t="s">
        <v>13</v>
      </c>
      <c r="AE20">
        <f>attached_ipp!W15</f>
        <v>17.1</v>
      </c>
      <c r="AF20">
        <f>attached_ipp!AU15</f>
        <v>50.9</v>
      </c>
      <c r="AG20">
        <f>attached_ipp!BS15</f>
        <v>15</v>
      </c>
      <c r="AH20">
        <v>0</v>
      </c>
      <c r="AI20">
        <v>0</v>
      </c>
      <c r="AJ20">
        <f>attached_ipp!EM15</f>
        <v>10.3</v>
      </c>
      <c r="AK20">
        <f>attached_ipp!FK15</f>
        <v>32.5</v>
      </c>
    </row>
    <row r="21" ht="14.5" spans="1:37">
      <c r="A21" s="100" t="s">
        <v>67</v>
      </c>
      <c r="B21" t="s">
        <v>104</v>
      </c>
      <c r="C21" t="s">
        <v>16</v>
      </c>
      <c r="E21" t="str">
        <f t="shared" ref="E21:E29" si="12">C21</f>
        <v>INDGAS</v>
      </c>
      <c r="F21" t="str">
        <f t="shared" ref="F21:K31" si="13">E21</f>
        <v>INDGAS</v>
      </c>
      <c r="G21" t="str">
        <f t="shared" si="13"/>
        <v>INDGAS</v>
      </c>
      <c r="H21" t="str">
        <f t="shared" si="13"/>
        <v>INDGAS</v>
      </c>
      <c r="I21" t="str">
        <f t="shared" si="13"/>
        <v>INDGAS</v>
      </c>
      <c r="J21" t="str">
        <f t="shared" si="13"/>
        <v>INDGAS</v>
      </c>
      <c r="K21" t="str">
        <f t="shared" si="13"/>
        <v>INDGAS</v>
      </c>
      <c r="N21" t="s">
        <v>68</v>
      </c>
      <c r="O21" t="s">
        <v>101</v>
      </c>
      <c r="P21" t="s">
        <v>16</v>
      </c>
      <c r="Q21" t="str">
        <f t="shared" si="3"/>
        <v>INDGAS</v>
      </c>
      <c r="R21" t="str">
        <f t="shared" si="4"/>
        <v/>
      </c>
      <c r="AA21" s="100" t="s">
        <v>67</v>
      </c>
      <c r="AB21" t="s">
        <v>105</v>
      </c>
      <c r="AC21" t="s">
        <v>16</v>
      </c>
      <c r="AE21">
        <v>0</v>
      </c>
      <c r="AF21">
        <f>attached_ipp!AU16</f>
        <v>26.3</v>
      </c>
      <c r="AG21">
        <f>attached_ipp!BS16</f>
        <v>18.7</v>
      </c>
      <c r="AH21">
        <f>attached_ipp!CQ16</f>
        <v>0.2</v>
      </c>
      <c r="AI21">
        <v>0</v>
      </c>
      <c r="AJ21">
        <f>attached_ipp!EM16</f>
        <v>12.4</v>
      </c>
      <c r="AK21">
        <f>attached_ipp!FK16</f>
        <v>26.3</v>
      </c>
    </row>
    <row r="22" ht="14.5" spans="1:37">
      <c r="A22" s="100" t="s">
        <v>67</v>
      </c>
      <c r="B22" t="s">
        <v>104</v>
      </c>
      <c r="C22" t="s">
        <v>18</v>
      </c>
      <c r="E22" t="str">
        <f t="shared" si="12"/>
        <v>INDDSTLFO</v>
      </c>
      <c r="F22" t="str">
        <f t="shared" si="13"/>
        <v>INDDSTLFO</v>
      </c>
      <c r="G22" t="str">
        <f t="shared" si="13"/>
        <v>INDDSTLFO</v>
      </c>
      <c r="H22" t="str">
        <f t="shared" si="13"/>
        <v>INDDSTLFO</v>
      </c>
      <c r="I22" t="str">
        <f t="shared" si="13"/>
        <v>INDDSTLFO</v>
      </c>
      <c r="J22" t="str">
        <f t="shared" si="13"/>
        <v>INDDSTLFO</v>
      </c>
      <c r="K22" t="str">
        <f t="shared" si="13"/>
        <v>INDDSTLFO</v>
      </c>
      <c r="N22" t="s">
        <v>68</v>
      </c>
      <c r="O22" t="s">
        <v>101</v>
      </c>
      <c r="P22" t="s">
        <v>18</v>
      </c>
      <c r="Q22" t="str">
        <f t="shared" si="3"/>
        <v>INDDSTLFO</v>
      </c>
      <c r="R22" t="str">
        <f t="shared" si="4"/>
        <v/>
      </c>
      <c r="AA22" s="100" t="s">
        <v>67</v>
      </c>
      <c r="AB22" t="s">
        <v>105</v>
      </c>
      <c r="AC22" t="s">
        <v>18</v>
      </c>
      <c r="AE22">
        <v>0</v>
      </c>
      <c r="AF22">
        <f>attached_ipp!AU17</f>
        <v>0.3</v>
      </c>
      <c r="AG22">
        <f>attached_ipp!BS17</f>
        <v>0.2</v>
      </c>
      <c r="AH22">
        <f>attached_ipp!CQ17</f>
        <v>0</v>
      </c>
      <c r="AI22">
        <v>0</v>
      </c>
      <c r="AJ22">
        <f>attached_ipp!EM17</f>
        <v>0.1</v>
      </c>
      <c r="AK22">
        <f>attached_ipp!FK17</f>
        <v>0.2</v>
      </c>
    </row>
    <row r="23" ht="14.5" spans="1:37">
      <c r="A23" s="100" t="s">
        <v>67</v>
      </c>
      <c r="B23" t="s">
        <v>104</v>
      </c>
      <c r="C23" t="s">
        <v>19</v>
      </c>
      <c r="E23" t="str">
        <f t="shared" si="12"/>
        <v>INDHFO</v>
      </c>
      <c r="F23" t="str">
        <f t="shared" si="13"/>
        <v>INDHFO</v>
      </c>
      <c r="G23" t="str">
        <f t="shared" si="13"/>
        <v>INDHFO</v>
      </c>
      <c r="H23" t="str">
        <f t="shared" si="13"/>
        <v>INDHFO</v>
      </c>
      <c r="I23" t="str">
        <f t="shared" si="13"/>
        <v>INDHFO</v>
      </c>
      <c r="J23" t="str">
        <f t="shared" si="13"/>
        <v>INDHFO</v>
      </c>
      <c r="K23" t="str">
        <f t="shared" si="13"/>
        <v>INDHFO</v>
      </c>
      <c r="N23" t="s">
        <v>68</v>
      </c>
      <c r="O23" t="s">
        <v>101</v>
      </c>
      <c r="P23" t="s">
        <v>19</v>
      </c>
      <c r="Q23" t="str">
        <f t="shared" si="3"/>
        <v>INDHFO</v>
      </c>
      <c r="R23" t="str">
        <f t="shared" si="4"/>
        <v/>
      </c>
      <c r="AA23" s="100" t="s">
        <v>67</v>
      </c>
      <c r="AB23" t="s">
        <v>105</v>
      </c>
      <c r="AC23" t="s">
        <v>19</v>
      </c>
      <c r="AE23">
        <v>0</v>
      </c>
      <c r="AF23">
        <f>attached_ipp!AU18</f>
        <v>0.8</v>
      </c>
      <c r="AG23">
        <f>attached_ipp!BS18</f>
        <v>1.4</v>
      </c>
      <c r="AH23">
        <v>0</v>
      </c>
      <c r="AI23">
        <f>attached_ipp!DO18</f>
        <v>0</v>
      </c>
      <c r="AJ23">
        <f>attached_ipp!EM18</f>
        <v>0</v>
      </c>
      <c r="AK23">
        <f>attached_ipp!FK18</f>
        <v>0.1</v>
      </c>
    </row>
    <row r="24" ht="14.5" spans="1:37">
      <c r="A24" s="100" t="s">
        <v>67</v>
      </c>
      <c r="B24" t="s">
        <v>104</v>
      </c>
      <c r="C24" t="s">
        <v>20</v>
      </c>
      <c r="E24" t="str">
        <f t="shared" si="12"/>
        <v>INDSGPC</v>
      </c>
      <c r="F24" t="str">
        <f t="shared" si="13"/>
        <v>INDSGPC</v>
      </c>
      <c r="G24" t="str">
        <f t="shared" si="13"/>
        <v>INDSGPC</v>
      </c>
      <c r="H24" t="str">
        <f t="shared" si="13"/>
        <v>INDSGPC</v>
      </c>
      <c r="I24" t="str">
        <f t="shared" si="13"/>
        <v>INDSGPC</v>
      </c>
      <c r="J24" t="str">
        <f t="shared" si="13"/>
        <v>INDSGPC</v>
      </c>
      <c r="K24" t="str">
        <f t="shared" si="13"/>
        <v>INDSGPC</v>
      </c>
      <c r="N24" t="s">
        <v>68</v>
      </c>
      <c r="O24" t="s">
        <v>101</v>
      </c>
      <c r="P24" t="s">
        <v>20</v>
      </c>
      <c r="Q24" t="str">
        <f t="shared" si="3"/>
        <v>INDSGPC</v>
      </c>
      <c r="R24" t="str">
        <f t="shared" si="4"/>
        <v/>
      </c>
      <c r="AA24" s="100" t="s">
        <v>67</v>
      </c>
      <c r="AB24" t="s">
        <v>105</v>
      </c>
      <c r="AC24" t="s">
        <v>20</v>
      </c>
      <c r="AE24">
        <f>attached_ipp!W19</f>
        <v>0</v>
      </c>
      <c r="AF24">
        <f>attached_ipp!AU19</f>
        <v>0</v>
      </c>
      <c r="AG24">
        <f>attached_ipp!BS19</f>
        <v>0</v>
      </c>
      <c r="AH24">
        <f>attached_ipp!CQ19</f>
        <v>0</v>
      </c>
      <c r="AI24">
        <f>attached_ipp!DO19</f>
        <v>0</v>
      </c>
      <c r="AJ24">
        <f>attached_ipp!EM19</f>
        <v>0</v>
      </c>
      <c r="AK24">
        <f>attached_ipp!FK19</f>
        <v>0</v>
      </c>
    </row>
    <row r="25" ht="14.5" spans="1:37">
      <c r="A25" s="100" t="s">
        <v>67</v>
      </c>
      <c r="B25" t="s">
        <v>104</v>
      </c>
      <c r="C25" t="s">
        <v>11</v>
      </c>
      <c r="E25" t="str">
        <f t="shared" si="12"/>
        <v>INDLPG</v>
      </c>
      <c r="F25" t="str">
        <f t="shared" si="13"/>
        <v>INDLPG</v>
      </c>
      <c r="G25" t="str">
        <f t="shared" si="13"/>
        <v>INDLPG</v>
      </c>
      <c r="H25" t="str">
        <f t="shared" si="13"/>
        <v>INDLPG</v>
      </c>
      <c r="I25" t="str">
        <f t="shared" si="13"/>
        <v>INDLPG</v>
      </c>
      <c r="J25" t="str">
        <f t="shared" si="13"/>
        <v>INDLPG</v>
      </c>
      <c r="K25" t="str">
        <f t="shared" si="13"/>
        <v>INDLPG</v>
      </c>
      <c r="N25" t="s">
        <v>68</v>
      </c>
      <c r="O25" t="s">
        <v>101</v>
      </c>
      <c r="P25" t="s">
        <v>11</v>
      </c>
      <c r="Q25" t="str">
        <f t="shared" si="3"/>
        <v>INDLPG</v>
      </c>
      <c r="R25" t="str">
        <f t="shared" si="4"/>
        <v/>
      </c>
      <c r="AA25" s="100" t="s">
        <v>67</v>
      </c>
      <c r="AB25" t="s">
        <v>105</v>
      </c>
      <c r="AC25" t="s">
        <v>11</v>
      </c>
      <c r="AE25">
        <v>0</v>
      </c>
      <c r="AF25">
        <f>attached_ipp!AU20</f>
        <v>0.1</v>
      </c>
      <c r="AG25">
        <f>attached_ipp!BS20</f>
        <v>0.1</v>
      </c>
      <c r="AH25">
        <v>0</v>
      </c>
      <c r="AI25">
        <f>attached_ipp!DO20</f>
        <v>0</v>
      </c>
      <c r="AJ25">
        <f>attached_ipp!EM20</f>
        <v>0</v>
      </c>
      <c r="AK25">
        <f>attached_ipp!FK20</f>
        <v>0.1</v>
      </c>
    </row>
    <row r="26" ht="14.5" spans="1:37">
      <c r="A26" s="100" t="s">
        <v>67</v>
      </c>
      <c r="B26" t="s">
        <v>104</v>
      </c>
      <c r="C26" t="s">
        <v>21</v>
      </c>
      <c r="E26" t="str">
        <f t="shared" si="12"/>
        <v>INDCOA</v>
      </c>
      <c r="F26" t="str">
        <f t="shared" si="13"/>
        <v>INDCOA</v>
      </c>
      <c r="G26" t="str">
        <f t="shared" si="13"/>
        <v>INDCOA</v>
      </c>
      <c r="H26" t="str">
        <f t="shared" si="13"/>
        <v>INDCOA</v>
      </c>
      <c r="I26" t="str">
        <f t="shared" si="13"/>
        <v>INDCOA</v>
      </c>
      <c r="J26" t="str">
        <f t="shared" si="13"/>
        <v>INDCOA</v>
      </c>
      <c r="K26" t="str">
        <f t="shared" si="13"/>
        <v>INDCOA</v>
      </c>
      <c r="N26" t="s">
        <v>68</v>
      </c>
      <c r="O26" t="s">
        <v>101</v>
      </c>
      <c r="P26" t="s">
        <v>21</v>
      </c>
      <c r="Q26" t="str">
        <f t="shared" si="3"/>
        <v>INDCOA</v>
      </c>
      <c r="R26" t="str">
        <f t="shared" si="4"/>
        <v/>
      </c>
      <c r="AA26" s="100" t="s">
        <v>67</v>
      </c>
      <c r="AB26" t="s">
        <v>105</v>
      </c>
      <c r="AC26" t="s">
        <v>21</v>
      </c>
      <c r="AE26">
        <f>attached_ipp!W21</f>
        <v>0</v>
      </c>
      <c r="AF26">
        <f>attached_ipp!AU21</f>
        <v>0</v>
      </c>
      <c r="AG26">
        <f>attached_ipp!BS21</f>
        <v>0</v>
      </c>
      <c r="AH26">
        <f>attached_ipp!CQ21</f>
        <v>0</v>
      </c>
      <c r="AI26">
        <f>attached_ipp!DO21</f>
        <v>0</v>
      </c>
      <c r="AJ26">
        <f>attached_ipp!EM21</f>
        <v>0</v>
      </c>
      <c r="AK26">
        <f>attached_ipp!FK21</f>
        <v>0</v>
      </c>
    </row>
    <row r="27" ht="14.5" spans="1:37">
      <c r="A27" s="100" t="s">
        <v>67</v>
      </c>
      <c r="B27" t="s">
        <v>104</v>
      </c>
      <c r="C27" t="s">
        <v>23</v>
      </c>
      <c r="E27" t="str">
        <f t="shared" si="12"/>
        <v>INDCOKE</v>
      </c>
      <c r="F27" t="str">
        <f t="shared" si="13"/>
        <v>INDCOKE</v>
      </c>
      <c r="G27" t="str">
        <f t="shared" si="13"/>
        <v>INDCOKE</v>
      </c>
      <c r="H27" t="str">
        <f t="shared" si="13"/>
        <v>INDCOKE</v>
      </c>
      <c r="I27" t="str">
        <f t="shared" si="13"/>
        <v>INDCOKE</v>
      </c>
      <c r="J27" t="str">
        <f t="shared" si="13"/>
        <v>INDCOKE</v>
      </c>
      <c r="K27" t="str">
        <f t="shared" si="13"/>
        <v>INDCOKE</v>
      </c>
      <c r="N27" t="s">
        <v>68</v>
      </c>
      <c r="O27" t="s">
        <v>101</v>
      </c>
      <c r="P27" t="s">
        <v>23</v>
      </c>
      <c r="Q27" t="str">
        <f t="shared" si="3"/>
        <v>INDCOKE</v>
      </c>
      <c r="R27" t="str">
        <f t="shared" si="4"/>
        <v/>
      </c>
      <c r="AA27" s="100" t="s">
        <v>67</v>
      </c>
      <c r="AB27" t="s">
        <v>105</v>
      </c>
      <c r="AC27" t="s">
        <v>23</v>
      </c>
      <c r="AE27">
        <f>attached_ipp!W22</f>
        <v>0</v>
      </c>
      <c r="AF27">
        <f>attached_ipp!AU22</f>
        <v>0</v>
      </c>
      <c r="AG27">
        <f>attached_ipp!BS22</f>
        <v>0</v>
      </c>
      <c r="AH27">
        <f>attached_ipp!CQ22</f>
        <v>0</v>
      </c>
      <c r="AI27">
        <f>attached_ipp!DO22</f>
        <v>0</v>
      </c>
      <c r="AJ27">
        <f>attached_ipp!EM22</f>
        <v>0</v>
      </c>
      <c r="AK27">
        <f>attached_ipp!FK22</f>
        <v>0</v>
      </c>
    </row>
    <row r="28" ht="14.5" spans="1:37">
      <c r="A28" s="100" t="s">
        <v>67</v>
      </c>
      <c r="B28" t="s">
        <v>104</v>
      </c>
      <c r="C28" t="s">
        <v>25</v>
      </c>
      <c r="E28" t="str">
        <f t="shared" si="12"/>
        <v>INDWOOD</v>
      </c>
      <c r="F28" t="str">
        <f t="shared" si="13"/>
        <v>INDWOOD</v>
      </c>
      <c r="G28" t="str">
        <f t="shared" si="13"/>
        <v>INDWOOD</v>
      </c>
      <c r="H28" t="str">
        <f t="shared" si="13"/>
        <v>INDWOOD</v>
      </c>
      <c r="I28" t="str">
        <f t="shared" si="13"/>
        <v>INDWOOD</v>
      </c>
      <c r="J28" t="str">
        <f t="shared" si="13"/>
        <v>INDWOOD</v>
      </c>
      <c r="K28" t="str">
        <f t="shared" si="13"/>
        <v>INDWOOD</v>
      </c>
      <c r="N28" t="s">
        <v>68</v>
      </c>
      <c r="O28" t="s">
        <v>101</v>
      </c>
      <c r="P28" t="s">
        <v>25</v>
      </c>
      <c r="Q28" t="str">
        <f t="shared" si="3"/>
        <v>INDWOOD</v>
      </c>
      <c r="R28" t="str">
        <f t="shared" si="4"/>
        <v/>
      </c>
      <c r="AA28" s="100" t="s">
        <v>67</v>
      </c>
      <c r="AB28" t="s">
        <v>105</v>
      </c>
      <c r="AC28" t="s">
        <v>25</v>
      </c>
      <c r="AE28">
        <f>attached_ipp!W23</f>
        <v>27.7</v>
      </c>
      <c r="AF28">
        <f>attached_ipp!AU23</f>
        <v>52.1</v>
      </c>
      <c r="AG28">
        <f>attached_ipp!BS23</f>
        <v>36.3</v>
      </c>
      <c r="AH28">
        <v>0</v>
      </c>
      <c r="AI28">
        <f>attached_ipp!DO23</f>
        <v>1.2</v>
      </c>
      <c r="AJ28">
        <f>attached_ipp!EM23</f>
        <v>50</v>
      </c>
      <c r="AK28">
        <f>attached_ipp!FK23</f>
        <v>118.6</v>
      </c>
    </row>
    <row r="29" ht="14.5" spans="1:37">
      <c r="A29" s="100" t="s">
        <v>67</v>
      </c>
      <c r="B29" t="s">
        <v>104</v>
      </c>
      <c r="C29" t="s">
        <v>26</v>
      </c>
      <c r="E29" t="str">
        <f t="shared" si="12"/>
        <v>INDSTM</v>
      </c>
      <c r="F29" t="str">
        <f t="shared" si="13"/>
        <v>INDSTM</v>
      </c>
      <c r="G29" t="str">
        <f t="shared" si="13"/>
        <v>INDSTM</v>
      </c>
      <c r="H29" t="str">
        <f t="shared" si="13"/>
        <v>INDSTM</v>
      </c>
      <c r="I29" t="str">
        <f t="shared" si="13"/>
        <v>INDSTM</v>
      </c>
      <c r="J29" t="str">
        <f t="shared" si="13"/>
        <v>INDSTM</v>
      </c>
      <c r="K29" t="str">
        <f t="shared" si="13"/>
        <v>INDSTM</v>
      </c>
      <c r="N29" t="s">
        <v>68</v>
      </c>
      <c r="O29" t="s">
        <v>101</v>
      </c>
      <c r="P29" t="s">
        <v>26</v>
      </c>
      <c r="Q29" t="str">
        <f t="shared" si="3"/>
        <v>INDSTM</v>
      </c>
      <c r="R29" t="str">
        <f t="shared" si="4"/>
        <v/>
      </c>
      <c r="AA29" s="100" t="s">
        <v>67</v>
      </c>
      <c r="AB29" t="s">
        <v>105</v>
      </c>
      <c r="AC29" t="s">
        <v>26</v>
      </c>
      <c r="AE29">
        <f>attached_ipp!W24</f>
        <v>0</v>
      </c>
      <c r="AF29">
        <f>attached_ipp!AU24</f>
        <v>0</v>
      </c>
      <c r="AG29">
        <f>attached_ipp!BS24</f>
        <v>0</v>
      </c>
      <c r="AH29">
        <f>attached_ipp!CQ24</f>
        <v>0</v>
      </c>
      <c r="AI29">
        <f>attached_ipp!DO24</f>
        <v>0</v>
      </c>
      <c r="AJ29">
        <f>attached_ipp!EM24</f>
        <v>0</v>
      </c>
      <c r="AK29">
        <f>attached_ipp!FK24</f>
        <v>0</v>
      </c>
    </row>
    <row r="30" ht="14.5" spans="1:39">
      <c r="A30" s="100" t="s">
        <v>67</v>
      </c>
      <c r="B30" s="100" t="s">
        <v>106</v>
      </c>
      <c r="N30" t="s">
        <v>68</v>
      </c>
      <c r="O30" t="s">
        <v>102</v>
      </c>
      <c r="P30" t="s">
        <v>35</v>
      </c>
      <c r="Q30" t="str">
        <f t="shared" si="3"/>
        <v/>
      </c>
      <c r="R30" t="str">
        <f t="shared" si="4"/>
        <v>INDSME</v>
      </c>
      <c r="AA30" s="100" t="s">
        <v>67</v>
      </c>
      <c r="AB30" s="100" t="s">
        <v>106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M30" t="s">
        <v>115</v>
      </c>
    </row>
    <row r="31" ht="14.5" spans="1:39">
      <c r="A31" s="100" t="s">
        <v>67</v>
      </c>
      <c r="B31" s="100" t="s">
        <v>108</v>
      </c>
      <c r="C31" t="s">
        <v>34</v>
      </c>
      <c r="E31" t="str">
        <f t="shared" ref="E31" si="14">C31</f>
        <v>INDIPP</v>
      </c>
      <c r="F31" t="str">
        <f t="shared" si="13"/>
        <v>INDIPP</v>
      </c>
      <c r="G31" t="str">
        <f t="shared" si="13"/>
        <v>INDIPP</v>
      </c>
      <c r="H31" t="str">
        <f t="shared" si="13"/>
        <v>INDIPP</v>
      </c>
      <c r="I31" t="str">
        <f t="shared" si="13"/>
        <v>INDIPP</v>
      </c>
      <c r="J31" t="str">
        <f t="shared" si="13"/>
        <v>INDIPP</v>
      </c>
      <c r="K31" t="str">
        <f t="shared" si="13"/>
        <v>INDIPP</v>
      </c>
      <c r="N31" t="s">
        <v>69</v>
      </c>
      <c r="O31" t="s">
        <v>101</v>
      </c>
      <c r="P31" t="s">
        <v>13</v>
      </c>
      <c r="Q31" t="str">
        <f t="shared" si="3"/>
        <v>INDELC</v>
      </c>
      <c r="R31" t="str">
        <f t="shared" si="4"/>
        <v/>
      </c>
      <c r="AA31" s="100" t="s">
        <v>67</v>
      </c>
      <c r="AB31" s="100" t="s">
        <v>109</v>
      </c>
      <c r="AC31" t="s">
        <v>116</v>
      </c>
      <c r="AM31">
        <v>17139</v>
      </c>
    </row>
    <row r="32" ht="14.5" spans="1:28">
      <c r="A32" s="100" t="s">
        <v>67</v>
      </c>
      <c r="B32" s="100" t="s">
        <v>111</v>
      </c>
      <c r="N32" t="s">
        <v>69</v>
      </c>
      <c r="O32" t="s">
        <v>101</v>
      </c>
      <c r="P32" t="s">
        <v>16</v>
      </c>
      <c r="Q32" t="str">
        <f t="shared" si="3"/>
        <v>INDGAS</v>
      </c>
      <c r="R32" t="str">
        <f t="shared" si="4"/>
        <v/>
      </c>
      <c r="AA32" s="100" t="s">
        <v>67</v>
      </c>
      <c r="AB32" s="100" t="s">
        <v>111</v>
      </c>
    </row>
    <row r="33" ht="14.5" spans="1:29">
      <c r="A33" s="100" t="s">
        <v>67</v>
      </c>
      <c r="B33" s="102" t="s">
        <v>112</v>
      </c>
      <c r="C33" s="100"/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N33" t="s">
        <v>69</v>
      </c>
      <c r="O33" t="s">
        <v>101</v>
      </c>
      <c r="P33" t="s">
        <v>18</v>
      </c>
      <c r="Q33" t="str">
        <f t="shared" si="3"/>
        <v>INDDSTLFO</v>
      </c>
      <c r="R33" t="str">
        <f t="shared" si="4"/>
        <v/>
      </c>
      <c r="AA33" s="100"/>
      <c r="AB33" s="100"/>
      <c r="AC33" s="100"/>
    </row>
    <row r="34" ht="14.5" spans="1:29">
      <c r="A34" s="100" t="s">
        <v>67</v>
      </c>
      <c r="B34" s="102" t="s">
        <v>113</v>
      </c>
      <c r="C34" s="100"/>
      <c r="E34">
        <v>0.95</v>
      </c>
      <c r="F34">
        <v>0.95</v>
      </c>
      <c r="G34">
        <v>0.95</v>
      </c>
      <c r="H34">
        <v>0.95</v>
      </c>
      <c r="I34">
        <v>0.95</v>
      </c>
      <c r="J34">
        <v>0.95</v>
      </c>
      <c r="K34">
        <v>0.95</v>
      </c>
      <c r="N34" t="s">
        <v>69</v>
      </c>
      <c r="O34" t="s">
        <v>101</v>
      </c>
      <c r="P34" t="s">
        <v>19</v>
      </c>
      <c r="Q34" t="str">
        <f t="shared" si="3"/>
        <v>INDHFO</v>
      </c>
      <c r="R34" t="str">
        <f t="shared" si="4"/>
        <v/>
      </c>
      <c r="AA34" s="100"/>
      <c r="AB34" s="100"/>
      <c r="AC34" s="100"/>
    </row>
    <row r="35" ht="14.5" spans="1:37">
      <c r="A35" s="100" t="s">
        <v>67</v>
      </c>
      <c r="B35" s="102" t="s">
        <v>114</v>
      </c>
      <c r="C35" t="s">
        <v>13</v>
      </c>
      <c r="E35">
        <f>1-SUM(E36:E44)</f>
        <v>0.381696428571429</v>
      </c>
      <c r="F35">
        <f t="shared" ref="F35:K35" si="15">1-SUM(F36:F44)</f>
        <v>0.390038314176245</v>
      </c>
      <c r="G35">
        <f t="shared" si="15"/>
        <v>0.209205020920502</v>
      </c>
      <c r="H35">
        <f t="shared" si="15"/>
        <v>0</v>
      </c>
      <c r="I35">
        <f t="shared" si="15"/>
        <v>0</v>
      </c>
      <c r="J35">
        <f t="shared" si="15"/>
        <v>0.141483516483517</v>
      </c>
      <c r="K35">
        <f t="shared" si="15"/>
        <v>0.182789651293588</v>
      </c>
      <c r="N35" t="s">
        <v>69</v>
      </c>
      <c r="O35" t="s">
        <v>101</v>
      </c>
      <c r="P35" t="s">
        <v>20</v>
      </c>
      <c r="Q35" t="str">
        <f t="shared" si="3"/>
        <v>INDSGPC</v>
      </c>
      <c r="R35" t="str">
        <f t="shared" si="4"/>
        <v/>
      </c>
      <c r="AA35" s="100" t="s">
        <v>67</v>
      </c>
      <c r="AB35" t="s">
        <v>105</v>
      </c>
      <c r="AC35" t="s">
        <v>13</v>
      </c>
      <c r="AE35" t="str">
        <f>attached_ipp!W30</f>
        <v>X</v>
      </c>
      <c r="AF35">
        <f>attached_ipp!AU30</f>
        <v>0.6</v>
      </c>
      <c r="AG35">
        <f>attached_ipp!BS30</f>
        <v>1.9</v>
      </c>
      <c r="AH35">
        <v>0</v>
      </c>
      <c r="AI35">
        <v>0</v>
      </c>
      <c r="AJ35">
        <f>attached_ipp!EM30</f>
        <v>0</v>
      </c>
      <c r="AK35">
        <f>attached_ipp!FK30</f>
        <v>0.1</v>
      </c>
    </row>
    <row r="36" ht="14.5" spans="1:37">
      <c r="A36" s="100" t="s">
        <v>67</v>
      </c>
      <c r="B36" s="102" t="s">
        <v>114</v>
      </c>
      <c r="C36" t="s">
        <v>16</v>
      </c>
      <c r="E36">
        <f>AE21/SUM(AE20:AE29)</f>
        <v>0</v>
      </c>
      <c r="F36">
        <f t="shared" ref="F36:K36" si="16">AF21/SUM(AF20:AF29)</f>
        <v>0.201532567049808</v>
      </c>
      <c r="G36">
        <f t="shared" si="16"/>
        <v>0.260808926080893</v>
      </c>
      <c r="H36">
        <f t="shared" si="16"/>
        <v>1</v>
      </c>
      <c r="I36">
        <f t="shared" si="16"/>
        <v>0</v>
      </c>
      <c r="J36">
        <f t="shared" si="16"/>
        <v>0.17032967032967</v>
      </c>
      <c r="K36">
        <f t="shared" si="16"/>
        <v>0.147919010123735</v>
      </c>
      <c r="N36" t="s">
        <v>69</v>
      </c>
      <c r="O36" t="s">
        <v>101</v>
      </c>
      <c r="P36" t="s">
        <v>11</v>
      </c>
      <c r="Q36" t="str">
        <f t="shared" si="3"/>
        <v>INDLPG</v>
      </c>
      <c r="R36" t="str">
        <f t="shared" si="4"/>
        <v/>
      </c>
      <c r="AA36" s="100" t="s">
        <v>67</v>
      </c>
      <c r="AB36" t="s">
        <v>105</v>
      </c>
      <c r="AC36" t="s">
        <v>16</v>
      </c>
      <c r="AE36">
        <v>0</v>
      </c>
      <c r="AF36">
        <f>attached_ipp!AU31</f>
        <v>0</v>
      </c>
      <c r="AG36">
        <f>attached_ipp!BS31</f>
        <v>0</v>
      </c>
      <c r="AH36">
        <f>attached_ipp!CQ31</f>
        <v>0</v>
      </c>
      <c r="AI36">
        <v>0</v>
      </c>
      <c r="AJ36">
        <f>attached_ipp!EM31</f>
        <v>0</v>
      </c>
      <c r="AK36">
        <f>attached_ipp!FK31</f>
        <v>0</v>
      </c>
    </row>
    <row r="37" ht="14.5" spans="1:37">
      <c r="A37" s="100" t="s">
        <v>67</v>
      </c>
      <c r="B37" s="102" t="s">
        <v>114</v>
      </c>
      <c r="C37" t="s">
        <v>18</v>
      </c>
      <c r="E37">
        <f>AE22/SUM(AE20:AE29)</f>
        <v>0</v>
      </c>
      <c r="F37">
        <f t="shared" ref="F37:K37" si="17">AF22/SUM(AF20:AF29)</f>
        <v>0.00229885057471264</v>
      </c>
      <c r="G37">
        <f t="shared" si="17"/>
        <v>0.00278940027894003</v>
      </c>
      <c r="H37">
        <f t="shared" si="17"/>
        <v>0</v>
      </c>
      <c r="I37">
        <f t="shared" si="17"/>
        <v>0</v>
      </c>
      <c r="J37">
        <f t="shared" si="17"/>
        <v>0.00137362637362637</v>
      </c>
      <c r="K37">
        <f t="shared" si="17"/>
        <v>0.00112485939257593</v>
      </c>
      <c r="N37" t="s">
        <v>69</v>
      </c>
      <c r="O37" t="s">
        <v>101</v>
      </c>
      <c r="P37" t="s">
        <v>21</v>
      </c>
      <c r="Q37" t="str">
        <f t="shared" si="3"/>
        <v>INDCOA</v>
      </c>
      <c r="R37" t="str">
        <f t="shared" si="4"/>
        <v/>
      </c>
      <c r="AA37" s="100" t="s">
        <v>67</v>
      </c>
      <c r="AB37" t="s">
        <v>105</v>
      </c>
      <c r="AC37" t="s">
        <v>18</v>
      </c>
      <c r="AE37">
        <v>0</v>
      </c>
      <c r="AF37">
        <f>attached_ipp!AU32</f>
        <v>0.1</v>
      </c>
      <c r="AG37">
        <f>attached_ipp!BS32</f>
        <v>0.2</v>
      </c>
      <c r="AH37" t="str">
        <f>attached_ipp!CQ32</f>
        <v>X</v>
      </c>
      <c r="AI37">
        <v>0</v>
      </c>
      <c r="AJ37">
        <f>attached_ipp!EM32</f>
        <v>0</v>
      </c>
      <c r="AK37">
        <f>attached_ipp!FK32</f>
        <v>0</v>
      </c>
    </row>
    <row r="38" ht="14.5" spans="1:37">
      <c r="A38" s="100" t="s">
        <v>67</v>
      </c>
      <c r="B38" s="102" t="s">
        <v>114</v>
      </c>
      <c r="C38" t="s">
        <v>19</v>
      </c>
      <c r="E38">
        <f>AE23/SUM(AE20:AE29)</f>
        <v>0</v>
      </c>
      <c r="F38">
        <f t="shared" ref="F38:K38" si="18">AF23/SUM(AF20:AF29)</f>
        <v>0.00613026819923372</v>
      </c>
      <c r="G38">
        <f t="shared" si="18"/>
        <v>0.0195258019525802</v>
      </c>
      <c r="H38">
        <f t="shared" si="18"/>
        <v>0</v>
      </c>
      <c r="I38">
        <f t="shared" si="18"/>
        <v>0</v>
      </c>
      <c r="J38">
        <f t="shared" si="18"/>
        <v>0</v>
      </c>
      <c r="K38">
        <f t="shared" si="18"/>
        <v>0.000562429696287964</v>
      </c>
      <c r="N38" t="s">
        <v>69</v>
      </c>
      <c r="O38" t="s">
        <v>101</v>
      </c>
      <c r="P38" t="s">
        <v>23</v>
      </c>
      <c r="Q38" t="str">
        <f t="shared" si="3"/>
        <v>INDCOKE</v>
      </c>
      <c r="R38" t="str">
        <f t="shared" si="4"/>
        <v/>
      </c>
      <c r="AA38" s="100" t="s">
        <v>67</v>
      </c>
      <c r="AB38" t="s">
        <v>105</v>
      </c>
      <c r="AC38" t="s">
        <v>19</v>
      </c>
      <c r="AE38">
        <v>0</v>
      </c>
      <c r="AF38">
        <f>attached_ipp!AU33</f>
        <v>0</v>
      </c>
      <c r="AG38">
        <f>attached_ipp!BS33</f>
        <v>0</v>
      </c>
      <c r="AH38">
        <v>0</v>
      </c>
      <c r="AI38">
        <f>attached_ipp!DO33</f>
        <v>0</v>
      </c>
      <c r="AJ38">
        <f>attached_ipp!EM33</f>
        <v>0</v>
      </c>
      <c r="AK38">
        <f>attached_ipp!FK33</f>
        <v>0</v>
      </c>
    </row>
    <row r="39" ht="14.5" spans="1:37">
      <c r="A39" s="100" t="s">
        <v>67</v>
      </c>
      <c r="B39" s="102" t="s">
        <v>114</v>
      </c>
      <c r="C39" t="s">
        <v>20</v>
      </c>
      <c r="E39">
        <f>AE24/SUM(AE20:AE29)</f>
        <v>0</v>
      </c>
      <c r="F39">
        <f t="shared" ref="F39:K39" si="19">AF24/SUM(AF20:AF29)</f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N39" t="s">
        <v>69</v>
      </c>
      <c r="O39" t="s">
        <v>101</v>
      </c>
      <c r="P39" t="s">
        <v>25</v>
      </c>
      <c r="Q39" t="str">
        <f t="shared" si="3"/>
        <v>INDWOOD</v>
      </c>
      <c r="R39" t="str">
        <f t="shared" si="4"/>
        <v/>
      </c>
      <c r="AA39" s="100" t="s">
        <v>67</v>
      </c>
      <c r="AB39" t="s">
        <v>105</v>
      </c>
      <c r="AC39" t="s">
        <v>20</v>
      </c>
      <c r="AE39">
        <f>attached_ipp!W34</f>
        <v>0</v>
      </c>
      <c r="AF39">
        <f>attached_ipp!AU34</f>
        <v>0</v>
      </c>
      <c r="AG39">
        <f>attached_ipp!BS34</f>
        <v>0</v>
      </c>
      <c r="AH39">
        <f>attached_ipp!CQ34</f>
        <v>0</v>
      </c>
      <c r="AI39">
        <f>attached_ipp!DO34</f>
        <v>0</v>
      </c>
      <c r="AJ39">
        <f>attached_ipp!EM34</f>
        <v>0</v>
      </c>
      <c r="AK39">
        <f>attached_ipp!FK34</f>
        <v>0</v>
      </c>
    </row>
    <row r="40" ht="14.5" spans="1:37">
      <c r="A40" s="100" t="s">
        <v>67</v>
      </c>
      <c r="B40" s="102" t="s">
        <v>114</v>
      </c>
      <c r="C40" t="s">
        <v>11</v>
      </c>
      <c r="E40">
        <f>AE25/SUM(AE20:AE29)</f>
        <v>0</v>
      </c>
      <c r="F40">
        <f t="shared" ref="F40:K40" si="20">AF25/SUM(AF20:AF29)</f>
        <v>0.000766283524904215</v>
      </c>
      <c r="G40">
        <f t="shared" si="20"/>
        <v>0.00139470013947001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0.000562429696287964</v>
      </c>
      <c r="N40" t="s">
        <v>69</v>
      </c>
      <c r="O40" t="s">
        <v>101</v>
      </c>
      <c r="P40" t="s">
        <v>26</v>
      </c>
      <c r="Q40" t="str">
        <f t="shared" si="3"/>
        <v>INDSTM</v>
      </c>
      <c r="R40" t="str">
        <f t="shared" si="4"/>
        <v/>
      </c>
      <c r="AA40" s="100" t="s">
        <v>67</v>
      </c>
      <c r="AB40" t="s">
        <v>105</v>
      </c>
      <c r="AC40" t="s">
        <v>11</v>
      </c>
      <c r="AE40">
        <v>0</v>
      </c>
      <c r="AF40">
        <f>attached_ipp!AU35</f>
        <v>39.9</v>
      </c>
      <c r="AG40">
        <f>attached_ipp!BS35</f>
        <v>50.7</v>
      </c>
      <c r="AH40">
        <v>0</v>
      </c>
      <c r="AI40">
        <f>attached_ipp!DO35</f>
        <v>48.3</v>
      </c>
      <c r="AJ40">
        <f>attached_ipp!EM35</f>
        <v>68.6</v>
      </c>
      <c r="AK40">
        <f>attached_ipp!FK35</f>
        <v>66.7</v>
      </c>
    </row>
    <row r="41" ht="14.5" spans="1:37">
      <c r="A41" s="100" t="s">
        <v>67</v>
      </c>
      <c r="B41" s="102" t="s">
        <v>114</v>
      </c>
      <c r="C41" t="s">
        <v>21</v>
      </c>
      <c r="E41">
        <f>AE26/SUM(AE20:AE29)</f>
        <v>0</v>
      </c>
      <c r="F41">
        <f t="shared" ref="F41:K41" si="21">AF26/SUM(AF20:AF29)</f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N41" t="s">
        <v>69</v>
      </c>
      <c r="O41" t="s">
        <v>102</v>
      </c>
      <c r="P41" t="s">
        <v>36</v>
      </c>
      <c r="Q41" t="str">
        <f t="shared" si="3"/>
        <v/>
      </c>
      <c r="R41" t="str">
        <f t="shared" si="4"/>
        <v>INDPET</v>
      </c>
      <c r="AA41" s="100" t="s">
        <v>67</v>
      </c>
      <c r="AB41" t="s">
        <v>105</v>
      </c>
      <c r="AC41" t="s">
        <v>21</v>
      </c>
      <c r="AE41">
        <f>attached_ipp!W36</f>
        <v>0</v>
      </c>
      <c r="AF41">
        <f>attached_ipp!AU36</f>
        <v>0</v>
      </c>
      <c r="AG41">
        <f>attached_ipp!BS36</f>
        <v>0</v>
      </c>
      <c r="AH41">
        <f>attached_ipp!CQ36</f>
        <v>0</v>
      </c>
      <c r="AI41">
        <f>attached_ipp!DO36</f>
        <v>0</v>
      </c>
      <c r="AJ41">
        <f>attached_ipp!EM36</f>
        <v>0</v>
      </c>
      <c r="AK41">
        <f>attached_ipp!FK36</f>
        <v>0</v>
      </c>
    </row>
    <row r="42" ht="14.5" spans="1:37">
      <c r="A42" s="100" t="s">
        <v>67</v>
      </c>
      <c r="B42" s="102" t="s">
        <v>114</v>
      </c>
      <c r="C42" t="s">
        <v>23</v>
      </c>
      <c r="E42">
        <f>AE27/SUM(AE20:AE29)</f>
        <v>0</v>
      </c>
      <c r="F42">
        <f t="shared" ref="F42:K42" si="22">AF27/SUM(AF20:AF29)</f>
        <v>0</v>
      </c>
      <c r="G42">
        <f t="shared" si="22"/>
        <v>0</v>
      </c>
      <c r="H42">
        <f t="shared" si="22"/>
        <v>0</v>
      </c>
      <c r="I42">
        <f t="shared" si="22"/>
        <v>0</v>
      </c>
      <c r="J42">
        <f t="shared" si="22"/>
        <v>0</v>
      </c>
      <c r="K42">
        <f t="shared" si="22"/>
        <v>0</v>
      </c>
      <c r="N42" t="s">
        <v>70</v>
      </c>
      <c r="O42" t="s">
        <v>101</v>
      </c>
      <c r="P42" t="s">
        <v>13</v>
      </c>
      <c r="Q42" t="str">
        <f t="shared" si="3"/>
        <v>INDELC</v>
      </c>
      <c r="R42" t="str">
        <f t="shared" si="4"/>
        <v/>
      </c>
      <c r="AA42" s="100" t="s">
        <v>67</v>
      </c>
      <c r="AB42" t="s">
        <v>105</v>
      </c>
      <c r="AC42" t="s">
        <v>23</v>
      </c>
      <c r="AE42">
        <f>attached_ipp!W37</f>
        <v>0</v>
      </c>
      <c r="AF42">
        <f>attached_ipp!AU37</f>
        <v>0</v>
      </c>
      <c r="AG42">
        <f>attached_ipp!BS37</f>
        <v>0</v>
      </c>
      <c r="AH42">
        <f>attached_ipp!CQ37</f>
        <v>0</v>
      </c>
      <c r="AI42">
        <f>attached_ipp!DO37</f>
        <v>0</v>
      </c>
      <c r="AJ42">
        <f>attached_ipp!EM37</f>
        <v>0</v>
      </c>
      <c r="AK42">
        <f>attached_ipp!FK37</f>
        <v>0</v>
      </c>
    </row>
    <row r="43" ht="14.5" spans="1:37">
      <c r="A43" s="100" t="s">
        <v>67</v>
      </c>
      <c r="B43" s="102" t="s">
        <v>114</v>
      </c>
      <c r="C43" t="s">
        <v>25</v>
      </c>
      <c r="E43">
        <f>AE28/SUM(AE20:AE29)</f>
        <v>0.618303571428571</v>
      </c>
      <c r="F43">
        <f t="shared" ref="F43:K43" si="23">AF28/SUM(AF20:AF29)</f>
        <v>0.399233716475096</v>
      </c>
      <c r="G43">
        <f t="shared" si="23"/>
        <v>0.506276150627615</v>
      </c>
      <c r="H43">
        <f t="shared" si="23"/>
        <v>0</v>
      </c>
      <c r="I43">
        <f t="shared" si="23"/>
        <v>1</v>
      </c>
      <c r="J43">
        <f t="shared" si="23"/>
        <v>0.686813186813187</v>
      </c>
      <c r="K43">
        <f t="shared" si="23"/>
        <v>0.667041619797525</v>
      </c>
      <c r="N43" t="s">
        <v>70</v>
      </c>
      <c r="O43" t="s">
        <v>101</v>
      </c>
      <c r="P43" t="s">
        <v>16</v>
      </c>
      <c r="Q43" t="str">
        <f t="shared" si="3"/>
        <v>INDGAS</v>
      </c>
      <c r="R43" t="str">
        <f t="shared" si="4"/>
        <v/>
      </c>
      <c r="AA43" s="100" t="s">
        <v>67</v>
      </c>
      <c r="AB43" t="s">
        <v>105</v>
      </c>
      <c r="AC43" t="s">
        <v>25</v>
      </c>
      <c r="AE43">
        <f>attached_ipp!W38</f>
        <v>0.3</v>
      </c>
      <c r="AF43">
        <f>attached_ipp!AU38</f>
        <v>1.4</v>
      </c>
      <c r="AG43">
        <f>attached_ipp!BS38</f>
        <v>1.1</v>
      </c>
      <c r="AH43">
        <v>0</v>
      </c>
      <c r="AI43">
        <f>attached_ipp!DO38</f>
        <v>0.1</v>
      </c>
      <c r="AJ43">
        <f>attached_ipp!EM38</f>
        <v>0.6</v>
      </c>
      <c r="AK43">
        <f>attached_ipp!FK38</f>
        <v>1.4</v>
      </c>
    </row>
    <row r="44" ht="14.5" spans="1:37">
      <c r="A44" s="100" t="s">
        <v>67</v>
      </c>
      <c r="B44" s="102" t="s">
        <v>114</v>
      </c>
      <c r="C44" t="s">
        <v>26</v>
      </c>
      <c r="E44">
        <f>AE29/SUM(AE20:AE29)</f>
        <v>0</v>
      </c>
      <c r="F44">
        <f t="shared" ref="F44:K44" si="24">AF29/SUM(AF20:AF29)</f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N44" t="s">
        <v>70</v>
      </c>
      <c r="O44" t="s">
        <v>101</v>
      </c>
      <c r="P44" t="s">
        <v>18</v>
      </c>
      <c r="Q44" t="str">
        <f t="shared" si="3"/>
        <v>INDDSTLFO</v>
      </c>
      <c r="R44" t="str">
        <f t="shared" si="4"/>
        <v/>
      </c>
      <c r="AA44" s="100" t="s">
        <v>67</v>
      </c>
      <c r="AB44" t="s">
        <v>105</v>
      </c>
      <c r="AC44" t="s">
        <v>26</v>
      </c>
      <c r="AE44">
        <f>attached_ipp!W39</f>
        <v>0</v>
      </c>
      <c r="AF44">
        <f>attached_ipp!AU39</f>
        <v>0</v>
      </c>
      <c r="AG44">
        <f>attached_ipp!BS39</f>
        <v>0</v>
      </c>
      <c r="AH44">
        <f>attached_ipp!CQ39</f>
        <v>0</v>
      </c>
      <c r="AI44">
        <f>attached_ipp!DO39</f>
        <v>0</v>
      </c>
      <c r="AJ44">
        <f>attached_ipp!EM39</f>
        <v>0</v>
      </c>
      <c r="AK44">
        <f>attached_ipp!FK39</f>
        <v>0</v>
      </c>
    </row>
    <row r="45" spans="1:27">
      <c r="A45" t="s">
        <v>64</v>
      </c>
      <c r="N45" t="s">
        <v>70</v>
      </c>
      <c r="O45" t="s">
        <v>101</v>
      </c>
      <c r="P45" t="s">
        <v>19</v>
      </c>
      <c r="Q45" t="str">
        <f t="shared" si="3"/>
        <v>INDHFO</v>
      </c>
      <c r="R45" t="str">
        <f t="shared" si="4"/>
        <v/>
      </c>
      <c r="AA45" t="s">
        <v>64</v>
      </c>
    </row>
    <row r="46" spans="1:37">
      <c r="A46" s="103" t="s">
        <v>90</v>
      </c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N46" t="s">
        <v>70</v>
      </c>
      <c r="O46" t="s">
        <v>101</v>
      </c>
      <c r="P46" t="s">
        <v>20</v>
      </c>
      <c r="Q46" t="str">
        <f t="shared" si="3"/>
        <v>INDSGPC</v>
      </c>
      <c r="R46" t="str">
        <f t="shared" si="4"/>
        <v/>
      </c>
      <c r="AA46" s="103" t="s">
        <v>90</v>
      </c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</row>
    <row r="47" ht="14.5" spans="1:37">
      <c r="A47" s="100" t="s">
        <v>68</v>
      </c>
      <c r="B47" t="s">
        <v>104</v>
      </c>
      <c r="C47" t="s">
        <v>13</v>
      </c>
      <c r="E47" t="str">
        <f t="shared" ref="E47:E56" si="25">C47</f>
        <v>INDELC</v>
      </c>
      <c r="F47" t="str">
        <f t="shared" ref="F47:K56" si="26">E47</f>
        <v>INDELC</v>
      </c>
      <c r="G47" t="str">
        <f t="shared" si="26"/>
        <v>INDELC</v>
      </c>
      <c r="H47" t="str">
        <f t="shared" si="26"/>
        <v>INDELC</v>
      </c>
      <c r="I47" t="str">
        <f t="shared" si="26"/>
        <v>INDELC</v>
      </c>
      <c r="J47" t="str">
        <f t="shared" si="26"/>
        <v>INDELC</v>
      </c>
      <c r="K47" t="str">
        <f t="shared" si="26"/>
        <v>INDELC</v>
      </c>
      <c r="N47" t="s">
        <v>70</v>
      </c>
      <c r="O47" t="s">
        <v>101</v>
      </c>
      <c r="P47" t="s">
        <v>11</v>
      </c>
      <c r="Q47" t="str">
        <f t="shared" si="3"/>
        <v>INDLPG</v>
      </c>
      <c r="R47" t="str">
        <f t="shared" si="4"/>
        <v/>
      </c>
      <c r="AA47" s="100" t="s">
        <v>68</v>
      </c>
      <c r="AB47" t="s">
        <v>105</v>
      </c>
      <c r="AC47" t="s">
        <v>13</v>
      </c>
      <c r="AE47">
        <v>0</v>
      </c>
      <c r="AF47">
        <f>attached_smelting!AU15</f>
        <v>175</v>
      </c>
      <c r="AG47">
        <f>attached_smelting!BS15</f>
        <v>8.9</v>
      </c>
      <c r="AH47">
        <v>0</v>
      </c>
      <c r="AI47">
        <f>attached_smelting!DO15</f>
        <v>0</v>
      </c>
      <c r="AJ47">
        <v>0</v>
      </c>
      <c r="AK47">
        <v>0</v>
      </c>
    </row>
    <row r="48" ht="14.5" spans="1:37">
      <c r="A48" s="100" t="s">
        <v>68</v>
      </c>
      <c r="B48" t="s">
        <v>104</v>
      </c>
      <c r="C48" t="s">
        <v>16</v>
      </c>
      <c r="E48" t="str">
        <f t="shared" si="25"/>
        <v>INDGAS</v>
      </c>
      <c r="F48" t="str">
        <f t="shared" si="26"/>
        <v>INDGAS</v>
      </c>
      <c r="G48" t="str">
        <f t="shared" si="26"/>
        <v>INDGAS</v>
      </c>
      <c r="H48" t="str">
        <f t="shared" si="26"/>
        <v>INDGAS</v>
      </c>
      <c r="I48" t="str">
        <f t="shared" si="26"/>
        <v>INDGAS</v>
      </c>
      <c r="J48" t="str">
        <f t="shared" si="26"/>
        <v>INDGAS</v>
      </c>
      <c r="K48" t="str">
        <f t="shared" si="26"/>
        <v>INDGAS</v>
      </c>
      <c r="N48" t="s">
        <v>70</v>
      </c>
      <c r="O48" t="s">
        <v>101</v>
      </c>
      <c r="P48" t="s">
        <v>21</v>
      </c>
      <c r="Q48" t="str">
        <f t="shared" si="3"/>
        <v>INDCOA</v>
      </c>
      <c r="R48" t="str">
        <f t="shared" si="4"/>
        <v/>
      </c>
      <c r="AA48" s="100" t="s">
        <v>68</v>
      </c>
      <c r="AB48" t="s">
        <v>105</v>
      </c>
      <c r="AC48" t="s">
        <v>16</v>
      </c>
      <c r="AE48">
        <v>0</v>
      </c>
      <c r="AF48">
        <f>attached_smelting!AU16</f>
        <v>29.1</v>
      </c>
      <c r="AG48">
        <f>attached_smelting!BS16</f>
        <v>10.2</v>
      </c>
      <c r="AH48">
        <v>0</v>
      </c>
      <c r="AI48">
        <f>attached_smelting!DO16</f>
        <v>0</v>
      </c>
      <c r="AJ48">
        <v>0</v>
      </c>
      <c r="AK48">
        <v>0</v>
      </c>
    </row>
    <row r="49" ht="14.5" spans="1:37">
      <c r="A49" s="100" t="s">
        <v>68</v>
      </c>
      <c r="B49" t="s">
        <v>104</v>
      </c>
      <c r="C49" t="s">
        <v>18</v>
      </c>
      <c r="E49" t="str">
        <f t="shared" si="25"/>
        <v>INDDSTLFO</v>
      </c>
      <c r="F49" t="str">
        <f t="shared" si="26"/>
        <v>INDDSTLFO</v>
      </c>
      <c r="G49" t="str">
        <f t="shared" si="26"/>
        <v>INDDSTLFO</v>
      </c>
      <c r="H49" t="str">
        <f t="shared" si="26"/>
        <v>INDDSTLFO</v>
      </c>
      <c r="I49" t="str">
        <f t="shared" si="26"/>
        <v>INDDSTLFO</v>
      </c>
      <c r="J49" t="str">
        <f t="shared" si="26"/>
        <v>INDDSTLFO</v>
      </c>
      <c r="K49" t="str">
        <f t="shared" si="26"/>
        <v>INDDSTLFO</v>
      </c>
      <c r="N49" t="s">
        <v>70</v>
      </c>
      <c r="O49" t="s">
        <v>101</v>
      </c>
      <c r="P49" t="s">
        <v>23</v>
      </c>
      <c r="Q49" t="str">
        <f t="shared" si="3"/>
        <v>INDCOKE</v>
      </c>
      <c r="R49" t="str">
        <f t="shared" si="4"/>
        <v/>
      </c>
      <c r="AA49" s="100" t="s">
        <v>68</v>
      </c>
      <c r="AB49" t="s">
        <v>105</v>
      </c>
      <c r="AC49" t="s">
        <v>18</v>
      </c>
      <c r="AE49">
        <v>0</v>
      </c>
      <c r="AF49">
        <v>0</v>
      </c>
      <c r="AG49">
        <f>attached_smelting!BS17</f>
        <v>0.5</v>
      </c>
      <c r="AH49">
        <v>0</v>
      </c>
      <c r="AI49">
        <f>attached_smelting!DO17</f>
        <v>0</v>
      </c>
      <c r="AJ49">
        <v>0</v>
      </c>
      <c r="AK49">
        <v>0</v>
      </c>
    </row>
    <row r="50" ht="14.5" spans="1:37">
      <c r="A50" s="100" t="s">
        <v>68</v>
      </c>
      <c r="B50" t="s">
        <v>104</v>
      </c>
      <c r="C50" t="s">
        <v>19</v>
      </c>
      <c r="E50" t="str">
        <f t="shared" si="25"/>
        <v>INDHFO</v>
      </c>
      <c r="F50" t="str">
        <f t="shared" si="26"/>
        <v>INDHFO</v>
      </c>
      <c r="G50" t="str">
        <f t="shared" si="26"/>
        <v>INDHFO</v>
      </c>
      <c r="H50" t="str">
        <f t="shared" si="26"/>
        <v>INDHFO</v>
      </c>
      <c r="I50" t="str">
        <f t="shared" si="26"/>
        <v>INDHFO</v>
      </c>
      <c r="J50" t="str">
        <f t="shared" si="26"/>
        <v>INDHFO</v>
      </c>
      <c r="K50" t="str">
        <f t="shared" si="26"/>
        <v>INDHFO</v>
      </c>
      <c r="N50" t="s">
        <v>70</v>
      </c>
      <c r="O50" t="s">
        <v>101</v>
      </c>
      <c r="P50" t="s">
        <v>25</v>
      </c>
      <c r="Q50" t="str">
        <f t="shared" si="3"/>
        <v>INDWOOD</v>
      </c>
      <c r="R50" t="str">
        <f t="shared" si="4"/>
        <v/>
      </c>
      <c r="AA50" s="100" t="s">
        <v>68</v>
      </c>
      <c r="AB50" t="s">
        <v>105</v>
      </c>
      <c r="AC50" t="s">
        <v>19</v>
      </c>
      <c r="AE50">
        <f>attached_smelting!W18</f>
        <v>0</v>
      </c>
      <c r="AF50">
        <f>attached_smelting!AU18</f>
        <v>0.8</v>
      </c>
      <c r="AG50">
        <f>attached_smelting!BS18</f>
        <v>0</v>
      </c>
      <c r="AH50">
        <f>attached_smelting!CQ18</f>
        <v>0</v>
      </c>
      <c r="AI50">
        <f>attached_smelting!DO18</f>
        <v>0</v>
      </c>
      <c r="AJ50">
        <f>attached_smelting!EM18</f>
        <v>0</v>
      </c>
      <c r="AK50">
        <f>attached_smelting!FK18</f>
        <v>0</v>
      </c>
    </row>
    <row r="51" ht="14.5" spans="1:37">
      <c r="A51" s="100" t="s">
        <v>68</v>
      </c>
      <c r="B51" t="s">
        <v>104</v>
      </c>
      <c r="C51" t="s">
        <v>20</v>
      </c>
      <c r="E51" t="str">
        <f t="shared" si="25"/>
        <v>INDSGPC</v>
      </c>
      <c r="F51" t="str">
        <f t="shared" si="26"/>
        <v>INDSGPC</v>
      </c>
      <c r="G51" t="str">
        <f t="shared" si="26"/>
        <v>INDSGPC</v>
      </c>
      <c r="H51" t="str">
        <f t="shared" si="26"/>
        <v>INDSGPC</v>
      </c>
      <c r="I51" t="str">
        <f t="shared" si="26"/>
        <v>INDSGPC</v>
      </c>
      <c r="J51" t="str">
        <f t="shared" si="26"/>
        <v>INDSGPC</v>
      </c>
      <c r="K51" t="str">
        <f t="shared" si="26"/>
        <v>INDSGPC</v>
      </c>
      <c r="N51" t="s">
        <v>70</v>
      </c>
      <c r="O51" t="s">
        <v>101</v>
      </c>
      <c r="P51" t="s">
        <v>26</v>
      </c>
      <c r="Q51" t="str">
        <f t="shared" si="3"/>
        <v>INDSTM</v>
      </c>
      <c r="R51" t="str">
        <f t="shared" si="4"/>
        <v/>
      </c>
      <c r="AA51" s="100" t="s">
        <v>68</v>
      </c>
      <c r="AB51" t="s">
        <v>105</v>
      </c>
      <c r="AC51" t="s">
        <v>20</v>
      </c>
      <c r="AE51">
        <f>attached_smelting!W19</f>
        <v>0</v>
      </c>
      <c r="AF51">
        <f>attached_smelting!AU19</f>
        <v>0.1</v>
      </c>
      <c r="AG51">
        <f>attached_smelting!BS19</f>
        <v>0</v>
      </c>
      <c r="AH51">
        <f>attached_smelting!CQ19</f>
        <v>0</v>
      </c>
      <c r="AI51">
        <f>attached_smelting!DO19</f>
        <v>0</v>
      </c>
      <c r="AJ51">
        <f>attached_smelting!EM19</f>
        <v>0</v>
      </c>
      <c r="AK51">
        <f>attached_smelting!FK19</f>
        <v>0</v>
      </c>
    </row>
    <row r="52" ht="14.5" spans="1:37">
      <c r="A52" s="100" t="s">
        <v>68</v>
      </c>
      <c r="B52" t="s">
        <v>104</v>
      </c>
      <c r="C52" t="s">
        <v>11</v>
      </c>
      <c r="E52" t="str">
        <f t="shared" si="25"/>
        <v>INDLPG</v>
      </c>
      <c r="F52" t="str">
        <f t="shared" si="26"/>
        <v>INDLPG</v>
      </c>
      <c r="G52" t="str">
        <f t="shared" si="26"/>
        <v>INDLPG</v>
      </c>
      <c r="H52" t="str">
        <f t="shared" si="26"/>
        <v>INDLPG</v>
      </c>
      <c r="I52" t="str">
        <f t="shared" si="26"/>
        <v>INDLPG</v>
      </c>
      <c r="J52" t="str">
        <f t="shared" si="26"/>
        <v>INDLPG</v>
      </c>
      <c r="K52" t="str">
        <f t="shared" si="26"/>
        <v>INDLPG</v>
      </c>
      <c r="N52" t="s">
        <v>70</v>
      </c>
      <c r="O52" t="s">
        <v>102</v>
      </c>
      <c r="P52" t="s">
        <v>37</v>
      </c>
      <c r="Q52" t="str">
        <f t="shared" si="3"/>
        <v/>
      </c>
      <c r="R52" t="str">
        <f t="shared" si="4"/>
        <v>INDCEM</v>
      </c>
      <c r="AA52" s="100" t="s">
        <v>68</v>
      </c>
      <c r="AB52" t="s">
        <v>105</v>
      </c>
      <c r="AC52" t="s">
        <v>11</v>
      </c>
      <c r="AE52">
        <f>attached_smelting!W20</f>
        <v>0</v>
      </c>
      <c r="AF52">
        <f>attached_smelting!AU20</f>
        <v>0.1</v>
      </c>
      <c r="AG52">
        <f>attached_smelting!BS20</f>
        <v>0</v>
      </c>
      <c r="AH52">
        <v>0</v>
      </c>
      <c r="AI52">
        <f>attached_smelting!DO20</f>
        <v>0</v>
      </c>
      <c r="AJ52">
        <v>0</v>
      </c>
      <c r="AK52">
        <v>0</v>
      </c>
    </row>
    <row r="53" ht="14.5" spans="1:37">
      <c r="A53" s="100" t="s">
        <v>68</v>
      </c>
      <c r="B53" t="s">
        <v>104</v>
      </c>
      <c r="C53" t="s">
        <v>21</v>
      </c>
      <c r="E53" t="str">
        <f t="shared" si="25"/>
        <v>INDCOA</v>
      </c>
      <c r="F53" t="str">
        <f t="shared" si="26"/>
        <v>INDCOA</v>
      </c>
      <c r="G53" t="str">
        <f t="shared" si="26"/>
        <v>INDCOA</v>
      </c>
      <c r="H53" t="str">
        <f t="shared" si="26"/>
        <v>INDCOA</v>
      </c>
      <c r="I53" t="str">
        <f t="shared" si="26"/>
        <v>INDCOA</v>
      </c>
      <c r="J53" t="str">
        <f t="shared" si="26"/>
        <v>INDCOA</v>
      </c>
      <c r="K53" t="str">
        <f t="shared" si="26"/>
        <v>INDCOA</v>
      </c>
      <c r="N53" t="s">
        <v>71</v>
      </c>
      <c r="O53" t="s">
        <v>101</v>
      </c>
      <c r="P53" t="s">
        <v>13</v>
      </c>
      <c r="Q53" t="str">
        <f t="shared" si="3"/>
        <v>INDELC</v>
      </c>
      <c r="R53" t="str">
        <f t="shared" si="4"/>
        <v/>
      </c>
      <c r="AA53" s="100" t="s">
        <v>68</v>
      </c>
      <c r="AB53" t="s">
        <v>105</v>
      </c>
      <c r="AC53" t="s">
        <v>21</v>
      </c>
      <c r="AE53">
        <f>attached_smelting!W21</f>
        <v>0</v>
      </c>
      <c r="AF53">
        <v>0</v>
      </c>
      <c r="AG53">
        <f>attached_smelting!BS21</f>
        <v>0</v>
      </c>
      <c r="AH53">
        <f>attached_smelting!CQ21</f>
        <v>0</v>
      </c>
      <c r="AI53">
        <f>attached_smelting!DO21</f>
        <v>0</v>
      </c>
      <c r="AJ53">
        <f>attached_smelting!EM21</f>
        <v>0</v>
      </c>
      <c r="AK53">
        <v>0</v>
      </c>
    </row>
    <row r="54" ht="14.5" spans="1:37">
      <c r="A54" s="100" t="s">
        <v>68</v>
      </c>
      <c r="B54" t="s">
        <v>104</v>
      </c>
      <c r="C54" t="s">
        <v>23</v>
      </c>
      <c r="E54" t="str">
        <f t="shared" si="25"/>
        <v>INDCOKE</v>
      </c>
      <c r="F54" t="str">
        <f t="shared" si="26"/>
        <v>INDCOKE</v>
      </c>
      <c r="G54" t="str">
        <f t="shared" si="26"/>
        <v>INDCOKE</v>
      </c>
      <c r="H54" t="str">
        <f t="shared" si="26"/>
        <v>INDCOKE</v>
      </c>
      <c r="I54" t="str">
        <f t="shared" si="26"/>
        <v>INDCOKE</v>
      </c>
      <c r="J54" t="str">
        <f t="shared" si="26"/>
        <v>INDCOKE</v>
      </c>
      <c r="K54" t="str">
        <f t="shared" si="26"/>
        <v>INDCOKE</v>
      </c>
      <c r="N54" t="s">
        <v>71</v>
      </c>
      <c r="O54" t="s">
        <v>101</v>
      </c>
      <c r="P54" t="s">
        <v>16</v>
      </c>
      <c r="Q54" t="str">
        <f t="shared" si="3"/>
        <v>INDGAS</v>
      </c>
      <c r="R54" t="str">
        <f t="shared" si="4"/>
        <v/>
      </c>
      <c r="AA54" s="100" t="s">
        <v>68</v>
      </c>
      <c r="AB54" t="s">
        <v>105</v>
      </c>
      <c r="AC54" t="s">
        <v>23</v>
      </c>
      <c r="AE54">
        <f>attached_smelting!W22</f>
        <v>0</v>
      </c>
      <c r="AF54">
        <f>attached_smelting!AU22</f>
        <v>0</v>
      </c>
      <c r="AG54">
        <f>attached_smelting!BS22</f>
        <v>0</v>
      </c>
      <c r="AH54">
        <f>attached_smelting!CQ22</f>
        <v>0</v>
      </c>
      <c r="AI54">
        <f>attached_smelting!DO22</f>
        <v>0</v>
      </c>
      <c r="AJ54">
        <f>attached_smelting!EM22</f>
        <v>0</v>
      </c>
      <c r="AK54">
        <v>0</v>
      </c>
    </row>
    <row r="55" ht="14.5" spans="1:37">
      <c r="A55" s="100" t="s">
        <v>68</v>
      </c>
      <c r="B55" t="s">
        <v>104</v>
      </c>
      <c r="C55" t="s">
        <v>25</v>
      </c>
      <c r="E55" t="str">
        <f t="shared" si="25"/>
        <v>INDWOOD</v>
      </c>
      <c r="F55" t="str">
        <f t="shared" si="26"/>
        <v>INDWOOD</v>
      </c>
      <c r="G55" t="str">
        <f t="shared" si="26"/>
        <v>INDWOOD</v>
      </c>
      <c r="H55" t="str">
        <f t="shared" si="26"/>
        <v>INDWOOD</v>
      </c>
      <c r="I55" t="str">
        <f t="shared" si="26"/>
        <v>INDWOOD</v>
      </c>
      <c r="J55" t="str">
        <f t="shared" si="26"/>
        <v>INDWOOD</v>
      </c>
      <c r="K55" t="str">
        <f t="shared" si="26"/>
        <v>INDWOOD</v>
      </c>
      <c r="N55" t="s">
        <v>71</v>
      </c>
      <c r="O55" t="s">
        <v>101</v>
      </c>
      <c r="P55" t="s">
        <v>18</v>
      </c>
      <c r="Q55" t="str">
        <f t="shared" si="3"/>
        <v>INDDSTLFO</v>
      </c>
      <c r="R55" t="str">
        <f t="shared" si="4"/>
        <v/>
      </c>
      <c r="AA55" s="100" t="s">
        <v>68</v>
      </c>
      <c r="AB55" t="s">
        <v>105</v>
      </c>
      <c r="AC55" t="s">
        <v>25</v>
      </c>
      <c r="AE55">
        <f>attached_smelting!W23</f>
        <v>0.1</v>
      </c>
      <c r="AF55">
        <f>attached_smelting!AU23</f>
        <v>0.2</v>
      </c>
      <c r="AG55">
        <f>attached_smelting!BS23</f>
        <v>0.1</v>
      </c>
      <c r="AH55">
        <f>attached_smelting!CQ23</f>
        <v>0</v>
      </c>
      <c r="AI55">
        <f>attached_smelting!DO23</f>
        <v>0</v>
      </c>
      <c r="AJ55">
        <f>attached_smelting!EM23</f>
        <v>0.1</v>
      </c>
      <c r="AK55">
        <f>attached_smelting!FK23</f>
        <v>0.2</v>
      </c>
    </row>
    <row r="56" ht="14.5" spans="1:37">
      <c r="A56" s="100" t="s">
        <v>68</v>
      </c>
      <c r="B56" t="s">
        <v>104</v>
      </c>
      <c r="C56" t="s">
        <v>26</v>
      </c>
      <c r="E56" t="str">
        <f t="shared" si="25"/>
        <v>INDSTM</v>
      </c>
      <c r="F56" t="str">
        <f t="shared" si="26"/>
        <v>INDSTM</v>
      </c>
      <c r="G56" t="str">
        <f t="shared" si="26"/>
        <v>INDSTM</v>
      </c>
      <c r="H56" t="str">
        <f t="shared" si="26"/>
        <v>INDSTM</v>
      </c>
      <c r="I56" t="str">
        <f t="shared" si="26"/>
        <v>INDSTM</v>
      </c>
      <c r="J56" t="str">
        <f t="shared" si="26"/>
        <v>INDSTM</v>
      </c>
      <c r="K56" t="str">
        <f t="shared" si="26"/>
        <v>INDSTM</v>
      </c>
      <c r="N56" t="s">
        <v>71</v>
      </c>
      <c r="O56" t="s">
        <v>101</v>
      </c>
      <c r="P56" t="s">
        <v>19</v>
      </c>
      <c r="Q56" t="str">
        <f t="shared" si="3"/>
        <v>INDHFO</v>
      </c>
      <c r="R56" t="str">
        <f t="shared" si="4"/>
        <v/>
      </c>
      <c r="AA56" s="100" t="s">
        <v>68</v>
      </c>
      <c r="AB56" t="s">
        <v>105</v>
      </c>
      <c r="AC56" t="s">
        <v>26</v>
      </c>
      <c r="AE56">
        <f>attached_smelting!W24</f>
        <v>0</v>
      </c>
      <c r="AF56">
        <f>attached_smelting!AU24</f>
        <v>0</v>
      </c>
      <c r="AG56">
        <f>attached_smelting!BS24</f>
        <v>0</v>
      </c>
      <c r="AH56">
        <f>attached_smelting!CQ24</f>
        <v>0</v>
      </c>
      <c r="AI56">
        <f>attached_smelting!DO24</f>
        <v>0</v>
      </c>
      <c r="AJ56">
        <f>attached_smelting!EM24</f>
        <v>0</v>
      </c>
      <c r="AK56">
        <f>attached_smelting!FK24</f>
        <v>0</v>
      </c>
    </row>
    <row r="57" ht="14.5" spans="1:37">
      <c r="A57" s="100" t="s">
        <v>68</v>
      </c>
      <c r="B57" s="100" t="s">
        <v>106</v>
      </c>
      <c r="N57" t="s">
        <v>71</v>
      </c>
      <c r="O57" t="s">
        <v>101</v>
      </c>
      <c r="P57" t="s">
        <v>20</v>
      </c>
      <c r="Q57" t="str">
        <f t="shared" si="3"/>
        <v>INDSGPC</v>
      </c>
      <c r="R57" t="str">
        <f t="shared" si="4"/>
        <v/>
      </c>
      <c r="AA57" s="100" t="s">
        <v>68</v>
      </c>
      <c r="AB57" s="100" t="s">
        <v>106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</row>
    <row r="58" ht="14.5" spans="1:29">
      <c r="A58" s="100" t="s">
        <v>68</v>
      </c>
      <c r="B58" s="100" t="s">
        <v>108</v>
      </c>
      <c r="C58" t="s">
        <v>35</v>
      </c>
      <c r="E58" t="str">
        <f>C58</f>
        <v>INDSME</v>
      </c>
      <c r="F58" t="str">
        <f>E58</f>
        <v>INDSME</v>
      </c>
      <c r="G58" t="str">
        <f t="shared" ref="G58:K58" si="27">F58</f>
        <v>INDSME</v>
      </c>
      <c r="H58" t="str">
        <f t="shared" si="27"/>
        <v>INDSME</v>
      </c>
      <c r="I58" t="str">
        <f t="shared" si="27"/>
        <v>INDSME</v>
      </c>
      <c r="J58" t="str">
        <f t="shared" si="27"/>
        <v>INDSME</v>
      </c>
      <c r="K58" t="str">
        <f t="shared" si="27"/>
        <v>INDSME</v>
      </c>
      <c r="N58" t="s">
        <v>71</v>
      </c>
      <c r="O58" t="s">
        <v>101</v>
      </c>
      <c r="P58" t="s">
        <v>11</v>
      </c>
      <c r="Q58" t="str">
        <f t="shared" si="3"/>
        <v>INDLPG</v>
      </c>
      <c r="R58" t="str">
        <f t="shared" si="4"/>
        <v/>
      </c>
      <c r="AA58" s="100" t="s">
        <v>68</v>
      </c>
      <c r="AB58" s="100" t="s">
        <v>109</v>
      </c>
      <c r="AC58" t="s">
        <v>117</v>
      </c>
    </row>
    <row r="59" ht="14.5" spans="1:28">
      <c r="A59" s="100" t="s">
        <v>68</v>
      </c>
      <c r="B59" s="100" t="s">
        <v>111</v>
      </c>
      <c r="N59" t="s">
        <v>71</v>
      </c>
      <c r="O59" t="s">
        <v>101</v>
      </c>
      <c r="P59" t="s">
        <v>21</v>
      </c>
      <c r="Q59" t="str">
        <f t="shared" si="3"/>
        <v>INDCOA</v>
      </c>
      <c r="R59" t="str">
        <f t="shared" si="4"/>
        <v/>
      </c>
      <c r="AA59" s="100" t="s">
        <v>68</v>
      </c>
      <c r="AB59" s="100" t="s">
        <v>111</v>
      </c>
    </row>
    <row r="60" ht="14.5" spans="1:29">
      <c r="A60" s="100" t="s">
        <v>68</v>
      </c>
      <c r="B60" s="102" t="s">
        <v>112</v>
      </c>
      <c r="C60" s="100"/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N60" t="s">
        <v>71</v>
      </c>
      <c r="O60" t="s">
        <v>101</v>
      </c>
      <c r="P60" t="s">
        <v>23</v>
      </c>
      <c r="Q60" t="str">
        <f t="shared" si="3"/>
        <v>INDCOKE</v>
      </c>
      <c r="R60" t="str">
        <f t="shared" si="4"/>
        <v/>
      </c>
      <c r="AA60" s="100"/>
      <c r="AB60" s="100"/>
      <c r="AC60" s="100"/>
    </row>
    <row r="61" ht="14.5" spans="1:29">
      <c r="A61" s="100" t="s">
        <v>68</v>
      </c>
      <c r="B61" s="102" t="s">
        <v>113</v>
      </c>
      <c r="C61" s="100"/>
      <c r="E61">
        <v>0.95</v>
      </c>
      <c r="F61">
        <v>0.95</v>
      </c>
      <c r="G61">
        <v>0.95</v>
      </c>
      <c r="H61">
        <v>0.95</v>
      </c>
      <c r="I61">
        <v>0.95</v>
      </c>
      <c r="J61">
        <v>0.95</v>
      </c>
      <c r="K61">
        <v>0.95</v>
      </c>
      <c r="N61" t="s">
        <v>71</v>
      </c>
      <c r="O61" t="s">
        <v>101</v>
      </c>
      <c r="P61" t="s">
        <v>25</v>
      </c>
      <c r="Q61" t="str">
        <f t="shared" si="3"/>
        <v>INDWOOD</v>
      </c>
      <c r="R61" t="str">
        <f t="shared" si="4"/>
        <v/>
      </c>
      <c r="AA61" s="100"/>
      <c r="AB61" s="100"/>
      <c r="AC61" s="100"/>
    </row>
    <row r="62" ht="14.5" spans="1:37">
      <c r="A62" s="100" t="s">
        <v>68</v>
      </c>
      <c r="B62" s="102" t="s">
        <v>114</v>
      </c>
      <c r="C62" t="s">
        <v>13</v>
      </c>
      <c r="E62">
        <f>1-SUM(E63:E71)</f>
        <v>0</v>
      </c>
      <c r="F62">
        <f t="shared" ref="F62:K62" si="28">1-SUM(F63:F71)</f>
        <v>0.852411105698977</v>
      </c>
      <c r="G62">
        <f t="shared" si="28"/>
        <v>0.451776649746193</v>
      </c>
      <c r="H62" s="89">
        <f t="shared" si="28"/>
        <v>0.260837551089034</v>
      </c>
      <c r="I62" s="89">
        <f t="shared" si="28"/>
        <v>0.260837551089034</v>
      </c>
      <c r="J62">
        <f t="shared" si="28"/>
        <v>0</v>
      </c>
      <c r="K62">
        <f t="shared" si="28"/>
        <v>0</v>
      </c>
      <c r="N62" t="s">
        <v>71</v>
      </c>
      <c r="O62" t="s">
        <v>101</v>
      </c>
      <c r="P62" t="s">
        <v>26</v>
      </c>
      <c r="Q62" t="str">
        <f t="shared" si="3"/>
        <v>INDSTM</v>
      </c>
      <c r="R62" t="str">
        <f t="shared" si="4"/>
        <v/>
      </c>
      <c r="AA62" s="100" t="s">
        <v>68</v>
      </c>
      <c r="AB62" t="s">
        <v>105</v>
      </c>
      <c r="AC62" t="s">
        <v>13</v>
      </c>
      <c r="AE62">
        <v>0</v>
      </c>
      <c r="AF62">
        <f>attached_smelting!AU30</f>
        <v>0.4</v>
      </c>
      <c r="AG62">
        <f>attached_smelting!BS30</f>
        <v>0</v>
      </c>
      <c r="AH62">
        <v>0</v>
      </c>
      <c r="AI62">
        <f>attached_smelting!DO30</f>
        <v>0</v>
      </c>
      <c r="AJ62">
        <v>0</v>
      </c>
      <c r="AK62">
        <v>0</v>
      </c>
    </row>
    <row r="63" ht="14.5" spans="1:37">
      <c r="A63" s="100" t="s">
        <v>68</v>
      </c>
      <c r="B63" s="102" t="s">
        <v>114</v>
      </c>
      <c r="C63" t="s">
        <v>16</v>
      </c>
      <c r="E63">
        <f>AE48/SUM(AE47:AE56)</f>
        <v>0</v>
      </c>
      <c r="F63">
        <f t="shared" ref="F63:K63" si="29">AF48/SUM(AF47:AF56)</f>
        <v>0.14174378957623</v>
      </c>
      <c r="G63">
        <f t="shared" si="29"/>
        <v>0.517766497461929</v>
      </c>
      <c r="H63" s="89">
        <f t="shared" ref="H63:H71" si="30">AVERAGE(E63:G63,J63:K63)</f>
        <v>0.131902057407632</v>
      </c>
      <c r="I63" s="89">
        <f t="shared" ref="I63:I71" si="31">H63</f>
        <v>0.131902057407632</v>
      </c>
      <c r="J63">
        <f t="shared" si="29"/>
        <v>0</v>
      </c>
      <c r="K63">
        <f t="shared" si="29"/>
        <v>0</v>
      </c>
      <c r="N63" t="s">
        <v>71</v>
      </c>
      <c r="O63" t="s">
        <v>102</v>
      </c>
      <c r="P63" t="s">
        <v>38</v>
      </c>
      <c r="Q63" t="str">
        <f t="shared" si="3"/>
        <v/>
      </c>
      <c r="R63" t="str">
        <f t="shared" si="4"/>
        <v>INDCHM</v>
      </c>
      <c r="AA63" s="100" t="s">
        <v>68</v>
      </c>
      <c r="AB63" t="s">
        <v>105</v>
      </c>
      <c r="AC63" t="s">
        <v>16</v>
      </c>
      <c r="AE63">
        <v>0</v>
      </c>
      <c r="AF63">
        <f>attached_smelting!AU31</f>
        <v>0</v>
      </c>
      <c r="AG63">
        <f>attached_smelting!BS31</f>
        <v>0</v>
      </c>
      <c r="AH63">
        <v>0</v>
      </c>
      <c r="AI63">
        <f>attached_smelting!DO31</f>
        <v>0</v>
      </c>
      <c r="AJ63">
        <v>0</v>
      </c>
      <c r="AK63">
        <v>0</v>
      </c>
    </row>
    <row r="64" ht="14.5" spans="1:37">
      <c r="A64" s="100" t="s">
        <v>68</v>
      </c>
      <c r="B64" s="102" t="s">
        <v>114</v>
      </c>
      <c r="C64" t="s">
        <v>18</v>
      </c>
      <c r="E64">
        <f>AE49/SUM(AE47:AE56)</f>
        <v>0</v>
      </c>
      <c r="F64">
        <f t="shared" ref="F64:K64" si="32">AF49/SUM(AF47:AF56)</f>
        <v>0</v>
      </c>
      <c r="G64">
        <f t="shared" si="32"/>
        <v>0.0253807106598985</v>
      </c>
      <c r="H64" s="89">
        <f t="shared" si="30"/>
        <v>0.0050761421319797</v>
      </c>
      <c r="I64" s="89">
        <f t="shared" si="31"/>
        <v>0.0050761421319797</v>
      </c>
      <c r="J64">
        <f t="shared" si="32"/>
        <v>0</v>
      </c>
      <c r="K64">
        <f t="shared" si="32"/>
        <v>0</v>
      </c>
      <c r="N64" t="s">
        <v>72</v>
      </c>
      <c r="O64" t="s">
        <v>101</v>
      </c>
      <c r="P64" t="s">
        <v>13</v>
      </c>
      <c r="Q64" t="str">
        <f t="shared" si="3"/>
        <v>INDELC</v>
      </c>
      <c r="R64" t="str">
        <f t="shared" si="4"/>
        <v/>
      </c>
      <c r="AA64" s="100" t="s">
        <v>68</v>
      </c>
      <c r="AB64" t="s">
        <v>105</v>
      </c>
      <c r="AC64" t="s">
        <v>18</v>
      </c>
      <c r="AE64">
        <v>0</v>
      </c>
      <c r="AF64">
        <v>0</v>
      </c>
      <c r="AG64">
        <f>attached_smelting!BS32</f>
        <v>0.2</v>
      </c>
      <c r="AH64">
        <v>0</v>
      </c>
      <c r="AI64">
        <f>attached_smelting!DO32</f>
        <v>0</v>
      </c>
      <c r="AJ64">
        <v>0</v>
      </c>
      <c r="AK64">
        <v>0</v>
      </c>
    </row>
    <row r="65" ht="14.5" spans="1:37">
      <c r="A65" s="100" t="s">
        <v>68</v>
      </c>
      <c r="B65" s="102" t="s">
        <v>114</v>
      </c>
      <c r="C65" t="s">
        <v>19</v>
      </c>
      <c r="E65">
        <f>AE50/SUM(AE47:AE56)</f>
        <v>0</v>
      </c>
      <c r="F65">
        <f t="shared" ref="F65:K65" si="33">AF50/SUM(AF47:AF56)</f>
        <v>0.00389673648319532</v>
      </c>
      <c r="G65">
        <f t="shared" si="33"/>
        <v>0</v>
      </c>
      <c r="H65" s="89">
        <f t="shared" si="30"/>
        <v>0.000779347296639065</v>
      </c>
      <c r="I65" s="89">
        <f t="shared" si="31"/>
        <v>0.000779347296639065</v>
      </c>
      <c r="J65">
        <f t="shared" si="33"/>
        <v>0</v>
      </c>
      <c r="K65">
        <f t="shared" si="33"/>
        <v>0</v>
      </c>
      <c r="N65" t="s">
        <v>72</v>
      </c>
      <c r="O65" t="s">
        <v>101</v>
      </c>
      <c r="P65" t="s">
        <v>16</v>
      </c>
      <c r="Q65" t="str">
        <f t="shared" si="3"/>
        <v>INDGAS</v>
      </c>
      <c r="R65" t="str">
        <f t="shared" si="4"/>
        <v/>
      </c>
      <c r="AA65" s="100" t="s">
        <v>68</v>
      </c>
      <c r="AB65" t="s">
        <v>105</v>
      </c>
      <c r="AC65" t="s">
        <v>19</v>
      </c>
      <c r="AE65">
        <f>attached_smelting!W33</f>
        <v>0</v>
      </c>
      <c r="AF65" t="str">
        <f>attached_smelting!AU33</f>
        <v>X</v>
      </c>
      <c r="AG65">
        <f>attached_smelting!BS33</f>
        <v>0</v>
      </c>
      <c r="AH65">
        <f>attached_smelting!CQ33</f>
        <v>0</v>
      </c>
      <c r="AI65">
        <f>attached_smelting!DO33</f>
        <v>0</v>
      </c>
      <c r="AJ65">
        <f>attached_smelting!EM33</f>
        <v>0</v>
      </c>
      <c r="AK65" t="str">
        <f>attached_smelting!FK33</f>
        <v>X</v>
      </c>
    </row>
    <row r="66" ht="14.5" spans="1:37">
      <c r="A66" s="100" t="s">
        <v>68</v>
      </c>
      <c r="B66" s="102" t="s">
        <v>114</v>
      </c>
      <c r="C66" t="s">
        <v>20</v>
      </c>
      <c r="E66">
        <f>AE51/SUM(AE47:AE56)</f>
        <v>0</v>
      </c>
      <c r="F66">
        <f t="shared" ref="F66:K66" si="34">AF51/SUM(AF47:AF56)</f>
        <v>0.000487092060399416</v>
      </c>
      <c r="G66">
        <f t="shared" si="34"/>
        <v>0</v>
      </c>
      <c r="H66" s="89">
        <f t="shared" si="30"/>
        <v>9.74184120798831e-5</v>
      </c>
      <c r="I66" s="89">
        <f t="shared" si="31"/>
        <v>9.74184120798831e-5</v>
      </c>
      <c r="J66">
        <f t="shared" si="34"/>
        <v>0</v>
      </c>
      <c r="K66">
        <f t="shared" si="34"/>
        <v>0</v>
      </c>
      <c r="N66" t="s">
        <v>72</v>
      </c>
      <c r="O66" t="s">
        <v>101</v>
      </c>
      <c r="P66" t="s">
        <v>18</v>
      </c>
      <c r="Q66" t="str">
        <f t="shared" si="3"/>
        <v>INDDSTLFO</v>
      </c>
      <c r="R66" t="str">
        <f t="shared" si="4"/>
        <v/>
      </c>
      <c r="AA66" s="100" t="s">
        <v>68</v>
      </c>
      <c r="AB66" t="s">
        <v>105</v>
      </c>
      <c r="AC66" t="s">
        <v>20</v>
      </c>
      <c r="AE66">
        <f>attached_smelting!W34</f>
        <v>0</v>
      </c>
      <c r="AF66">
        <f>attached_smelting!AU34</f>
        <v>0</v>
      </c>
      <c r="AG66">
        <f>attached_smelting!BS34</f>
        <v>0</v>
      </c>
      <c r="AH66">
        <f>attached_smelting!CQ34</f>
        <v>0</v>
      </c>
      <c r="AI66">
        <f>attached_smelting!DO34</f>
        <v>0</v>
      </c>
      <c r="AJ66">
        <f>attached_smelting!EM34</f>
        <v>0</v>
      </c>
      <c r="AK66" t="str">
        <f>attached_smelting!FK34</f>
        <v>X</v>
      </c>
    </row>
    <row r="67" ht="14.5" spans="1:37">
      <c r="A67" s="100" t="s">
        <v>68</v>
      </c>
      <c r="B67" s="102" t="s">
        <v>114</v>
      </c>
      <c r="C67" t="s">
        <v>11</v>
      </c>
      <c r="E67">
        <f>AE52/SUM(AE47:AE56)</f>
        <v>0</v>
      </c>
      <c r="F67">
        <f t="shared" ref="F67:K67" si="35">AF52/SUM(AF47:AF56)</f>
        <v>0.000487092060399416</v>
      </c>
      <c r="G67">
        <f t="shared" si="35"/>
        <v>0</v>
      </c>
      <c r="H67" s="89">
        <f t="shared" si="30"/>
        <v>9.74184120798831e-5</v>
      </c>
      <c r="I67" s="89">
        <f t="shared" si="31"/>
        <v>9.74184120798831e-5</v>
      </c>
      <c r="J67">
        <f t="shared" si="35"/>
        <v>0</v>
      </c>
      <c r="K67">
        <f t="shared" si="35"/>
        <v>0</v>
      </c>
      <c r="N67" t="s">
        <v>72</v>
      </c>
      <c r="O67" t="s">
        <v>101</v>
      </c>
      <c r="P67" t="s">
        <v>19</v>
      </c>
      <c r="Q67" t="str">
        <f t="shared" si="3"/>
        <v>INDHFO</v>
      </c>
      <c r="R67" t="str">
        <f t="shared" si="4"/>
        <v/>
      </c>
      <c r="AA67" s="100" t="s">
        <v>68</v>
      </c>
      <c r="AB67" t="s">
        <v>105</v>
      </c>
      <c r="AC67" t="s">
        <v>11</v>
      </c>
      <c r="AE67">
        <f>attached_smelting!W35</f>
        <v>5.7</v>
      </c>
      <c r="AF67">
        <f>attached_smelting!AU35</f>
        <v>0.1</v>
      </c>
      <c r="AG67">
        <f>attached_smelting!BS35</f>
        <v>0.6</v>
      </c>
      <c r="AH67">
        <v>0</v>
      </c>
      <c r="AI67">
        <f>attached_smelting!DO35</f>
        <v>100</v>
      </c>
      <c r="AJ67">
        <v>0</v>
      </c>
      <c r="AK67">
        <v>0</v>
      </c>
    </row>
    <row r="68" ht="14.5" spans="1:37">
      <c r="A68" s="100" t="s">
        <v>68</v>
      </c>
      <c r="B68" s="102" t="s">
        <v>114</v>
      </c>
      <c r="C68" t="s">
        <v>21</v>
      </c>
      <c r="E68">
        <f>AE53/SUM(AE47:AE56)</f>
        <v>0</v>
      </c>
      <c r="F68">
        <f t="shared" ref="F68:K68" si="36">AF53/SUM(AF47:AF56)</f>
        <v>0</v>
      </c>
      <c r="G68">
        <f t="shared" si="36"/>
        <v>0</v>
      </c>
      <c r="H68" s="89">
        <f t="shared" si="30"/>
        <v>0</v>
      </c>
      <c r="I68" s="89">
        <f t="shared" si="31"/>
        <v>0</v>
      </c>
      <c r="J68">
        <f t="shared" si="36"/>
        <v>0</v>
      </c>
      <c r="K68">
        <f t="shared" si="36"/>
        <v>0</v>
      </c>
      <c r="N68" t="s">
        <v>72</v>
      </c>
      <c r="O68" t="s">
        <v>101</v>
      </c>
      <c r="P68" t="s">
        <v>20</v>
      </c>
      <c r="Q68" t="str">
        <f t="shared" ref="Q68:Q96" si="37">IF(O68=$O$3,P68,"")</f>
        <v>INDSGPC</v>
      </c>
      <c r="R68" t="str">
        <f t="shared" ref="R68:R96" si="38">IF($O68=$O$8,P68,"")</f>
        <v/>
      </c>
      <c r="AA68" s="100" t="s">
        <v>68</v>
      </c>
      <c r="AB68" t="s">
        <v>105</v>
      </c>
      <c r="AC68" t="s">
        <v>21</v>
      </c>
      <c r="AE68">
        <f>attached_smelting!W36</f>
        <v>0</v>
      </c>
      <c r="AF68">
        <v>0</v>
      </c>
      <c r="AG68">
        <f>attached_smelting!BS36</f>
        <v>0</v>
      </c>
      <c r="AH68">
        <f>attached_smelting!CQ36</f>
        <v>0</v>
      </c>
      <c r="AI68">
        <f>attached_smelting!DO36</f>
        <v>0</v>
      </c>
      <c r="AJ68">
        <f>attached_smelting!EM36</f>
        <v>0</v>
      </c>
      <c r="AK68">
        <v>0</v>
      </c>
    </row>
    <row r="69" ht="14.5" spans="1:37">
      <c r="A69" s="100" t="s">
        <v>68</v>
      </c>
      <c r="B69" s="102" t="s">
        <v>114</v>
      </c>
      <c r="C69" t="s">
        <v>23</v>
      </c>
      <c r="E69">
        <f>AE54/SUM(AE47:AE56)</f>
        <v>0</v>
      </c>
      <c r="F69">
        <f t="shared" ref="F69:K69" si="39">AF54/SUM(AF47:AF56)</f>
        <v>0</v>
      </c>
      <c r="G69">
        <f t="shared" si="39"/>
        <v>0</v>
      </c>
      <c r="H69" s="89">
        <f t="shared" si="30"/>
        <v>0</v>
      </c>
      <c r="I69" s="89">
        <f t="shared" si="31"/>
        <v>0</v>
      </c>
      <c r="J69">
        <f t="shared" si="39"/>
        <v>0</v>
      </c>
      <c r="K69">
        <f t="shared" si="39"/>
        <v>0</v>
      </c>
      <c r="N69" t="s">
        <v>72</v>
      </c>
      <c r="O69" t="s">
        <v>101</v>
      </c>
      <c r="P69" t="s">
        <v>11</v>
      </c>
      <c r="Q69" t="str">
        <f t="shared" si="37"/>
        <v>INDLPG</v>
      </c>
      <c r="R69" t="str">
        <f t="shared" si="38"/>
        <v/>
      </c>
      <c r="AA69" s="100" t="s">
        <v>68</v>
      </c>
      <c r="AB69" t="s">
        <v>105</v>
      </c>
      <c r="AC69" t="s">
        <v>23</v>
      </c>
      <c r="AE69">
        <f>attached_smelting!W37</f>
        <v>0</v>
      </c>
      <c r="AF69">
        <f>attached_smelting!AU37</f>
        <v>0</v>
      </c>
      <c r="AG69">
        <f>attached_smelting!BS37</f>
        <v>0</v>
      </c>
      <c r="AH69">
        <f>attached_smelting!CQ37</f>
        <v>0</v>
      </c>
      <c r="AI69">
        <f>attached_smelting!DO37</f>
        <v>0</v>
      </c>
      <c r="AJ69">
        <f>attached_smelting!EM37</f>
        <v>0</v>
      </c>
      <c r="AK69">
        <v>0</v>
      </c>
    </row>
    <row r="70" ht="14.5" spans="1:37">
      <c r="A70" s="100" t="s">
        <v>68</v>
      </c>
      <c r="B70" s="102" t="s">
        <v>114</v>
      </c>
      <c r="C70" t="s">
        <v>25</v>
      </c>
      <c r="E70">
        <f>AE55/SUM(AE47:AE56)</f>
        <v>1</v>
      </c>
      <c r="F70">
        <f t="shared" ref="F70:K70" si="40">AF55/SUM(AF47:AF56)</f>
        <v>0.000974184120798831</v>
      </c>
      <c r="G70">
        <f t="shared" si="40"/>
        <v>0.0050761421319797</v>
      </c>
      <c r="H70" s="89">
        <f t="shared" si="30"/>
        <v>0.601210065250556</v>
      </c>
      <c r="I70" s="89">
        <f t="shared" si="31"/>
        <v>0.601210065250556</v>
      </c>
      <c r="J70">
        <f t="shared" si="40"/>
        <v>1</v>
      </c>
      <c r="K70">
        <f t="shared" si="40"/>
        <v>1</v>
      </c>
      <c r="N70" t="s">
        <v>72</v>
      </c>
      <c r="O70" t="s">
        <v>101</v>
      </c>
      <c r="P70" t="s">
        <v>21</v>
      </c>
      <c r="Q70" t="str">
        <f t="shared" si="37"/>
        <v>INDCOA</v>
      </c>
      <c r="R70" t="str">
        <f t="shared" si="38"/>
        <v/>
      </c>
      <c r="AA70" s="100" t="s">
        <v>68</v>
      </c>
      <c r="AB70" t="s">
        <v>105</v>
      </c>
      <c r="AC70" t="s">
        <v>25</v>
      </c>
      <c r="AE70">
        <f>attached_smelting!W38</f>
        <v>0</v>
      </c>
      <c r="AF70">
        <f>attached_smelting!AU38</f>
        <v>2.1</v>
      </c>
      <c r="AG70">
        <f>attached_smelting!BS38</f>
        <v>0.5</v>
      </c>
      <c r="AH70">
        <f>attached_smelting!CQ38</f>
        <v>0</v>
      </c>
      <c r="AI70">
        <f>attached_smelting!DO38</f>
        <v>0</v>
      </c>
      <c r="AJ70">
        <f>attached_smelting!EM38</f>
        <v>0</v>
      </c>
      <c r="AK70">
        <f>attached_smelting!FK38</f>
        <v>0.3</v>
      </c>
    </row>
    <row r="71" ht="14.5" spans="1:37">
      <c r="A71" s="100" t="s">
        <v>68</v>
      </c>
      <c r="B71" s="102" t="s">
        <v>114</v>
      </c>
      <c r="C71" t="s">
        <v>26</v>
      </c>
      <c r="E71">
        <f>AE56/SUM(AE47:AE56)</f>
        <v>0</v>
      </c>
      <c r="F71">
        <f t="shared" ref="F71:K71" si="41">AF56/SUM(AF47:AF56)</f>
        <v>0</v>
      </c>
      <c r="G71">
        <f t="shared" si="41"/>
        <v>0</v>
      </c>
      <c r="H71" s="89">
        <f t="shared" si="30"/>
        <v>0</v>
      </c>
      <c r="I71" s="89">
        <f t="shared" si="31"/>
        <v>0</v>
      </c>
      <c r="J71">
        <f t="shared" si="41"/>
        <v>0</v>
      </c>
      <c r="K71">
        <f t="shared" si="41"/>
        <v>0</v>
      </c>
      <c r="N71" t="s">
        <v>72</v>
      </c>
      <c r="O71" t="s">
        <v>101</v>
      </c>
      <c r="P71" t="s">
        <v>23</v>
      </c>
      <c r="Q71" t="str">
        <f t="shared" si="37"/>
        <v>INDCOKE</v>
      </c>
      <c r="R71" t="str">
        <f t="shared" si="38"/>
        <v/>
      </c>
      <c r="AA71" s="100" t="s">
        <v>68</v>
      </c>
      <c r="AB71" t="s">
        <v>105</v>
      </c>
      <c r="AC71" t="s">
        <v>26</v>
      </c>
      <c r="AE71">
        <f>attached_smelting!W39</f>
        <v>0</v>
      </c>
      <c r="AF71">
        <f>attached_smelting!AU39</f>
        <v>0</v>
      </c>
      <c r="AG71">
        <f>attached_smelting!BS39</f>
        <v>0</v>
      </c>
      <c r="AH71">
        <f>attached_smelting!CQ39</f>
        <v>0</v>
      </c>
      <c r="AI71">
        <f>attached_smelting!DO39</f>
        <v>0</v>
      </c>
      <c r="AJ71">
        <f>attached_smelting!EM39</f>
        <v>0</v>
      </c>
      <c r="AK71">
        <f>attached_smelting!FK39</f>
        <v>0</v>
      </c>
    </row>
    <row r="72" spans="1:27">
      <c r="A72" t="s">
        <v>64</v>
      </c>
      <c r="N72" t="s">
        <v>72</v>
      </c>
      <c r="O72" t="s">
        <v>101</v>
      </c>
      <c r="P72" t="s">
        <v>25</v>
      </c>
      <c r="Q72" t="str">
        <f t="shared" si="37"/>
        <v>INDWOOD</v>
      </c>
      <c r="R72" t="str">
        <f t="shared" si="38"/>
        <v/>
      </c>
      <c r="AA72" t="s">
        <v>64</v>
      </c>
    </row>
    <row r="73" spans="1:37">
      <c r="A73" s="103" t="s">
        <v>91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N73" t="s">
        <v>72</v>
      </c>
      <c r="O73" t="s">
        <v>101</v>
      </c>
      <c r="P73" t="s">
        <v>26</v>
      </c>
      <c r="Q73" t="str">
        <f t="shared" si="37"/>
        <v>INDSTM</v>
      </c>
      <c r="R73" t="str">
        <f t="shared" si="38"/>
        <v/>
      </c>
      <c r="AA73" s="103" t="s">
        <v>91</v>
      </c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</row>
    <row r="74" ht="14.5" spans="1:37">
      <c r="A74" s="100" t="s">
        <v>69</v>
      </c>
      <c r="B74" s="100" t="s">
        <v>104</v>
      </c>
      <c r="C74" t="s">
        <v>13</v>
      </c>
      <c r="E74" t="str">
        <f t="shared" ref="E74:E83" si="42">C74</f>
        <v>INDELC</v>
      </c>
      <c r="F74" t="str">
        <f t="shared" ref="F74:K85" si="43">E74</f>
        <v>INDELC</v>
      </c>
      <c r="G74" t="str">
        <f t="shared" si="43"/>
        <v>INDELC</v>
      </c>
      <c r="H74" t="str">
        <f t="shared" si="43"/>
        <v>INDELC</v>
      </c>
      <c r="I74" t="str">
        <f t="shared" si="43"/>
        <v>INDELC</v>
      </c>
      <c r="J74" t="str">
        <f t="shared" si="43"/>
        <v>INDELC</v>
      </c>
      <c r="K74" t="str">
        <f t="shared" si="43"/>
        <v>INDELC</v>
      </c>
      <c r="N74" t="s">
        <v>72</v>
      </c>
      <c r="O74" t="s">
        <v>102</v>
      </c>
      <c r="P74" t="s">
        <v>39</v>
      </c>
      <c r="Q74" t="str">
        <f t="shared" si="37"/>
        <v/>
      </c>
      <c r="R74" t="str">
        <f t="shared" si="38"/>
        <v>INDIRON</v>
      </c>
      <c r="AA74" s="100" t="s">
        <v>69</v>
      </c>
      <c r="AB74" s="100" t="s">
        <v>105</v>
      </c>
      <c r="AC74" t="s">
        <v>13</v>
      </c>
      <c r="AE74">
        <v>0</v>
      </c>
      <c r="AF74">
        <v>0</v>
      </c>
      <c r="AG74">
        <f>attached_petroleum!BS15</f>
        <v>4.9</v>
      </c>
      <c r="AH74">
        <f>attached_petroleum!CQ15</f>
        <v>0</v>
      </c>
      <c r="AI74">
        <v>0</v>
      </c>
      <c r="AJ74">
        <f>attached_petroleum!EM15</f>
        <v>7.3</v>
      </c>
      <c r="AK74">
        <v>0</v>
      </c>
    </row>
    <row r="75" ht="14.5" spans="1:37">
      <c r="A75" s="100" t="s">
        <v>69</v>
      </c>
      <c r="B75" s="100" t="s">
        <v>104</v>
      </c>
      <c r="C75" t="s">
        <v>16</v>
      </c>
      <c r="E75" t="str">
        <f t="shared" si="42"/>
        <v>INDGAS</v>
      </c>
      <c r="F75" t="str">
        <f t="shared" si="43"/>
        <v>INDGAS</v>
      </c>
      <c r="G75" t="str">
        <f t="shared" si="43"/>
        <v>INDGAS</v>
      </c>
      <c r="H75" t="str">
        <f t="shared" si="43"/>
        <v>INDGAS</v>
      </c>
      <c r="I75" t="str">
        <f t="shared" si="43"/>
        <v>INDGAS</v>
      </c>
      <c r="J75" t="str">
        <f t="shared" si="43"/>
        <v>INDGAS</v>
      </c>
      <c r="K75" t="str">
        <f t="shared" si="43"/>
        <v>INDGAS</v>
      </c>
      <c r="N75" t="s">
        <v>73</v>
      </c>
      <c r="O75" t="s">
        <v>101</v>
      </c>
      <c r="P75" t="s">
        <v>13</v>
      </c>
      <c r="Q75" t="str">
        <f t="shared" si="37"/>
        <v>INDELC</v>
      </c>
      <c r="R75" t="str">
        <f t="shared" si="38"/>
        <v/>
      </c>
      <c r="AA75" s="100" t="s">
        <v>69</v>
      </c>
      <c r="AB75" s="100" t="s">
        <v>105</v>
      </c>
      <c r="AC75" t="s">
        <v>16</v>
      </c>
      <c r="AE75">
        <v>0</v>
      </c>
      <c r="AF75">
        <v>0</v>
      </c>
      <c r="AG75">
        <f>attached_petroleum!BS16</f>
        <v>12.1</v>
      </c>
      <c r="AH75">
        <f>attached_petroleum!CQ16</f>
        <v>0</v>
      </c>
      <c r="AI75">
        <v>0</v>
      </c>
      <c r="AJ75">
        <f>attached_petroleum!EM16</f>
        <v>19.3</v>
      </c>
      <c r="AK75">
        <v>0</v>
      </c>
    </row>
    <row r="76" ht="14.5" spans="1:37">
      <c r="A76" s="100" t="s">
        <v>69</v>
      </c>
      <c r="B76" s="100" t="s">
        <v>104</v>
      </c>
      <c r="C76" t="s">
        <v>18</v>
      </c>
      <c r="E76" t="str">
        <f t="shared" si="42"/>
        <v>INDDSTLFO</v>
      </c>
      <c r="F76" t="str">
        <f t="shared" si="43"/>
        <v>INDDSTLFO</v>
      </c>
      <c r="G76" t="str">
        <f t="shared" si="43"/>
        <v>INDDSTLFO</v>
      </c>
      <c r="H76" t="str">
        <f t="shared" si="43"/>
        <v>INDDSTLFO</v>
      </c>
      <c r="I76" t="str">
        <f t="shared" si="43"/>
        <v>INDDSTLFO</v>
      </c>
      <c r="J76" t="str">
        <f t="shared" si="43"/>
        <v>INDDSTLFO</v>
      </c>
      <c r="K76" t="str">
        <f t="shared" si="43"/>
        <v>INDDSTLFO</v>
      </c>
      <c r="N76" t="s">
        <v>73</v>
      </c>
      <c r="O76" t="s">
        <v>101</v>
      </c>
      <c r="P76" t="s">
        <v>16</v>
      </c>
      <c r="Q76" t="str">
        <f t="shared" si="37"/>
        <v>INDGAS</v>
      </c>
      <c r="R76" t="str">
        <f t="shared" si="38"/>
        <v/>
      </c>
      <c r="AA76" s="100" t="s">
        <v>69</v>
      </c>
      <c r="AB76" s="100" t="s">
        <v>105</v>
      </c>
      <c r="AC76" t="s">
        <v>18</v>
      </c>
      <c r="AE76">
        <v>0</v>
      </c>
      <c r="AF76">
        <f>attached_petroleum!AU17</f>
        <v>0</v>
      </c>
      <c r="AG76">
        <f>attached_petroleum!BS17</f>
        <v>0</v>
      </c>
      <c r="AH76">
        <f>attached_petroleum!CQ17</f>
        <v>0</v>
      </c>
      <c r="AI76">
        <f>attached_petroleum!DO17</f>
        <v>0</v>
      </c>
      <c r="AJ76">
        <f>attached_petroleum!EM17</f>
        <v>0</v>
      </c>
      <c r="AK76">
        <f>attached_petroleum!FK17</f>
        <v>0</v>
      </c>
    </row>
    <row r="77" ht="14.5" spans="1:37">
      <c r="A77" s="100" t="s">
        <v>69</v>
      </c>
      <c r="B77" s="100" t="s">
        <v>104</v>
      </c>
      <c r="C77" t="s">
        <v>19</v>
      </c>
      <c r="E77" t="str">
        <f t="shared" si="42"/>
        <v>INDHFO</v>
      </c>
      <c r="F77" t="str">
        <f t="shared" si="43"/>
        <v>INDHFO</v>
      </c>
      <c r="G77" t="str">
        <f t="shared" si="43"/>
        <v>INDHFO</v>
      </c>
      <c r="H77" t="str">
        <f t="shared" si="43"/>
        <v>INDHFO</v>
      </c>
      <c r="I77" t="str">
        <f t="shared" si="43"/>
        <v>INDHFO</v>
      </c>
      <c r="J77" t="str">
        <f t="shared" si="43"/>
        <v>INDHFO</v>
      </c>
      <c r="K77" t="str">
        <f t="shared" si="43"/>
        <v>INDHFO</v>
      </c>
      <c r="N77" t="s">
        <v>73</v>
      </c>
      <c r="O77" t="s">
        <v>101</v>
      </c>
      <c r="P77" t="s">
        <v>18</v>
      </c>
      <c r="Q77" t="str">
        <f t="shared" si="37"/>
        <v>INDDSTLFO</v>
      </c>
      <c r="R77" t="str">
        <f t="shared" si="38"/>
        <v/>
      </c>
      <c r="AA77" s="100" t="s">
        <v>69</v>
      </c>
      <c r="AB77" s="100" t="s">
        <v>105</v>
      </c>
      <c r="AC77" t="s">
        <v>19</v>
      </c>
      <c r="AE77">
        <f>attached_petroleum!W18</f>
        <v>0.1</v>
      </c>
      <c r="AF77">
        <f>attached_petroleum!AU18</f>
        <v>0.1</v>
      </c>
      <c r="AG77">
        <f>attached_petroleum!BS18</f>
        <v>0.1</v>
      </c>
      <c r="AH77">
        <f>attached_petroleum!CQ18</f>
        <v>0</v>
      </c>
      <c r="AI77">
        <f>attached_petroleum!DO18</f>
        <v>0</v>
      </c>
      <c r="AJ77">
        <f>attached_petroleum!EM18</f>
        <v>0</v>
      </c>
      <c r="AK77">
        <f>attached_petroleum!FK18</f>
        <v>0</v>
      </c>
    </row>
    <row r="78" ht="14.5" spans="1:37">
      <c r="A78" s="100" t="s">
        <v>69</v>
      </c>
      <c r="B78" s="100" t="s">
        <v>104</v>
      </c>
      <c r="C78" t="s">
        <v>20</v>
      </c>
      <c r="E78" t="str">
        <f t="shared" si="42"/>
        <v>INDSGPC</v>
      </c>
      <c r="F78" t="str">
        <f t="shared" si="43"/>
        <v>INDSGPC</v>
      </c>
      <c r="G78" t="str">
        <f t="shared" si="43"/>
        <v>INDSGPC</v>
      </c>
      <c r="H78" t="str">
        <f t="shared" si="43"/>
        <v>INDSGPC</v>
      </c>
      <c r="I78" t="str">
        <f t="shared" si="43"/>
        <v>INDSGPC</v>
      </c>
      <c r="J78" t="str">
        <f t="shared" si="43"/>
        <v>INDSGPC</v>
      </c>
      <c r="K78" t="str">
        <f t="shared" si="43"/>
        <v>INDSGPC</v>
      </c>
      <c r="N78" t="s">
        <v>73</v>
      </c>
      <c r="O78" t="s">
        <v>101</v>
      </c>
      <c r="P78" t="s">
        <v>19</v>
      </c>
      <c r="Q78" t="str">
        <f t="shared" si="37"/>
        <v>INDHFO</v>
      </c>
      <c r="R78" t="str">
        <f t="shared" si="38"/>
        <v/>
      </c>
      <c r="AA78" s="100" t="s">
        <v>69</v>
      </c>
      <c r="AB78" s="100" t="s">
        <v>105</v>
      </c>
      <c r="AC78" t="s">
        <v>20</v>
      </c>
      <c r="AE78">
        <v>0</v>
      </c>
      <c r="AF78">
        <f>attached_petroleum!AU19</f>
        <v>17.7</v>
      </c>
      <c r="AG78">
        <f>attached_petroleum!BS19</f>
        <v>50.1</v>
      </c>
      <c r="AH78">
        <f>attached_petroleum!CQ19</f>
        <v>0</v>
      </c>
      <c r="AI78">
        <f>attached_petroleum!DO19</f>
        <v>9.1</v>
      </c>
      <c r="AJ78">
        <f>attached_petroleum!EM19</f>
        <v>63.4</v>
      </c>
      <c r="AK78">
        <v>0</v>
      </c>
    </row>
    <row r="79" ht="14.5" spans="1:37">
      <c r="A79" s="100" t="s">
        <v>69</v>
      </c>
      <c r="B79" s="100" t="s">
        <v>104</v>
      </c>
      <c r="C79" t="s">
        <v>11</v>
      </c>
      <c r="E79" t="str">
        <f t="shared" si="42"/>
        <v>INDLPG</v>
      </c>
      <c r="F79" t="str">
        <f t="shared" si="43"/>
        <v>INDLPG</v>
      </c>
      <c r="G79" t="str">
        <f t="shared" si="43"/>
        <v>INDLPG</v>
      </c>
      <c r="H79" t="str">
        <f t="shared" si="43"/>
        <v>INDLPG</v>
      </c>
      <c r="I79" t="str">
        <f t="shared" si="43"/>
        <v>INDLPG</v>
      </c>
      <c r="J79" t="str">
        <f t="shared" si="43"/>
        <v>INDLPG</v>
      </c>
      <c r="K79" t="str">
        <f t="shared" si="43"/>
        <v>INDLPG</v>
      </c>
      <c r="N79" t="s">
        <v>73</v>
      </c>
      <c r="O79" t="s">
        <v>101</v>
      </c>
      <c r="P79" t="s">
        <v>20</v>
      </c>
      <c r="Q79" t="str">
        <f t="shared" si="37"/>
        <v>INDSGPC</v>
      </c>
      <c r="R79" t="str">
        <f t="shared" si="38"/>
        <v/>
      </c>
      <c r="AA79" s="100" t="s">
        <v>69</v>
      </c>
      <c r="AB79" s="100" t="s">
        <v>105</v>
      </c>
      <c r="AC79" t="s">
        <v>11</v>
      </c>
      <c r="AE79">
        <v>0</v>
      </c>
      <c r="AF79">
        <f>attached_petroleum!AU20</f>
        <v>0.3</v>
      </c>
      <c r="AG79">
        <f>attached_petroleum!BS20</f>
        <v>0.4</v>
      </c>
      <c r="AH79">
        <f>attached_petroleum!CQ20</f>
        <v>0</v>
      </c>
      <c r="AI79">
        <f>attached_petroleum!DO20</f>
        <v>0</v>
      </c>
      <c r="AJ79">
        <f>attached_petroleum!EM20</f>
        <v>0</v>
      </c>
      <c r="AK79">
        <f>attached_petroleum!FK20</f>
        <v>0</v>
      </c>
    </row>
    <row r="80" ht="14.5" spans="1:37">
      <c r="A80" s="100" t="s">
        <v>69</v>
      </c>
      <c r="B80" s="100" t="s">
        <v>104</v>
      </c>
      <c r="C80" t="s">
        <v>21</v>
      </c>
      <c r="E80" t="str">
        <f t="shared" si="42"/>
        <v>INDCOA</v>
      </c>
      <c r="F80" t="str">
        <f t="shared" si="43"/>
        <v>INDCOA</v>
      </c>
      <c r="G80" t="str">
        <f t="shared" si="43"/>
        <v>INDCOA</v>
      </c>
      <c r="H80" t="str">
        <f t="shared" si="43"/>
        <v>INDCOA</v>
      </c>
      <c r="I80" t="str">
        <f t="shared" si="43"/>
        <v>INDCOA</v>
      </c>
      <c r="J80" t="str">
        <f t="shared" si="43"/>
        <v>INDCOA</v>
      </c>
      <c r="K80" t="str">
        <f t="shared" si="43"/>
        <v>INDCOA</v>
      </c>
      <c r="N80" t="s">
        <v>73</v>
      </c>
      <c r="O80" t="s">
        <v>101</v>
      </c>
      <c r="P80" t="s">
        <v>11</v>
      </c>
      <c r="Q80" t="str">
        <f t="shared" si="37"/>
        <v>INDLPG</v>
      </c>
      <c r="R80" t="str">
        <f t="shared" si="38"/>
        <v/>
      </c>
      <c r="AA80" s="100" t="s">
        <v>69</v>
      </c>
      <c r="AB80" s="100" t="s">
        <v>105</v>
      </c>
      <c r="AC80" t="s">
        <v>21</v>
      </c>
      <c r="AE80">
        <f>attached_petroleum!W21</f>
        <v>0</v>
      </c>
      <c r="AF80">
        <f>attached_petroleum!AU21</f>
        <v>0</v>
      </c>
      <c r="AG80">
        <f>attached_petroleum!BS21</f>
        <v>0</v>
      </c>
      <c r="AH80">
        <f>attached_petroleum!CQ21</f>
        <v>0</v>
      </c>
      <c r="AI80">
        <f>attached_petroleum!DO21</f>
        <v>0</v>
      </c>
      <c r="AJ80">
        <f>attached_petroleum!EM21</f>
        <v>0</v>
      </c>
      <c r="AK80">
        <f>attached_petroleum!FK21</f>
        <v>0</v>
      </c>
    </row>
    <row r="81" ht="14.5" spans="1:37">
      <c r="A81" s="100" t="s">
        <v>69</v>
      </c>
      <c r="B81" s="100" t="s">
        <v>104</v>
      </c>
      <c r="C81" t="s">
        <v>23</v>
      </c>
      <c r="E81" t="str">
        <f t="shared" si="42"/>
        <v>INDCOKE</v>
      </c>
      <c r="F81" t="str">
        <f t="shared" si="43"/>
        <v>INDCOKE</v>
      </c>
      <c r="G81" t="str">
        <f t="shared" si="43"/>
        <v>INDCOKE</v>
      </c>
      <c r="H81" t="str">
        <f t="shared" si="43"/>
        <v>INDCOKE</v>
      </c>
      <c r="I81" t="str">
        <f t="shared" si="43"/>
        <v>INDCOKE</v>
      </c>
      <c r="J81" t="str">
        <f t="shared" si="43"/>
        <v>INDCOKE</v>
      </c>
      <c r="K81" t="str">
        <f t="shared" si="43"/>
        <v>INDCOKE</v>
      </c>
      <c r="N81" t="s">
        <v>73</v>
      </c>
      <c r="O81" t="s">
        <v>101</v>
      </c>
      <c r="P81" t="s">
        <v>21</v>
      </c>
      <c r="Q81" t="str">
        <f t="shared" si="37"/>
        <v>INDCOA</v>
      </c>
      <c r="R81" t="str">
        <f t="shared" si="38"/>
        <v/>
      </c>
      <c r="AA81" s="100" t="s">
        <v>69</v>
      </c>
      <c r="AB81" s="100" t="s">
        <v>105</v>
      </c>
      <c r="AC81" t="s">
        <v>23</v>
      </c>
      <c r="AE81">
        <f>attached_petroleum!W22</f>
        <v>0</v>
      </c>
      <c r="AF81">
        <f>attached_petroleum!AU22</f>
        <v>0</v>
      </c>
      <c r="AG81">
        <f>attached_petroleum!BS22</f>
        <v>0</v>
      </c>
      <c r="AH81">
        <f>attached_petroleum!CQ22</f>
        <v>0</v>
      </c>
      <c r="AI81">
        <f>attached_petroleum!DO22</f>
        <v>0</v>
      </c>
      <c r="AJ81">
        <f>attached_petroleum!EM22</f>
        <v>0</v>
      </c>
      <c r="AK81">
        <f>attached_petroleum!FK22</f>
        <v>0</v>
      </c>
    </row>
    <row r="82" ht="14.5" spans="1:37">
      <c r="A82" s="100" t="s">
        <v>69</v>
      </c>
      <c r="B82" s="100" t="s">
        <v>104</v>
      </c>
      <c r="C82" t="s">
        <v>25</v>
      </c>
      <c r="E82" t="str">
        <f t="shared" si="42"/>
        <v>INDWOOD</v>
      </c>
      <c r="F82" t="str">
        <f t="shared" si="43"/>
        <v>INDWOOD</v>
      </c>
      <c r="G82" t="str">
        <f t="shared" si="43"/>
        <v>INDWOOD</v>
      </c>
      <c r="H82" t="str">
        <f t="shared" si="43"/>
        <v>INDWOOD</v>
      </c>
      <c r="I82" t="str">
        <f t="shared" si="43"/>
        <v>INDWOOD</v>
      </c>
      <c r="J82" t="str">
        <f t="shared" si="43"/>
        <v>INDWOOD</v>
      </c>
      <c r="K82" t="str">
        <f t="shared" si="43"/>
        <v>INDWOOD</v>
      </c>
      <c r="N82" t="s">
        <v>73</v>
      </c>
      <c r="O82" t="s">
        <v>101</v>
      </c>
      <c r="P82" t="s">
        <v>23</v>
      </c>
      <c r="Q82" t="str">
        <f t="shared" si="37"/>
        <v>INDCOKE</v>
      </c>
      <c r="R82" t="str">
        <f t="shared" si="38"/>
        <v/>
      </c>
      <c r="AA82" s="100" t="s">
        <v>69</v>
      </c>
      <c r="AB82" s="100" t="s">
        <v>105</v>
      </c>
      <c r="AC82" t="s">
        <v>25</v>
      </c>
      <c r="AE82">
        <f>attached_petroleum!W23</f>
        <v>0</v>
      </c>
      <c r="AF82">
        <f>attached_petroleum!AU23</f>
        <v>0</v>
      </c>
      <c r="AG82">
        <f>attached_petroleum!BS23</f>
        <v>0</v>
      </c>
      <c r="AH82">
        <f>attached_petroleum!CQ23</f>
        <v>0</v>
      </c>
      <c r="AI82">
        <f>attached_petroleum!DO23</f>
        <v>0</v>
      </c>
      <c r="AJ82">
        <f>attached_petroleum!EM23</f>
        <v>0</v>
      </c>
      <c r="AK82">
        <f>attached_petroleum!FK23</f>
        <v>0</v>
      </c>
    </row>
    <row r="83" ht="14.5" spans="1:37">
      <c r="A83" s="100" t="s">
        <v>69</v>
      </c>
      <c r="B83" s="100" t="s">
        <v>104</v>
      </c>
      <c r="C83" t="s">
        <v>26</v>
      </c>
      <c r="E83" t="str">
        <f t="shared" si="42"/>
        <v>INDSTM</v>
      </c>
      <c r="F83" t="str">
        <f t="shared" si="43"/>
        <v>INDSTM</v>
      </c>
      <c r="G83" t="str">
        <f t="shared" si="43"/>
        <v>INDSTM</v>
      </c>
      <c r="H83" t="str">
        <f t="shared" si="43"/>
        <v>INDSTM</v>
      </c>
      <c r="I83" t="str">
        <f t="shared" si="43"/>
        <v>INDSTM</v>
      </c>
      <c r="J83" t="str">
        <f t="shared" si="43"/>
        <v>INDSTM</v>
      </c>
      <c r="K83" t="str">
        <f t="shared" si="43"/>
        <v>INDSTM</v>
      </c>
      <c r="N83" t="s">
        <v>73</v>
      </c>
      <c r="O83" t="s">
        <v>101</v>
      </c>
      <c r="P83" t="s">
        <v>25</v>
      </c>
      <c r="Q83" t="str">
        <f t="shared" si="37"/>
        <v>INDWOOD</v>
      </c>
      <c r="R83" t="str">
        <f t="shared" si="38"/>
        <v/>
      </c>
      <c r="AA83" s="100" t="s">
        <v>69</v>
      </c>
      <c r="AB83" s="100" t="s">
        <v>105</v>
      </c>
      <c r="AC83" t="s">
        <v>26</v>
      </c>
      <c r="AE83">
        <f>attached_petroleum!W24</f>
        <v>0</v>
      </c>
      <c r="AF83">
        <f>attached_petroleum!AU24</f>
        <v>0</v>
      </c>
      <c r="AG83">
        <f>attached_petroleum!BS24</f>
        <v>0</v>
      </c>
      <c r="AH83">
        <f>attached_petroleum!CQ24</f>
        <v>0</v>
      </c>
      <c r="AI83">
        <f>attached_petroleum!DO24</f>
        <v>0</v>
      </c>
      <c r="AJ83">
        <f>attached_petroleum!EM24</f>
        <v>0</v>
      </c>
      <c r="AK83">
        <f>attached_petroleum!FK24</f>
        <v>0</v>
      </c>
    </row>
    <row r="84" ht="14.5" spans="1:37">
      <c r="A84" s="100" t="s">
        <v>69</v>
      </c>
      <c r="B84" s="100" t="s">
        <v>106</v>
      </c>
      <c r="N84" t="s">
        <v>73</v>
      </c>
      <c r="O84" t="s">
        <v>101</v>
      </c>
      <c r="P84" t="s">
        <v>26</v>
      </c>
      <c r="Q84" t="str">
        <f t="shared" si="37"/>
        <v>INDSTM</v>
      </c>
      <c r="R84" t="str">
        <f t="shared" si="38"/>
        <v/>
      </c>
      <c r="AA84" s="100" t="s">
        <v>69</v>
      </c>
      <c r="AB84" s="100" t="s">
        <v>106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</row>
    <row r="85" ht="14.5" spans="1:29">
      <c r="A85" s="100" t="s">
        <v>69</v>
      </c>
      <c r="B85" s="100" t="s">
        <v>108</v>
      </c>
      <c r="C85" t="s">
        <v>36</v>
      </c>
      <c r="E85" t="str">
        <f t="shared" ref="E85" si="44">C85</f>
        <v>INDPET</v>
      </c>
      <c r="F85" t="str">
        <f t="shared" si="43"/>
        <v>INDPET</v>
      </c>
      <c r="G85" t="str">
        <f t="shared" si="43"/>
        <v>INDPET</v>
      </c>
      <c r="H85" t="str">
        <f t="shared" si="43"/>
        <v>INDPET</v>
      </c>
      <c r="I85" t="str">
        <f t="shared" si="43"/>
        <v>INDPET</v>
      </c>
      <c r="J85" t="str">
        <f t="shared" si="43"/>
        <v>INDPET</v>
      </c>
      <c r="K85" t="str">
        <f t="shared" si="43"/>
        <v>INDPET</v>
      </c>
      <c r="N85" t="s">
        <v>73</v>
      </c>
      <c r="O85" t="s">
        <v>102</v>
      </c>
      <c r="P85" t="s">
        <v>40</v>
      </c>
      <c r="Q85" t="str">
        <f t="shared" si="37"/>
        <v/>
      </c>
      <c r="R85" t="str">
        <f t="shared" si="38"/>
        <v>INDOTH</v>
      </c>
      <c r="AA85" s="100" t="s">
        <v>69</v>
      </c>
      <c r="AB85" s="100" t="s">
        <v>109</v>
      </c>
      <c r="AC85" t="s">
        <v>118</v>
      </c>
    </row>
    <row r="86" ht="14.5" spans="1:28">
      <c r="A86" s="100" t="s">
        <v>69</v>
      </c>
      <c r="B86" s="100" t="s">
        <v>111</v>
      </c>
      <c r="N86" t="s">
        <v>74</v>
      </c>
      <c r="O86" t="s">
        <v>101</v>
      </c>
      <c r="P86" t="s">
        <v>13</v>
      </c>
      <c r="Q86" t="str">
        <f t="shared" si="37"/>
        <v>INDELC</v>
      </c>
      <c r="R86" t="str">
        <f t="shared" si="38"/>
        <v/>
      </c>
      <c r="AA86" s="100" t="s">
        <v>69</v>
      </c>
      <c r="AB86" s="100" t="s">
        <v>111</v>
      </c>
    </row>
    <row r="87" ht="14.5" spans="1:29">
      <c r="A87" s="100" t="s">
        <v>69</v>
      </c>
      <c r="B87" s="102" t="s">
        <v>112</v>
      </c>
      <c r="C87" s="100"/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N87" t="s">
        <v>74</v>
      </c>
      <c r="O87" t="s">
        <v>101</v>
      </c>
      <c r="P87" t="s">
        <v>16</v>
      </c>
      <c r="Q87" t="str">
        <f t="shared" si="37"/>
        <v>INDGAS</v>
      </c>
      <c r="R87" t="str">
        <f t="shared" si="38"/>
        <v/>
      </c>
      <c r="AA87" s="100"/>
      <c r="AB87" s="100"/>
      <c r="AC87" s="100"/>
    </row>
    <row r="88" ht="14.5" spans="1:29">
      <c r="A88" s="100" t="s">
        <v>69</v>
      </c>
      <c r="B88" s="102" t="s">
        <v>113</v>
      </c>
      <c r="C88" s="100"/>
      <c r="E88">
        <v>0.95</v>
      </c>
      <c r="F88">
        <v>0.95</v>
      </c>
      <c r="G88">
        <v>0.95</v>
      </c>
      <c r="H88">
        <v>0.95</v>
      </c>
      <c r="I88">
        <v>0.95</v>
      </c>
      <c r="J88">
        <v>0.95</v>
      </c>
      <c r="K88">
        <v>0.95</v>
      </c>
      <c r="N88" t="s">
        <v>74</v>
      </c>
      <c r="O88" t="s">
        <v>101</v>
      </c>
      <c r="P88" t="s">
        <v>18</v>
      </c>
      <c r="Q88" t="str">
        <f t="shared" si="37"/>
        <v>INDDSTLFO</v>
      </c>
      <c r="R88" t="str">
        <f t="shared" si="38"/>
        <v/>
      </c>
      <c r="AA88" s="100"/>
      <c r="AB88" s="100"/>
      <c r="AC88" s="100"/>
    </row>
    <row r="89" ht="14.5" spans="1:37">
      <c r="A89" s="100" t="s">
        <v>69</v>
      </c>
      <c r="B89" s="102" t="s">
        <v>114</v>
      </c>
      <c r="C89" t="s">
        <v>13</v>
      </c>
      <c r="E89">
        <f>1-SUM(E90:E98)</f>
        <v>0</v>
      </c>
      <c r="F89">
        <f t="shared" ref="F89:K89" si="45">1-SUM(F90:F98)</f>
        <v>0</v>
      </c>
      <c r="G89">
        <f t="shared" si="45"/>
        <v>0.0724852071005917</v>
      </c>
      <c r="H89">
        <f t="shared" si="45"/>
        <v>0.0307192636423406</v>
      </c>
      <c r="I89">
        <f t="shared" si="45"/>
        <v>0</v>
      </c>
      <c r="J89">
        <f t="shared" si="45"/>
        <v>0.0811111111111111</v>
      </c>
      <c r="K89">
        <f t="shared" si="45"/>
        <v>0.0307192636423406</v>
      </c>
      <c r="N89" t="s">
        <v>74</v>
      </c>
      <c r="O89" t="s">
        <v>101</v>
      </c>
      <c r="P89" t="s">
        <v>19</v>
      </c>
      <c r="Q89" t="str">
        <f t="shared" si="37"/>
        <v>INDHFO</v>
      </c>
      <c r="R89" t="str">
        <f t="shared" si="38"/>
        <v/>
      </c>
      <c r="AA89" s="100" t="s">
        <v>69</v>
      </c>
      <c r="AB89" s="100" t="s">
        <v>105</v>
      </c>
      <c r="AC89" t="s">
        <v>13</v>
      </c>
      <c r="AE89">
        <v>0</v>
      </c>
      <c r="AF89">
        <v>0</v>
      </c>
      <c r="AG89">
        <f>attached_petroleum!BS30</f>
        <v>0.1</v>
      </c>
      <c r="AH89">
        <f>attached_petroleum!CQ30</f>
        <v>0</v>
      </c>
      <c r="AI89">
        <v>0</v>
      </c>
      <c r="AJ89">
        <f>attached_petroleum!EM30</f>
        <v>0</v>
      </c>
      <c r="AK89">
        <v>0</v>
      </c>
    </row>
    <row r="90" ht="14.5" spans="1:37">
      <c r="A90" s="100" t="s">
        <v>69</v>
      </c>
      <c r="B90" s="102" t="s">
        <v>114</v>
      </c>
      <c r="C90" t="s">
        <v>16</v>
      </c>
      <c r="E90">
        <f>AE75/SUM(AE74:AE83)</f>
        <v>0</v>
      </c>
      <c r="F90">
        <f t="shared" ref="F90:J90" si="46">AF75/SUM(AF74:AF83)</f>
        <v>0</v>
      </c>
      <c r="G90">
        <f t="shared" si="46"/>
        <v>0.178994082840237</v>
      </c>
      <c r="H90" s="89">
        <f t="shared" ref="H90:H98" si="47">AVERAGE(E90:G90,I90:J90)</f>
        <v>0.0786877054569362</v>
      </c>
      <c r="I90">
        <f t="shared" si="46"/>
        <v>0</v>
      </c>
      <c r="J90">
        <f t="shared" si="46"/>
        <v>0.214444444444444</v>
      </c>
      <c r="K90" s="89">
        <f t="shared" ref="K90:K98" si="48">H90</f>
        <v>0.0786877054569362</v>
      </c>
      <c r="N90" t="s">
        <v>74</v>
      </c>
      <c r="O90" t="s">
        <v>101</v>
      </c>
      <c r="P90" t="s">
        <v>20</v>
      </c>
      <c r="Q90" t="str">
        <f t="shared" si="37"/>
        <v>INDSGPC</v>
      </c>
      <c r="R90" t="str">
        <f t="shared" si="38"/>
        <v/>
      </c>
      <c r="AA90" s="100" t="s">
        <v>69</v>
      </c>
      <c r="AB90" s="100" t="s">
        <v>105</v>
      </c>
      <c r="AC90" t="s">
        <v>16</v>
      </c>
      <c r="AE90">
        <v>0</v>
      </c>
      <c r="AF90">
        <v>0</v>
      </c>
      <c r="AG90">
        <f>attached_petroleum!BS31</f>
        <v>74.2</v>
      </c>
      <c r="AH90">
        <f>attached_petroleum!CQ31</f>
        <v>0</v>
      </c>
      <c r="AI90">
        <v>0</v>
      </c>
      <c r="AJ90">
        <f>attached_petroleum!EM31</f>
        <v>70.4</v>
      </c>
      <c r="AK90">
        <v>0</v>
      </c>
    </row>
    <row r="91" ht="14.5" spans="1:37">
      <c r="A91" s="100" t="s">
        <v>69</v>
      </c>
      <c r="B91" s="102" t="s">
        <v>114</v>
      </c>
      <c r="C91" t="s">
        <v>18</v>
      </c>
      <c r="E91">
        <f>AE76/SUM(AE74:AE83)</f>
        <v>0</v>
      </c>
      <c r="F91">
        <f t="shared" ref="F91:J91" si="49">AF76/SUM(AF74:AF83)</f>
        <v>0</v>
      </c>
      <c r="G91">
        <f t="shared" si="49"/>
        <v>0</v>
      </c>
      <c r="H91" s="89">
        <f t="shared" si="47"/>
        <v>0</v>
      </c>
      <c r="I91">
        <f t="shared" si="49"/>
        <v>0</v>
      </c>
      <c r="J91">
        <f t="shared" si="49"/>
        <v>0</v>
      </c>
      <c r="K91" s="89">
        <f t="shared" si="48"/>
        <v>0</v>
      </c>
      <c r="N91" t="s">
        <v>74</v>
      </c>
      <c r="O91" t="s">
        <v>101</v>
      </c>
      <c r="P91" t="s">
        <v>11</v>
      </c>
      <c r="Q91" t="str">
        <f t="shared" si="37"/>
        <v>INDLPG</v>
      </c>
      <c r="R91" t="str">
        <f t="shared" si="38"/>
        <v/>
      </c>
      <c r="AA91" s="100" t="s">
        <v>69</v>
      </c>
      <c r="AB91" s="100" t="s">
        <v>105</v>
      </c>
      <c r="AC91" t="s">
        <v>18</v>
      </c>
      <c r="AE91">
        <v>0</v>
      </c>
      <c r="AF91">
        <f>attached_petroleum!AU32</f>
        <v>0.8</v>
      </c>
      <c r="AG91">
        <f>attached_petroleum!BS32</f>
        <v>0.6</v>
      </c>
      <c r="AH91">
        <f>attached_petroleum!CQ32</f>
        <v>0</v>
      </c>
      <c r="AI91">
        <f>attached_petroleum!DO32</f>
        <v>0</v>
      </c>
      <c r="AJ91">
        <f>attached_petroleum!EM32</f>
        <v>0</v>
      </c>
      <c r="AK91">
        <f>attached_petroleum!FK32</f>
        <v>0</v>
      </c>
    </row>
    <row r="92" ht="14.5" spans="1:37">
      <c r="A92" s="100" t="s">
        <v>69</v>
      </c>
      <c r="B92" s="102" t="s">
        <v>114</v>
      </c>
      <c r="C92" t="s">
        <v>19</v>
      </c>
      <c r="E92">
        <f>AE77/SUM(AE74:AE83)</f>
        <v>1</v>
      </c>
      <c r="F92">
        <f t="shared" ref="F92:J92" si="50">AF77/SUM(AF74:AF83)</f>
        <v>0.00552486187845304</v>
      </c>
      <c r="G92">
        <f t="shared" si="50"/>
        <v>0.0014792899408284</v>
      </c>
      <c r="H92" s="89">
        <f t="shared" si="47"/>
        <v>0.201400830363856</v>
      </c>
      <c r="I92">
        <f t="shared" si="50"/>
        <v>0</v>
      </c>
      <c r="J92">
        <f t="shared" si="50"/>
        <v>0</v>
      </c>
      <c r="K92" s="89">
        <f t="shared" si="48"/>
        <v>0.201400830363856</v>
      </c>
      <c r="N92" t="s">
        <v>74</v>
      </c>
      <c r="O92" t="s">
        <v>101</v>
      </c>
      <c r="P92" t="s">
        <v>21</v>
      </c>
      <c r="Q92" t="str">
        <f t="shared" si="37"/>
        <v>INDCOA</v>
      </c>
      <c r="R92" t="str">
        <f t="shared" si="38"/>
        <v/>
      </c>
      <c r="AA92" s="100" t="s">
        <v>69</v>
      </c>
      <c r="AB92" s="100" t="s">
        <v>105</v>
      </c>
      <c r="AC92" t="s">
        <v>19</v>
      </c>
      <c r="AE92">
        <f>attached_petroleum!W33</f>
        <v>0</v>
      </c>
      <c r="AF92">
        <f>attached_petroleum!AU33</f>
        <v>0</v>
      </c>
      <c r="AG92">
        <f>attached_petroleum!BS33</f>
        <v>0</v>
      </c>
      <c r="AH92">
        <f>attached_petroleum!CQ33</f>
        <v>0</v>
      </c>
      <c r="AI92">
        <f>attached_petroleum!DO33</f>
        <v>0</v>
      </c>
      <c r="AJ92">
        <f>attached_petroleum!EM33</f>
        <v>0</v>
      </c>
      <c r="AK92">
        <f>attached_petroleum!FK33</f>
        <v>0</v>
      </c>
    </row>
    <row r="93" ht="14.5" spans="1:37">
      <c r="A93" s="100" t="s">
        <v>69</v>
      </c>
      <c r="B93" s="102" t="s">
        <v>114</v>
      </c>
      <c r="C93" t="s">
        <v>20</v>
      </c>
      <c r="E93">
        <f>AE78/SUM(AE74:AE83)</f>
        <v>0</v>
      </c>
      <c r="F93">
        <f t="shared" ref="F93:J93" si="51">AF78/SUM(AF74:AF83)</f>
        <v>0.977900552486188</v>
      </c>
      <c r="G93">
        <f t="shared" si="51"/>
        <v>0.74112426035503</v>
      </c>
      <c r="H93" s="89">
        <f t="shared" si="47"/>
        <v>0.684693851457132</v>
      </c>
      <c r="I93">
        <f t="shared" si="51"/>
        <v>1</v>
      </c>
      <c r="J93">
        <f t="shared" si="51"/>
        <v>0.704444444444444</v>
      </c>
      <c r="K93" s="89">
        <f t="shared" si="48"/>
        <v>0.684693851457132</v>
      </c>
      <c r="N93" t="s">
        <v>74</v>
      </c>
      <c r="O93" t="s">
        <v>101</v>
      </c>
      <c r="P93" t="s">
        <v>23</v>
      </c>
      <c r="Q93" t="str">
        <f t="shared" si="37"/>
        <v>INDCOKE</v>
      </c>
      <c r="R93" t="str">
        <f t="shared" si="38"/>
        <v/>
      </c>
      <c r="AA93" s="100" t="s">
        <v>69</v>
      </c>
      <c r="AB93" s="100" t="s">
        <v>105</v>
      </c>
      <c r="AC93" t="s">
        <v>20</v>
      </c>
      <c r="AE93">
        <v>0</v>
      </c>
      <c r="AF93">
        <f>attached_petroleum!AU34</f>
        <v>0</v>
      </c>
      <c r="AG93">
        <f>attached_petroleum!BS34</f>
        <v>0</v>
      </c>
      <c r="AH93">
        <f>attached_petroleum!CQ34</f>
        <v>0</v>
      </c>
      <c r="AI93">
        <f>attached_petroleum!DO34</f>
        <v>0</v>
      </c>
      <c r="AJ93">
        <f>attached_petroleum!EM34</f>
        <v>0</v>
      </c>
      <c r="AK93">
        <v>0</v>
      </c>
    </row>
    <row r="94" ht="14.5" spans="1:37">
      <c r="A94" s="100" t="s">
        <v>69</v>
      </c>
      <c r="B94" s="102" t="s">
        <v>114</v>
      </c>
      <c r="C94" t="s">
        <v>11</v>
      </c>
      <c r="E94">
        <f>AE79/SUM(AE74:AE83)</f>
        <v>0</v>
      </c>
      <c r="F94">
        <f t="shared" ref="F94:J94" si="52">AF79/SUM(AF74:AF83)</f>
        <v>0.0165745856353591</v>
      </c>
      <c r="G94">
        <f t="shared" si="52"/>
        <v>0.00591715976331361</v>
      </c>
      <c r="H94" s="89">
        <f t="shared" si="47"/>
        <v>0.00449834907973454</v>
      </c>
      <c r="I94">
        <f t="shared" si="52"/>
        <v>0</v>
      </c>
      <c r="J94">
        <f t="shared" si="52"/>
        <v>0</v>
      </c>
      <c r="K94" s="89">
        <f t="shared" si="48"/>
        <v>0.00449834907973454</v>
      </c>
      <c r="N94" t="s">
        <v>74</v>
      </c>
      <c r="O94" t="s">
        <v>101</v>
      </c>
      <c r="P94" t="s">
        <v>25</v>
      </c>
      <c r="Q94" t="str">
        <f t="shared" si="37"/>
        <v>INDWOOD</v>
      </c>
      <c r="R94" t="str">
        <f t="shared" si="38"/>
        <v/>
      </c>
      <c r="AA94" s="100" t="s">
        <v>69</v>
      </c>
      <c r="AB94" s="100" t="s">
        <v>105</v>
      </c>
      <c r="AC94" t="s">
        <v>11</v>
      </c>
      <c r="AE94">
        <v>0</v>
      </c>
      <c r="AF94">
        <f>attached_petroleum!AU35</f>
        <v>0</v>
      </c>
      <c r="AG94">
        <f>attached_petroleum!BS35</f>
        <v>0</v>
      </c>
      <c r="AH94">
        <f>attached_petroleum!CQ35</f>
        <v>0</v>
      </c>
      <c r="AI94">
        <f>attached_petroleum!DO35</f>
        <v>0</v>
      </c>
      <c r="AJ94">
        <f>attached_petroleum!EM35</f>
        <v>0</v>
      </c>
      <c r="AK94">
        <f>attached_petroleum!FK35</f>
        <v>0</v>
      </c>
    </row>
    <row r="95" ht="14.5" spans="1:37">
      <c r="A95" s="100" t="s">
        <v>69</v>
      </c>
      <c r="B95" s="102" t="s">
        <v>114</v>
      </c>
      <c r="C95" t="s">
        <v>21</v>
      </c>
      <c r="E95">
        <f>AE80/SUM(AE74:AE83)</f>
        <v>0</v>
      </c>
      <c r="F95">
        <f t="shared" ref="F95:J95" si="53">AF80/SUM(AF74:AF83)</f>
        <v>0</v>
      </c>
      <c r="G95">
        <f t="shared" si="53"/>
        <v>0</v>
      </c>
      <c r="H95" s="89">
        <f t="shared" si="47"/>
        <v>0</v>
      </c>
      <c r="I95">
        <f t="shared" si="53"/>
        <v>0</v>
      </c>
      <c r="J95">
        <f t="shared" si="53"/>
        <v>0</v>
      </c>
      <c r="K95" s="89">
        <f t="shared" si="48"/>
        <v>0</v>
      </c>
      <c r="N95" t="s">
        <v>74</v>
      </c>
      <c r="O95" t="s">
        <v>101</v>
      </c>
      <c r="P95" t="s">
        <v>26</v>
      </c>
      <c r="Q95" t="str">
        <f t="shared" si="37"/>
        <v>INDSTM</v>
      </c>
      <c r="R95" t="str">
        <f t="shared" si="38"/>
        <v/>
      </c>
      <c r="AA95" s="100" t="s">
        <v>69</v>
      </c>
      <c r="AB95" s="100" t="s">
        <v>105</v>
      </c>
      <c r="AC95" t="s">
        <v>21</v>
      </c>
      <c r="AE95">
        <f>attached_petroleum!W36</f>
        <v>0</v>
      </c>
      <c r="AF95">
        <f>attached_petroleum!AU36</f>
        <v>0</v>
      </c>
      <c r="AG95">
        <f>attached_petroleum!BS36</f>
        <v>0</v>
      </c>
      <c r="AH95">
        <f>attached_petroleum!CQ36</f>
        <v>0</v>
      </c>
      <c r="AI95">
        <f>attached_petroleum!DO36</f>
        <v>0</v>
      </c>
      <c r="AJ95">
        <f>attached_petroleum!EM36</f>
        <v>0</v>
      </c>
      <c r="AK95">
        <f>attached_petroleum!FK36</f>
        <v>0</v>
      </c>
    </row>
    <row r="96" ht="14.5" spans="1:37">
      <c r="A96" s="100" t="s">
        <v>69</v>
      </c>
      <c r="B96" s="102" t="s">
        <v>114</v>
      </c>
      <c r="C96" t="s">
        <v>23</v>
      </c>
      <c r="E96">
        <f>AE81/SUM(AE74:AE83)</f>
        <v>0</v>
      </c>
      <c r="F96">
        <f t="shared" ref="F96:J96" si="54">AF81/SUM(AF74:AF83)</f>
        <v>0</v>
      </c>
      <c r="G96">
        <f t="shared" si="54"/>
        <v>0</v>
      </c>
      <c r="H96" s="89">
        <f t="shared" si="47"/>
        <v>0</v>
      </c>
      <c r="I96">
        <f t="shared" si="54"/>
        <v>0</v>
      </c>
      <c r="J96">
        <f t="shared" si="54"/>
        <v>0</v>
      </c>
      <c r="K96" s="89">
        <f t="shared" si="48"/>
        <v>0</v>
      </c>
      <c r="N96" t="s">
        <v>74</v>
      </c>
      <c r="O96" t="s">
        <v>102</v>
      </c>
      <c r="P96" t="s">
        <v>41</v>
      </c>
      <c r="Q96" t="str">
        <f t="shared" si="37"/>
        <v/>
      </c>
      <c r="R96" t="str">
        <f t="shared" si="38"/>
        <v>INDFOR</v>
      </c>
      <c r="AA96" s="100" t="s">
        <v>69</v>
      </c>
      <c r="AB96" s="100" t="s">
        <v>105</v>
      </c>
      <c r="AC96" t="s">
        <v>23</v>
      </c>
      <c r="AE96">
        <f>attached_petroleum!W37</f>
        <v>0</v>
      </c>
      <c r="AF96">
        <f>attached_petroleum!AU37</f>
        <v>0</v>
      </c>
      <c r="AG96">
        <f>attached_petroleum!BS37</f>
        <v>0</v>
      </c>
      <c r="AH96">
        <f>attached_petroleum!CQ37</f>
        <v>0</v>
      </c>
      <c r="AI96">
        <f>attached_petroleum!DO37</f>
        <v>0</v>
      </c>
      <c r="AJ96">
        <f>attached_petroleum!EM37</f>
        <v>0</v>
      </c>
      <c r="AK96">
        <f>attached_petroleum!FK37</f>
        <v>0</v>
      </c>
    </row>
    <row r="97" ht="14.5" spans="1:37">
      <c r="A97" s="100" t="s">
        <v>69</v>
      </c>
      <c r="B97" s="102" t="s">
        <v>114</v>
      </c>
      <c r="C97" t="s">
        <v>25</v>
      </c>
      <c r="E97">
        <f>AE82/SUM(AE74:AE83)</f>
        <v>0</v>
      </c>
      <c r="F97">
        <f t="shared" ref="F97:J97" si="55">AF82/SUM(AF74:AF83)</f>
        <v>0</v>
      </c>
      <c r="G97">
        <f t="shared" si="55"/>
        <v>0</v>
      </c>
      <c r="H97" s="89">
        <f t="shared" si="47"/>
        <v>0</v>
      </c>
      <c r="I97">
        <f t="shared" si="55"/>
        <v>0</v>
      </c>
      <c r="J97">
        <f t="shared" si="55"/>
        <v>0</v>
      </c>
      <c r="K97" s="89">
        <f t="shared" si="48"/>
        <v>0</v>
      </c>
      <c r="N97" s="108" t="s">
        <v>75</v>
      </c>
      <c r="O97" t="s">
        <v>101</v>
      </c>
      <c r="P97" s="109" t="s">
        <v>13</v>
      </c>
      <c r="Q97" s="109" t="s">
        <v>13</v>
      </c>
      <c r="AA97" s="100" t="s">
        <v>69</v>
      </c>
      <c r="AB97" s="100" t="s">
        <v>105</v>
      </c>
      <c r="AC97" t="s">
        <v>25</v>
      </c>
      <c r="AE97">
        <f>attached_petroleum!W38</f>
        <v>2.7</v>
      </c>
      <c r="AF97">
        <f>attached_petroleum!AU38</f>
        <v>1.8</v>
      </c>
      <c r="AG97">
        <f>attached_petroleum!BS38</f>
        <v>3.5</v>
      </c>
      <c r="AH97">
        <f>attached_petroleum!CQ38</f>
        <v>0</v>
      </c>
      <c r="AI97">
        <f>attached_petroleum!DO38</f>
        <v>1.1</v>
      </c>
      <c r="AJ97">
        <f>attached_petroleum!EM38</f>
        <v>4.1</v>
      </c>
      <c r="AK97">
        <f>attached_petroleum!FK38</f>
        <v>0.4</v>
      </c>
    </row>
    <row r="98" ht="14.5" spans="1:37">
      <c r="A98" s="100" t="s">
        <v>69</v>
      </c>
      <c r="B98" s="102" t="s">
        <v>114</v>
      </c>
      <c r="C98" t="s">
        <v>26</v>
      </c>
      <c r="E98">
        <f>AE83/SUM(AE74:AE83)</f>
        <v>0</v>
      </c>
      <c r="F98">
        <f t="shared" ref="F98:J98" si="56">AF83/SUM(AF74:AF83)</f>
        <v>0</v>
      </c>
      <c r="G98">
        <f t="shared" si="56"/>
        <v>0</v>
      </c>
      <c r="H98" s="89">
        <f t="shared" si="47"/>
        <v>0</v>
      </c>
      <c r="I98">
        <f t="shared" si="56"/>
        <v>0</v>
      </c>
      <c r="J98">
        <f t="shared" si="56"/>
        <v>0</v>
      </c>
      <c r="K98" s="89">
        <f t="shared" si="48"/>
        <v>0</v>
      </c>
      <c r="N98" t="str">
        <f>N97</f>
        <v>MIN00</v>
      </c>
      <c r="O98" t="str">
        <f>O97</f>
        <v>Comm-IN</v>
      </c>
      <c r="P98" s="109" t="s">
        <v>16</v>
      </c>
      <c r="Q98" s="109" t="s">
        <v>16</v>
      </c>
      <c r="AA98" s="100" t="s">
        <v>69</v>
      </c>
      <c r="AB98" s="100" t="s">
        <v>105</v>
      </c>
      <c r="AC98" t="s">
        <v>26</v>
      </c>
      <c r="AE98">
        <f>attached_petroleum!W39</f>
        <v>0</v>
      </c>
      <c r="AF98">
        <f>attached_petroleum!AU39</f>
        <v>0</v>
      </c>
      <c r="AG98">
        <f>attached_petroleum!BS39</f>
        <v>0</v>
      </c>
      <c r="AH98">
        <f>attached_petroleum!CQ39</f>
        <v>0</v>
      </c>
      <c r="AI98">
        <f>attached_petroleum!DO39</f>
        <v>0</v>
      </c>
      <c r="AJ98">
        <f>attached_petroleum!EM39</f>
        <v>0</v>
      </c>
      <c r="AK98">
        <f>attached_petroleum!FK39</f>
        <v>0</v>
      </c>
    </row>
    <row r="99" ht="14.5" spans="1:27">
      <c r="A99" s="100" t="s">
        <v>64</v>
      </c>
      <c r="N99" t="str">
        <f t="shared" ref="N99:N106" si="57">N98</f>
        <v>MIN00</v>
      </c>
      <c r="O99" t="str">
        <f t="shared" ref="O99:O106" si="58">O98</f>
        <v>Comm-IN</v>
      </c>
      <c r="P99" s="109" t="s">
        <v>18</v>
      </c>
      <c r="Q99" s="109" t="s">
        <v>18</v>
      </c>
      <c r="AA99" s="100" t="s">
        <v>64</v>
      </c>
    </row>
    <row r="100" spans="1:37">
      <c r="A100" s="103" t="s">
        <v>92</v>
      </c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N100" t="str">
        <f t="shared" si="57"/>
        <v>MIN00</v>
      </c>
      <c r="O100" t="str">
        <f t="shared" si="58"/>
        <v>Comm-IN</v>
      </c>
      <c r="P100" s="109" t="s">
        <v>19</v>
      </c>
      <c r="Q100" s="109" t="s">
        <v>19</v>
      </c>
      <c r="AA100" s="103" t="s">
        <v>92</v>
      </c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</row>
    <row r="101" ht="14.5" spans="1:37">
      <c r="A101" s="100" t="s">
        <v>70</v>
      </c>
      <c r="B101" s="100" t="s">
        <v>104</v>
      </c>
      <c r="C101" t="s">
        <v>13</v>
      </c>
      <c r="E101" t="str">
        <f t="shared" ref="E101:E110" si="59">C101</f>
        <v>INDELC</v>
      </c>
      <c r="F101" t="str">
        <f t="shared" ref="F101:K112" si="60">E101</f>
        <v>INDELC</v>
      </c>
      <c r="G101" t="str">
        <f t="shared" si="60"/>
        <v>INDELC</v>
      </c>
      <c r="H101" t="str">
        <f t="shared" si="60"/>
        <v>INDELC</v>
      </c>
      <c r="I101" t="str">
        <f t="shared" si="60"/>
        <v>INDELC</v>
      </c>
      <c r="J101" t="str">
        <f t="shared" si="60"/>
        <v>INDELC</v>
      </c>
      <c r="K101" t="str">
        <f t="shared" si="60"/>
        <v>INDELC</v>
      </c>
      <c r="N101" t="str">
        <f t="shared" si="57"/>
        <v>MIN00</v>
      </c>
      <c r="O101" t="str">
        <f t="shared" si="58"/>
        <v>Comm-IN</v>
      </c>
      <c r="P101" s="109" t="s">
        <v>20</v>
      </c>
      <c r="Q101" s="109" t="s">
        <v>20</v>
      </c>
      <c r="AA101" s="100" t="s">
        <v>70</v>
      </c>
      <c r="AB101" s="100" t="s">
        <v>105</v>
      </c>
      <c r="AC101" t="s">
        <v>13</v>
      </c>
      <c r="AE101">
        <v>0</v>
      </c>
      <c r="AF101">
        <f>attached_cement!AU15</f>
        <v>2.1</v>
      </c>
      <c r="AG101">
        <f>attached_cement!BS15</f>
        <v>2.8</v>
      </c>
      <c r="AH101">
        <f>attached_cement!CQ15</f>
        <v>0</v>
      </c>
      <c r="AI101">
        <f>attached_cement!DO15</f>
        <v>0</v>
      </c>
      <c r="AJ101">
        <v>0</v>
      </c>
      <c r="AK101">
        <v>0</v>
      </c>
    </row>
    <row r="102" ht="14.5" spans="1:37">
      <c r="A102" s="100" t="s">
        <v>70</v>
      </c>
      <c r="B102" s="100" t="s">
        <v>104</v>
      </c>
      <c r="C102" t="s">
        <v>16</v>
      </c>
      <c r="E102" t="str">
        <f t="shared" si="59"/>
        <v>INDGAS</v>
      </c>
      <c r="F102" t="str">
        <f t="shared" si="60"/>
        <v>INDGAS</v>
      </c>
      <c r="G102" t="str">
        <f t="shared" si="60"/>
        <v>INDGAS</v>
      </c>
      <c r="H102" t="str">
        <f t="shared" si="60"/>
        <v>INDGAS</v>
      </c>
      <c r="I102" t="str">
        <f t="shared" si="60"/>
        <v>INDGAS</v>
      </c>
      <c r="J102" t="str">
        <f t="shared" si="60"/>
        <v>INDGAS</v>
      </c>
      <c r="K102" t="str">
        <f t="shared" si="60"/>
        <v>INDGAS</v>
      </c>
      <c r="N102" t="str">
        <f t="shared" si="57"/>
        <v>MIN00</v>
      </c>
      <c r="O102" t="str">
        <f t="shared" si="58"/>
        <v>Comm-IN</v>
      </c>
      <c r="P102" s="109" t="s">
        <v>11</v>
      </c>
      <c r="Q102" s="109" t="s">
        <v>11</v>
      </c>
      <c r="AA102" s="100" t="s">
        <v>70</v>
      </c>
      <c r="AB102" s="100" t="s">
        <v>105</v>
      </c>
      <c r="AC102" t="s">
        <v>16</v>
      </c>
      <c r="AE102">
        <v>0</v>
      </c>
      <c r="AF102">
        <f>attached_cement!AU16</f>
        <v>2.3</v>
      </c>
      <c r="AG102">
        <f>attached_cement!BS16</f>
        <v>2.8</v>
      </c>
      <c r="AH102">
        <v>0</v>
      </c>
      <c r="AI102">
        <f>attached_cement!DO16</f>
        <v>0</v>
      </c>
      <c r="AJ102">
        <v>0</v>
      </c>
      <c r="AK102">
        <v>0</v>
      </c>
    </row>
    <row r="103" ht="14.5" spans="1:37">
      <c r="A103" s="100" t="s">
        <v>70</v>
      </c>
      <c r="B103" s="100" t="s">
        <v>104</v>
      </c>
      <c r="C103" t="s">
        <v>18</v>
      </c>
      <c r="E103" t="str">
        <f t="shared" si="59"/>
        <v>INDDSTLFO</v>
      </c>
      <c r="F103" t="str">
        <f t="shared" si="60"/>
        <v>INDDSTLFO</v>
      </c>
      <c r="G103" t="str">
        <f t="shared" si="60"/>
        <v>INDDSTLFO</v>
      </c>
      <c r="H103" t="str">
        <f t="shared" si="60"/>
        <v>INDDSTLFO</v>
      </c>
      <c r="I103" t="str">
        <f t="shared" si="60"/>
        <v>INDDSTLFO</v>
      </c>
      <c r="J103" t="str">
        <f t="shared" si="60"/>
        <v>INDDSTLFO</v>
      </c>
      <c r="K103" t="str">
        <f t="shared" si="60"/>
        <v>INDDSTLFO</v>
      </c>
      <c r="N103" t="str">
        <f t="shared" si="57"/>
        <v>MIN00</v>
      </c>
      <c r="O103" t="str">
        <f t="shared" si="58"/>
        <v>Comm-IN</v>
      </c>
      <c r="P103" s="109" t="s">
        <v>21</v>
      </c>
      <c r="Q103" s="109" t="s">
        <v>21</v>
      </c>
      <c r="AA103" s="100" t="s">
        <v>70</v>
      </c>
      <c r="AB103" s="100" t="s">
        <v>105</v>
      </c>
      <c r="AC103" t="s">
        <v>18</v>
      </c>
      <c r="AE103">
        <v>0</v>
      </c>
      <c r="AF103">
        <f>attached_cement!AU17</f>
        <v>0.1</v>
      </c>
      <c r="AG103">
        <f>attached_cement!BS17</f>
        <v>0.2</v>
      </c>
      <c r="AH103">
        <f>attached_cement!CQ17</f>
        <v>0</v>
      </c>
      <c r="AI103">
        <f>attached_cement!DO17</f>
        <v>0</v>
      </c>
      <c r="AJ103">
        <v>0</v>
      </c>
      <c r="AK103">
        <v>0</v>
      </c>
    </row>
    <row r="104" ht="14.5" spans="1:37">
      <c r="A104" s="100" t="s">
        <v>70</v>
      </c>
      <c r="B104" s="100" t="s">
        <v>104</v>
      </c>
      <c r="C104" t="s">
        <v>19</v>
      </c>
      <c r="E104" t="str">
        <f t="shared" si="59"/>
        <v>INDHFO</v>
      </c>
      <c r="F104" t="str">
        <f t="shared" si="60"/>
        <v>INDHFO</v>
      </c>
      <c r="G104" t="str">
        <f t="shared" si="60"/>
        <v>INDHFO</v>
      </c>
      <c r="H104" t="str">
        <f t="shared" si="60"/>
        <v>INDHFO</v>
      </c>
      <c r="I104" t="str">
        <f t="shared" si="60"/>
        <v>INDHFO</v>
      </c>
      <c r="J104" t="str">
        <f t="shared" si="60"/>
        <v>INDHFO</v>
      </c>
      <c r="K104" t="str">
        <f t="shared" si="60"/>
        <v>INDHFO</v>
      </c>
      <c r="N104" t="str">
        <f t="shared" si="57"/>
        <v>MIN00</v>
      </c>
      <c r="O104" t="str">
        <f t="shared" si="58"/>
        <v>Comm-IN</v>
      </c>
      <c r="P104" s="109" t="s">
        <v>23</v>
      </c>
      <c r="Q104" s="109" t="s">
        <v>23</v>
      </c>
      <c r="AA104" s="100" t="s">
        <v>70</v>
      </c>
      <c r="AB104" s="100" t="s">
        <v>105</v>
      </c>
      <c r="AC104" t="s">
        <v>19</v>
      </c>
      <c r="AE104">
        <v>0</v>
      </c>
      <c r="AF104">
        <f>attached_cement!AU18</f>
        <v>0</v>
      </c>
      <c r="AG104">
        <f>attached_cement!BS18</f>
        <v>0</v>
      </c>
      <c r="AH104">
        <f>attached_cement!CQ18</f>
        <v>0</v>
      </c>
      <c r="AI104">
        <f>attached_cement!DO18</f>
        <v>0</v>
      </c>
      <c r="AJ104">
        <f>attached_cement!EM18</f>
        <v>0</v>
      </c>
      <c r="AK104">
        <f>attached_cement!FK18</f>
        <v>0</v>
      </c>
    </row>
    <row r="105" ht="14.5" spans="1:37">
      <c r="A105" s="100" t="s">
        <v>70</v>
      </c>
      <c r="B105" s="100" t="s">
        <v>104</v>
      </c>
      <c r="C105" t="s">
        <v>20</v>
      </c>
      <c r="E105" t="str">
        <f t="shared" si="59"/>
        <v>INDSGPC</v>
      </c>
      <c r="F105" t="str">
        <f t="shared" si="60"/>
        <v>INDSGPC</v>
      </c>
      <c r="G105" t="str">
        <f t="shared" si="60"/>
        <v>INDSGPC</v>
      </c>
      <c r="H105" t="str">
        <f t="shared" si="60"/>
        <v>INDSGPC</v>
      </c>
      <c r="I105" t="str">
        <f t="shared" si="60"/>
        <v>INDSGPC</v>
      </c>
      <c r="J105" t="str">
        <f t="shared" si="60"/>
        <v>INDSGPC</v>
      </c>
      <c r="K105" t="str">
        <f t="shared" si="60"/>
        <v>INDSGPC</v>
      </c>
      <c r="N105" t="str">
        <f t="shared" si="57"/>
        <v>MIN00</v>
      </c>
      <c r="O105" t="str">
        <f t="shared" si="58"/>
        <v>Comm-IN</v>
      </c>
      <c r="P105" s="109" t="s">
        <v>25</v>
      </c>
      <c r="Q105" s="109" t="s">
        <v>25</v>
      </c>
      <c r="AA105" s="100" t="s">
        <v>70</v>
      </c>
      <c r="AB105" s="100" t="s">
        <v>105</v>
      </c>
      <c r="AC105" t="s">
        <v>20</v>
      </c>
      <c r="AE105">
        <v>0</v>
      </c>
      <c r="AF105">
        <f>attached_cement!AU19</f>
        <v>3.2</v>
      </c>
      <c r="AG105">
        <f>attached_cement!BS19</f>
        <v>8.2</v>
      </c>
      <c r="AH105">
        <f>attached_cement!CQ19</f>
        <v>0</v>
      </c>
      <c r="AI105">
        <f>attached_cement!DO19</f>
        <v>0</v>
      </c>
      <c r="AJ105">
        <f>attached_cement!EM19</f>
        <v>0</v>
      </c>
      <c r="AK105">
        <v>0</v>
      </c>
    </row>
    <row r="106" ht="14.5" spans="1:37">
      <c r="A106" s="100" t="s">
        <v>70</v>
      </c>
      <c r="B106" s="100" t="s">
        <v>104</v>
      </c>
      <c r="C106" t="s">
        <v>11</v>
      </c>
      <c r="E106" t="str">
        <f t="shared" si="59"/>
        <v>INDLPG</v>
      </c>
      <c r="F106" t="str">
        <f t="shared" si="60"/>
        <v>INDLPG</v>
      </c>
      <c r="G106" t="str">
        <f t="shared" si="60"/>
        <v>INDLPG</v>
      </c>
      <c r="H106" t="str">
        <f t="shared" si="60"/>
        <v>INDLPG</v>
      </c>
      <c r="I106" t="str">
        <f t="shared" si="60"/>
        <v>INDLPG</v>
      </c>
      <c r="J106" t="str">
        <f t="shared" si="60"/>
        <v>INDLPG</v>
      </c>
      <c r="K106" t="str">
        <f t="shared" si="60"/>
        <v>INDLPG</v>
      </c>
      <c r="N106" t="str">
        <f t="shared" si="57"/>
        <v>MIN00</v>
      </c>
      <c r="O106" t="str">
        <f t="shared" si="58"/>
        <v>Comm-IN</v>
      </c>
      <c r="P106" s="109" t="s">
        <v>26</v>
      </c>
      <c r="Q106" s="109" t="s">
        <v>26</v>
      </c>
      <c r="AA106" s="100" t="s">
        <v>70</v>
      </c>
      <c r="AB106" s="100" t="s">
        <v>105</v>
      </c>
      <c r="AC106" t="s">
        <v>11</v>
      </c>
      <c r="AE106">
        <v>0</v>
      </c>
      <c r="AF106">
        <f>attached_cement!AU20</f>
        <v>0</v>
      </c>
      <c r="AG106">
        <f>attached_cement!BS20</f>
        <v>0</v>
      </c>
      <c r="AH106">
        <f>attached_cement!CQ20</f>
        <v>0</v>
      </c>
      <c r="AI106">
        <f>attached_cement!DO20</f>
        <v>0</v>
      </c>
      <c r="AJ106">
        <v>0</v>
      </c>
      <c r="AK106">
        <v>0</v>
      </c>
    </row>
    <row r="107" ht="14.5" spans="1:37">
      <c r="A107" s="100" t="s">
        <v>70</v>
      </c>
      <c r="B107" s="100" t="s">
        <v>104</v>
      </c>
      <c r="C107" t="s">
        <v>21</v>
      </c>
      <c r="E107" t="str">
        <f t="shared" si="59"/>
        <v>INDCOA</v>
      </c>
      <c r="F107" t="str">
        <f t="shared" si="60"/>
        <v>INDCOA</v>
      </c>
      <c r="G107" t="str">
        <f t="shared" si="60"/>
        <v>INDCOA</v>
      </c>
      <c r="H107" t="str">
        <f t="shared" si="60"/>
        <v>INDCOA</v>
      </c>
      <c r="I107" t="str">
        <f t="shared" si="60"/>
        <v>INDCOA</v>
      </c>
      <c r="J107" t="str">
        <f t="shared" si="60"/>
        <v>INDCOA</v>
      </c>
      <c r="K107" t="str">
        <f t="shared" si="60"/>
        <v>INDCOA</v>
      </c>
      <c r="N107" t="str">
        <f>N106</f>
        <v>MIN00</v>
      </c>
      <c r="O107" t="str">
        <f>O96</f>
        <v>Comm-OUT</v>
      </c>
      <c r="R107" t="s">
        <v>42</v>
      </c>
      <c r="AA107" s="100" t="s">
        <v>70</v>
      </c>
      <c r="AB107" s="100" t="s">
        <v>105</v>
      </c>
      <c r="AC107" t="s">
        <v>21</v>
      </c>
      <c r="AE107">
        <v>0</v>
      </c>
      <c r="AF107">
        <f>attached_cement!AU21</f>
        <v>2.5</v>
      </c>
      <c r="AG107">
        <f>attached_cement!BS21</f>
        <v>6.1</v>
      </c>
      <c r="AH107">
        <f>attached_cement!CQ21</f>
        <v>0</v>
      </c>
      <c r="AI107">
        <f>attached_cement!DO21</f>
        <v>0</v>
      </c>
      <c r="AJ107">
        <v>0</v>
      </c>
      <c r="AK107">
        <v>0</v>
      </c>
    </row>
    <row r="108" ht="14.5" spans="1:37">
      <c r="A108" s="100" t="s">
        <v>70</v>
      </c>
      <c r="B108" s="100" t="s">
        <v>104</v>
      </c>
      <c r="C108" t="s">
        <v>23</v>
      </c>
      <c r="E108" t="str">
        <f t="shared" si="59"/>
        <v>INDCOKE</v>
      </c>
      <c r="F108" t="str">
        <f t="shared" si="60"/>
        <v>INDCOKE</v>
      </c>
      <c r="G108" t="str">
        <f t="shared" si="60"/>
        <v>INDCOKE</v>
      </c>
      <c r="H108" t="str">
        <f t="shared" si="60"/>
        <v>INDCOKE</v>
      </c>
      <c r="I108" t="str">
        <f t="shared" si="60"/>
        <v>INDCOKE</v>
      </c>
      <c r="J108" t="str">
        <f t="shared" si="60"/>
        <v>INDCOKE</v>
      </c>
      <c r="K108" t="str">
        <f t="shared" si="60"/>
        <v>INDCOKE</v>
      </c>
      <c r="AA108" s="100" t="s">
        <v>70</v>
      </c>
      <c r="AB108" s="100" t="s">
        <v>105</v>
      </c>
      <c r="AC108" t="s">
        <v>23</v>
      </c>
      <c r="AE108">
        <f>attached_cement!W22</f>
        <v>0</v>
      </c>
      <c r="AF108">
        <f>attached_cement!AU22</f>
        <v>0.7</v>
      </c>
      <c r="AG108">
        <f>attached_cement!BS22</f>
        <v>0</v>
      </c>
      <c r="AH108">
        <f>attached_cement!CQ22</f>
        <v>0</v>
      </c>
      <c r="AI108">
        <f>attached_cement!DO22</f>
        <v>0</v>
      </c>
      <c r="AJ108">
        <f>attached_cement!EM22</f>
        <v>0</v>
      </c>
      <c r="AK108">
        <f>attached_cement!FK22</f>
        <v>0</v>
      </c>
    </row>
    <row r="109" ht="14.5" spans="1:37">
      <c r="A109" s="100" t="s">
        <v>70</v>
      </c>
      <c r="B109" s="100" t="s">
        <v>104</v>
      </c>
      <c r="C109" t="s">
        <v>25</v>
      </c>
      <c r="E109" t="str">
        <f t="shared" si="59"/>
        <v>INDWOOD</v>
      </c>
      <c r="F109" t="str">
        <f t="shared" si="60"/>
        <v>INDWOOD</v>
      </c>
      <c r="G109" t="str">
        <f t="shared" si="60"/>
        <v>INDWOOD</v>
      </c>
      <c r="H109" t="str">
        <f t="shared" si="60"/>
        <v>INDWOOD</v>
      </c>
      <c r="I109" t="str">
        <f t="shared" si="60"/>
        <v>INDWOOD</v>
      </c>
      <c r="J109" t="str">
        <f t="shared" si="60"/>
        <v>INDWOOD</v>
      </c>
      <c r="K109" t="str">
        <f t="shared" si="60"/>
        <v>INDWOOD</v>
      </c>
      <c r="AA109" s="100" t="s">
        <v>70</v>
      </c>
      <c r="AB109" s="100" t="s">
        <v>105</v>
      </c>
      <c r="AC109" t="s">
        <v>25</v>
      </c>
      <c r="AE109">
        <f>attached_cement!W23</f>
        <v>0</v>
      </c>
      <c r="AF109">
        <f>attached_cement!AU23</f>
        <v>0</v>
      </c>
      <c r="AG109">
        <f>attached_cement!BS23</f>
        <v>0</v>
      </c>
      <c r="AH109">
        <f>attached_cement!CQ23</f>
        <v>0</v>
      </c>
      <c r="AI109">
        <f>attached_cement!DO23</f>
        <v>0</v>
      </c>
      <c r="AJ109">
        <f>attached_cement!EM23</f>
        <v>0</v>
      </c>
      <c r="AK109">
        <f>attached_cement!FK23</f>
        <v>0</v>
      </c>
    </row>
    <row r="110" ht="14.5" spans="1:40">
      <c r="A110" s="100" t="s">
        <v>70</v>
      </c>
      <c r="B110" s="100" t="s">
        <v>104</v>
      </c>
      <c r="C110" t="s">
        <v>26</v>
      </c>
      <c r="E110" t="str">
        <f t="shared" si="59"/>
        <v>INDSTM</v>
      </c>
      <c r="F110" t="str">
        <f t="shared" si="60"/>
        <v>INDSTM</v>
      </c>
      <c r="G110" t="str">
        <f t="shared" si="60"/>
        <v>INDSTM</v>
      </c>
      <c r="H110" t="str">
        <f t="shared" si="60"/>
        <v>INDSTM</v>
      </c>
      <c r="I110" t="str">
        <f t="shared" si="60"/>
        <v>INDSTM</v>
      </c>
      <c r="J110" t="str">
        <f t="shared" si="60"/>
        <v>INDSTM</v>
      </c>
      <c r="K110" t="str">
        <f t="shared" si="60"/>
        <v>INDSTM</v>
      </c>
      <c r="AA110" s="100" t="s">
        <v>70</v>
      </c>
      <c r="AB110" s="100" t="s">
        <v>105</v>
      </c>
      <c r="AC110" t="s">
        <v>26</v>
      </c>
      <c r="AE110">
        <f>attached_cement!W24</f>
        <v>0</v>
      </c>
      <c r="AF110">
        <f>attached_cement!AU24</f>
        <v>0.4</v>
      </c>
      <c r="AG110">
        <f>attached_cement!BS24</f>
        <v>3.4</v>
      </c>
      <c r="AH110">
        <f>attached_cement!CQ24</f>
        <v>0</v>
      </c>
      <c r="AI110">
        <f>attached_cement!DO24</f>
        <v>0</v>
      </c>
      <c r="AJ110">
        <f>attached_cement!EM24</f>
        <v>0.4</v>
      </c>
      <c r="AK110">
        <f>attached_cement!FK24</f>
        <v>0</v>
      </c>
      <c r="AN110" t="s">
        <v>115</v>
      </c>
    </row>
    <row r="111" ht="14.5" spans="1:40">
      <c r="A111" s="100" t="s">
        <v>70</v>
      </c>
      <c r="B111" s="100" t="s">
        <v>106</v>
      </c>
      <c r="AA111" s="100" t="s">
        <v>70</v>
      </c>
      <c r="AB111" s="100" t="s">
        <v>106</v>
      </c>
      <c r="AE111">
        <v>30</v>
      </c>
      <c r="AF111">
        <v>30</v>
      </c>
      <c r="AG111">
        <v>30</v>
      </c>
      <c r="AH111">
        <v>30</v>
      </c>
      <c r="AI111">
        <v>30</v>
      </c>
      <c r="AJ111">
        <v>30</v>
      </c>
      <c r="AK111">
        <v>30</v>
      </c>
      <c r="AN111">
        <v>13523</v>
      </c>
    </row>
    <row r="112" ht="14.5" spans="1:40">
      <c r="A112" s="100" t="s">
        <v>70</v>
      </c>
      <c r="B112" s="100" t="s">
        <v>108</v>
      </c>
      <c r="C112" t="s">
        <v>37</v>
      </c>
      <c r="E112" t="str">
        <f t="shared" ref="E112" si="61">C112</f>
        <v>INDCEM</v>
      </c>
      <c r="F112" t="str">
        <f t="shared" si="60"/>
        <v>INDCEM</v>
      </c>
      <c r="G112" t="str">
        <f t="shared" si="60"/>
        <v>INDCEM</v>
      </c>
      <c r="H112" t="str">
        <f t="shared" si="60"/>
        <v>INDCEM</v>
      </c>
      <c r="I112" t="str">
        <f t="shared" si="60"/>
        <v>INDCEM</v>
      </c>
      <c r="J112" t="str">
        <f t="shared" si="60"/>
        <v>INDCEM</v>
      </c>
      <c r="K112" t="str">
        <f t="shared" si="60"/>
        <v>INDCEM</v>
      </c>
      <c r="AA112" s="100" t="s">
        <v>70</v>
      </c>
      <c r="AB112" s="100" t="s">
        <v>109</v>
      </c>
      <c r="AC112" t="s">
        <v>119</v>
      </c>
      <c r="AN112" s="110" t="s">
        <v>120</v>
      </c>
    </row>
    <row r="113" ht="14.5" spans="1:28">
      <c r="A113" s="100" t="s">
        <v>70</v>
      </c>
      <c r="B113" s="100" t="s">
        <v>111</v>
      </c>
      <c r="AA113" s="100" t="s">
        <v>70</v>
      </c>
      <c r="AB113" s="100" t="s">
        <v>111</v>
      </c>
    </row>
    <row r="114" ht="14.5" spans="1:29">
      <c r="A114" s="100" t="s">
        <v>70</v>
      </c>
      <c r="B114" s="102" t="s">
        <v>112</v>
      </c>
      <c r="C114" s="100"/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AA114" s="100"/>
      <c r="AB114" s="100"/>
      <c r="AC114" s="100"/>
    </row>
    <row r="115" ht="14.5" spans="1:29">
      <c r="A115" s="100" t="s">
        <v>70</v>
      </c>
      <c r="B115" s="102" t="s">
        <v>113</v>
      </c>
      <c r="C115" s="100"/>
      <c r="E115">
        <v>0.95</v>
      </c>
      <c r="F115">
        <v>0.95</v>
      </c>
      <c r="G115">
        <v>0.95</v>
      </c>
      <c r="H115">
        <v>0.95</v>
      </c>
      <c r="I115">
        <v>0.95</v>
      </c>
      <c r="J115">
        <v>0.95</v>
      </c>
      <c r="K115">
        <v>0.95</v>
      </c>
      <c r="AA115" s="100"/>
      <c r="AB115" s="100"/>
      <c r="AC115" s="100"/>
    </row>
    <row r="116" ht="14.5" spans="1:37">
      <c r="A116" s="100" t="s">
        <v>70</v>
      </c>
      <c r="B116" s="102" t="s">
        <v>114</v>
      </c>
      <c r="C116" t="s">
        <v>13</v>
      </c>
      <c r="E116" s="89">
        <f>K116</f>
        <v>0.101663214711605</v>
      </c>
      <c r="F116">
        <f t="shared" ref="F116:J116" si="62">AF101/SUM(AF101:AF110)</f>
        <v>0.185840707964602</v>
      </c>
      <c r="G116">
        <f t="shared" si="62"/>
        <v>0.119148936170213</v>
      </c>
      <c r="H116" s="89">
        <f>K116</f>
        <v>0.101663214711605</v>
      </c>
      <c r="I116" s="89">
        <f>K116</f>
        <v>0.101663214711605</v>
      </c>
      <c r="J116">
        <f t="shared" si="62"/>
        <v>0</v>
      </c>
      <c r="K116" s="89">
        <f>AVERAGE(J116,F116:G116)</f>
        <v>0.101663214711605</v>
      </c>
      <c r="AA116" s="100" t="s">
        <v>70</v>
      </c>
      <c r="AB116" s="100" t="s">
        <v>105</v>
      </c>
      <c r="AC116" t="s">
        <v>13</v>
      </c>
      <c r="AE116">
        <v>0</v>
      </c>
      <c r="AF116">
        <f>attached_cement!AU30</f>
        <v>0</v>
      </c>
      <c r="AG116">
        <f>attached_cement!BS30</f>
        <v>0.1</v>
      </c>
      <c r="AH116">
        <f>attached_cement!CQ30</f>
        <v>0</v>
      </c>
      <c r="AI116">
        <f>attached_cement!DO30</f>
        <v>0</v>
      </c>
      <c r="AJ116">
        <v>0</v>
      </c>
      <c r="AK116">
        <v>0</v>
      </c>
    </row>
    <row r="117" ht="14.5" spans="1:37">
      <c r="A117" s="100" t="s">
        <v>70</v>
      </c>
      <c r="B117" s="102" t="s">
        <v>114</v>
      </c>
      <c r="C117" t="s">
        <v>16</v>
      </c>
      <c r="E117" s="89">
        <f t="shared" ref="E117:E125" si="63">K117</f>
        <v>0.107562919726354</v>
      </c>
      <c r="F117">
        <f t="shared" ref="F117:J117" si="64">AF102/SUM(AF101:AF110)</f>
        <v>0.20353982300885</v>
      </c>
      <c r="G117">
        <f t="shared" si="64"/>
        <v>0.119148936170213</v>
      </c>
      <c r="H117" s="89">
        <f t="shared" ref="H117:H125" si="65">K117</f>
        <v>0.107562919726354</v>
      </c>
      <c r="I117" s="89">
        <f t="shared" ref="I117:I125" si="66">K117</f>
        <v>0.107562919726354</v>
      </c>
      <c r="J117">
        <f t="shared" si="64"/>
        <v>0</v>
      </c>
      <c r="K117" s="89">
        <f t="shared" ref="K117:K125" si="67">AVERAGE(J117,F117:G117)</f>
        <v>0.107562919726354</v>
      </c>
      <c r="AA117" s="100" t="s">
        <v>70</v>
      </c>
      <c r="AB117" s="100" t="s">
        <v>105</v>
      </c>
      <c r="AC117" t="s">
        <v>16</v>
      </c>
      <c r="AE117">
        <v>0</v>
      </c>
      <c r="AF117">
        <f>attached_cement!AU31</f>
        <v>28.2</v>
      </c>
      <c r="AG117">
        <f>attached_cement!BS31</f>
        <v>35</v>
      </c>
      <c r="AH117">
        <v>0</v>
      </c>
      <c r="AI117">
        <f>attached_cement!DO31</f>
        <v>0</v>
      </c>
      <c r="AJ117">
        <v>0</v>
      </c>
      <c r="AK117">
        <v>0</v>
      </c>
    </row>
    <row r="118" ht="14.5" spans="1:37">
      <c r="A118" s="100" t="s">
        <v>70</v>
      </c>
      <c r="B118" s="102" t="s">
        <v>114</v>
      </c>
      <c r="C118" t="s">
        <v>18</v>
      </c>
      <c r="E118" s="89">
        <f t="shared" si="63"/>
        <v>0.00578673193999875</v>
      </c>
      <c r="F118">
        <f t="shared" ref="F118:J118" si="68">AF103/SUM(AF101:AF110)</f>
        <v>0.0088495575221239</v>
      </c>
      <c r="G118">
        <f t="shared" si="68"/>
        <v>0.00851063829787234</v>
      </c>
      <c r="H118" s="89">
        <f t="shared" si="65"/>
        <v>0.00578673193999875</v>
      </c>
      <c r="I118" s="89">
        <f t="shared" si="66"/>
        <v>0.00578673193999875</v>
      </c>
      <c r="J118">
        <f t="shared" si="68"/>
        <v>0</v>
      </c>
      <c r="K118" s="89">
        <f t="shared" si="67"/>
        <v>0.00578673193999875</v>
      </c>
      <c r="AA118" s="100" t="s">
        <v>70</v>
      </c>
      <c r="AB118" s="100" t="s">
        <v>105</v>
      </c>
      <c r="AC118" t="s">
        <v>18</v>
      </c>
      <c r="AE118">
        <v>0</v>
      </c>
      <c r="AF118">
        <f>attached_cement!AU32</f>
        <v>0</v>
      </c>
      <c r="AG118">
        <f>attached_cement!BS32</f>
        <v>0.1</v>
      </c>
      <c r="AH118">
        <f>attached_cement!CQ32</f>
        <v>0</v>
      </c>
      <c r="AI118">
        <f>attached_cement!DO32</f>
        <v>0</v>
      </c>
      <c r="AJ118">
        <v>0</v>
      </c>
      <c r="AK118">
        <v>0</v>
      </c>
    </row>
    <row r="119" ht="14.5" spans="1:37">
      <c r="A119" s="100" t="s">
        <v>70</v>
      </c>
      <c r="B119" s="102" t="s">
        <v>114</v>
      </c>
      <c r="C119" t="s">
        <v>19</v>
      </c>
      <c r="E119" s="89">
        <f t="shared" si="63"/>
        <v>0</v>
      </c>
      <c r="F119">
        <f t="shared" ref="F119:J119" si="69">AF104/SUM(AF101:AF110)</f>
        <v>0</v>
      </c>
      <c r="G119">
        <f t="shared" si="69"/>
        <v>0</v>
      </c>
      <c r="H119" s="89">
        <f t="shared" si="65"/>
        <v>0</v>
      </c>
      <c r="I119" s="89">
        <f t="shared" si="66"/>
        <v>0</v>
      </c>
      <c r="J119">
        <f t="shared" si="69"/>
        <v>0</v>
      </c>
      <c r="K119" s="89">
        <f t="shared" si="67"/>
        <v>0</v>
      </c>
      <c r="AA119" s="100" t="s">
        <v>70</v>
      </c>
      <c r="AB119" s="100" t="s">
        <v>105</v>
      </c>
      <c r="AC119" t="s">
        <v>19</v>
      </c>
      <c r="AE119">
        <v>0</v>
      </c>
      <c r="AF119">
        <f>attached_cement!AU33</f>
        <v>21.9</v>
      </c>
      <c r="AG119">
        <f>attached_cement!BS33</f>
        <v>26</v>
      </c>
      <c r="AH119">
        <f>attached_cement!CQ33</f>
        <v>0</v>
      </c>
      <c r="AI119">
        <f>attached_cement!DO33</f>
        <v>0</v>
      </c>
      <c r="AJ119" t="str">
        <f>attached_cement!EM33</f>
        <v>X</v>
      </c>
      <c r="AK119" t="str">
        <f>attached_cement!FK33</f>
        <v>X</v>
      </c>
    </row>
    <row r="120" ht="14.5" spans="1:37">
      <c r="A120" s="100" t="s">
        <v>70</v>
      </c>
      <c r="B120" s="102" t="s">
        <v>114</v>
      </c>
      <c r="C120" t="s">
        <v>20</v>
      </c>
      <c r="E120" s="89">
        <f t="shared" si="63"/>
        <v>0.210707336973577</v>
      </c>
      <c r="F120">
        <f t="shared" ref="F120:J120" si="70">AF105/SUM(AF101:AF110)</f>
        <v>0.283185840707965</v>
      </c>
      <c r="G120">
        <f t="shared" si="70"/>
        <v>0.348936170212766</v>
      </c>
      <c r="H120" s="89">
        <f t="shared" si="65"/>
        <v>0.210707336973577</v>
      </c>
      <c r="I120" s="89">
        <f t="shared" si="66"/>
        <v>0.210707336973577</v>
      </c>
      <c r="J120">
        <f t="shared" si="70"/>
        <v>0</v>
      </c>
      <c r="K120" s="89">
        <f t="shared" si="67"/>
        <v>0.210707336973577</v>
      </c>
      <c r="AA120" s="100" t="s">
        <v>70</v>
      </c>
      <c r="AB120" s="100" t="s">
        <v>105</v>
      </c>
      <c r="AC120" t="s">
        <v>20</v>
      </c>
      <c r="AE120">
        <v>0</v>
      </c>
      <c r="AF120">
        <f>attached_cement!AU34</f>
        <v>6.1</v>
      </c>
      <c r="AG120">
        <f>attached_cement!BS34</f>
        <v>0</v>
      </c>
      <c r="AH120">
        <f>attached_cement!CQ34</f>
        <v>0</v>
      </c>
      <c r="AI120">
        <f>attached_cement!DO34</f>
        <v>0</v>
      </c>
      <c r="AJ120">
        <f>attached_cement!EM34</f>
        <v>0</v>
      </c>
      <c r="AK120">
        <v>0</v>
      </c>
    </row>
    <row r="121" ht="14.5" spans="1:37">
      <c r="A121" s="100" t="s">
        <v>70</v>
      </c>
      <c r="B121" s="102" t="s">
        <v>114</v>
      </c>
      <c r="C121" t="s">
        <v>11</v>
      </c>
      <c r="E121" s="89">
        <f t="shared" si="63"/>
        <v>0</v>
      </c>
      <c r="F121">
        <f t="shared" ref="F121:J121" si="71">AF106/SUM(AF101:AF110)</f>
        <v>0</v>
      </c>
      <c r="G121">
        <f t="shared" si="71"/>
        <v>0</v>
      </c>
      <c r="H121" s="89">
        <f t="shared" si="65"/>
        <v>0</v>
      </c>
      <c r="I121" s="89">
        <f t="shared" si="66"/>
        <v>0</v>
      </c>
      <c r="J121">
        <f t="shared" si="71"/>
        <v>0</v>
      </c>
      <c r="K121" s="89">
        <f t="shared" si="67"/>
        <v>0</v>
      </c>
      <c r="AA121" s="100" t="s">
        <v>70</v>
      </c>
      <c r="AB121" s="100" t="s">
        <v>105</v>
      </c>
      <c r="AC121" t="s">
        <v>11</v>
      </c>
      <c r="AE121">
        <v>0</v>
      </c>
      <c r="AF121">
        <f>attached_cement!AU35</f>
        <v>0</v>
      </c>
      <c r="AG121">
        <f>attached_cement!BS35</f>
        <v>0</v>
      </c>
      <c r="AH121">
        <f>attached_cement!CQ35</f>
        <v>0</v>
      </c>
      <c r="AI121">
        <f>attached_cement!DO35</f>
        <v>0</v>
      </c>
      <c r="AJ121">
        <v>0</v>
      </c>
      <c r="AK121">
        <v>0</v>
      </c>
    </row>
    <row r="122" ht="14.5" spans="1:37">
      <c r="A122" s="100" t="s">
        <v>70</v>
      </c>
      <c r="B122" s="102" t="s">
        <v>114</v>
      </c>
      <c r="C122" t="s">
        <v>21</v>
      </c>
      <c r="E122" s="89">
        <f t="shared" si="63"/>
        <v>0.160271135379401</v>
      </c>
      <c r="F122">
        <f t="shared" ref="F122:J122" si="72">AF107/SUM(AF101:AF110)</f>
        <v>0.221238938053097</v>
      </c>
      <c r="G122">
        <f t="shared" si="72"/>
        <v>0.259574468085106</v>
      </c>
      <c r="H122" s="89">
        <f t="shared" si="65"/>
        <v>0.160271135379401</v>
      </c>
      <c r="I122" s="89">
        <f t="shared" si="66"/>
        <v>0.160271135379401</v>
      </c>
      <c r="J122">
        <f t="shared" si="72"/>
        <v>0</v>
      </c>
      <c r="K122" s="89">
        <f t="shared" si="67"/>
        <v>0.160271135379401</v>
      </c>
      <c r="AA122" s="100" t="s">
        <v>70</v>
      </c>
      <c r="AB122" s="100" t="s">
        <v>105</v>
      </c>
      <c r="AC122" t="s">
        <v>21</v>
      </c>
      <c r="AE122">
        <v>0</v>
      </c>
      <c r="AF122">
        <f>attached_cement!AU36</f>
        <v>3.7</v>
      </c>
      <c r="AG122">
        <f>attached_cement!BS36</f>
        <v>14.3</v>
      </c>
      <c r="AH122">
        <f>attached_cement!CQ36</f>
        <v>0</v>
      </c>
      <c r="AI122">
        <f>attached_cement!DO36</f>
        <v>0</v>
      </c>
      <c r="AJ122">
        <v>0</v>
      </c>
      <c r="AK122">
        <v>0</v>
      </c>
    </row>
    <row r="123" ht="14.5" spans="1:37">
      <c r="A123" s="100" t="s">
        <v>70</v>
      </c>
      <c r="B123" s="102" t="s">
        <v>114</v>
      </c>
      <c r="C123" t="s">
        <v>23</v>
      </c>
      <c r="E123" s="89">
        <f t="shared" si="63"/>
        <v>0.0206489675516224</v>
      </c>
      <c r="F123">
        <f t="shared" ref="F123:J123" si="73">AF108/SUM(AF101:AF110)</f>
        <v>0.0619469026548673</v>
      </c>
      <c r="G123">
        <f t="shared" si="73"/>
        <v>0</v>
      </c>
      <c r="H123" s="89">
        <f t="shared" si="65"/>
        <v>0.0206489675516224</v>
      </c>
      <c r="I123" s="89">
        <f t="shared" si="66"/>
        <v>0.0206489675516224</v>
      </c>
      <c r="J123">
        <f t="shared" si="73"/>
        <v>0</v>
      </c>
      <c r="K123" s="89">
        <f t="shared" si="67"/>
        <v>0.0206489675516224</v>
      </c>
      <c r="AA123" s="100" t="s">
        <v>70</v>
      </c>
      <c r="AB123" s="100" t="s">
        <v>105</v>
      </c>
      <c r="AC123" t="s">
        <v>23</v>
      </c>
      <c r="AE123">
        <f>attached_cement!W37</f>
        <v>0</v>
      </c>
      <c r="AF123">
        <f>attached_cement!AU37</f>
        <v>0</v>
      </c>
      <c r="AG123">
        <f>attached_cement!BS37</f>
        <v>0</v>
      </c>
      <c r="AH123">
        <f>attached_cement!CQ37</f>
        <v>0</v>
      </c>
      <c r="AI123">
        <f>attached_cement!DO37</f>
        <v>0</v>
      </c>
      <c r="AJ123">
        <f>attached_cement!EM37</f>
        <v>0</v>
      </c>
      <c r="AK123">
        <f>attached_cement!FK37</f>
        <v>0</v>
      </c>
    </row>
    <row r="124" ht="14.5" spans="1:37">
      <c r="A124" s="100" t="s">
        <v>70</v>
      </c>
      <c r="B124" s="102" t="s">
        <v>114</v>
      </c>
      <c r="C124" t="s">
        <v>25</v>
      </c>
      <c r="E124" s="89">
        <f t="shared" si="63"/>
        <v>0</v>
      </c>
      <c r="F124">
        <f t="shared" ref="F124:J124" si="74">AF109/SUM(AF101:AF110)</f>
        <v>0</v>
      </c>
      <c r="G124">
        <f t="shared" si="74"/>
        <v>0</v>
      </c>
      <c r="H124" s="89">
        <f t="shared" si="65"/>
        <v>0</v>
      </c>
      <c r="I124" s="89">
        <f t="shared" si="66"/>
        <v>0</v>
      </c>
      <c r="J124">
        <f t="shared" si="74"/>
        <v>0</v>
      </c>
      <c r="K124" s="89">
        <f t="shared" si="67"/>
        <v>0</v>
      </c>
      <c r="AA124" s="100" t="s">
        <v>70</v>
      </c>
      <c r="AB124" s="100" t="s">
        <v>105</v>
      </c>
      <c r="AC124" t="s">
        <v>25</v>
      </c>
      <c r="AE124">
        <f>attached_cement!W38</f>
        <v>0.1</v>
      </c>
      <c r="AF124">
        <f>attached_cement!AU38</f>
        <v>0.7</v>
      </c>
      <c r="AG124">
        <f>attached_cement!BS38</f>
        <v>1.7</v>
      </c>
      <c r="AH124">
        <f>attached_cement!CQ38</f>
        <v>0</v>
      </c>
      <c r="AI124">
        <f>attached_cement!DO38</f>
        <v>0</v>
      </c>
      <c r="AJ124">
        <f>attached_cement!EM38</f>
        <v>0.6</v>
      </c>
      <c r="AK124">
        <f>attached_cement!FK38</f>
        <v>0.2</v>
      </c>
    </row>
    <row r="125" ht="14.5" spans="1:40">
      <c r="A125" s="100" t="s">
        <v>70</v>
      </c>
      <c r="B125" s="102" t="s">
        <v>114</v>
      </c>
      <c r="C125" t="s">
        <v>26</v>
      </c>
      <c r="E125" s="89">
        <f t="shared" si="63"/>
        <v>0.393359693717442</v>
      </c>
      <c r="F125">
        <f t="shared" ref="F125:J125" si="75">AF110/SUM(AF101:AF110)</f>
        <v>0.0353982300884956</v>
      </c>
      <c r="G125">
        <f t="shared" si="75"/>
        <v>0.14468085106383</v>
      </c>
      <c r="H125" s="89">
        <f t="shared" si="65"/>
        <v>0.393359693717442</v>
      </c>
      <c r="I125" s="89">
        <f t="shared" si="66"/>
        <v>0.393359693717442</v>
      </c>
      <c r="J125">
        <f t="shared" si="75"/>
        <v>1</v>
      </c>
      <c r="K125" s="89">
        <f t="shared" si="67"/>
        <v>0.393359693717442</v>
      </c>
      <c r="AA125" s="100" t="s">
        <v>70</v>
      </c>
      <c r="AB125" s="100" t="s">
        <v>105</v>
      </c>
      <c r="AC125" t="s">
        <v>26</v>
      </c>
      <c r="AE125">
        <f>attached_cement!W39</f>
        <v>0</v>
      </c>
      <c r="AF125">
        <f>attached_cement!AU39</f>
        <v>0</v>
      </c>
      <c r="AG125">
        <f>attached_cement!BS39</f>
        <v>0</v>
      </c>
      <c r="AH125">
        <f>attached_cement!CQ39</f>
        <v>0</v>
      </c>
      <c r="AI125">
        <f>attached_cement!DO39</f>
        <v>0</v>
      </c>
      <c r="AJ125">
        <f>attached_cement!EM39</f>
        <v>0</v>
      </c>
      <c r="AK125">
        <f>attached_cement!FK39</f>
        <v>0</v>
      </c>
      <c r="AN125" t="s">
        <v>115</v>
      </c>
    </row>
    <row r="126" ht="14.5" spans="1:27">
      <c r="A126" s="100" t="s">
        <v>64</v>
      </c>
      <c r="AA126" s="100" t="s">
        <v>64</v>
      </c>
    </row>
    <row r="127" spans="1:37">
      <c r="A127" s="103" t="s">
        <v>93</v>
      </c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AA127" s="103" t="s">
        <v>93</v>
      </c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</row>
    <row r="128" ht="14.5" spans="1:37">
      <c r="A128" s="100" t="s">
        <v>71</v>
      </c>
      <c r="B128" s="100" t="s">
        <v>104</v>
      </c>
      <c r="C128" t="s">
        <v>13</v>
      </c>
      <c r="E128" t="str">
        <f t="shared" ref="E128:E137" si="76">C128</f>
        <v>INDELC</v>
      </c>
      <c r="F128" t="str">
        <f t="shared" ref="F128:K139" si="77">E128</f>
        <v>INDELC</v>
      </c>
      <c r="G128" t="str">
        <f t="shared" si="77"/>
        <v>INDELC</v>
      </c>
      <c r="H128" t="str">
        <f t="shared" si="77"/>
        <v>INDELC</v>
      </c>
      <c r="I128" t="str">
        <f t="shared" si="77"/>
        <v>INDELC</v>
      </c>
      <c r="J128" t="str">
        <f t="shared" si="77"/>
        <v>INDELC</v>
      </c>
      <c r="K128" t="str">
        <f t="shared" si="77"/>
        <v>INDELC</v>
      </c>
      <c r="AA128" s="100" t="s">
        <v>71</v>
      </c>
      <c r="AB128" s="100" t="s">
        <v>105</v>
      </c>
      <c r="AC128" t="s">
        <v>13</v>
      </c>
      <c r="AE128">
        <v>0</v>
      </c>
      <c r="AF128">
        <f>attached_chemicals!AU15</f>
        <v>13.1</v>
      </c>
      <c r="AG128">
        <f>attached_chemicals!BS15</f>
        <v>17</v>
      </c>
      <c r="AH128">
        <f>attached_chemicals!CQ15</f>
        <v>7.7</v>
      </c>
      <c r="AI128">
        <f>attached_chemicals!DO15</f>
        <v>2.7</v>
      </c>
      <c r="AJ128">
        <f>attached_chemicals!EM15</f>
        <v>29</v>
      </c>
      <c r="AK128">
        <f>attached_chemicals!FK15</f>
        <v>4.9</v>
      </c>
    </row>
    <row r="129" ht="14.5" spans="1:37">
      <c r="A129" s="100" t="s">
        <v>71</v>
      </c>
      <c r="B129" s="100" t="s">
        <v>104</v>
      </c>
      <c r="C129" t="s">
        <v>16</v>
      </c>
      <c r="E129" t="str">
        <f t="shared" si="76"/>
        <v>INDGAS</v>
      </c>
      <c r="F129" t="str">
        <f t="shared" si="77"/>
        <v>INDGAS</v>
      </c>
      <c r="G129" t="str">
        <f t="shared" si="77"/>
        <v>INDGAS</v>
      </c>
      <c r="H129" t="str">
        <f t="shared" si="77"/>
        <v>INDGAS</v>
      </c>
      <c r="I129" t="str">
        <f t="shared" si="77"/>
        <v>INDGAS</v>
      </c>
      <c r="J129" t="str">
        <f t="shared" si="77"/>
        <v>INDGAS</v>
      </c>
      <c r="K129" t="str">
        <f t="shared" si="77"/>
        <v>INDGAS</v>
      </c>
      <c r="AA129" s="100" t="s">
        <v>71</v>
      </c>
      <c r="AB129" s="100" t="s">
        <v>105</v>
      </c>
      <c r="AC129" t="s">
        <v>16</v>
      </c>
      <c r="AE129">
        <f>attached_chemicals!W16</f>
        <v>0.1</v>
      </c>
      <c r="AF129">
        <f>attached_chemicals!AU16</f>
        <v>13.9</v>
      </c>
      <c r="AG129">
        <f>attached_chemicals!BS16</f>
        <v>41.3</v>
      </c>
      <c r="AH129">
        <f>attached_chemicals!CQ16</f>
        <v>8.8</v>
      </c>
      <c r="AI129">
        <f>attached_chemicals!DO16</f>
        <v>11.4</v>
      </c>
      <c r="AJ129">
        <f>attached_chemicals!EM16</f>
        <v>81.6</v>
      </c>
      <c r="AK129">
        <f>attached_chemicals!FK16</f>
        <v>1</v>
      </c>
    </row>
    <row r="130" ht="14.5" spans="1:37">
      <c r="A130" s="100" t="s">
        <v>71</v>
      </c>
      <c r="B130" s="100" t="s">
        <v>104</v>
      </c>
      <c r="C130" t="s">
        <v>18</v>
      </c>
      <c r="E130" t="str">
        <f t="shared" si="76"/>
        <v>INDDSTLFO</v>
      </c>
      <c r="F130" t="str">
        <f t="shared" si="77"/>
        <v>INDDSTLFO</v>
      </c>
      <c r="G130" t="str">
        <f t="shared" si="77"/>
        <v>INDDSTLFO</v>
      </c>
      <c r="H130" t="str">
        <f t="shared" si="77"/>
        <v>INDDSTLFO</v>
      </c>
      <c r="I130" t="str">
        <f t="shared" si="77"/>
        <v>INDDSTLFO</v>
      </c>
      <c r="J130" t="str">
        <f t="shared" si="77"/>
        <v>INDDSTLFO</v>
      </c>
      <c r="K130" t="str">
        <f t="shared" si="77"/>
        <v>INDDSTLFO</v>
      </c>
      <c r="AA130" s="100" t="s">
        <v>71</v>
      </c>
      <c r="AB130" s="100" t="s">
        <v>105</v>
      </c>
      <c r="AC130" t="s">
        <v>18</v>
      </c>
      <c r="AE130">
        <v>0</v>
      </c>
      <c r="AF130">
        <f>attached_chemicals!AU17</f>
        <v>0.2</v>
      </c>
      <c r="AG130">
        <f>attached_chemicals!BS17</f>
        <v>0.2</v>
      </c>
      <c r="AH130">
        <f>attached_chemicals!CQ17</f>
        <v>0</v>
      </c>
      <c r="AI130">
        <f>attached_chemicals!DO17</f>
        <v>0</v>
      </c>
      <c r="AJ130">
        <f>attached_chemicals!EM17</f>
        <v>0.1</v>
      </c>
      <c r="AK130">
        <v>0</v>
      </c>
    </row>
    <row r="131" ht="14.5" spans="1:37">
      <c r="A131" s="100" t="s">
        <v>71</v>
      </c>
      <c r="B131" s="100" t="s">
        <v>104</v>
      </c>
      <c r="C131" t="s">
        <v>19</v>
      </c>
      <c r="E131" t="str">
        <f t="shared" si="76"/>
        <v>INDHFO</v>
      </c>
      <c r="F131" t="str">
        <f t="shared" si="77"/>
        <v>INDHFO</v>
      </c>
      <c r="G131" t="str">
        <f t="shared" si="77"/>
        <v>INDHFO</v>
      </c>
      <c r="H131" t="str">
        <f t="shared" si="77"/>
        <v>INDHFO</v>
      </c>
      <c r="I131" t="str">
        <f t="shared" si="77"/>
        <v>INDHFO</v>
      </c>
      <c r="J131" t="str">
        <f t="shared" si="77"/>
        <v>INDHFO</v>
      </c>
      <c r="K131" t="str">
        <f t="shared" si="77"/>
        <v>INDHFO</v>
      </c>
      <c r="AA131" s="100" t="s">
        <v>71</v>
      </c>
      <c r="AB131" s="100" t="s">
        <v>105</v>
      </c>
      <c r="AC131" t="s">
        <v>19</v>
      </c>
      <c r="AE131">
        <f>attached_chemicals!W18</f>
        <v>0</v>
      </c>
      <c r="AF131">
        <f>attached_chemicals!AU18</f>
        <v>0</v>
      </c>
      <c r="AG131">
        <f>attached_chemicals!BS18</f>
        <v>0.4</v>
      </c>
      <c r="AH131">
        <f>attached_chemicals!CQ18</f>
        <v>0</v>
      </c>
      <c r="AI131">
        <f>attached_chemicals!DO18</f>
        <v>0</v>
      </c>
      <c r="AJ131">
        <f>attached_chemicals!EM18</f>
        <v>0</v>
      </c>
      <c r="AK131">
        <f>attached_chemicals!FK18</f>
        <v>0</v>
      </c>
    </row>
    <row r="132" ht="14.5" spans="1:37">
      <c r="A132" s="100" t="s">
        <v>71</v>
      </c>
      <c r="B132" s="100" t="s">
        <v>104</v>
      </c>
      <c r="C132" t="s">
        <v>20</v>
      </c>
      <c r="E132" t="str">
        <f t="shared" si="76"/>
        <v>INDSGPC</v>
      </c>
      <c r="F132" t="str">
        <f t="shared" si="77"/>
        <v>INDSGPC</v>
      </c>
      <c r="G132" t="str">
        <f t="shared" si="77"/>
        <v>INDSGPC</v>
      </c>
      <c r="H132" t="str">
        <f t="shared" si="77"/>
        <v>INDSGPC</v>
      </c>
      <c r="I132" t="str">
        <f t="shared" si="77"/>
        <v>INDSGPC</v>
      </c>
      <c r="J132" t="str">
        <f t="shared" si="77"/>
        <v>INDSGPC</v>
      </c>
      <c r="K132" t="str">
        <f t="shared" si="77"/>
        <v>INDSGPC</v>
      </c>
      <c r="AA132" s="100" t="s">
        <v>71</v>
      </c>
      <c r="AB132" s="100" t="s">
        <v>105</v>
      </c>
      <c r="AC132" t="s">
        <v>20</v>
      </c>
      <c r="AE132">
        <f>attached_chemicals!W19</f>
        <v>0</v>
      </c>
      <c r="AF132">
        <f>attached_chemicals!AU19</f>
        <v>1</v>
      </c>
      <c r="AG132">
        <f>attached_chemicals!BS19</f>
        <v>0</v>
      </c>
      <c r="AH132">
        <f>attached_chemicals!CQ19</f>
        <v>0</v>
      </c>
      <c r="AI132">
        <f>attached_chemicals!DO19</f>
        <v>0</v>
      </c>
      <c r="AJ132">
        <f>attached_chemicals!EM19</f>
        <v>0</v>
      </c>
      <c r="AK132">
        <f>attached_chemicals!FK19</f>
        <v>0</v>
      </c>
    </row>
    <row r="133" ht="14.5" spans="1:37">
      <c r="A133" s="100" t="s">
        <v>71</v>
      </c>
      <c r="B133" s="100" t="s">
        <v>104</v>
      </c>
      <c r="C133" t="s">
        <v>11</v>
      </c>
      <c r="E133" t="str">
        <f t="shared" si="76"/>
        <v>INDLPG</v>
      </c>
      <c r="F133" t="str">
        <f t="shared" si="77"/>
        <v>INDLPG</v>
      </c>
      <c r="G133" t="str">
        <f t="shared" si="77"/>
        <v>INDLPG</v>
      </c>
      <c r="H133" t="str">
        <f t="shared" si="77"/>
        <v>INDLPG</v>
      </c>
      <c r="I133" t="str">
        <f t="shared" si="77"/>
        <v>INDLPG</v>
      </c>
      <c r="J133" t="str">
        <f t="shared" si="77"/>
        <v>INDLPG</v>
      </c>
      <c r="K133" t="str">
        <f t="shared" si="77"/>
        <v>INDLPG</v>
      </c>
      <c r="AA133" s="100" t="s">
        <v>71</v>
      </c>
      <c r="AB133" s="100" t="s">
        <v>105</v>
      </c>
      <c r="AC133" t="s">
        <v>11</v>
      </c>
      <c r="AE133">
        <f>attached_chemicals!W20</f>
        <v>0</v>
      </c>
      <c r="AF133">
        <f>attached_chemicals!AU20</f>
        <v>0</v>
      </c>
      <c r="AG133">
        <f>attached_chemicals!BS20</f>
        <v>0.1</v>
      </c>
      <c r="AH133">
        <f>attached_chemicals!CQ20</f>
        <v>0</v>
      </c>
      <c r="AI133">
        <f>attached_chemicals!DO20</f>
        <v>0</v>
      </c>
      <c r="AJ133">
        <f>attached_chemicals!EM20</f>
        <v>0</v>
      </c>
      <c r="AK133">
        <f>attached_chemicals!FK20</f>
        <v>0</v>
      </c>
    </row>
    <row r="134" ht="14.5" spans="1:37">
      <c r="A134" s="100" t="s">
        <v>71</v>
      </c>
      <c r="B134" s="100" t="s">
        <v>104</v>
      </c>
      <c r="C134" t="s">
        <v>21</v>
      </c>
      <c r="E134" t="str">
        <f t="shared" si="76"/>
        <v>INDCOA</v>
      </c>
      <c r="F134" t="str">
        <f t="shared" si="77"/>
        <v>INDCOA</v>
      </c>
      <c r="G134" t="str">
        <f t="shared" si="77"/>
        <v>INDCOA</v>
      </c>
      <c r="H134" t="str">
        <f t="shared" si="77"/>
        <v>INDCOA</v>
      </c>
      <c r="I134" t="str">
        <f t="shared" si="77"/>
        <v>INDCOA</v>
      </c>
      <c r="J134" t="str">
        <f t="shared" si="77"/>
        <v>INDCOA</v>
      </c>
      <c r="K134" t="str">
        <f t="shared" si="77"/>
        <v>INDCOA</v>
      </c>
      <c r="AA134" s="100" t="s">
        <v>71</v>
      </c>
      <c r="AB134" s="100" t="s">
        <v>105</v>
      </c>
      <c r="AC134" t="s">
        <v>21</v>
      </c>
      <c r="AE134">
        <f>attached_chemicals!W21</f>
        <v>0</v>
      </c>
      <c r="AF134">
        <f>attached_chemicals!AU21</f>
        <v>0</v>
      </c>
      <c r="AG134">
        <f>attached_chemicals!BS21</f>
        <v>0</v>
      </c>
      <c r="AH134">
        <f>attached_chemicals!CQ21</f>
        <v>0</v>
      </c>
      <c r="AI134">
        <f>attached_chemicals!DO21</f>
        <v>0</v>
      </c>
      <c r="AJ134">
        <f>attached_chemicals!EM21</f>
        <v>0</v>
      </c>
      <c r="AK134">
        <f>attached_chemicals!FK21</f>
        <v>0</v>
      </c>
    </row>
    <row r="135" ht="14.5" spans="1:37">
      <c r="A135" s="100" t="s">
        <v>71</v>
      </c>
      <c r="B135" s="100" t="s">
        <v>104</v>
      </c>
      <c r="C135" t="s">
        <v>23</v>
      </c>
      <c r="E135" t="str">
        <f t="shared" si="76"/>
        <v>INDCOKE</v>
      </c>
      <c r="F135" t="str">
        <f t="shared" si="77"/>
        <v>INDCOKE</v>
      </c>
      <c r="G135" t="str">
        <f t="shared" si="77"/>
        <v>INDCOKE</v>
      </c>
      <c r="H135" t="str">
        <f t="shared" si="77"/>
        <v>INDCOKE</v>
      </c>
      <c r="I135" t="str">
        <f t="shared" si="77"/>
        <v>INDCOKE</v>
      </c>
      <c r="J135" t="str">
        <f t="shared" si="77"/>
        <v>INDCOKE</v>
      </c>
      <c r="K135" t="str">
        <f t="shared" si="77"/>
        <v>INDCOKE</v>
      </c>
      <c r="AA135" s="100" t="s">
        <v>71</v>
      </c>
      <c r="AB135" s="100" t="s">
        <v>105</v>
      </c>
      <c r="AC135" t="s">
        <v>23</v>
      </c>
      <c r="AE135">
        <f>attached_chemicals!W22</f>
        <v>0</v>
      </c>
      <c r="AF135">
        <f>attached_chemicals!AU22</f>
        <v>0</v>
      </c>
      <c r="AG135">
        <f>attached_chemicals!BS22</f>
        <v>0</v>
      </c>
      <c r="AH135">
        <f>attached_chemicals!CQ22</f>
        <v>0</v>
      </c>
      <c r="AI135">
        <f>attached_chemicals!DO22</f>
        <v>0</v>
      </c>
      <c r="AJ135">
        <f>attached_chemicals!EM22</f>
        <v>0</v>
      </c>
      <c r="AK135">
        <f>attached_chemicals!FK22</f>
        <v>0</v>
      </c>
    </row>
    <row r="136" ht="14.5" spans="1:37">
      <c r="A136" s="100" t="s">
        <v>71</v>
      </c>
      <c r="B136" s="100" t="s">
        <v>104</v>
      </c>
      <c r="C136" t="s">
        <v>25</v>
      </c>
      <c r="E136" t="str">
        <f t="shared" si="76"/>
        <v>INDWOOD</v>
      </c>
      <c r="F136" t="str">
        <f t="shared" si="77"/>
        <v>INDWOOD</v>
      </c>
      <c r="G136" t="str">
        <f t="shared" si="77"/>
        <v>INDWOOD</v>
      </c>
      <c r="H136" t="str">
        <f t="shared" si="77"/>
        <v>INDWOOD</v>
      </c>
      <c r="I136" t="str">
        <f t="shared" si="77"/>
        <v>INDWOOD</v>
      </c>
      <c r="J136" t="str">
        <f t="shared" si="77"/>
        <v>INDWOOD</v>
      </c>
      <c r="K136" t="str">
        <f t="shared" si="77"/>
        <v>INDWOOD</v>
      </c>
      <c r="AA136" s="100" t="s">
        <v>71</v>
      </c>
      <c r="AB136" s="100" t="s">
        <v>105</v>
      </c>
      <c r="AC136" t="s">
        <v>25</v>
      </c>
      <c r="AE136">
        <f>attached_chemicals!W23</f>
        <v>0</v>
      </c>
      <c r="AF136">
        <f>attached_chemicals!AU23</f>
        <v>0</v>
      </c>
      <c r="AG136">
        <f>attached_chemicals!BS23</f>
        <v>0</v>
      </c>
      <c r="AH136">
        <f>attached_chemicals!CQ23</f>
        <v>0</v>
      </c>
      <c r="AI136">
        <f>attached_chemicals!DO23</f>
        <v>0</v>
      </c>
      <c r="AJ136">
        <f>attached_chemicals!EM23</f>
        <v>0</v>
      </c>
      <c r="AK136">
        <f>attached_chemicals!FK23</f>
        <v>0</v>
      </c>
    </row>
    <row r="137" ht="14.5" spans="1:37">
      <c r="A137" s="100" t="s">
        <v>71</v>
      </c>
      <c r="B137" s="100" t="s">
        <v>104</v>
      </c>
      <c r="C137" t="s">
        <v>26</v>
      </c>
      <c r="E137" t="str">
        <f t="shared" si="76"/>
        <v>INDSTM</v>
      </c>
      <c r="F137" t="str">
        <f t="shared" si="77"/>
        <v>INDSTM</v>
      </c>
      <c r="G137" t="str">
        <f t="shared" si="77"/>
        <v>INDSTM</v>
      </c>
      <c r="H137" t="str">
        <f t="shared" si="77"/>
        <v>INDSTM</v>
      </c>
      <c r="I137" t="str">
        <f t="shared" si="77"/>
        <v>INDSTM</v>
      </c>
      <c r="J137" t="str">
        <f t="shared" si="77"/>
        <v>INDSTM</v>
      </c>
      <c r="K137" t="str">
        <f t="shared" si="77"/>
        <v>INDSTM</v>
      </c>
      <c r="AA137" s="100" t="s">
        <v>71</v>
      </c>
      <c r="AB137" s="100" t="s">
        <v>105</v>
      </c>
      <c r="AC137" t="s">
        <v>26</v>
      </c>
      <c r="AE137">
        <f>attached_chemicals!W24</f>
        <v>0</v>
      </c>
      <c r="AF137">
        <f>attached_chemicals!AU24</f>
        <v>1.3</v>
      </c>
      <c r="AG137">
        <f>attached_chemicals!BS24</f>
        <v>1.8</v>
      </c>
      <c r="AH137">
        <f>attached_chemicals!CQ24</f>
        <v>0</v>
      </c>
      <c r="AI137">
        <f>attached_chemicals!DO24</f>
        <v>0</v>
      </c>
      <c r="AJ137">
        <f>attached_chemicals!EM24</f>
        <v>7</v>
      </c>
      <c r="AK137">
        <f>attached_chemicals!FK24</f>
        <v>0</v>
      </c>
    </row>
    <row r="138" ht="14.5" spans="1:40">
      <c r="A138" s="100" t="s">
        <v>71</v>
      </c>
      <c r="B138" s="100" t="s">
        <v>106</v>
      </c>
      <c r="AA138" s="100" t="s">
        <v>71</v>
      </c>
      <c r="AB138" s="100" t="s">
        <v>106</v>
      </c>
      <c r="AE138">
        <v>30</v>
      </c>
      <c r="AF138">
        <v>30</v>
      </c>
      <c r="AG138">
        <v>30</v>
      </c>
      <c r="AH138">
        <v>30</v>
      </c>
      <c r="AI138">
        <v>30</v>
      </c>
      <c r="AJ138">
        <v>30</v>
      </c>
      <c r="AK138">
        <v>30</v>
      </c>
      <c r="AN138" t="s">
        <v>115</v>
      </c>
    </row>
    <row r="139" ht="14.5" spans="1:40">
      <c r="A139" s="100" t="s">
        <v>71</v>
      </c>
      <c r="B139" s="100" t="s">
        <v>108</v>
      </c>
      <c r="C139" t="s">
        <v>38</v>
      </c>
      <c r="E139" t="str">
        <f t="shared" ref="E139" si="78">C139</f>
        <v>INDCHM</v>
      </c>
      <c r="F139" t="str">
        <f t="shared" si="77"/>
        <v>INDCHM</v>
      </c>
      <c r="G139" t="str">
        <f t="shared" si="77"/>
        <v>INDCHM</v>
      </c>
      <c r="H139" t="str">
        <f t="shared" si="77"/>
        <v>INDCHM</v>
      </c>
      <c r="I139" t="str">
        <f t="shared" si="77"/>
        <v>INDCHM</v>
      </c>
      <c r="J139" t="str">
        <f t="shared" si="77"/>
        <v>INDCHM</v>
      </c>
      <c r="K139" t="str">
        <f t="shared" si="77"/>
        <v>INDCHM</v>
      </c>
      <c r="AA139" s="100" t="s">
        <v>71</v>
      </c>
      <c r="AB139" s="100" t="s">
        <v>109</v>
      </c>
      <c r="AC139" t="s">
        <v>121</v>
      </c>
      <c r="AN139">
        <v>17188</v>
      </c>
    </row>
    <row r="140" ht="14.5" spans="1:28">
      <c r="A140" s="100" t="s">
        <v>71</v>
      </c>
      <c r="B140" s="100" t="s">
        <v>111</v>
      </c>
      <c r="AA140" s="100" t="s">
        <v>71</v>
      </c>
      <c r="AB140" s="100" t="s">
        <v>111</v>
      </c>
    </row>
    <row r="141" ht="14.5" spans="1:29">
      <c r="A141" s="100" t="s">
        <v>71</v>
      </c>
      <c r="B141" s="102" t="s">
        <v>112</v>
      </c>
      <c r="C141" s="100"/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AA141" s="100"/>
      <c r="AB141" s="100"/>
      <c r="AC141" s="100"/>
    </row>
    <row r="142" ht="14.5" spans="1:29">
      <c r="A142" s="100" t="s">
        <v>71</v>
      </c>
      <c r="B142" s="102" t="s">
        <v>113</v>
      </c>
      <c r="C142" s="100"/>
      <c r="E142">
        <v>0.95</v>
      </c>
      <c r="F142">
        <v>0.95</v>
      </c>
      <c r="G142">
        <v>0.95</v>
      </c>
      <c r="H142">
        <v>0.95</v>
      </c>
      <c r="I142">
        <v>0.95</v>
      </c>
      <c r="J142">
        <v>0.95</v>
      </c>
      <c r="K142">
        <v>0.95</v>
      </c>
      <c r="AA142" s="100"/>
      <c r="AB142" s="100"/>
      <c r="AC142" s="100"/>
    </row>
    <row r="143" ht="14.5" spans="1:37">
      <c r="A143" s="100" t="s">
        <v>71</v>
      </c>
      <c r="B143" s="102" t="s">
        <v>114</v>
      </c>
      <c r="C143" t="s">
        <v>13</v>
      </c>
      <c r="E143">
        <f t="shared" ref="E143:K143" si="79">AE128/SUM(AE128:AE137)</f>
        <v>0</v>
      </c>
      <c r="F143">
        <f t="shared" si="79"/>
        <v>0.444067796610169</v>
      </c>
      <c r="G143">
        <f t="shared" si="79"/>
        <v>0.279605263157895</v>
      </c>
      <c r="H143">
        <f t="shared" si="79"/>
        <v>0.466666666666667</v>
      </c>
      <c r="I143">
        <f t="shared" si="79"/>
        <v>0.191489361702128</v>
      </c>
      <c r="J143">
        <f t="shared" si="79"/>
        <v>0.246389124893798</v>
      </c>
      <c r="K143">
        <f t="shared" si="79"/>
        <v>0.830508474576271</v>
      </c>
      <c r="AA143" s="100" t="s">
        <v>71</v>
      </c>
      <c r="AB143" s="100" t="s">
        <v>105</v>
      </c>
      <c r="AC143" t="s">
        <v>13</v>
      </c>
      <c r="AE143">
        <v>0</v>
      </c>
      <c r="AF143">
        <f>attached_chemicals!AU30</f>
        <v>0</v>
      </c>
      <c r="AG143">
        <f>attached_chemicals!BS30</f>
        <v>0.7</v>
      </c>
      <c r="AH143">
        <f>attached_chemicals!CQ30</f>
        <v>0</v>
      </c>
      <c r="AI143">
        <f>attached_chemicals!DO30</f>
        <v>0</v>
      </c>
      <c r="AJ143">
        <f>attached_chemicals!EM30</f>
        <v>0</v>
      </c>
      <c r="AK143">
        <f>attached_chemicals!FK30</f>
        <v>0</v>
      </c>
    </row>
    <row r="144" ht="14.5" spans="1:37">
      <c r="A144" s="100" t="s">
        <v>71</v>
      </c>
      <c r="B144" s="102" t="s">
        <v>114</v>
      </c>
      <c r="C144" t="s">
        <v>16</v>
      </c>
      <c r="E144">
        <f t="shared" ref="E144:K144" si="80">AE129/SUM(AE128:AE137)</f>
        <v>1</v>
      </c>
      <c r="F144">
        <f t="shared" si="80"/>
        <v>0.471186440677966</v>
      </c>
      <c r="G144">
        <f t="shared" si="80"/>
        <v>0.679276315789474</v>
      </c>
      <c r="H144">
        <f t="shared" si="80"/>
        <v>0.533333333333333</v>
      </c>
      <c r="I144">
        <f t="shared" si="80"/>
        <v>0.808510638297872</v>
      </c>
      <c r="J144">
        <f t="shared" si="80"/>
        <v>0.693288020390824</v>
      </c>
      <c r="K144">
        <f t="shared" si="80"/>
        <v>0.169491525423729</v>
      </c>
      <c r="AA144" s="100" t="s">
        <v>71</v>
      </c>
      <c r="AB144" s="100" t="s">
        <v>105</v>
      </c>
      <c r="AC144" t="s">
        <v>16</v>
      </c>
      <c r="AE144">
        <f>attached_chemicals!W31</f>
        <v>0</v>
      </c>
      <c r="AF144">
        <f>attached_chemicals!AU31</f>
        <v>3.4</v>
      </c>
      <c r="AG144">
        <f>attached_chemicals!BS31</f>
        <v>0</v>
      </c>
      <c r="AH144">
        <f>attached_chemicals!CQ31</f>
        <v>0</v>
      </c>
      <c r="AI144">
        <f>attached_chemicals!DO31</f>
        <v>0</v>
      </c>
      <c r="AJ144">
        <f>attached_chemicals!EM31</f>
        <v>0</v>
      </c>
      <c r="AK144">
        <f>attached_chemicals!FK31</f>
        <v>0</v>
      </c>
    </row>
    <row r="145" ht="14.5" spans="1:37">
      <c r="A145" s="100" t="s">
        <v>71</v>
      </c>
      <c r="B145" s="102" t="s">
        <v>114</v>
      </c>
      <c r="C145" t="s">
        <v>18</v>
      </c>
      <c r="E145">
        <f t="shared" ref="E145:K145" si="81">AE130/SUM(AE128:AE137)</f>
        <v>0</v>
      </c>
      <c r="F145">
        <f t="shared" si="81"/>
        <v>0.00677966101694915</v>
      </c>
      <c r="G145">
        <f t="shared" si="81"/>
        <v>0.00328947368421053</v>
      </c>
      <c r="H145">
        <f t="shared" si="81"/>
        <v>0</v>
      </c>
      <c r="I145">
        <f t="shared" si="81"/>
        <v>0</v>
      </c>
      <c r="J145">
        <f t="shared" si="81"/>
        <v>0.000849617672047579</v>
      </c>
      <c r="K145">
        <f t="shared" si="81"/>
        <v>0</v>
      </c>
      <c r="AA145" s="100" t="s">
        <v>71</v>
      </c>
      <c r="AB145" s="100" t="s">
        <v>105</v>
      </c>
      <c r="AC145" t="s">
        <v>18</v>
      </c>
      <c r="AE145">
        <v>0</v>
      </c>
      <c r="AF145">
        <f>attached_chemicals!AU32</f>
        <v>0.2</v>
      </c>
      <c r="AG145">
        <f>attached_chemicals!BS32</f>
        <v>0.2</v>
      </c>
      <c r="AH145">
        <f>attached_chemicals!CQ32</f>
        <v>0</v>
      </c>
      <c r="AI145">
        <f>attached_chemicals!DO32</f>
        <v>0</v>
      </c>
      <c r="AJ145">
        <f>attached_chemicals!EM32</f>
        <v>0</v>
      </c>
      <c r="AK145">
        <v>0</v>
      </c>
    </row>
    <row r="146" ht="14.5" spans="1:37">
      <c r="A146" s="100" t="s">
        <v>71</v>
      </c>
      <c r="B146" s="102" t="s">
        <v>114</v>
      </c>
      <c r="C146" t="s">
        <v>19</v>
      </c>
      <c r="E146">
        <f t="shared" ref="E146:K146" si="82">AE131/SUM(AE128:AE137)</f>
        <v>0</v>
      </c>
      <c r="F146">
        <f t="shared" si="82"/>
        <v>0</v>
      </c>
      <c r="G146">
        <f t="shared" si="82"/>
        <v>0.00657894736842105</v>
      </c>
      <c r="H146">
        <f t="shared" si="82"/>
        <v>0</v>
      </c>
      <c r="I146">
        <f t="shared" si="82"/>
        <v>0</v>
      </c>
      <c r="J146">
        <f t="shared" si="82"/>
        <v>0</v>
      </c>
      <c r="K146">
        <f t="shared" si="82"/>
        <v>0</v>
      </c>
      <c r="AA146" s="100" t="s">
        <v>71</v>
      </c>
      <c r="AB146" s="100" t="s">
        <v>105</v>
      </c>
      <c r="AC146" t="s">
        <v>19</v>
      </c>
      <c r="AE146">
        <f>attached_chemicals!W33</f>
        <v>0</v>
      </c>
      <c r="AF146">
        <f>attached_chemicals!AU33</f>
        <v>0</v>
      </c>
      <c r="AG146">
        <f>attached_chemicals!BS33</f>
        <v>0</v>
      </c>
      <c r="AH146">
        <f>attached_chemicals!CQ33</f>
        <v>0</v>
      </c>
      <c r="AI146">
        <f>attached_chemicals!DO33</f>
        <v>0</v>
      </c>
      <c r="AJ146">
        <f>attached_chemicals!EM33</f>
        <v>0</v>
      </c>
      <c r="AK146">
        <f>attached_chemicals!FK33</f>
        <v>0</v>
      </c>
    </row>
    <row r="147" ht="14.5" spans="1:37">
      <c r="A147" s="100" t="s">
        <v>71</v>
      </c>
      <c r="B147" s="102" t="s">
        <v>114</v>
      </c>
      <c r="C147" t="s">
        <v>20</v>
      </c>
      <c r="E147">
        <f t="shared" ref="E147:K147" si="83">AE132/SUM(AE128:AE137)</f>
        <v>0</v>
      </c>
      <c r="F147">
        <f t="shared" si="83"/>
        <v>0.0338983050847458</v>
      </c>
      <c r="G147">
        <f t="shared" si="83"/>
        <v>0</v>
      </c>
      <c r="H147">
        <f t="shared" si="83"/>
        <v>0</v>
      </c>
      <c r="I147">
        <f t="shared" si="83"/>
        <v>0</v>
      </c>
      <c r="J147">
        <f t="shared" si="83"/>
        <v>0</v>
      </c>
      <c r="K147">
        <f t="shared" si="83"/>
        <v>0</v>
      </c>
      <c r="AA147" s="100" t="s">
        <v>71</v>
      </c>
      <c r="AB147" s="100" t="s">
        <v>105</v>
      </c>
      <c r="AC147" t="s">
        <v>20</v>
      </c>
      <c r="AE147">
        <f>attached_chemicals!W34</f>
        <v>0</v>
      </c>
      <c r="AF147">
        <f>attached_chemicals!AU34</f>
        <v>0</v>
      </c>
      <c r="AG147">
        <f>attached_chemicals!BS34</f>
        <v>0</v>
      </c>
      <c r="AH147">
        <f>attached_chemicals!CQ34</f>
        <v>0</v>
      </c>
      <c r="AI147">
        <f>attached_chemicals!DO34</f>
        <v>0</v>
      </c>
      <c r="AJ147">
        <f>attached_chemicals!EM34</f>
        <v>0</v>
      </c>
      <c r="AK147">
        <f>attached_chemicals!FK34</f>
        <v>0</v>
      </c>
    </row>
    <row r="148" ht="14.5" spans="1:37">
      <c r="A148" s="100" t="s">
        <v>71</v>
      </c>
      <c r="B148" s="102" t="s">
        <v>114</v>
      </c>
      <c r="C148" t="s">
        <v>11</v>
      </c>
      <c r="E148">
        <f t="shared" ref="E148:K148" si="84">AE133/SUM(AE128:AE137)</f>
        <v>0</v>
      </c>
      <c r="F148">
        <f t="shared" si="84"/>
        <v>0</v>
      </c>
      <c r="G148">
        <f t="shared" si="84"/>
        <v>0.00164473684210526</v>
      </c>
      <c r="H148">
        <f t="shared" si="84"/>
        <v>0</v>
      </c>
      <c r="I148">
        <f t="shared" si="84"/>
        <v>0</v>
      </c>
      <c r="J148">
        <f t="shared" si="84"/>
        <v>0</v>
      </c>
      <c r="K148">
        <f t="shared" si="84"/>
        <v>0</v>
      </c>
      <c r="AA148" s="100" t="s">
        <v>71</v>
      </c>
      <c r="AB148" s="100" t="s">
        <v>105</v>
      </c>
      <c r="AC148" t="s">
        <v>11</v>
      </c>
      <c r="AE148">
        <f>attached_chemicals!W35</f>
        <v>0</v>
      </c>
      <c r="AF148">
        <f>attached_chemicals!AU35</f>
        <v>0</v>
      </c>
      <c r="AG148">
        <f>attached_chemicals!BS35</f>
        <v>0</v>
      </c>
      <c r="AH148">
        <f>attached_chemicals!CQ35</f>
        <v>0</v>
      </c>
      <c r="AI148">
        <f>attached_chemicals!DO35</f>
        <v>0</v>
      </c>
      <c r="AJ148">
        <f>attached_chemicals!EM35</f>
        <v>0</v>
      </c>
      <c r="AK148">
        <f>attached_chemicals!FK35</f>
        <v>0</v>
      </c>
    </row>
    <row r="149" ht="14.5" spans="1:37">
      <c r="A149" s="100" t="s">
        <v>71</v>
      </c>
      <c r="B149" s="102" t="s">
        <v>114</v>
      </c>
      <c r="C149" t="s">
        <v>21</v>
      </c>
      <c r="E149">
        <f t="shared" ref="E149:K149" si="85">AE134/SUM(AE128:AE137)</f>
        <v>0</v>
      </c>
      <c r="F149">
        <f t="shared" si="85"/>
        <v>0</v>
      </c>
      <c r="G149">
        <f t="shared" si="85"/>
        <v>0</v>
      </c>
      <c r="H149">
        <f t="shared" si="85"/>
        <v>0</v>
      </c>
      <c r="I149">
        <f t="shared" si="85"/>
        <v>0</v>
      </c>
      <c r="J149">
        <f t="shared" si="85"/>
        <v>0</v>
      </c>
      <c r="K149">
        <f t="shared" si="85"/>
        <v>0</v>
      </c>
      <c r="AA149" s="100" t="s">
        <v>71</v>
      </c>
      <c r="AB149" s="100" t="s">
        <v>105</v>
      </c>
      <c r="AC149" t="s">
        <v>21</v>
      </c>
      <c r="AE149">
        <f>attached_chemicals!W36</f>
        <v>0</v>
      </c>
      <c r="AF149">
        <f>attached_chemicals!AU36</f>
        <v>4.4</v>
      </c>
      <c r="AG149">
        <f>attached_chemicals!BS36</f>
        <v>3</v>
      </c>
      <c r="AH149">
        <f>attached_chemicals!CQ36</f>
        <v>0</v>
      </c>
      <c r="AI149">
        <f>attached_chemicals!DO36</f>
        <v>0.3</v>
      </c>
      <c r="AJ149">
        <f>attached_chemicals!EM36</f>
        <v>6</v>
      </c>
      <c r="AK149">
        <f>attached_chemicals!FK36</f>
        <v>0</v>
      </c>
    </row>
    <row r="150" ht="14.5" spans="1:37">
      <c r="A150" s="100" t="s">
        <v>71</v>
      </c>
      <c r="B150" s="102" t="s">
        <v>114</v>
      </c>
      <c r="C150" t="s">
        <v>23</v>
      </c>
      <c r="E150">
        <f t="shared" ref="E150:K150" si="86">AE135/SUM(AE128:AE137)</f>
        <v>0</v>
      </c>
      <c r="F150">
        <f t="shared" si="86"/>
        <v>0</v>
      </c>
      <c r="G150">
        <f t="shared" si="86"/>
        <v>0</v>
      </c>
      <c r="H150">
        <f t="shared" si="86"/>
        <v>0</v>
      </c>
      <c r="I150">
        <f t="shared" si="86"/>
        <v>0</v>
      </c>
      <c r="J150">
        <f t="shared" si="86"/>
        <v>0</v>
      </c>
      <c r="K150">
        <f t="shared" si="86"/>
        <v>0</v>
      </c>
      <c r="AA150" s="100" t="s">
        <v>71</v>
      </c>
      <c r="AB150" s="100" t="s">
        <v>105</v>
      </c>
      <c r="AC150" t="s">
        <v>23</v>
      </c>
      <c r="AE150">
        <f>attached_chemicals!W37</f>
        <v>0</v>
      </c>
      <c r="AF150">
        <f>attached_chemicals!AU37</f>
        <v>0</v>
      </c>
      <c r="AG150">
        <f>attached_chemicals!BS37</f>
        <v>0</v>
      </c>
      <c r="AH150">
        <f>attached_chemicals!CQ37</f>
        <v>0</v>
      </c>
      <c r="AI150">
        <f>attached_chemicals!DO37</f>
        <v>0</v>
      </c>
      <c r="AJ150">
        <f>attached_chemicals!EM37</f>
        <v>0</v>
      </c>
      <c r="AK150">
        <f>attached_chemicals!FK37</f>
        <v>0</v>
      </c>
    </row>
    <row r="151" ht="14.5" spans="1:37">
      <c r="A151" s="100" t="s">
        <v>71</v>
      </c>
      <c r="B151" s="102" t="s">
        <v>114</v>
      </c>
      <c r="C151" t="s">
        <v>25</v>
      </c>
      <c r="E151">
        <f t="shared" ref="E151:K151" si="87">AE136/SUM(AE128:AE137)</f>
        <v>0</v>
      </c>
      <c r="F151">
        <f t="shared" si="87"/>
        <v>0</v>
      </c>
      <c r="G151">
        <f t="shared" si="87"/>
        <v>0</v>
      </c>
      <c r="H151">
        <f t="shared" si="87"/>
        <v>0</v>
      </c>
      <c r="I151">
        <f t="shared" si="87"/>
        <v>0</v>
      </c>
      <c r="J151">
        <f t="shared" si="87"/>
        <v>0</v>
      </c>
      <c r="K151">
        <f t="shared" si="87"/>
        <v>0</v>
      </c>
      <c r="AA151" s="100" t="s">
        <v>71</v>
      </c>
      <c r="AB151" s="100" t="s">
        <v>105</v>
      </c>
      <c r="AC151" t="s">
        <v>25</v>
      </c>
      <c r="AE151">
        <f>attached_chemicals!W38</f>
        <v>0</v>
      </c>
      <c r="AF151">
        <f>attached_chemicals!AU38</f>
        <v>0.8</v>
      </c>
      <c r="AG151">
        <f>attached_chemicals!BS38</f>
        <v>2.1</v>
      </c>
      <c r="AH151">
        <f>attached_chemicals!CQ38</f>
        <v>0.4</v>
      </c>
      <c r="AI151">
        <f>attached_chemicals!DO38</f>
        <v>0.6</v>
      </c>
      <c r="AJ151">
        <f>attached_chemicals!EM38</f>
        <v>4.1</v>
      </c>
      <c r="AK151">
        <f>attached_chemicals!FK38</f>
        <v>0.1</v>
      </c>
    </row>
    <row r="152" ht="14.5" spans="1:37">
      <c r="A152" s="100" t="s">
        <v>71</v>
      </c>
      <c r="B152" s="102" t="s">
        <v>114</v>
      </c>
      <c r="C152" t="s">
        <v>26</v>
      </c>
      <c r="E152">
        <f t="shared" ref="E152:K152" si="88">AE137/SUM(AE128:AE137)</f>
        <v>0</v>
      </c>
      <c r="F152">
        <f t="shared" si="88"/>
        <v>0.0440677966101695</v>
      </c>
      <c r="G152">
        <f t="shared" si="88"/>
        <v>0.0296052631578947</v>
      </c>
      <c r="H152">
        <f t="shared" si="88"/>
        <v>0</v>
      </c>
      <c r="I152">
        <f t="shared" si="88"/>
        <v>0</v>
      </c>
      <c r="J152">
        <f t="shared" si="88"/>
        <v>0.0594732370433305</v>
      </c>
      <c r="K152">
        <f t="shared" si="88"/>
        <v>0</v>
      </c>
      <c r="AA152" s="100" t="s">
        <v>71</v>
      </c>
      <c r="AB152" s="100" t="s">
        <v>105</v>
      </c>
      <c r="AC152" t="s">
        <v>26</v>
      </c>
      <c r="AE152">
        <f>attached_chemicals!W39</f>
        <v>0</v>
      </c>
      <c r="AF152">
        <f>attached_chemicals!AU39</f>
        <v>0</v>
      </c>
      <c r="AG152">
        <f>attached_chemicals!BS39</f>
        <v>0</v>
      </c>
      <c r="AH152">
        <f>attached_chemicals!CQ39</f>
        <v>0</v>
      </c>
      <c r="AI152">
        <f>attached_chemicals!DO39</f>
        <v>0</v>
      </c>
      <c r="AJ152">
        <f>attached_chemicals!EM39</f>
        <v>0</v>
      </c>
      <c r="AK152">
        <f>attached_chemicals!FK39</f>
        <v>0</v>
      </c>
    </row>
    <row r="153" ht="14.5" spans="1:27">
      <c r="A153" s="100" t="s">
        <v>64</v>
      </c>
      <c r="AA153" s="100" t="s">
        <v>64</v>
      </c>
    </row>
    <row r="154" spans="1:37">
      <c r="A154" s="103" t="s">
        <v>94</v>
      </c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AA154" s="103" t="s">
        <v>94</v>
      </c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3"/>
    </row>
    <row r="155" ht="14.5" spans="1:37">
      <c r="A155" s="100" t="s">
        <v>72</v>
      </c>
      <c r="B155" s="100" t="s">
        <v>104</v>
      </c>
      <c r="C155" t="s">
        <v>13</v>
      </c>
      <c r="E155" t="str">
        <f t="shared" ref="E155:E164" si="89">C155</f>
        <v>INDELC</v>
      </c>
      <c r="F155" t="str">
        <f t="shared" ref="F155:K164" si="90">E155</f>
        <v>INDELC</v>
      </c>
      <c r="G155" t="str">
        <f t="shared" si="90"/>
        <v>INDELC</v>
      </c>
      <c r="H155" t="str">
        <f t="shared" si="90"/>
        <v>INDELC</v>
      </c>
      <c r="I155" t="str">
        <f t="shared" si="90"/>
        <v>INDELC</v>
      </c>
      <c r="J155" t="str">
        <f t="shared" si="90"/>
        <v>INDELC</v>
      </c>
      <c r="K155" t="str">
        <f t="shared" si="90"/>
        <v>INDELC</v>
      </c>
      <c r="AA155" s="100" t="s">
        <v>72</v>
      </c>
      <c r="AB155" s="100" t="s">
        <v>105</v>
      </c>
      <c r="AC155" t="s">
        <v>13</v>
      </c>
      <c r="AE155">
        <v>0</v>
      </c>
      <c r="AF155">
        <v>0</v>
      </c>
      <c r="AG155">
        <f>attached_iron!BS15</f>
        <v>12.2</v>
      </c>
      <c r="AH155">
        <f>attached_iron!CQ15</f>
        <v>1</v>
      </c>
      <c r="AI155">
        <v>0</v>
      </c>
      <c r="AJ155">
        <f>attached_iron!EM15</f>
        <v>1</v>
      </c>
      <c r="AK155">
        <f>attached_iron!FK15</f>
        <v>0.2</v>
      </c>
    </row>
    <row r="156" ht="14.5" spans="1:37">
      <c r="A156" s="100" t="s">
        <v>72</v>
      </c>
      <c r="B156" s="100" t="s">
        <v>104</v>
      </c>
      <c r="C156" t="s">
        <v>16</v>
      </c>
      <c r="E156" t="str">
        <f t="shared" si="89"/>
        <v>INDGAS</v>
      </c>
      <c r="F156" t="str">
        <f t="shared" si="90"/>
        <v>INDGAS</v>
      </c>
      <c r="G156" t="str">
        <f t="shared" si="90"/>
        <v>INDGAS</v>
      </c>
      <c r="H156" t="str">
        <f t="shared" si="90"/>
        <v>INDGAS</v>
      </c>
      <c r="I156" t="str">
        <f t="shared" si="90"/>
        <v>INDGAS</v>
      </c>
      <c r="J156" t="str">
        <f t="shared" si="90"/>
        <v>INDGAS</v>
      </c>
      <c r="K156" t="str">
        <f t="shared" si="90"/>
        <v>INDGAS</v>
      </c>
      <c r="AA156" s="100" t="s">
        <v>72</v>
      </c>
      <c r="AB156" s="100" t="s">
        <v>105</v>
      </c>
      <c r="AC156" t="s">
        <v>16</v>
      </c>
      <c r="AE156">
        <f>attached_iron!W16</f>
        <v>0</v>
      </c>
      <c r="AF156">
        <v>0</v>
      </c>
      <c r="AG156">
        <f>attached_iron!BS16</f>
        <v>51.8</v>
      </c>
      <c r="AH156">
        <f>attached_iron!CQ16</f>
        <v>0.8</v>
      </c>
      <c r="AI156">
        <v>0</v>
      </c>
      <c r="AJ156">
        <f>attached_iron!EM16</f>
        <v>1.3</v>
      </c>
      <c r="AK156">
        <f>attached_iron!FK16</f>
        <v>0.7</v>
      </c>
    </row>
    <row r="157" ht="14.5" spans="1:37">
      <c r="A157" s="100" t="s">
        <v>72</v>
      </c>
      <c r="B157" s="100" t="s">
        <v>104</v>
      </c>
      <c r="C157" t="s">
        <v>18</v>
      </c>
      <c r="E157" t="str">
        <f t="shared" si="89"/>
        <v>INDDSTLFO</v>
      </c>
      <c r="F157" t="str">
        <f t="shared" si="90"/>
        <v>INDDSTLFO</v>
      </c>
      <c r="G157" t="str">
        <f t="shared" si="90"/>
        <v>INDDSTLFO</v>
      </c>
      <c r="H157" t="str">
        <f t="shared" si="90"/>
        <v>INDDSTLFO</v>
      </c>
      <c r="I157" t="str">
        <f t="shared" si="90"/>
        <v>INDDSTLFO</v>
      </c>
      <c r="J157" t="str">
        <f t="shared" si="90"/>
        <v>INDDSTLFO</v>
      </c>
      <c r="K157" t="str">
        <f t="shared" si="90"/>
        <v>INDDSTLFO</v>
      </c>
      <c r="AA157" s="100" t="s">
        <v>72</v>
      </c>
      <c r="AB157" s="100" t="s">
        <v>105</v>
      </c>
      <c r="AC157" t="s">
        <v>18</v>
      </c>
      <c r="AE157">
        <f>attached_iron!W17</f>
        <v>0</v>
      </c>
      <c r="AF157">
        <v>0</v>
      </c>
      <c r="AG157">
        <f>attached_iron!BS17</f>
        <v>0.7</v>
      </c>
      <c r="AH157">
        <f>attached_iron!CQ17</f>
        <v>0</v>
      </c>
      <c r="AI157">
        <v>0</v>
      </c>
      <c r="AJ157">
        <f>attached_iron!EM17</f>
        <v>0.1</v>
      </c>
      <c r="AK157">
        <f>attached_iron!FK17</f>
        <v>0</v>
      </c>
    </row>
    <row r="158" ht="14.5" spans="1:37">
      <c r="A158" s="100" t="s">
        <v>72</v>
      </c>
      <c r="B158" s="100" t="s">
        <v>104</v>
      </c>
      <c r="C158" t="s">
        <v>19</v>
      </c>
      <c r="E158" t="str">
        <f t="shared" si="89"/>
        <v>INDHFO</v>
      </c>
      <c r="F158" t="str">
        <f t="shared" si="90"/>
        <v>INDHFO</v>
      </c>
      <c r="G158" t="str">
        <f t="shared" si="90"/>
        <v>INDHFO</v>
      </c>
      <c r="H158" t="str">
        <f t="shared" si="90"/>
        <v>INDHFO</v>
      </c>
      <c r="I158" t="str">
        <f t="shared" si="90"/>
        <v>INDHFO</v>
      </c>
      <c r="J158" t="str">
        <f t="shared" si="90"/>
        <v>INDHFO</v>
      </c>
      <c r="K158" t="str">
        <f t="shared" si="90"/>
        <v>INDHFO</v>
      </c>
      <c r="AA158" s="100" t="s">
        <v>72</v>
      </c>
      <c r="AB158" s="100" t="s">
        <v>105</v>
      </c>
      <c r="AC158" t="s">
        <v>19</v>
      </c>
      <c r="AE158">
        <f>attached_iron!W18</f>
        <v>0</v>
      </c>
      <c r="AF158">
        <f>attached_iron!AU18</f>
        <v>0</v>
      </c>
      <c r="AG158">
        <f>attached_iron!BS18</f>
        <v>0</v>
      </c>
      <c r="AH158">
        <f>attached_iron!CQ18</f>
        <v>0</v>
      </c>
      <c r="AI158">
        <f>attached_iron!DO18</f>
        <v>0</v>
      </c>
      <c r="AJ158">
        <f>attached_iron!EM18</f>
        <v>0</v>
      </c>
      <c r="AK158">
        <f>attached_iron!FK18</f>
        <v>0</v>
      </c>
    </row>
    <row r="159" ht="14.5" spans="1:37">
      <c r="A159" s="100" t="s">
        <v>72</v>
      </c>
      <c r="B159" s="100" t="s">
        <v>104</v>
      </c>
      <c r="C159" t="s">
        <v>20</v>
      </c>
      <c r="E159" t="str">
        <f t="shared" si="89"/>
        <v>INDSGPC</v>
      </c>
      <c r="F159" t="str">
        <f t="shared" si="90"/>
        <v>INDSGPC</v>
      </c>
      <c r="G159" t="str">
        <f t="shared" si="90"/>
        <v>INDSGPC</v>
      </c>
      <c r="H159" t="str">
        <f t="shared" si="90"/>
        <v>INDSGPC</v>
      </c>
      <c r="I159" t="str">
        <f t="shared" si="90"/>
        <v>INDSGPC</v>
      </c>
      <c r="J159" t="str">
        <f t="shared" si="90"/>
        <v>INDSGPC</v>
      </c>
      <c r="K159" t="str">
        <f t="shared" si="90"/>
        <v>INDSGPC</v>
      </c>
      <c r="AA159" s="100" t="s">
        <v>72</v>
      </c>
      <c r="AB159" s="100" t="s">
        <v>105</v>
      </c>
      <c r="AC159" t="s">
        <v>20</v>
      </c>
      <c r="AE159">
        <f>attached_iron!W19</f>
        <v>0</v>
      </c>
      <c r="AF159">
        <f>attached_iron!AU19</f>
        <v>0</v>
      </c>
      <c r="AG159">
        <f>attached_iron!BS19</f>
        <v>0.1</v>
      </c>
      <c r="AH159">
        <f>attached_iron!CQ19</f>
        <v>0</v>
      </c>
      <c r="AI159">
        <f>attached_iron!DO19</f>
        <v>0</v>
      </c>
      <c r="AJ159">
        <f>attached_iron!EM19</f>
        <v>0</v>
      </c>
      <c r="AK159">
        <f>attached_iron!FK19</f>
        <v>0</v>
      </c>
    </row>
    <row r="160" ht="14.5" spans="1:37">
      <c r="A160" s="100" t="s">
        <v>72</v>
      </c>
      <c r="B160" s="100" t="s">
        <v>104</v>
      </c>
      <c r="C160" t="s">
        <v>11</v>
      </c>
      <c r="E160" t="str">
        <f t="shared" si="89"/>
        <v>INDLPG</v>
      </c>
      <c r="F160" t="str">
        <f t="shared" si="90"/>
        <v>INDLPG</v>
      </c>
      <c r="G160" t="str">
        <f t="shared" si="90"/>
        <v>INDLPG</v>
      </c>
      <c r="H160" t="str">
        <f t="shared" si="90"/>
        <v>INDLPG</v>
      </c>
      <c r="I160" t="str">
        <f t="shared" si="90"/>
        <v>INDLPG</v>
      </c>
      <c r="J160" t="str">
        <f t="shared" si="90"/>
        <v>INDLPG</v>
      </c>
      <c r="K160" t="str">
        <f t="shared" si="90"/>
        <v>INDLPG</v>
      </c>
      <c r="AA160" s="100" t="s">
        <v>72</v>
      </c>
      <c r="AB160" s="100" t="s">
        <v>105</v>
      </c>
      <c r="AC160" t="s">
        <v>11</v>
      </c>
      <c r="AE160">
        <f>attached_iron!W20</f>
        <v>0</v>
      </c>
      <c r="AF160">
        <f>attached_iron!AU20</f>
        <v>0.2</v>
      </c>
      <c r="AG160">
        <f>attached_iron!BS20</f>
        <v>0.1</v>
      </c>
      <c r="AH160">
        <f>attached_iron!CQ20</f>
        <v>0</v>
      </c>
      <c r="AI160">
        <f>attached_iron!DO20</f>
        <v>0</v>
      </c>
      <c r="AJ160">
        <f>attached_iron!EM20</f>
        <v>0</v>
      </c>
      <c r="AK160">
        <f>attached_iron!FK20</f>
        <v>0</v>
      </c>
    </row>
    <row r="161" ht="14.5" spans="1:37">
      <c r="A161" s="100" t="s">
        <v>72</v>
      </c>
      <c r="B161" s="100" t="s">
        <v>104</v>
      </c>
      <c r="C161" t="s">
        <v>21</v>
      </c>
      <c r="E161" t="str">
        <f t="shared" si="89"/>
        <v>INDCOA</v>
      </c>
      <c r="F161" t="str">
        <f t="shared" si="90"/>
        <v>INDCOA</v>
      </c>
      <c r="G161" t="str">
        <f t="shared" si="90"/>
        <v>INDCOA</v>
      </c>
      <c r="H161" t="str">
        <f t="shared" si="90"/>
        <v>INDCOA</v>
      </c>
      <c r="I161" t="str">
        <f t="shared" si="90"/>
        <v>INDCOA</v>
      </c>
      <c r="J161" t="str">
        <f t="shared" si="90"/>
        <v>INDCOA</v>
      </c>
      <c r="K161" t="str">
        <f t="shared" si="90"/>
        <v>INDCOA</v>
      </c>
      <c r="AA161" s="100" t="s">
        <v>72</v>
      </c>
      <c r="AB161" s="100" t="s">
        <v>105</v>
      </c>
      <c r="AC161" t="s">
        <v>21</v>
      </c>
      <c r="AE161">
        <f>attached_iron!W21</f>
        <v>0</v>
      </c>
      <c r="AF161">
        <f>attached_iron!AU21</f>
        <v>0</v>
      </c>
      <c r="AG161">
        <f>attached_iron!BS21</f>
        <v>7.5</v>
      </c>
      <c r="AH161">
        <f>attached_iron!CQ21</f>
        <v>0</v>
      </c>
      <c r="AI161">
        <f>attached_iron!DO21</f>
        <v>0</v>
      </c>
      <c r="AJ161">
        <f>attached_iron!EM21</f>
        <v>0.2</v>
      </c>
      <c r="AK161">
        <f>attached_iron!FK21</f>
        <v>0</v>
      </c>
    </row>
    <row r="162" ht="14.5" spans="1:37">
      <c r="A162" s="100" t="s">
        <v>72</v>
      </c>
      <c r="B162" s="100" t="s">
        <v>104</v>
      </c>
      <c r="C162" t="s">
        <v>23</v>
      </c>
      <c r="E162" t="str">
        <f t="shared" si="89"/>
        <v>INDCOKE</v>
      </c>
      <c r="F162" t="str">
        <f t="shared" si="90"/>
        <v>INDCOKE</v>
      </c>
      <c r="G162" t="str">
        <f t="shared" si="90"/>
        <v>INDCOKE</v>
      </c>
      <c r="H162" t="str">
        <f t="shared" si="90"/>
        <v>INDCOKE</v>
      </c>
      <c r="I162" t="str">
        <f t="shared" si="90"/>
        <v>INDCOKE</v>
      </c>
      <c r="J162" t="str">
        <f t="shared" si="90"/>
        <v>INDCOKE</v>
      </c>
      <c r="K162" t="str">
        <f t="shared" si="90"/>
        <v>INDCOKE</v>
      </c>
      <c r="AA162" s="100" t="s">
        <v>72</v>
      </c>
      <c r="AB162" s="100" t="s">
        <v>105</v>
      </c>
      <c r="AC162" t="s">
        <v>23</v>
      </c>
      <c r="AE162">
        <f>attached_iron!W22</f>
        <v>0</v>
      </c>
      <c r="AF162">
        <f>attached_iron!AU22</f>
        <v>0.1</v>
      </c>
      <c r="AG162">
        <f>attached_iron!BS22</f>
        <v>85.3</v>
      </c>
      <c r="AH162">
        <f>attached_iron!CQ22</f>
        <v>0</v>
      </c>
      <c r="AI162">
        <f>attached_iron!DO22</f>
        <v>0</v>
      </c>
      <c r="AJ162">
        <f>attached_iron!EM22</f>
        <v>0</v>
      </c>
      <c r="AK162">
        <f>attached_iron!FK22</f>
        <v>0</v>
      </c>
    </row>
    <row r="163" ht="14.5" spans="1:37">
      <c r="A163" s="100" t="s">
        <v>72</v>
      </c>
      <c r="B163" s="100" t="s">
        <v>104</v>
      </c>
      <c r="C163" t="s">
        <v>25</v>
      </c>
      <c r="E163" t="str">
        <f t="shared" si="89"/>
        <v>INDWOOD</v>
      </c>
      <c r="F163" t="str">
        <f t="shared" si="90"/>
        <v>INDWOOD</v>
      </c>
      <c r="G163" t="str">
        <f t="shared" si="90"/>
        <v>INDWOOD</v>
      </c>
      <c r="H163" t="str">
        <f t="shared" si="90"/>
        <v>INDWOOD</v>
      </c>
      <c r="I163" t="str">
        <f t="shared" si="90"/>
        <v>INDWOOD</v>
      </c>
      <c r="J163" t="str">
        <f t="shared" si="90"/>
        <v>INDWOOD</v>
      </c>
      <c r="K163" t="str">
        <f t="shared" si="90"/>
        <v>INDWOOD</v>
      </c>
      <c r="AA163" s="100" t="s">
        <v>72</v>
      </c>
      <c r="AB163" s="100" t="s">
        <v>105</v>
      </c>
      <c r="AC163" t="s">
        <v>25</v>
      </c>
      <c r="AE163">
        <f>attached_iron!W23</f>
        <v>0</v>
      </c>
      <c r="AF163">
        <f>attached_iron!AU23</f>
        <v>0</v>
      </c>
      <c r="AG163">
        <f>attached_iron!BS23</f>
        <v>0</v>
      </c>
      <c r="AH163">
        <f>attached_iron!CQ23</f>
        <v>0</v>
      </c>
      <c r="AI163">
        <f>attached_iron!DO23</f>
        <v>0</v>
      </c>
      <c r="AJ163">
        <f>attached_iron!EM23</f>
        <v>0</v>
      </c>
      <c r="AK163">
        <f>attached_iron!FK23</f>
        <v>0</v>
      </c>
    </row>
    <row r="164" ht="14.5" spans="1:37">
      <c r="A164" s="100" t="s">
        <v>72</v>
      </c>
      <c r="B164" s="100" t="s">
        <v>104</v>
      </c>
      <c r="C164" t="s">
        <v>26</v>
      </c>
      <c r="E164" t="str">
        <f t="shared" si="89"/>
        <v>INDSTM</v>
      </c>
      <c r="F164" t="str">
        <f t="shared" si="90"/>
        <v>INDSTM</v>
      </c>
      <c r="G164" t="str">
        <f t="shared" si="90"/>
        <v>INDSTM</v>
      </c>
      <c r="H164" t="str">
        <f t="shared" si="90"/>
        <v>INDSTM</v>
      </c>
      <c r="I164" t="str">
        <f t="shared" si="90"/>
        <v>INDSTM</v>
      </c>
      <c r="J164" t="str">
        <f t="shared" si="90"/>
        <v>INDSTM</v>
      </c>
      <c r="K164" t="str">
        <f t="shared" si="90"/>
        <v>INDSTM</v>
      </c>
      <c r="AA164" s="100" t="s">
        <v>72</v>
      </c>
      <c r="AB164" s="100" t="s">
        <v>105</v>
      </c>
      <c r="AC164" t="s">
        <v>26</v>
      </c>
      <c r="AE164">
        <f>attached_iron!W24</f>
        <v>0</v>
      </c>
      <c r="AF164">
        <f>attached_iron!AU24</f>
        <v>0</v>
      </c>
      <c r="AG164">
        <f>attached_iron!BS24</f>
        <v>0</v>
      </c>
      <c r="AH164">
        <f>attached_iron!CQ24</f>
        <v>0</v>
      </c>
      <c r="AI164">
        <f>attached_iron!DO24</f>
        <v>0</v>
      </c>
      <c r="AJ164">
        <f>attached_iron!EM24</f>
        <v>0</v>
      </c>
      <c r="AK164">
        <f>attached_iron!FK24</f>
        <v>0</v>
      </c>
    </row>
    <row r="165" ht="14.5" spans="1:40">
      <c r="A165" s="100" t="s">
        <v>72</v>
      </c>
      <c r="B165" s="100" t="s">
        <v>106</v>
      </c>
      <c r="AA165" s="100" t="s">
        <v>72</v>
      </c>
      <c r="AB165" s="100" t="s">
        <v>106</v>
      </c>
      <c r="AE165">
        <v>30</v>
      </c>
      <c r="AF165">
        <v>30</v>
      </c>
      <c r="AG165">
        <v>30</v>
      </c>
      <c r="AH165">
        <v>30</v>
      </c>
      <c r="AI165">
        <v>30</v>
      </c>
      <c r="AJ165">
        <v>30</v>
      </c>
      <c r="AK165">
        <v>30</v>
      </c>
      <c r="AN165" t="s">
        <v>115</v>
      </c>
    </row>
    <row r="166" ht="14.5" spans="1:40">
      <c r="A166" s="100" t="s">
        <v>72</v>
      </c>
      <c r="B166" s="100" t="s">
        <v>108</v>
      </c>
      <c r="C166" t="s">
        <v>39</v>
      </c>
      <c r="E166" t="str">
        <f t="shared" ref="E166" si="91">C166</f>
        <v>INDIRON</v>
      </c>
      <c r="F166" t="str">
        <f t="shared" ref="F166:K166" si="92">E166</f>
        <v>INDIRON</v>
      </c>
      <c r="G166" t="str">
        <f t="shared" si="92"/>
        <v>INDIRON</v>
      </c>
      <c r="H166" t="str">
        <f t="shared" si="92"/>
        <v>INDIRON</v>
      </c>
      <c r="I166" t="str">
        <f t="shared" si="92"/>
        <v>INDIRON</v>
      </c>
      <c r="J166" t="str">
        <f t="shared" si="92"/>
        <v>INDIRON</v>
      </c>
      <c r="K166" t="str">
        <f t="shared" si="92"/>
        <v>INDIRON</v>
      </c>
      <c r="AA166" s="100" t="s">
        <v>72</v>
      </c>
      <c r="AB166" s="100" t="s">
        <v>109</v>
      </c>
      <c r="AC166" t="s">
        <v>122</v>
      </c>
      <c r="AN166" s="110" t="s">
        <v>123</v>
      </c>
    </row>
    <row r="167" ht="14.5" spans="1:28">
      <c r="A167" s="100" t="s">
        <v>72</v>
      </c>
      <c r="B167" s="100" t="s">
        <v>111</v>
      </c>
      <c r="AA167" s="100" t="s">
        <v>72</v>
      </c>
      <c r="AB167" s="100" t="s">
        <v>111</v>
      </c>
    </row>
    <row r="168" ht="14.5" spans="1:29">
      <c r="A168" s="100" t="s">
        <v>72</v>
      </c>
      <c r="B168" s="102" t="s">
        <v>112</v>
      </c>
      <c r="C168" s="100"/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AA168" s="100"/>
      <c r="AB168" s="100"/>
      <c r="AC168" s="100"/>
    </row>
    <row r="169" ht="14.5" spans="1:29">
      <c r="A169" s="100" t="s">
        <v>72</v>
      </c>
      <c r="B169" s="102" t="s">
        <v>113</v>
      </c>
      <c r="C169" s="100"/>
      <c r="E169">
        <v>0.95</v>
      </c>
      <c r="F169">
        <v>0.95</v>
      </c>
      <c r="G169">
        <v>0.95</v>
      </c>
      <c r="H169">
        <v>0.95</v>
      </c>
      <c r="I169">
        <v>0.95</v>
      </c>
      <c r="J169">
        <v>0.95</v>
      </c>
      <c r="K169">
        <v>0.95</v>
      </c>
      <c r="AA169" s="100"/>
      <c r="AB169" s="100"/>
      <c r="AC169" s="100"/>
    </row>
    <row r="170" ht="14.5" spans="1:37">
      <c r="A170" s="100" t="s">
        <v>72</v>
      </c>
      <c r="B170" s="102" t="s">
        <v>114</v>
      </c>
      <c r="C170" t="s">
        <v>13</v>
      </c>
      <c r="E170" s="89">
        <f>AVERAGE(F170:H170,J170:K170)</f>
        <v>0.247951048458341</v>
      </c>
      <c r="F170">
        <f t="shared" ref="F170" si="93">AF155/SUM(AF155:AF164)</f>
        <v>0</v>
      </c>
      <c r="G170">
        <f t="shared" ref="G170" si="94">AG155/SUM(AG155:AG164)</f>
        <v>0.0773620798985415</v>
      </c>
      <c r="H170">
        <f t="shared" ref="H170" si="95">AH155/SUM(AH155:AH164)</f>
        <v>0.555555555555556</v>
      </c>
      <c r="I170" s="89">
        <f>E170</f>
        <v>0.247951048458341</v>
      </c>
      <c r="J170">
        <f t="shared" ref="J170:K170" si="96">AJ155/SUM(AJ155:AJ164)</f>
        <v>0.384615384615385</v>
      </c>
      <c r="K170">
        <f t="shared" si="96"/>
        <v>0.222222222222222</v>
      </c>
      <c r="AA170" s="100" t="s">
        <v>72</v>
      </c>
      <c r="AB170" s="100" t="s">
        <v>105</v>
      </c>
      <c r="AC170" t="s">
        <v>13</v>
      </c>
      <c r="AE170">
        <v>0</v>
      </c>
      <c r="AF170">
        <v>0</v>
      </c>
      <c r="AG170">
        <f>attached_iron!BS30</f>
        <v>0</v>
      </c>
      <c r="AH170">
        <f>attached_iron!CQ30</f>
        <v>0</v>
      </c>
      <c r="AI170">
        <v>0</v>
      </c>
      <c r="AJ170">
        <f>attached_iron!EM30</f>
        <v>0</v>
      </c>
      <c r="AK170">
        <f>attached_iron!FK30</f>
        <v>0</v>
      </c>
    </row>
    <row r="171" ht="14.5" spans="1:37">
      <c r="A171" s="100" t="s">
        <v>72</v>
      </c>
      <c r="B171" s="102" t="s">
        <v>114</v>
      </c>
      <c r="C171" t="s">
        <v>16</v>
      </c>
      <c r="E171" s="89">
        <f t="shared" ref="E171:E179" si="97">AVERAGE(F171:H171,J171:K171)</f>
        <v>0.410138800817304</v>
      </c>
      <c r="F171">
        <f t="shared" ref="F171" si="98">AF156/SUM(AF155:AF164)</f>
        <v>0</v>
      </c>
      <c r="G171">
        <f t="shared" ref="G171:H171" si="99">AG156/SUM(AG155:AG164)</f>
        <v>0.328471781864299</v>
      </c>
      <c r="H171">
        <f t="shared" si="99"/>
        <v>0.444444444444444</v>
      </c>
      <c r="I171" s="89">
        <f t="shared" ref="I171:I179" si="100">E171</f>
        <v>0.410138800817304</v>
      </c>
      <c r="J171">
        <f t="shared" ref="J171:K171" si="101">AJ156/SUM(AJ155:AJ164)</f>
        <v>0.5</v>
      </c>
      <c r="K171">
        <f t="shared" si="101"/>
        <v>0.777777777777778</v>
      </c>
      <c r="AA171" s="100" t="s">
        <v>72</v>
      </c>
      <c r="AB171" s="100" t="s">
        <v>105</v>
      </c>
      <c r="AC171" t="s">
        <v>16</v>
      </c>
      <c r="AE171">
        <f>attached_iron!W31</f>
        <v>0</v>
      </c>
      <c r="AF171">
        <v>0</v>
      </c>
      <c r="AG171">
        <f>attached_iron!BS31</f>
        <v>0.1</v>
      </c>
      <c r="AH171">
        <f>attached_iron!CQ31</f>
        <v>1.2</v>
      </c>
      <c r="AI171">
        <v>0</v>
      </c>
      <c r="AJ171">
        <f>attached_iron!EM31</f>
        <v>0</v>
      </c>
      <c r="AK171">
        <f>attached_iron!FK31</f>
        <v>0</v>
      </c>
    </row>
    <row r="172" ht="14.5" spans="1:37">
      <c r="A172" s="100" t="s">
        <v>72</v>
      </c>
      <c r="B172" s="102" t="s">
        <v>114</v>
      </c>
      <c r="C172" t="s">
        <v>18</v>
      </c>
      <c r="E172" s="89">
        <f t="shared" si="97"/>
        <v>0.00858006926491391</v>
      </c>
      <c r="F172">
        <f t="shared" ref="F172:H172" si="102">AF157/SUM(AF155:AF164)</f>
        <v>0</v>
      </c>
      <c r="G172">
        <f t="shared" si="102"/>
        <v>0.00443880786303107</v>
      </c>
      <c r="H172">
        <f t="shared" si="102"/>
        <v>0</v>
      </c>
      <c r="I172" s="89">
        <f t="shared" si="100"/>
        <v>0.00858006926491391</v>
      </c>
      <c r="J172">
        <f t="shared" ref="J172:K172" si="103">AJ157/SUM(AJ155:AJ164)</f>
        <v>0.0384615384615385</v>
      </c>
      <c r="K172">
        <f t="shared" si="103"/>
        <v>0</v>
      </c>
      <c r="AA172" s="100" t="s">
        <v>72</v>
      </c>
      <c r="AB172" s="100" t="s">
        <v>105</v>
      </c>
      <c r="AC172" t="s">
        <v>18</v>
      </c>
      <c r="AE172">
        <f>attached_iron!W32</f>
        <v>25</v>
      </c>
      <c r="AF172">
        <v>0</v>
      </c>
      <c r="AG172">
        <f>attached_iron!BS32</f>
        <v>0.1</v>
      </c>
      <c r="AH172">
        <f>attached_iron!CQ32</f>
        <v>0.4</v>
      </c>
      <c r="AI172">
        <v>0</v>
      </c>
      <c r="AJ172">
        <f>attached_iron!EM32</f>
        <v>0</v>
      </c>
      <c r="AK172">
        <f>attached_iron!FK32</f>
        <v>1</v>
      </c>
    </row>
    <row r="173" ht="14.5" spans="1:37">
      <c r="A173" s="100" t="s">
        <v>72</v>
      </c>
      <c r="B173" s="102" t="s">
        <v>114</v>
      </c>
      <c r="C173" t="s">
        <v>19</v>
      </c>
      <c r="E173" s="89">
        <f t="shared" si="97"/>
        <v>0</v>
      </c>
      <c r="F173">
        <f t="shared" ref="F173:H173" si="104">AF158/SUM(AF155:AF164)</f>
        <v>0</v>
      </c>
      <c r="G173">
        <f t="shared" si="104"/>
        <v>0</v>
      </c>
      <c r="H173">
        <f t="shared" si="104"/>
        <v>0</v>
      </c>
      <c r="I173" s="89">
        <f t="shared" si="100"/>
        <v>0</v>
      </c>
      <c r="J173">
        <f t="shared" ref="J173:K173" si="105">AJ158/SUM(AJ155:AJ164)</f>
        <v>0</v>
      </c>
      <c r="K173">
        <f t="shared" si="105"/>
        <v>0</v>
      </c>
      <c r="AA173" s="100" t="s">
        <v>72</v>
      </c>
      <c r="AB173" s="100" t="s">
        <v>105</v>
      </c>
      <c r="AC173" t="s">
        <v>19</v>
      </c>
      <c r="AE173">
        <f>attached_iron!W33</f>
        <v>0</v>
      </c>
      <c r="AF173">
        <f>attached_iron!AU33</f>
        <v>0</v>
      </c>
      <c r="AG173">
        <f>attached_iron!BS33</f>
        <v>4.8</v>
      </c>
      <c r="AH173">
        <f>attached_iron!CQ33</f>
        <v>0</v>
      </c>
      <c r="AI173">
        <f>attached_iron!DO33</f>
        <v>0</v>
      </c>
      <c r="AJ173">
        <f>attached_iron!EM33</f>
        <v>7.7</v>
      </c>
      <c r="AK173">
        <f>attached_iron!FK33</f>
        <v>0</v>
      </c>
    </row>
    <row r="174" ht="14.5" spans="1:37">
      <c r="A174" s="100" t="s">
        <v>72</v>
      </c>
      <c r="B174" s="102" t="s">
        <v>114</v>
      </c>
      <c r="C174" t="s">
        <v>20</v>
      </c>
      <c r="E174" s="89">
        <f t="shared" si="97"/>
        <v>0.000126823081800888</v>
      </c>
      <c r="F174">
        <f t="shared" ref="F174:H174" si="106">AF159/SUM(AF155:AF164)</f>
        <v>0</v>
      </c>
      <c r="G174">
        <f t="shared" si="106"/>
        <v>0.000634115409004439</v>
      </c>
      <c r="H174">
        <f t="shared" si="106"/>
        <v>0</v>
      </c>
      <c r="I174" s="89">
        <f t="shared" si="100"/>
        <v>0.000126823081800888</v>
      </c>
      <c r="J174">
        <f t="shared" ref="J174:K174" si="107">AJ159/SUM(AJ155:AJ164)</f>
        <v>0</v>
      </c>
      <c r="K174">
        <f t="shared" si="107"/>
        <v>0</v>
      </c>
      <c r="AA174" s="100" t="s">
        <v>72</v>
      </c>
      <c r="AB174" s="100" t="s">
        <v>105</v>
      </c>
      <c r="AC174" t="s">
        <v>20</v>
      </c>
      <c r="AE174">
        <f>attached_iron!W34</f>
        <v>0</v>
      </c>
      <c r="AF174">
        <f>attached_iron!AU34</f>
        <v>0.6</v>
      </c>
      <c r="AG174">
        <f>attached_iron!BS34</f>
        <v>54.1</v>
      </c>
      <c r="AH174">
        <f>attached_iron!CQ34</f>
        <v>0</v>
      </c>
      <c r="AI174">
        <f>attached_iron!DO34</f>
        <v>0</v>
      </c>
      <c r="AJ174">
        <f>attached_iron!EM34</f>
        <v>0</v>
      </c>
      <c r="AK174">
        <f>attached_iron!FK34</f>
        <v>0</v>
      </c>
    </row>
    <row r="175" ht="14.5" spans="1:37">
      <c r="A175" s="100" t="s">
        <v>72</v>
      </c>
      <c r="B175" s="102" t="s">
        <v>114</v>
      </c>
      <c r="C175" t="s">
        <v>11</v>
      </c>
      <c r="E175" s="89">
        <f t="shared" si="97"/>
        <v>0.133460156415134</v>
      </c>
      <c r="F175">
        <f t="shared" ref="F175:H175" si="108">AF160/SUM(AF155:AF164)</f>
        <v>0.666666666666667</v>
      </c>
      <c r="G175">
        <f t="shared" si="108"/>
        <v>0.000634115409004439</v>
      </c>
      <c r="H175">
        <f t="shared" si="108"/>
        <v>0</v>
      </c>
      <c r="I175" s="89">
        <f t="shared" si="100"/>
        <v>0.133460156415134</v>
      </c>
      <c r="J175">
        <f t="shared" ref="J175:K175" si="109">AJ160/SUM(AJ155:AJ164)</f>
        <v>0</v>
      </c>
      <c r="K175">
        <f t="shared" si="109"/>
        <v>0</v>
      </c>
      <c r="AA175" s="100" t="s">
        <v>72</v>
      </c>
      <c r="AB175" s="100" t="s">
        <v>105</v>
      </c>
      <c r="AC175" t="s">
        <v>11</v>
      </c>
      <c r="AE175">
        <f>attached_iron!W35</f>
        <v>0</v>
      </c>
      <c r="AF175">
        <f>attached_iron!AU35</f>
        <v>0</v>
      </c>
      <c r="AG175">
        <f>attached_iron!BS35</f>
        <v>0</v>
      </c>
      <c r="AH175">
        <f>attached_iron!CQ35</f>
        <v>0</v>
      </c>
      <c r="AI175">
        <f>attached_iron!DO35</f>
        <v>0</v>
      </c>
      <c r="AJ175">
        <f>attached_iron!EM35</f>
        <v>0</v>
      </c>
      <c r="AK175">
        <f>attached_iron!FK35</f>
        <v>0</v>
      </c>
    </row>
    <row r="176" ht="14.5" spans="1:37">
      <c r="A176" s="100" t="s">
        <v>72</v>
      </c>
      <c r="B176" s="102" t="s">
        <v>114</v>
      </c>
      <c r="C176" t="s">
        <v>21</v>
      </c>
      <c r="E176" s="89">
        <f t="shared" si="97"/>
        <v>0.024896346519682</v>
      </c>
      <c r="F176">
        <f t="shared" ref="F176:H176" si="110">AF161/SUM(AF155:AF164)</f>
        <v>0</v>
      </c>
      <c r="G176">
        <f t="shared" si="110"/>
        <v>0.0475586556753329</v>
      </c>
      <c r="H176">
        <f t="shared" si="110"/>
        <v>0</v>
      </c>
      <c r="I176" s="89">
        <f t="shared" si="100"/>
        <v>0.024896346519682</v>
      </c>
      <c r="J176">
        <f t="shared" ref="J176:K176" si="111">AJ161/SUM(AJ155:AJ164)</f>
        <v>0.0769230769230769</v>
      </c>
      <c r="K176">
        <f t="shared" si="111"/>
        <v>0</v>
      </c>
      <c r="AA176" s="100" t="s">
        <v>72</v>
      </c>
      <c r="AB176" s="100" t="s">
        <v>105</v>
      </c>
      <c r="AC176" t="s">
        <v>21</v>
      </c>
      <c r="AE176">
        <f>attached_iron!W36</f>
        <v>0</v>
      </c>
      <c r="AF176">
        <f>attached_iron!AU36</f>
        <v>0</v>
      </c>
      <c r="AG176">
        <f>attached_iron!BS36</f>
        <v>0</v>
      </c>
      <c r="AH176">
        <f>attached_iron!CQ36</f>
        <v>0</v>
      </c>
      <c r="AI176">
        <f>attached_iron!DO36</f>
        <v>0</v>
      </c>
      <c r="AJ176">
        <f>attached_iron!EM36</f>
        <v>0</v>
      </c>
      <c r="AK176">
        <f>attached_iron!FK36</f>
        <v>0</v>
      </c>
    </row>
    <row r="177" ht="14.5" spans="1:37">
      <c r="A177" s="100" t="s">
        <v>72</v>
      </c>
      <c r="B177" s="102" t="s">
        <v>114</v>
      </c>
      <c r="C177" t="s">
        <v>23</v>
      </c>
      <c r="E177" s="89">
        <f t="shared" si="97"/>
        <v>0.174846755442824</v>
      </c>
      <c r="F177">
        <f t="shared" ref="F177:H177" si="112">AF162/SUM(AF155:AF164)</f>
        <v>0.333333333333333</v>
      </c>
      <c r="G177">
        <f t="shared" si="112"/>
        <v>0.540900443880786</v>
      </c>
      <c r="H177">
        <f t="shared" si="112"/>
        <v>0</v>
      </c>
      <c r="I177" s="89">
        <f t="shared" si="100"/>
        <v>0.174846755442824</v>
      </c>
      <c r="J177">
        <f t="shared" ref="J177:K177" si="113">AJ162/SUM(AJ155:AJ164)</f>
        <v>0</v>
      </c>
      <c r="K177">
        <f t="shared" si="113"/>
        <v>0</v>
      </c>
      <c r="AA177" s="100" t="s">
        <v>72</v>
      </c>
      <c r="AB177" s="100" t="s">
        <v>105</v>
      </c>
      <c r="AC177" t="s">
        <v>23</v>
      </c>
      <c r="AE177">
        <f>attached_iron!W37</f>
        <v>0</v>
      </c>
      <c r="AF177">
        <f>attached_iron!AU37</f>
        <v>0</v>
      </c>
      <c r="AG177">
        <f>attached_iron!BS37</f>
        <v>0</v>
      </c>
      <c r="AH177">
        <f>attached_iron!CQ37</f>
        <v>0</v>
      </c>
      <c r="AI177">
        <f>attached_iron!DO37</f>
        <v>0</v>
      </c>
      <c r="AJ177">
        <f>attached_iron!EM37</f>
        <v>0</v>
      </c>
      <c r="AK177">
        <f>attached_iron!FK37</f>
        <v>0</v>
      </c>
    </row>
    <row r="178" ht="14.5" spans="1:37">
      <c r="A178" s="100" t="s">
        <v>72</v>
      </c>
      <c r="B178" s="102" t="s">
        <v>114</v>
      </c>
      <c r="C178" t="s">
        <v>25</v>
      </c>
      <c r="E178" s="89">
        <f t="shared" si="97"/>
        <v>0</v>
      </c>
      <c r="F178">
        <f t="shared" ref="F178:H178" si="114">AF163/SUM(AF155:AF164)</f>
        <v>0</v>
      </c>
      <c r="G178">
        <f t="shared" si="114"/>
        <v>0</v>
      </c>
      <c r="H178">
        <f t="shared" si="114"/>
        <v>0</v>
      </c>
      <c r="I178" s="89">
        <f t="shared" si="100"/>
        <v>0</v>
      </c>
      <c r="J178">
        <f t="shared" ref="J178:K178" si="115">AJ163/SUM(AJ155:AJ164)</f>
        <v>0</v>
      </c>
      <c r="K178">
        <f t="shared" si="115"/>
        <v>0</v>
      </c>
      <c r="AA178" s="100" t="s">
        <v>72</v>
      </c>
      <c r="AB178" s="100" t="s">
        <v>105</v>
      </c>
      <c r="AC178" t="s">
        <v>25</v>
      </c>
      <c r="AE178">
        <f>attached_iron!W38</f>
        <v>0</v>
      </c>
      <c r="AF178">
        <f>attached_iron!AU38</f>
        <v>0.2</v>
      </c>
      <c r="AG178">
        <f>attached_iron!BS38</f>
        <v>11.1</v>
      </c>
      <c r="AH178">
        <f>attached_iron!CQ38</f>
        <v>0</v>
      </c>
      <c r="AI178">
        <f>attached_iron!DO38</f>
        <v>0.1</v>
      </c>
      <c r="AJ178">
        <f>attached_iron!EM38</f>
        <v>0.1</v>
      </c>
      <c r="AK178">
        <f>attached_iron!FK38</f>
        <v>0</v>
      </c>
    </row>
    <row r="179" ht="14.5" spans="1:37">
      <c r="A179" s="100" t="s">
        <v>72</v>
      </c>
      <c r="B179" s="102" t="s">
        <v>114</v>
      </c>
      <c r="C179" t="s">
        <v>26</v>
      </c>
      <c r="E179" s="89">
        <f t="shared" si="97"/>
        <v>0</v>
      </c>
      <c r="F179">
        <f t="shared" ref="F179:H179" si="116">AF164/SUM(AF155:AF164)</f>
        <v>0</v>
      </c>
      <c r="G179">
        <f t="shared" si="116"/>
        <v>0</v>
      </c>
      <c r="H179">
        <f t="shared" si="116"/>
        <v>0</v>
      </c>
      <c r="I179" s="89">
        <f t="shared" si="100"/>
        <v>0</v>
      </c>
      <c r="J179">
        <f t="shared" ref="J179:K179" si="117">AJ164/SUM(AJ155:AJ164)</f>
        <v>0</v>
      </c>
      <c r="K179">
        <f t="shared" si="117"/>
        <v>0</v>
      </c>
      <c r="AA179" s="100" t="s">
        <v>72</v>
      </c>
      <c r="AB179" s="100" t="s">
        <v>105</v>
      </c>
      <c r="AC179" t="s">
        <v>26</v>
      </c>
      <c r="AE179">
        <f>attached_iron!W39</f>
        <v>0</v>
      </c>
      <c r="AF179">
        <f>attached_iron!AU39</f>
        <v>0</v>
      </c>
      <c r="AG179">
        <f>attached_iron!BS39</f>
        <v>0</v>
      </c>
      <c r="AH179">
        <f>attached_iron!CQ39</f>
        <v>0</v>
      </c>
      <c r="AI179">
        <f>attached_iron!DO39</f>
        <v>0</v>
      </c>
      <c r="AJ179">
        <f>attached_iron!EM39</f>
        <v>0</v>
      </c>
      <c r="AK179">
        <f>attached_iron!FK39</f>
        <v>0</v>
      </c>
    </row>
    <row r="180" ht="14.5" spans="1:27">
      <c r="A180" s="100" t="s">
        <v>64</v>
      </c>
      <c r="AA180" s="100" t="s">
        <v>64</v>
      </c>
    </row>
    <row r="181" spans="1:37">
      <c r="A181" s="103" t="s">
        <v>95</v>
      </c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AA181" s="103" t="s">
        <v>95</v>
      </c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</row>
    <row r="182" ht="14.5" spans="1:37">
      <c r="A182" s="100" t="s">
        <v>73</v>
      </c>
      <c r="B182" s="100" t="s">
        <v>104</v>
      </c>
      <c r="C182" t="s">
        <v>13</v>
      </c>
      <c r="E182" t="str">
        <f t="shared" ref="E182:E191" si="118">C182</f>
        <v>INDELC</v>
      </c>
      <c r="F182" t="str">
        <f t="shared" ref="F182:K191" si="119">E182</f>
        <v>INDELC</v>
      </c>
      <c r="G182" t="str">
        <f t="shared" si="119"/>
        <v>INDELC</v>
      </c>
      <c r="H182" t="str">
        <f t="shared" si="119"/>
        <v>INDELC</v>
      </c>
      <c r="I182" t="str">
        <f t="shared" si="119"/>
        <v>INDELC</v>
      </c>
      <c r="J182" t="str">
        <f t="shared" si="119"/>
        <v>INDELC</v>
      </c>
      <c r="K182" t="str">
        <f t="shared" si="119"/>
        <v>INDELC</v>
      </c>
      <c r="AA182" s="100" t="s">
        <v>73</v>
      </c>
      <c r="AB182" s="100" t="s">
        <v>105</v>
      </c>
      <c r="AC182" t="s">
        <v>13</v>
      </c>
      <c r="AE182">
        <v>0</v>
      </c>
      <c r="AF182">
        <f>attached_others!AU15</f>
        <v>39</v>
      </c>
      <c r="AG182">
        <f>attached_others!BS15</f>
        <v>56.9</v>
      </c>
      <c r="AH182">
        <f>attached_others!CQ15</f>
        <v>5.1</v>
      </c>
      <c r="AI182">
        <f>attached_others!DO15</f>
        <v>2.7</v>
      </c>
      <c r="AJ182">
        <f>attached_others!EM15</f>
        <v>13.3</v>
      </c>
      <c r="AK182">
        <v>0</v>
      </c>
    </row>
    <row r="183" ht="14.5" spans="1:37">
      <c r="A183" s="100" t="s">
        <v>73</v>
      </c>
      <c r="B183" s="100" t="s">
        <v>104</v>
      </c>
      <c r="C183" t="s">
        <v>16</v>
      </c>
      <c r="E183" t="str">
        <f t="shared" si="118"/>
        <v>INDGAS</v>
      </c>
      <c r="F183" t="str">
        <f t="shared" si="119"/>
        <v>INDGAS</v>
      </c>
      <c r="G183" t="str">
        <f t="shared" si="119"/>
        <v>INDGAS</v>
      </c>
      <c r="H183" t="str">
        <f t="shared" si="119"/>
        <v>INDGAS</v>
      </c>
      <c r="I183" t="str">
        <f t="shared" si="119"/>
        <v>INDGAS</v>
      </c>
      <c r="J183" t="str">
        <f t="shared" si="119"/>
        <v>INDGAS</v>
      </c>
      <c r="K183" t="str">
        <f t="shared" si="119"/>
        <v>INDGAS</v>
      </c>
      <c r="AA183" s="100" t="s">
        <v>73</v>
      </c>
      <c r="AB183" s="100" t="s">
        <v>105</v>
      </c>
      <c r="AC183" t="s">
        <v>16</v>
      </c>
      <c r="AE183">
        <f>attached_others!W16</f>
        <v>7.2</v>
      </c>
      <c r="AF183">
        <f>attached_others!AU16</f>
        <v>39.2</v>
      </c>
      <c r="AG183">
        <f>attached_others!BS16</f>
        <v>90</v>
      </c>
      <c r="AH183">
        <f>attached_others!CQ16</f>
        <v>12.2</v>
      </c>
      <c r="AI183">
        <f>attached_others!DO16</f>
        <v>6.6</v>
      </c>
      <c r="AJ183">
        <f>attached_others!EM16</f>
        <v>32</v>
      </c>
      <c r="AK183">
        <f>attached_others!FK16</f>
        <v>20.9</v>
      </c>
    </row>
    <row r="184" ht="14.5" spans="1:37">
      <c r="A184" s="100" t="s">
        <v>73</v>
      </c>
      <c r="B184" s="100" t="s">
        <v>104</v>
      </c>
      <c r="C184" t="s">
        <v>18</v>
      </c>
      <c r="E184" t="str">
        <f t="shared" si="118"/>
        <v>INDDSTLFO</v>
      </c>
      <c r="F184" t="str">
        <f t="shared" si="119"/>
        <v>INDDSTLFO</v>
      </c>
      <c r="G184" t="str">
        <f t="shared" si="119"/>
        <v>INDDSTLFO</v>
      </c>
      <c r="H184" t="str">
        <f t="shared" si="119"/>
        <v>INDDSTLFO</v>
      </c>
      <c r="I184" t="str">
        <f t="shared" si="119"/>
        <v>INDDSTLFO</v>
      </c>
      <c r="J184" t="str">
        <f t="shared" si="119"/>
        <v>INDDSTLFO</v>
      </c>
      <c r="K184" t="str">
        <f t="shared" si="119"/>
        <v>INDDSTLFO</v>
      </c>
      <c r="AA184" s="100" t="s">
        <v>73</v>
      </c>
      <c r="AB184" s="100" t="s">
        <v>105</v>
      </c>
      <c r="AC184" t="s">
        <v>18</v>
      </c>
      <c r="AE184">
        <f>attached_others!W17</f>
        <v>1.4</v>
      </c>
      <c r="AF184">
        <v>0</v>
      </c>
      <c r="AG184">
        <f>attached_others!BS17</f>
        <v>1.9</v>
      </c>
      <c r="AH184">
        <v>0</v>
      </c>
      <c r="AI184">
        <f>attached_others!DO17</f>
        <v>0.1</v>
      </c>
      <c r="AJ184">
        <v>0</v>
      </c>
      <c r="AK184">
        <v>0</v>
      </c>
    </row>
    <row r="185" ht="14.5" spans="1:37">
      <c r="A185" s="100" t="s">
        <v>73</v>
      </c>
      <c r="B185" s="100" t="s">
        <v>104</v>
      </c>
      <c r="C185" t="s">
        <v>19</v>
      </c>
      <c r="E185" t="str">
        <f t="shared" si="118"/>
        <v>INDHFO</v>
      </c>
      <c r="F185" t="str">
        <f t="shared" si="119"/>
        <v>INDHFO</v>
      </c>
      <c r="G185" t="str">
        <f t="shared" si="119"/>
        <v>INDHFO</v>
      </c>
      <c r="H185" t="str">
        <f t="shared" si="119"/>
        <v>INDHFO</v>
      </c>
      <c r="I185" t="str">
        <f t="shared" si="119"/>
        <v>INDHFO</v>
      </c>
      <c r="J185" t="str">
        <f t="shared" si="119"/>
        <v>INDHFO</v>
      </c>
      <c r="K185" t="str">
        <f t="shared" si="119"/>
        <v>INDHFO</v>
      </c>
      <c r="AA185" s="100" t="s">
        <v>73</v>
      </c>
      <c r="AB185" s="100" t="s">
        <v>105</v>
      </c>
      <c r="AC185" t="s">
        <v>19</v>
      </c>
      <c r="AE185">
        <v>0</v>
      </c>
      <c r="AF185">
        <f>attached_others!AU18</f>
        <v>0.1</v>
      </c>
      <c r="AG185">
        <f>attached_others!BS18</f>
        <v>0.3</v>
      </c>
      <c r="AH185">
        <f>attached_others!CQ18</f>
        <v>0</v>
      </c>
      <c r="AI185">
        <f>attached_others!DO18</f>
        <v>0</v>
      </c>
      <c r="AJ185">
        <f>attached_others!EM18</f>
        <v>0</v>
      </c>
      <c r="AK185">
        <f>attached_others!FK18</f>
        <v>0</v>
      </c>
    </row>
    <row r="186" ht="14.5" spans="1:37">
      <c r="A186" s="100" t="s">
        <v>73</v>
      </c>
      <c r="B186" s="100" t="s">
        <v>104</v>
      </c>
      <c r="C186" t="s">
        <v>20</v>
      </c>
      <c r="E186" t="str">
        <f t="shared" si="118"/>
        <v>INDSGPC</v>
      </c>
      <c r="F186" t="str">
        <f t="shared" si="119"/>
        <v>INDSGPC</v>
      </c>
      <c r="G186" t="str">
        <f t="shared" si="119"/>
        <v>INDSGPC</v>
      </c>
      <c r="H186" t="str">
        <f t="shared" si="119"/>
        <v>INDSGPC</v>
      </c>
      <c r="I186" t="str">
        <f t="shared" si="119"/>
        <v>INDSGPC</v>
      </c>
      <c r="J186" t="str">
        <f t="shared" si="119"/>
        <v>INDSGPC</v>
      </c>
      <c r="K186" t="str">
        <f t="shared" si="119"/>
        <v>INDSGPC</v>
      </c>
      <c r="AA186" s="100" t="s">
        <v>73</v>
      </c>
      <c r="AB186" s="100" t="s">
        <v>105</v>
      </c>
      <c r="AC186" t="s">
        <v>20</v>
      </c>
      <c r="AE186">
        <f>attached_others!W19</f>
        <v>0</v>
      </c>
      <c r="AF186">
        <f>attached_others!AU19</f>
        <v>0.3</v>
      </c>
      <c r="AG186">
        <f>attached_others!BS19</f>
        <v>2.2</v>
      </c>
      <c r="AH186">
        <f>attached_others!CQ19</f>
        <v>0.3</v>
      </c>
      <c r="AI186">
        <f>attached_others!DO19</f>
        <v>0</v>
      </c>
      <c r="AJ186">
        <f>attached_others!EM19</f>
        <v>0</v>
      </c>
      <c r="AK186">
        <f>attached_others!FK19</f>
        <v>0</v>
      </c>
    </row>
    <row r="187" ht="14.5" spans="1:37">
      <c r="A187" s="100" t="s">
        <v>73</v>
      </c>
      <c r="B187" s="100" t="s">
        <v>104</v>
      </c>
      <c r="C187" t="s">
        <v>11</v>
      </c>
      <c r="E187" t="str">
        <f t="shared" si="118"/>
        <v>INDLPG</v>
      </c>
      <c r="F187" t="str">
        <f t="shared" si="119"/>
        <v>INDLPG</v>
      </c>
      <c r="G187" t="str">
        <f t="shared" si="119"/>
        <v>INDLPG</v>
      </c>
      <c r="H187" t="str">
        <f t="shared" si="119"/>
        <v>INDLPG</v>
      </c>
      <c r="I187" t="str">
        <f t="shared" si="119"/>
        <v>INDLPG</v>
      </c>
      <c r="J187" t="str">
        <f t="shared" si="119"/>
        <v>INDLPG</v>
      </c>
      <c r="K187" t="str">
        <f t="shared" si="119"/>
        <v>INDLPG</v>
      </c>
      <c r="AA187" s="100" t="s">
        <v>73</v>
      </c>
      <c r="AB187" s="100" t="s">
        <v>105</v>
      </c>
      <c r="AC187" t="s">
        <v>11</v>
      </c>
      <c r="AE187">
        <v>0</v>
      </c>
      <c r="AF187">
        <f>attached_others!AU20</f>
        <v>2</v>
      </c>
      <c r="AG187">
        <f>attached_others!BS20</f>
        <v>1.2</v>
      </c>
      <c r="AH187">
        <f>attached_others!CQ20</f>
        <v>0</v>
      </c>
      <c r="AI187">
        <f>attached_others!DO20</f>
        <v>0</v>
      </c>
      <c r="AJ187">
        <v>0</v>
      </c>
      <c r="AK187">
        <v>0</v>
      </c>
    </row>
    <row r="188" ht="14.5" spans="1:37">
      <c r="A188" s="100" t="s">
        <v>73</v>
      </c>
      <c r="B188" s="100" t="s">
        <v>104</v>
      </c>
      <c r="C188" t="s">
        <v>21</v>
      </c>
      <c r="E188" t="str">
        <f t="shared" si="118"/>
        <v>INDCOA</v>
      </c>
      <c r="F188" t="str">
        <f t="shared" si="119"/>
        <v>INDCOA</v>
      </c>
      <c r="G188" t="str">
        <f t="shared" si="119"/>
        <v>INDCOA</v>
      </c>
      <c r="H188" t="str">
        <f t="shared" si="119"/>
        <v>INDCOA</v>
      </c>
      <c r="I188" t="str">
        <f t="shared" si="119"/>
        <v>INDCOA</v>
      </c>
      <c r="J188" t="str">
        <f t="shared" si="119"/>
        <v>INDCOA</v>
      </c>
      <c r="K188" t="str">
        <f t="shared" si="119"/>
        <v>INDCOA</v>
      </c>
      <c r="AA188" s="100" t="s">
        <v>73</v>
      </c>
      <c r="AB188" s="100" t="s">
        <v>105</v>
      </c>
      <c r="AC188" t="s">
        <v>21</v>
      </c>
      <c r="AE188">
        <f>attached_others!W21</f>
        <v>0</v>
      </c>
      <c r="AF188">
        <v>0</v>
      </c>
      <c r="AG188">
        <f>attached_others!BS21</f>
        <v>0.6</v>
      </c>
      <c r="AH188">
        <f>attached_others!CQ21</f>
        <v>0.3</v>
      </c>
      <c r="AI188">
        <f>attached_others!DO21</f>
        <v>0</v>
      </c>
      <c r="AJ188">
        <v>0</v>
      </c>
      <c r="AK188">
        <f>attached_others!FK21</f>
        <v>0</v>
      </c>
    </row>
    <row r="189" ht="14.5" spans="1:37">
      <c r="A189" s="100" t="s">
        <v>73</v>
      </c>
      <c r="B189" s="100" t="s">
        <v>104</v>
      </c>
      <c r="C189" t="s">
        <v>23</v>
      </c>
      <c r="E189" t="str">
        <f t="shared" si="118"/>
        <v>INDCOKE</v>
      </c>
      <c r="F189" t="str">
        <f t="shared" si="119"/>
        <v>INDCOKE</v>
      </c>
      <c r="G189" t="str">
        <f t="shared" si="119"/>
        <v>INDCOKE</v>
      </c>
      <c r="H189" t="str">
        <f t="shared" si="119"/>
        <v>INDCOKE</v>
      </c>
      <c r="I189" t="str">
        <f t="shared" si="119"/>
        <v>INDCOKE</v>
      </c>
      <c r="J189" t="str">
        <f t="shared" si="119"/>
        <v>INDCOKE</v>
      </c>
      <c r="K189" t="str">
        <f t="shared" si="119"/>
        <v>INDCOKE</v>
      </c>
      <c r="AA189" s="100" t="s">
        <v>73</v>
      </c>
      <c r="AB189" s="100" t="s">
        <v>105</v>
      </c>
      <c r="AC189" t="s">
        <v>23</v>
      </c>
      <c r="AE189">
        <f>attached_others!W22</f>
        <v>0</v>
      </c>
      <c r="AF189">
        <f>attached_others!AU22</f>
        <v>0</v>
      </c>
      <c r="AG189">
        <f>attached_others!BS22</f>
        <v>0</v>
      </c>
      <c r="AH189">
        <f>attached_others!CQ22</f>
        <v>0</v>
      </c>
      <c r="AI189">
        <f>attached_others!DO22</f>
        <v>0</v>
      </c>
      <c r="AJ189">
        <f>attached_others!EM22</f>
        <v>0</v>
      </c>
      <c r="AK189">
        <f>attached_others!FK22</f>
        <v>0</v>
      </c>
    </row>
    <row r="190" ht="14.5" spans="1:37">
      <c r="A190" s="100" t="s">
        <v>73</v>
      </c>
      <c r="B190" s="100" t="s">
        <v>104</v>
      </c>
      <c r="C190" t="s">
        <v>25</v>
      </c>
      <c r="E190" t="str">
        <f t="shared" si="118"/>
        <v>INDWOOD</v>
      </c>
      <c r="F190" t="str">
        <f t="shared" si="119"/>
        <v>INDWOOD</v>
      </c>
      <c r="G190" t="str">
        <f t="shared" si="119"/>
        <v>INDWOOD</v>
      </c>
      <c r="H190" t="str">
        <f t="shared" si="119"/>
        <v>INDWOOD</v>
      </c>
      <c r="I190" t="str">
        <f t="shared" si="119"/>
        <v>INDWOOD</v>
      </c>
      <c r="J190" t="str">
        <f t="shared" si="119"/>
        <v>INDWOOD</v>
      </c>
      <c r="K190" t="str">
        <f t="shared" si="119"/>
        <v>INDWOOD</v>
      </c>
      <c r="AA190" s="100" t="s">
        <v>73</v>
      </c>
      <c r="AB190" s="100" t="s">
        <v>105</v>
      </c>
      <c r="AC190" t="s">
        <v>25</v>
      </c>
      <c r="AE190">
        <f>attached_others!W23</f>
        <v>5.2</v>
      </c>
      <c r="AF190">
        <f>attached_others!AU23</f>
        <v>12.3</v>
      </c>
      <c r="AG190">
        <f>attached_others!BS23</f>
        <v>8.2</v>
      </c>
      <c r="AH190">
        <f>attached_others!CQ23</f>
        <v>1.5</v>
      </c>
      <c r="AI190">
        <f>attached_others!DO23</f>
        <v>1.2</v>
      </c>
      <c r="AJ190">
        <f>attached_others!EM23</f>
        <v>6.2</v>
      </c>
      <c r="AK190">
        <f>attached_others!FK23</f>
        <v>11.7</v>
      </c>
    </row>
    <row r="191" ht="14.5" spans="1:37">
      <c r="A191" s="100" t="s">
        <v>73</v>
      </c>
      <c r="B191" s="100" t="s">
        <v>104</v>
      </c>
      <c r="C191" t="s">
        <v>26</v>
      </c>
      <c r="E191" t="str">
        <f t="shared" si="118"/>
        <v>INDSTM</v>
      </c>
      <c r="F191" t="str">
        <f t="shared" si="119"/>
        <v>INDSTM</v>
      </c>
      <c r="G191" t="str">
        <f t="shared" si="119"/>
        <v>INDSTM</v>
      </c>
      <c r="H191" t="str">
        <f t="shared" si="119"/>
        <v>INDSTM</v>
      </c>
      <c r="I191" t="str">
        <f t="shared" si="119"/>
        <v>INDSTM</v>
      </c>
      <c r="J191" t="str">
        <f t="shared" si="119"/>
        <v>INDSTM</v>
      </c>
      <c r="K191" t="str">
        <f t="shared" si="119"/>
        <v>INDSTM</v>
      </c>
      <c r="AA191" s="100" t="s">
        <v>73</v>
      </c>
      <c r="AB191" s="100" t="s">
        <v>105</v>
      </c>
      <c r="AC191" t="s">
        <v>26</v>
      </c>
      <c r="AE191">
        <f>attached_others!W24</f>
        <v>0</v>
      </c>
      <c r="AF191">
        <f>attached_others!AU24</f>
        <v>4.2</v>
      </c>
      <c r="AG191">
        <f>attached_others!BS24</f>
        <v>0</v>
      </c>
      <c r="AH191">
        <f>attached_others!CQ24</f>
        <v>0</v>
      </c>
      <c r="AI191">
        <f>attached_others!DO24</f>
        <v>4.5</v>
      </c>
      <c r="AJ191">
        <f>attached_others!EM24</f>
        <v>5.2</v>
      </c>
      <c r="AK191">
        <f>attached_others!FK24</f>
        <v>0.1</v>
      </c>
    </row>
    <row r="192" ht="14.5" spans="1:37">
      <c r="A192" s="100" t="s">
        <v>73</v>
      </c>
      <c r="B192" s="100" t="s">
        <v>106</v>
      </c>
      <c r="AA192" s="100" t="s">
        <v>73</v>
      </c>
      <c r="AB192" s="100" t="s">
        <v>106</v>
      </c>
      <c r="AE192">
        <v>30</v>
      </c>
      <c r="AF192">
        <v>30</v>
      </c>
      <c r="AG192">
        <v>30</v>
      </c>
      <c r="AH192">
        <v>30</v>
      </c>
      <c r="AI192">
        <v>30</v>
      </c>
      <c r="AJ192">
        <v>30</v>
      </c>
      <c r="AK192">
        <v>30</v>
      </c>
    </row>
    <row r="193" ht="14.5" spans="1:29">
      <c r="A193" s="100" t="s">
        <v>73</v>
      </c>
      <c r="B193" s="100" t="s">
        <v>108</v>
      </c>
      <c r="C193" t="s">
        <v>40</v>
      </c>
      <c r="E193" t="str">
        <f t="shared" ref="E193" si="120">C193</f>
        <v>INDOTH</v>
      </c>
      <c r="F193" t="str">
        <f t="shared" ref="F193:K193" si="121">E193</f>
        <v>INDOTH</v>
      </c>
      <c r="G193" t="str">
        <f t="shared" si="121"/>
        <v>INDOTH</v>
      </c>
      <c r="H193" t="str">
        <f t="shared" si="121"/>
        <v>INDOTH</v>
      </c>
      <c r="I193" t="str">
        <f t="shared" si="121"/>
        <v>INDOTH</v>
      </c>
      <c r="J193" t="str">
        <f t="shared" si="121"/>
        <v>INDOTH</v>
      </c>
      <c r="K193" t="str">
        <f t="shared" si="121"/>
        <v>INDOTH</v>
      </c>
      <c r="AA193" s="100" t="s">
        <v>73</v>
      </c>
      <c r="AB193" s="100" t="s">
        <v>109</v>
      </c>
      <c r="AC193" t="s">
        <v>124</v>
      </c>
    </row>
    <row r="194" ht="14.5" spans="1:28">
      <c r="A194" s="100" t="s">
        <v>73</v>
      </c>
      <c r="B194" s="100" t="s">
        <v>111</v>
      </c>
      <c r="AA194" s="100" t="s">
        <v>73</v>
      </c>
      <c r="AB194" s="100" t="s">
        <v>111</v>
      </c>
    </row>
    <row r="195" ht="14.5" spans="1:29">
      <c r="A195" s="100" t="s">
        <v>73</v>
      </c>
      <c r="B195" s="102" t="s">
        <v>112</v>
      </c>
      <c r="C195" s="100"/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AA195" s="100"/>
      <c r="AB195" s="100"/>
      <c r="AC195" s="100"/>
    </row>
    <row r="196" ht="14.5" spans="1:29">
      <c r="A196" s="100" t="s">
        <v>73</v>
      </c>
      <c r="B196" s="102" t="s">
        <v>113</v>
      </c>
      <c r="C196" s="100"/>
      <c r="E196">
        <v>0.95</v>
      </c>
      <c r="F196">
        <v>0.95</v>
      </c>
      <c r="G196">
        <v>0.95</v>
      </c>
      <c r="H196">
        <v>0.95</v>
      </c>
      <c r="I196">
        <v>0.95</v>
      </c>
      <c r="J196">
        <v>0.95</v>
      </c>
      <c r="K196">
        <v>0.95</v>
      </c>
      <c r="AA196" s="100"/>
      <c r="AB196" s="100"/>
      <c r="AC196" s="100"/>
    </row>
    <row r="197" ht="14.5" spans="1:37">
      <c r="A197" s="100" t="s">
        <v>73</v>
      </c>
      <c r="B197" s="102" t="s">
        <v>114</v>
      </c>
      <c r="C197" t="s">
        <v>13</v>
      </c>
      <c r="E197">
        <f t="shared" ref="E197:K197" si="122">AE182/SUM(AE182:AE191)</f>
        <v>0</v>
      </c>
      <c r="F197">
        <f t="shared" si="122"/>
        <v>0.401647785787848</v>
      </c>
      <c r="G197">
        <f t="shared" si="122"/>
        <v>0.352758834469932</v>
      </c>
      <c r="H197">
        <f t="shared" si="122"/>
        <v>0.262886597938144</v>
      </c>
      <c r="I197">
        <f t="shared" si="122"/>
        <v>0.178807947019868</v>
      </c>
      <c r="J197">
        <f t="shared" si="122"/>
        <v>0.234567901234568</v>
      </c>
      <c r="K197">
        <f t="shared" si="122"/>
        <v>0</v>
      </c>
      <c r="AA197" s="100" t="s">
        <v>73</v>
      </c>
      <c r="AB197" s="100" t="s">
        <v>105</v>
      </c>
      <c r="AC197" t="s">
        <v>13</v>
      </c>
      <c r="AE197">
        <v>0</v>
      </c>
      <c r="AF197">
        <f>attached_others!AU30</f>
        <v>0.1</v>
      </c>
      <c r="AG197">
        <f>attached_others!BS30</f>
        <v>0.2</v>
      </c>
      <c r="AH197">
        <f>attached_others!CQ30</f>
        <v>0</v>
      </c>
      <c r="AI197">
        <f>attached_others!DO30</f>
        <v>0</v>
      </c>
      <c r="AJ197">
        <f>attached_others!EM30</f>
        <v>0</v>
      </c>
      <c r="AK197">
        <v>0</v>
      </c>
    </row>
    <row r="198" ht="14.5" spans="1:37">
      <c r="A198" s="100" t="s">
        <v>73</v>
      </c>
      <c r="B198" s="102" t="s">
        <v>114</v>
      </c>
      <c r="C198" t="s">
        <v>16</v>
      </c>
      <c r="E198">
        <f t="shared" ref="E198:K198" si="123">AE183/SUM(AE182:AE191)</f>
        <v>0.521739130434783</v>
      </c>
      <c r="F198">
        <f t="shared" si="123"/>
        <v>0.403707518022657</v>
      </c>
      <c r="G198">
        <f t="shared" si="123"/>
        <v>0.55796652200868</v>
      </c>
      <c r="H198">
        <f t="shared" si="123"/>
        <v>0.628865979381443</v>
      </c>
      <c r="I198">
        <f t="shared" si="123"/>
        <v>0.437086092715232</v>
      </c>
      <c r="J198">
        <f t="shared" si="123"/>
        <v>0.564373897707231</v>
      </c>
      <c r="K198">
        <f t="shared" si="123"/>
        <v>0.63914373088685</v>
      </c>
      <c r="AA198" s="100" t="s">
        <v>73</v>
      </c>
      <c r="AB198" s="100" t="s">
        <v>105</v>
      </c>
      <c r="AC198" t="s">
        <v>16</v>
      </c>
      <c r="AE198">
        <f>attached_others!W31</f>
        <v>0</v>
      </c>
      <c r="AF198">
        <f>attached_others!AU31</f>
        <v>0.3</v>
      </c>
      <c r="AG198">
        <f>attached_others!BS31</f>
        <v>1.4</v>
      </c>
      <c r="AH198">
        <f>attached_others!CQ31</f>
        <v>1.4</v>
      </c>
      <c r="AI198">
        <f>attached_others!DO31</f>
        <v>0</v>
      </c>
      <c r="AJ198">
        <f>attached_others!EM31</f>
        <v>0</v>
      </c>
      <c r="AK198">
        <f>attached_others!FK31</f>
        <v>0</v>
      </c>
    </row>
    <row r="199" ht="14.5" spans="1:37">
      <c r="A199" s="100" t="s">
        <v>73</v>
      </c>
      <c r="B199" s="102" t="s">
        <v>114</v>
      </c>
      <c r="C199" t="s">
        <v>18</v>
      </c>
      <c r="E199">
        <f t="shared" ref="E199:K199" si="124">AE184/SUM(AE182:AE191)</f>
        <v>0.101449275362319</v>
      </c>
      <c r="F199">
        <f t="shared" si="124"/>
        <v>0</v>
      </c>
      <c r="G199">
        <f t="shared" si="124"/>
        <v>0.0117792932424055</v>
      </c>
      <c r="H199">
        <f t="shared" si="124"/>
        <v>0</v>
      </c>
      <c r="I199">
        <f t="shared" si="124"/>
        <v>0.00662251655629139</v>
      </c>
      <c r="J199">
        <f t="shared" si="124"/>
        <v>0</v>
      </c>
      <c r="K199">
        <f t="shared" si="124"/>
        <v>0</v>
      </c>
      <c r="AA199" s="100" t="s">
        <v>73</v>
      </c>
      <c r="AB199" s="100" t="s">
        <v>105</v>
      </c>
      <c r="AC199" t="s">
        <v>18</v>
      </c>
      <c r="AE199" t="str">
        <f>attached_others!W32</f>
        <v>X</v>
      </c>
      <c r="AF199">
        <v>0</v>
      </c>
      <c r="AG199">
        <f>attached_others!BS32</f>
        <v>0.8</v>
      </c>
      <c r="AH199">
        <v>0</v>
      </c>
      <c r="AI199">
        <f>attached_others!DO32</f>
        <v>0.2</v>
      </c>
      <c r="AJ199">
        <v>0</v>
      </c>
      <c r="AK199">
        <v>0</v>
      </c>
    </row>
    <row r="200" ht="14.5" spans="1:37">
      <c r="A200" s="100" t="s">
        <v>73</v>
      </c>
      <c r="B200" s="102" t="s">
        <v>114</v>
      </c>
      <c r="C200" t="s">
        <v>19</v>
      </c>
      <c r="E200">
        <f t="shared" ref="E200:K200" si="125">AE185/SUM(AE182:AE191)</f>
        <v>0</v>
      </c>
      <c r="F200">
        <f t="shared" si="125"/>
        <v>0.00102986611740474</v>
      </c>
      <c r="G200">
        <f t="shared" si="125"/>
        <v>0.0018598884066956</v>
      </c>
      <c r="H200">
        <f t="shared" si="125"/>
        <v>0</v>
      </c>
      <c r="I200">
        <f t="shared" si="125"/>
        <v>0</v>
      </c>
      <c r="J200">
        <f t="shared" si="125"/>
        <v>0</v>
      </c>
      <c r="K200">
        <f t="shared" si="125"/>
        <v>0</v>
      </c>
      <c r="AA200" s="100" t="s">
        <v>73</v>
      </c>
      <c r="AB200" s="100" t="s">
        <v>105</v>
      </c>
      <c r="AC200" t="s">
        <v>19</v>
      </c>
      <c r="AE200">
        <v>0</v>
      </c>
      <c r="AF200" t="str">
        <f>attached_others!AU33</f>
        <v>X</v>
      </c>
      <c r="AG200">
        <f>attached_others!BS33</f>
        <v>0.4</v>
      </c>
      <c r="AH200">
        <f>attached_others!CQ33</f>
        <v>1.6</v>
      </c>
      <c r="AI200">
        <f>attached_others!DO33</f>
        <v>0</v>
      </c>
      <c r="AJ200" t="str">
        <f>attached_others!EM33</f>
        <v>X</v>
      </c>
      <c r="AK200">
        <f>attached_others!FK33</f>
        <v>0</v>
      </c>
    </row>
    <row r="201" ht="14.5" spans="1:37">
      <c r="A201" s="100" t="s">
        <v>73</v>
      </c>
      <c r="B201" s="102" t="s">
        <v>114</v>
      </c>
      <c r="C201" t="s">
        <v>20</v>
      </c>
      <c r="E201">
        <f t="shared" ref="E201:K201" si="126">AE186/SUM(AE182:AE191)</f>
        <v>0</v>
      </c>
      <c r="F201">
        <f t="shared" si="126"/>
        <v>0.00308959835221421</v>
      </c>
      <c r="G201">
        <f t="shared" si="126"/>
        <v>0.0136391816491011</v>
      </c>
      <c r="H201">
        <f t="shared" si="126"/>
        <v>0.0154639175257732</v>
      </c>
      <c r="I201">
        <f t="shared" si="126"/>
        <v>0</v>
      </c>
      <c r="J201">
        <f t="shared" si="126"/>
        <v>0</v>
      </c>
      <c r="K201">
        <f t="shared" si="126"/>
        <v>0</v>
      </c>
      <c r="AA201" s="100" t="s">
        <v>73</v>
      </c>
      <c r="AB201" s="100" t="s">
        <v>105</v>
      </c>
      <c r="AC201" t="s">
        <v>20</v>
      </c>
      <c r="AE201">
        <f>attached_others!W34</f>
        <v>0</v>
      </c>
      <c r="AF201">
        <f>attached_others!AU34</f>
        <v>0</v>
      </c>
      <c r="AG201">
        <f>attached_others!BS34</f>
        <v>0</v>
      </c>
      <c r="AH201">
        <f>attached_others!CQ34</f>
        <v>0</v>
      </c>
      <c r="AI201">
        <f>attached_others!DO34</f>
        <v>0</v>
      </c>
      <c r="AJ201">
        <f>attached_others!EM34</f>
        <v>0</v>
      </c>
      <c r="AK201">
        <f>attached_others!FK34</f>
        <v>0</v>
      </c>
    </row>
    <row r="202" ht="14.5" spans="1:37">
      <c r="A202" s="100" t="s">
        <v>73</v>
      </c>
      <c r="B202" s="102" t="s">
        <v>114</v>
      </c>
      <c r="C202" t="s">
        <v>11</v>
      </c>
      <c r="E202">
        <f t="shared" ref="E202:K202" si="127">AE187/SUM(AE182:AE191)</f>
        <v>0</v>
      </c>
      <c r="F202">
        <f t="shared" si="127"/>
        <v>0.0205973223480947</v>
      </c>
      <c r="G202">
        <f t="shared" si="127"/>
        <v>0.00743955362678239</v>
      </c>
      <c r="H202">
        <f t="shared" si="127"/>
        <v>0</v>
      </c>
      <c r="I202">
        <f t="shared" si="127"/>
        <v>0</v>
      </c>
      <c r="J202">
        <f t="shared" si="127"/>
        <v>0</v>
      </c>
      <c r="K202">
        <f t="shared" si="127"/>
        <v>0</v>
      </c>
      <c r="AA202" s="100" t="s">
        <v>73</v>
      </c>
      <c r="AB202" s="100" t="s">
        <v>105</v>
      </c>
      <c r="AC202" t="s">
        <v>11</v>
      </c>
      <c r="AE202">
        <v>0</v>
      </c>
      <c r="AF202">
        <f>attached_others!AU35</f>
        <v>12.3</v>
      </c>
      <c r="AG202">
        <f>attached_others!BS35</f>
        <v>5.1</v>
      </c>
      <c r="AH202">
        <f>attached_others!CQ35</f>
        <v>7.5</v>
      </c>
      <c r="AI202">
        <f>attached_others!DO35</f>
        <v>7.6</v>
      </c>
      <c r="AJ202">
        <v>0</v>
      </c>
      <c r="AK202">
        <v>0</v>
      </c>
    </row>
    <row r="203" ht="14.5" spans="1:37">
      <c r="A203" s="100" t="s">
        <v>73</v>
      </c>
      <c r="B203" s="102" t="s">
        <v>114</v>
      </c>
      <c r="C203" t="s">
        <v>21</v>
      </c>
      <c r="E203">
        <f t="shared" ref="E203:K203" si="128">AE188/SUM(AE182:AE191)</f>
        <v>0</v>
      </c>
      <c r="F203">
        <f t="shared" si="128"/>
        <v>0</v>
      </c>
      <c r="G203">
        <f t="shared" si="128"/>
        <v>0.0037197768133912</v>
      </c>
      <c r="H203">
        <f t="shared" si="128"/>
        <v>0.0154639175257732</v>
      </c>
      <c r="I203">
        <f t="shared" si="128"/>
        <v>0</v>
      </c>
      <c r="J203">
        <f t="shared" si="128"/>
        <v>0</v>
      </c>
      <c r="K203">
        <f t="shared" si="128"/>
        <v>0</v>
      </c>
      <c r="AA203" s="100" t="s">
        <v>73</v>
      </c>
      <c r="AB203" s="100" t="s">
        <v>105</v>
      </c>
      <c r="AC203" t="s">
        <v>21</v>
      </c>
      <c r="AE203">
        <f>attached_others!W36</f>
        <v>0</v>
      </c>
      <c r="AF203">
        <v>0</v>
      </c>
      <c r="AG203">
        <f>attached_others!BS36</f>
        <v>0</v>
      </c>
      <c r="AH203">
        <f>attached_others!CQ36</f>
        <v>0</v>
      </c>
      <c r="AI203">
        <f>attached_others!DO36</f>
        <v>29.7</v>
      </c>
      <c r="AJ203">
        <v>0</v>
      </c>
      <c r="AK203">
        <f>attached_others!FK36</f>
        <v>0.1</v>
      </c>
    </row>
    <row r="204" ht="14.5" spans="1:37">
      <c r="A204" s="100" t="s">
        <v>73</v>
      </c>
      <c r="B204" s="102" t="s">
        <v>114</v>
      </c>
      <c r="C204" t="s">
        <v>23</v>
      </c>
      <c r="E204">
        <f t="shared" ref="E204:K204" si="129">AE189/SUM(AE182:AE191)</f>
        <v>0</v>
      </c>
      <c r="F204">
        <f t="shared" si="129"/>
        <v>0</v>
      </c>
      <c r="G204">
        <f t="shared" si="129"/>
        <v>0</v>
      </c>
      <c r="H204">
        <f t="shared" si="129"/>
        <v>0</v>
      </c>
      <c r="I204">
        <f t="shared" si="129"/>
        <v>0</v>
      </c>
      <c r="J204">
        <f t="shared" si="129"/>
        <v>0</v>
      </c>
      <c r="K204">
        <f t="shared" si="129"/>
        <v>0</v>
      </c>
      <c r="AA204" s="100" t="s">
        <v>73</v>
      </c>
      <c r="AB204" s="100" t="s">
        <v>105</v>
      </c>
      <c r="AC204" t="s">
        <v>23</v>
      </c>
      <c r="AE204">
        <f>attached_others!W37</f>
        <v>0</v>
      </c>
      <c r="AF204">
        <f>attached_others!AU37</f>
        <v>0</v>
      </c>
      <c r="AG204">
        <f>attached_others!BS37</f>
        <v>0</v>
      </c>
      <c r="AH204">
        <f>attached_others!CQ37</f>
        <v>0</v>
      </c>
      <c r="AI204">
        <f>attached_others!DO37</f>
        <v>0</v>
      </c>
      <c r="AJ204">
        <f>attached_others!EM37</f>
        <v>0</v>
      </c>
      <c r="AK204">
        <f>attached_others!FK37</f>
        <v>0</v>
      </c>
    </row>
    <row r="205" ht="14.5" spans="1:37">
      <c r="A205" s="100" t="s">
        <v>73</v>
      </c>
      <c r="B205" s="102" t="s">
        <v>114</v>
      </c>
      <c r="C205" t="s">
        <v>25</v>
      </c>
      <c r="E205">
        <f t="shared" ref="E205:K205" si="130">AE190/SUM(AE182:AE191)</f>
        <v>0.376811594202899</v>
      </c>
      <c r="F205">
        <f t="shared" si="130"/>
        <v>0.126673532440783</v>
      </c>
      <c r="G205">
        <f t="shared" si="130"/>
        <v>0.050836949783013</v>
      </c>
      <c r="H205">
        <f t="shared" si="130"/>
        <v>0.077319587628866</v>
      </c>
      <c r="I205">
        <f t="shared" si="130"/>
        <v>0.0794701986754967</v>
      </c>
      <c r="J205">
        <f t="shared" si="130"/>
        <v>0.109347442680776</v>
      </c>
      <c r="K205">
        <f t="shared" si="130"/>
        <v>0.357798165137615</v>
      </c>
      <c r="AA205" s="100" t="s">
        <v>73</v>
      </c>
      <c r="AB205" s="100" t="s">
        <v>105</v>
      </c>
      <c r="AC205" t="s">
        <v>25</v>
      </c>
      <c r="AE205">
        <f>attached_others!W38</f>
        <v>0.7</v>
      </c>
      <c r="AF205">
        <f>attached_others!AU38</f>
        <v>2.3</v>
      </c>
      <c r="AG205">
        <f>attached_others!BS38</f>
        <v>4.9</v>
      </c>
      <c r="AH205">
        <f>attached_others!CQ38</f>
        <v>0.7</v>
      </c>
      <c r="AI205">
        <f>attached_others!DO38</f>
        <v>0.3</v>
      </c>
      <c r="AJ205">
        <f>attached_others!EM38</f>
        <v>1.7</v>
      </c>
      <c r="AK205">
        <f>attached_others!FK38</f>
        <v>1.2</v>
      </c>
    </row>
    <row r="206" ht="14.5" spans="1:37">
      <c r="A206" s="100" t="s">
        <v>73</v>
      </c>
      <c r="B206" s="102" t="s">
        <v>114</v>
      </c>
      <c r="C206" t="s">
        <v>26</v>
      </c>
      <c r="E206">
        <f t="shared" ref="E206:K206" si="131">AE191/SUM(AE182:AE191)</f>
        <v>0</v>
      </c>
      <c r="F206">
        <f t="shared" si="131"/>
        <v>0.043254376930999</v>
      </c>
      <c r="G206">
        <f t="shared" si="131"/>
        <v>0</v>
      </c>
      <c r="H206">
        <f t="shared" si="131"/>
        <v>0</v>
      </c>
      <c r="I206">
        <f t="shared" si="131"/>
        <v>0.298013245033113</v>
      </c>
      <c r="J206">
        <f t="shared" si="131"/>
        <v>0.091710758377425</v>
      </c>
      <c r="K206">
        <f t="shared" si="131"/>
        <v>0.00305810397553517</v>
      </c>
      <c r="AA206" s="100" t="s">
        <v>73</v>
      </c>
      <c r="AB206" s="100" t="s">
        <v>105</v>
      </c>
      <c r="AC206" t="s">
        <v>26</v>
      </c>
      <c r="AE206">
        <f>attached_others!W39</f>
        <v>0</v>
      </c>
      <c r="AF206">
        <f>attached_others!AU39</f>
        <v>0</v>
      </c>
      <c r="AG206">
        <f>attached_others!BS39</f>
        <v>0</v>
      </c>
      <c r="AH206">
        <f>attached_others!CQ39</f>
        <v>0</v>
      </c>
      <c r="AI206">
        <f>attached_others!DO39</f>
        <v>0</v>
      </c>
      <c r="AJ206">
        <f>attached_others!EM39</f>
        <v>0</v>
      </c>
      <c r="AK206">
        <f>attached_others!FK39</f>
        <v>0</v>
      </c>
    </row>
    <row r="207" ht="14.5" spans="1:27">
      <c r="A207" s="100" t="s">
        <v>64</v>
      </c>
      <c r="AA207" s="100" t="s">
        <v>64</v>
      </c>
    </row>
    <row r="208" spans="1:37">
      <c r="A208" s="103" t="s">
        <v>96</v>
      </c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AA208" s="103" t="s">
        <v>96</v>
      </c>
      <c r="AB208" s="103"/>
      <c r="AC208" s="103"/>
      <c r="AD208" s="103"/>
      <c r="AE208" s="103"/>
      <c r="AF208" s="103"/>
      <c r="AG208" s="103"/>
      <c r="AH208" s="103"/>
      <c r="AI208" s="103"/>
      <c r="AJ208" s="103"/>
      <c r="AK208" s="103"/>
    </row>
    <row r="209" ht="14.5" spans="1:37">
      <c r="A209" s="100" t="s">
        <v>74</v>
      </c>
      <c r="B209" s="100" t="s">
        <v>104</v>
      </c>
      <c r="C209" t="s">
        <v>13</v>
      </c>
      <c r="E209" t="str">
        <f t="shared" ref="E209:E218" si="132">C209</f>
        <v>INDELC</v>
      </c>
      <c r="F209" t="str">
        <f t="shared" ref="F209:K218" si="133">E209</f>
        <v>INDELC</v>
      </c>
      <c r="G209" t="str">
        <f t="shared" si="133"/>
        <v>INDELC</v>
      </c>
      <c r="H209" t="str">
        <f t="shared" si="133"/>
        <v>INDELC</v>
      </c>
      <c r="I209" t="str">
        <f t="shared" si="133"/>
        <v>INDELC</v>
      </c>
      <c r="J209" t="str">
        <f t="shared" si="133"/>
        <v>INDELC</v>
      </c>
      <c r="K209" t="str">
        <f t="shared" si="133"/>
        <v>INDELC</v>
      </c>
      <c r="AA209" s="100" t="s">
        <v>74</v>
      </c>
      <c r="AB209" s="100" t="s">
        <v>105</v>
      </c>
      <c r="AC209" t="s">
        <v>13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ht="14.5" spans="1:37">
      <c r="A210" s="100" t="s">
        <v>74</v>
      </c>
      <c r="B210" s="100" t="s">
        <v>104</v>
      </c>
      <c r="C210" t="s">
        <v>16</v>
      </c>
      <c r="E210" t="str">
        <f t="shared" si="132"/>
        <v>INDGAS</v>
      </c>
      <c r="F210" t="str">
        <f t="shared" si="133"/>
        <v>INDGAS</v>
      </c>
      <c r="G210" t="str">
        <f t="shared" si="133"/>
        <v>INDGAS</v>
      </c>
      <c r="H210" t="str">
        <f t="shared" si="133"/>
        <v>INDGAS</v>
      </c>
      <c r="I210" t="str">
        <f t="shared" si="133"/>
        <v>INDGAS</v>
      </c>
      <c r="J210" t="str">
        <f t="shared" si="133"/>
        <v>INDGAS</v>
      </c>
      <c r="K210" t="str">
        <f t="shared" si="133"/>
        <v>INDGAS</v>
      </c>
      <c r="AA210" s="100" t="s">
        <v>74</v>
      </c>
      <c r="AB210" s="100" t="s">
        <v>105</v>
      </c>
      <c r="AC210" t="s">
        <v>16</v>
      </c>
      <c r="AE210">
        <f>attached_forestry!W16</f>
        <v>0</v>
      </c>
      <c r="AF210">
        <f>attached_forestry!AU16</f>
        <v>0</v>
      </c>
      <c r="AG210">
        <f>attached_forestry!BS16</f>
        <v>0</v>
      </c>
      <c r="AH210">
        <f>attached_forestry!CQ16</f>
        <v>0</v>
      </c>
      <c r="AI210">
        <f>attached_forestry!DO16</f>
        <v>0</v>
      </c>
      <c r="AJ210">
        <f>attached_forestry!EM16</f>
        <v>0</v>
      </c>
      <c r="AK210">
        <f>attached_forestry!FK16</f>
        <v>0</v>
      </c>
    </row>
    <row r="211" ht="14.5" spans="1:37">
      <c r="A211" s="100" t="s">
        <v>74</v>
      </c>
      <c r="B211" s="100" t="s">
        <v>104</v>
      </c>
      <c r="C211" t="s">
        <v>18</v>
      </c>
      <c r="E211" t="str">
        <f t="shared" si="132"/>
        <v>INDDSTLFO</v>
      </c>
      <c r="F211" t="str">
        <f t="shared" si="133"/>
        <v>INDDSTLFO</v>
      </c>
      <c r="G211" t="str">
        <f t="shared" si="133"/>
        <v>INDDSTLFO</v>
      </c>
      <c r="H211" t="str">
        <f t="shared" si="133"/>
        <v>INDDSTLFO</v>
      </c>
      <c r="I211" t="str">
        <f t="shared" si="133"/>
        <v>INDDSTLFO</v>
      </c>
      <c r="J211" t="str">
        <f t="shared" si="133"/>
        <v>INDDSTLFO</v>
      </c>
      <c r="K211" t="str">
        <f t="shared" si="133"/>
        <v>INDDSTLFO</v>
      </c>
      <c r="AA211" s="100" t="s">
        <v>74</v>
      </c>
      <c r="AB211" s="100" t="s">
        <v>105</v>
      </c>
      <c r="AC211" t="s">
        <v>18</v>
      </c>
      <c r="AE211">
        <f>attached_forestry!W17</f>
        <v>1.8</v>
      </c>
      <c r="AF211">
        <f>attached_forestry!AU17</f>
        <v>5.9</v>
      </c>
      <c r="AG211">
        <f>attached_forestry!BS17</f>
        <v>3.4</v>
      </c>
      <c r="AH211">
        <f>attached_forestry!CQ17</f>
        <v>0.5</v>
      </c>
      <c r="AI211">
        <f>attached_forestry!DO17</f>
        <v>0.3</v>
      </c>
      <c r="AJ211">
        <f>attached_forestry!EM17</f>
        <v>2.6</v>
      </c>
      <c r="AK211">
        <f>attached_forestry!FK17</f>
        <v>6.6</v>
      </c>
    </row>
    <row r="212" ht="14.5" spans="1:37">
      <c r="A212" s="100" t="s">
        <v>74</v>
      </c>
      <c r="B212" s="100" t="s">
        <v>104</v>
      </c>
      <c r="C212" t="s">
        <v>19</v>
      </c>
      <c r="E212" t="str">
        <f t="shared" si="132"/>
        <v>INDHFO</v>
      </c>
      <c r="F212" t="str">
        <f t="shared" si="133"/>
        <v>INDHFO</v>
      </c>
      <c r="G212" t="str">
        <f t="shared" si="133"/>
        <v>INDHFO</v>
      </c>
      <c r="H212" t="str">
        <f t="shared" si="133"/>
        <v>INDHFO</v>
      </c>
      <c r="I212" t="str">
        <f t="shared" si="133"/>
        <v>INDHFO</v>
      </c>
      <c r="J212" t="str">
        <f t="shared" si="133"/>
        <v>INDHFO</v>
      </c>
      <c r="K212" t="str">
        <f t="shared" si="133"/>
        <v>INDHFO</v>
      </c>
      <c r="AA212" s="100" t="s">
        <v>74</v>
      </c>
      <c r="AB212" s="100" t="s">
        <v>105</v>
      </c>
      <c r="AC212" t="s">
        <v>19</v>
      </c>
      <c r="AE212">
        <f>attached_forestry!W18</f>
        <v>0</v>
      </c>
      <c r="AF212">
        <f>attached_forestry!AU18</f>
        <v>0</v>
      </c>
      <c r="AG212">
        <f>attached_forestry!BS18</f>
        <v>0</v>
      </c>
      <c r="AH212">
        <f>attached_forestry!CQ18</f>
        <v>0</v>
      </c>
      <c r="AI212">
        <f>attached_forestry!DO18</f>
        <v>0</v>
      </c>
      <c r="AJ212">
        <f>attached_forestry!EM18</f>
        <v>0</v>
      </c>
      <c r="AK212">
        <f>attached_forestry!FK18</f>
        <v>0</v>
      </c>
    </row>
    <row r="213" ht="14.5" spans="1:37">
      <c r="A213" s="100" t="s">
        <v>74</v>
      </c>
      <c r="B213" s="100" t="s">
        <v>104</v>
      </c>
      <c r="C213" t="s">
        <v>20</v>
      </c>
      <c r="E213" t="str">
        <f t="shared" si="132"/>
        <v>INDSGPC</v>
      </c>
      <c r="F213" t="str">
        <f t="shared" si="133"/>
        <v>INDSGPC</v>
      </c>
      <c r="G213" t="str">
        <f t="shared" si="133"/>
        <v>INDSGPC</v>
      </c>
      <c r="H213" t="str">
        <f t="shared" si="133"/>
        <v>INDSGPC</v>
      </c>
      <c r="I213" t="str">
        <f t="shared" si="133"/>
        <v>INDSGPC</v>
      </c>
      <c r="J213" t="str">
        <f t="shared" si="133"/>
        <v>INDSGPC</v>
      </c>
      <c r="K213" t="str">
        <f t="shared" si="133"/>
        <v>INDSGPC</v>
      </c>
      <c r="AA213" s="100" t="s">
        <v>74</v>
      </c>
      <c r="AB213" s="100" t="s">
        <v>105</v>
      </c>
      <c r="AC213" t="s">
        <v>20</v>
      </c>
      <c r="AE213">
        <f>attached_forestry!W19</f>
        <v>0</v>
      </c>
      <c r="AF213">
        <f>attached_forestry!AU19</f>
        <v>0</v>
      </c>
      <c r="AG213">
        <f>attached_forestry!BS19</f>
        <v>0</v>
      </c>
      <c r="AH213">
        <f>attached_forestry!CQ19</f>
        <v>0</v>
      </c>
      <c r="AI213">
        <f>attached_forestry!DO19</f>
        <v>0</v>
      </c>
      <c r="AJ213">
        <f>attached_forestry!EM19</f>
        <v>0</v>
      </c>
      <c r="AK213">
        <f>attached_forestry!FK19</f>
        <v>0</v>
      </c>
    </row>
    <row r="214" ht="14.5" spans="1:37">
      <c r="A214" s="100" t="s">
        <v>74</v>
      </c>
      <c r="B214" s="100" t="s">
        <v>104</v>
      </c>
      <c r="C214" t="s">
        <v>11</v>
      </c>
      <c r="E214" t="str">
        <f t="shared" si="132"/>
        <v>INDLPG</v>
      </c>
      <c r="F214" t="str">
        <f t="shared" si="133"/>
        <v>INDLPG</v>
      </c>
      <c r="G214" t="str">
        <f t="shared" si="133"/>
        <v>INDLPG</v>
      </c>
      <c r="H214" t="str">
        <f t="shared" si="133"/>
        <v>INDLPG</v>
      </c>
      <c r="I214" t="str">
        <f t="shared" si="133"/>
        <v>INDLPG</v>
      </c>
      <c r="J214" t="str">
        <f t="shared" si="133"/>
        <v>INDLPG</v>
      </c>
      <c r="K214" t="str">
        <f t="shared" si="133"/>
        <v>INDLPG</v>
      </c>
      <c r="AA214" s="100" t="s">
        <v>74</v>
      </c>
      <c r="AB214" s="100" t="s">
        <v>105</v>
      </c>
      <c r="AC214" t="s">
        <v>11</v>
      </c>
      <c r="AE214">
        <f>attached_forestry!W20</f>
        <v>0</v>
      </c>
      <c r="AF214">
        <f>attached_forestry!AU20</f>
        <v>0</v>
      </c>
      <c r="AG214">
        <f>attached_forestry!BS20</f>
        <v>0</v>
      </c>
      <c r="AH214">
        <f>attached_forestry!CQ20</f>
        <v>0</v>
      </c>
      <c r="AI214">
        <f>attached_forestry!DO20</f>
        <v>0</v>
      </c>
      <c r="AJ214">
        <f>attached_forestry!EM20</f>
        <v>0</v>
      </c>
      <c r="AK214">
        <f>attached_forestry!FK20</f>
        <v>0</v>
      </c>
    </row>
    <row r="215" ht="14.5" spans="1:37">
      <c r="A215" s="100" t="s">
        <v>74</v>
      </c>
      <c r="B215" s="100" t="s">
        <v>104</v>
      </c>
      <c r="C215" t="s">
        <v>21</v>
      </c>
      <c r="E215" t="str">
        <f t="shared" si="132"/>
        <v>INDCOA</v>
      </c>
      <c r="F215" t="str">
        <f t="shared" si="133"/>
        <v>INDCOA</v>
      </c>
      <c r="G215" t="str">
        <f t="shared" si="133"/>
        <v>INDCOA</v>
      </c>
      <c r="H215" t="str">
        <f t="shared" si="133"/>
        <v>INDCOA</v>
      </c>
      <c r="I215" t="str">
        <f t="shared" si="133"/>
        <v>INDCOA</v>
      </c>
      <c r="J215" t="str">
        <f t="shared" si="133"/>
        <v>INDCOA</v>
      </c>
      <c r="K215" t="str">
        <f t="shared" si="133"/>
        <v>INDCOA</v>
      </c>
      <c r="AA215" s="100" t="s">
        <v>74</v>
      </c>
      <c r="AB215" s="100" t="s">
        <v>105</v>
      </c>
      <c r="AC215" t="s">
        <v>21</v>
      </c>
      <c r="AE215">
        <f>attached_forestry!W21</f>
        <v>0</v>
      </c>
      <c r="AF215">
        <f>attached_forestry!AU21</f>
        <v>0</v>
      </c>
      <c r="AG215">
        <f>attached_forestry!BS21</f>
        <v>0</v>
      </c>
      <c r="AH215">
        <f>attached_forestry!CQ21</f>
        <v>0</v>
      </c>
      <c r="AI215">
        <f>attached_forestry!DO21</f>
        <v>0</v>
      </c>
      <c r="AJ215">
        <f>attached_forestry!EM21</f>
        <v>0</v>
      </c>
      <c r="AK215">
        <f>attached_forestry!FK21</f>
        <v>0</v>
      </c>
    </row>
    <row r="216" ht="14.5" spans="1:37">
      <c r="A216" s="100" t="s">
        <v>74</v>
      </c>
      <c r="B216" s="100" t="s">
        <v>104</v>
      </c>
      <c r="C216" t="s">
        <v>23</v>
      </c>
      <c r="E216" t="str">
        <f t="shared" si="132"/>
        <v>INDCOKE</v>
      </c>
      <c r="F216" t="str">
        <f t="shared" si="133"/>
        <v>INDCOKE</v>
      </c>
      <c r="G216" t="str">
        <f t="shared" si="133"/>
        <v>INDCOKE</v>
      </c>
      <c r="H216" t="str">
        <f t="shared" si="133"/>
        <v>INDCOKE</v>
      </c>
      <c r="I216" t="str">
        <f t="shared" si="133"/>
        <v>INDCOKE</v>
      </c>
      <c r="J216" t="str">
        <f t="shared" si="133"/>
        <v>INDCOKE</v>
      </c>
      <c r="K216" t="str">
        <f t="shared" si="133"/>
        <v>INDCOKE</v>
      </c>
      <c r="AA216" s="100" t="s">
        <v>74</v>
      </c>
      <c r="AB216" s="100" t="s">
        <v>105</v>
      </c>
      <c r="AC216" t="s">
        <v>23</v>
      </c>
      <c r="AE216">
        <f>attached_forestry!W22</f>
        <v>0</v>
      </c>
      <c r="AF216">
        <f>attached_forestry!AU22</f>
        <v>0</v>
      </c>
      <c r="AG216">
        <f>attached_forestry!BS22</f>
        <v>0</v>
      </c>
      <c r="AH216">
        <f>attached_forestry!CQ22</f>
        <v>0</v>
      </c>
      <c r="AI216">
        <f>attached_forestry!DO22</f>
        <v>0</v>
      </c>
      <c r="AJ216">
        <f>attached_forestry!EM22</f>
        <v>0</v>
      </c>
      <c r="AK216">
        <f>attached_forestry!FK22</f>
        <v>0</v>
      </c>
    </row>
    <row r="217" ht="14.5" spans="1:37">
      <c r="A217" s="100" t="s">
        <v>74</v>
      </c>
      <c r="B217" s="100" t="s">
        <v>104</v>
      </c>
      <c r="C217" t="s">
        <v>25</v>
      </c>
      <c r="E217" t="str">
        <f t="shared" si="132"/>
        <v>INDWOOD</v>
      </c>
      <c r="F217" t="str">
        <f t="shared" si="133"/>
        <v>INDWOOD</v>
      </c>
      <c r="G217" t="str">
        <f t="shared" si="133"/>
        <v>INDWOOD</v>
      </c>
      <c r="H217" t="str">
        <f t="shared" si="133"/>
        <v>INDWOOD</v>
      </c>
      <c r="I217" t="str">
        <f t="shared" si="133"/>
        <v>INDWOOD</v>
      </c>
      <c r="J217" t="str">
        <f t="shared" si="133"/>
        <v>INDWOOD</v>
      </c>
      <c r="K217" t="str">
        <f t="shared" si="133"/>
        <v>INDWOOD</v>
      </c>
      <c r="AA217" s="100" t="s">
        <v>74</v>
      </c>
      <c r="AB217" s="100" t="s">
        <v>105</v>
      </c>
      <c r="AC217" t="s">
        <v>25</v>
      </c>
      <c r="AE217">
        <f>attached_forestry!W23</f>
        <v>0</v>
      </c>
      <c r="AF217">
        <f>attached_forestry!AU23</f>
        <v>0</v>
      </c>
      <c r="AG217">
        <f>attached_forestry!BS23</f>
        <v>0</v>
      </c>
      <c r="AH217">
        <f>attached_forestry!CQ23</f>
        <v>0</v>
      </c>
      <c r="AI217">
        <f>attached_forestry!DO23</f>
        <v>0</v>
      </c>
      <c r="AJ217">
        <f>attached_forestry!EM23</f>
        <v>0</v>
      </c>
      <c r="AK217">
        <f>attached_forestry!FK23</f>
        <v>0</v>
      </c>
    </row>
    <row r="218" ht="14.5" spans="1:37">
      <c r="A218" s="100" t="s">
        <v>74</v>
      </c>
      <c r="B218" s="100" t="s">
        <v>104</v>
      </c>
      <c r="C218" t="s">
        <v>26</v>
      </c>
      <c r="E218" t="str">
        <f t="shared" si="132"/>
        <v>INDSTM</v>
      </c>
      <c r="F218" t="str">
        <f t="shared" si="133"/>
        <v>INDSTM</v>
      </c>
      <c r="G218" t="str">
        <f t="shared" si="133"/>
        <v>INDSTM</v>
      </c>
      <c r="H218" t="str">
        <f t="shared" si="133"/>
        <v>INDSTM</v>
      </c>
      <c r="I218" t="str">
        <f t="shared" si="133"/>
        <v>INDSTM</v>
      </c>
      <c r="J218" t="str">
        <f t="shared" si="133"/>
        <v>INDSTM</v>
      </c>
      <c r="K218" t="str">
        <f t="shared" si="133"/>
        <v>INDSTM</v>
      </c>
      <c r="AA218" s="100" t="s">
        <v>74</v>
      </c>
      <c r="AB218" s="100" t="s">
        <v>105</v>
      </c>
      <c r="AC218" t="s">
        <v>26</v>
      </c>
      <c r="AE218">
        <f>attached_forestry!W24</f>
        <v>0</v>
      </c>
      <c r="AF218">
        <f>attached_forestry!AU24</f>
        <v>0</v>
      </c>
      <c r="AG218">
        <f>attached_forestry!BS24</f>
        <v>0</v>
      </c>
      <c r="AH218">
        <f>attached_forestry!CQ24</f>
        <v>0</v>
      </c>
      <c r="AI218">
        <f>attached_forestry!DO24</f>
        <v>0</v>
      </c>
      <c r="AJ218">
        <f>attached_forestry!EM24</f>
        <v>0</v>
      </c>
      <c r="AK218">
        <f>attached_forestry!FK24</f>
        <v>0</v>
      </c>
    </row>
    <row r="219" ht="14.5" spans="1:37">
      <c r="A219" s="100" t="s">
        <v>74</v>
      </c>
      <c r="B219" s="100" t="s">
        <v>106</v>
      </c>
      <c r="AA219" s="100" t="s">
        <v>74</v>
      </c>
      <c r="AB219" s="100" t="s">
        <v>106</v>
      </c>
      <c r="AE219">
        <v>30</v>
      </c>
      <c r="AF219">
        <v>30</v>
      </c>
      <c r="AG219">
        <v>30</v>
      </c>
      <c r="AH219">
        <v>30</v>
      </c>
      <c r="AI219">
        <v>30</v>
      </c>
      <c r="AJ219">
        <v>30</v>
      </c>
      <c r="AK219">
        <v>30</v>
      </c>
    </row>
    <row r="220" ht="14.5" spans="1:29">
      <c r="A220" s="100" t="s">
        <v>74</v>
      </c>
      <c r="B220" s="100" t="s">
        <v>108</v>
      </c>
      <c r="C220" t="s">
        <v>41</v>
      </c>
      <c r="E220" t="str">
        <f t="shared" ref="E220" si="134">C220</f>
        <v>INDFOR</v>
      </c>
      <c r="F220" t="str">
        <f t="shared" ref="F220:K220" si="135">E220</f>
        <v>INDFOR</v>
      </c>
      <c r="G220" t="str">
        <f t="shared" si="135"/>
        <v>INDFOR</v>
      </c>
      <c r="H220" t="str">
        <f t="shared" si="135"/>
        <v>INDFOR</v>
      </c>
      <c r="I220" t="str">
        <f t="shared" si="135"/>
        <v>INDFOR</v>
      </c>
      <c r="J220" t="str">
        <f t="shared" si="135"/>
        <v>INDFOR</v>
      </c>
      <c r="K220" t="str">
        <f t="shared" si="135"/>
        <v>INDFOR</v>
      </c>
      <c r="AA220" s="100" t="s">
        <v>74</v>
      </c>
      <c r="AB220" s="100" t="s">
        <v>109</v>
      </c>
      <c r="AC220" t="s">
        <v>125</v>
      </c>
    </row>
    <row r="221" ht="14.5" spans="1:28">
      <c r="A221" s="100" t="s">
        <v>74</v>
      </c>
      <c r="B221" s="100" t="s">
        <v>111</v>
      </c>
      <c r="AA221" s="100" t="s">
        <v>74</v>
      </c>
      <c r="AB221" s="100" t="s">
        <v>111</v>
      </c>
    </row>
    <row r="222" ht="14.5" spans="1:29">
      <c r="A222" s="100" t="s">
        <v>74</v>
      </c>
      <c r="B222" s="102" t="s">
        <v>112</v>
      </c>
      <c r="C222" s="100"/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AA222" s="100"/>
      <c r="AB222" s="100"/>
      <c r="AC222" s="100"/>
    </row>
    <row r="223" ht="14.5" spans="1:29">
      <c r="A223" s="100" t="s">
        <v>74</v>
      </c>
      <c r="B223" s="102" t="s">
        <v>113</v>
      </c>
      <c r="C223" s="100"/>
      <c r="E223">
        <v>0.95</v>
      </c>
      <c r="F223">
        <v>0.95</v>
      </c>
      <c r="G223">
        <v>0.95</v>
      </c>
      <c r="H223">
        <v>0.95</v>
      </c>
      <c r="I223">
        <v>0.95</v>
      </c>
      <c r="J223">
        <v>0.95</v>
      </c>
      <c r="K223">
        <v>0.95</v>
      </c>
      <c r="AA223" s="100"/>
      <c r="AB223" s="100"/>
      <c r="AC223" s="100"/>
    </row>
    <row r="224" ht="14.5" spans="1:37">
      <c r="A224" s="100" t="s">
        <v>74</v>
      </c>
      <c r="B224" s="102" t="s">
        <v>114</v>
      </c>
      <c r="C224" t="s">
        <v>13</v>
      </c>
      <c r="E224">
        <f t="shared" ref="E224:K224" si="136">AE209/SUM(AE209:AE218)</f>
        <v>0</v>
      </c>
      <c r="F224">
        <f t="shared" si="136"/>
        <v>0</v>
      </c>
      <c r="G224">
        <f t="shared" si="136"/>
        <v>0</v>
      </c>
      <c r="H224">
        <f t="shared" si="136"/>
        <v>0</v>
      </c>
      <c r="I224">
        <f t="shared" si="136"/>
        <v>0</v>
      </c>
      <c r="J224">
        <f t="shared" si="136"/>
        <v>0</v>
      </c>
      <c r="K224">
        <f t="shared" si="136"/>
        <v>0</v>
      </c>
      <c r="AA224" s="100" t="s">
        <v>73</v>
      </c>
      <c r="AB224" s="100" t="s">
        <v>105</v>
      </c>
      <c r="AC224" t="s">
        <v>13</v>
      </c>
      <c r="AE224">
        <v>0</v>
      </c>
      <c r="AF224">
        <f>attached_others!AU57</f>
        <v>0</v>
      </c>
      <c r="AG224">
        <f>attached_others!BS57</f>
        <v>0</v>
      </c>
      <c r="AH224">
        <f>attached_others!CQ57</f>
        <v>0</v>
      </c>
      <c r="AI224">
        <f>attached_others!DO57</f>
        <v>0</v>
      </c>
      <c r="AJ224">
        <f>attached_others!EM57</f>
        <v>0</v>
      </c>
      <c r="AK224">
        <v>0</v>
      </c>
    </row>
    <row r="225" ht="14.5" spans="1:37">
      <c r="A225" s="100" t="s">
        <v>74</v>
      </c>
      <c r="B225" s="102" t="s">
        <v>114</v>
      </c>
      <c r="C225" t="s">
        <v>16</v>
      </c>
      <c r="E225">
        <f t="shared" ref="E225:K225" si="137">AE210/SUM(AE209:AE218)</f>
        <v>0</v>
      </c>
      <c r="F225">
        <f t="shared" si="137"/>
        <v>0</v>
      </c>
      <c r="G225">
        <f t="shared" si="137"/>
        <v>0</v>
      </c>
      <c r="H225">
        <f t="shared" si="137"/>
        <v>0</v>
      </c>
      <c r="I225">
        <f t="shared" si="137"/>
        <v>0</v>
      </c>
      <c r="J225">
        <f t="shared" si="137"/>
        <v>0</v>
      </c>
      <c r="K225">
        <f t="shared" si="137"/>
        <v>0</v>
      </c>
      <c r="AA225" s="100" t="s">
        <v>73</v>
      </c>
      <c r="AB225" s="100" t="s">
        <v>105</v>
      </c>
      <c r="AC225" t="s">
        <v>16</v>
      </c>
      <c r="AE225">
        <f>attached_others!W58</f>
        <v>0</v>
      </c>
      <c r="AF225">
        <f>attached_others!AU58</f>
        <v>0</v>
      </c>
      <c r="AG225">
        <f>attached_others!BS58</f>
        <v>0</v>
      </c>
      <c r="AH225">
        <f>attached_others!CQ58</f>
        <v>0</v>
      </c>
      <c r="AI225">
        <f>attached_others!DO58</f>
        <v>0</v>
      </c>
      <c r="AJ225">
        <f>attached_others!EM58</f>
        <v>0</v>
      </c>
      <c r="AK225">
        <f>attached_others!FK58</f>
        <v>0</v>
      </c>
    </row>
    <row r="226" ht="14.5" spans="1:37">
      <c r="A226" s="100" t="s">
        <v>74</v>
      </c>
      <c r="B226" s="102" t="s">
        <v>114</v>
      </c>
      <c r="C226" t="s">
        <v>18</v>
      </c>
      <c r="E226">
        <f t="shared" ref="E226:K226" si="138">AE211/SUM(AE209:AE218)</f>
        <v>1</v>
      </c>
      <c r="F226">
        <f t="shared" si="138"/>
        <v>1</v>
      </c>
      <c r="G226">
        <f t="shared" si="138"/>
        <v>1</v>
      </c>
      <c r="H226">
        <f t="shared" si="138"/>
        <v>1</v>
      </c>
      <c r="I226">
        <f t="shared" si="138"/>
        <v>1</v>
      </c>
      <c r="J226">
        <f t="shared" si="138"/>
        <v>1</v>
      </c>
      <c r="K226">
        <f t="shared" si="138"/>
        <v>1</v>
      </c>
      <c r="AA226" s="100" t="s">
        <v>73</v>
      </c>
      <c r="AB226" s="100" t="s">
        <v>105</v>
      </c>
      <c r="AC226" t="s">
        <v>18</v>
      </c>
      <c r="AE226">
        <f>attached_others!W59</f>
        <v>0</v>
      </c>
      <c r="AF226">
        <v>0</v>
      </c>
      <c r="AG226">
        <f>attached_others!BS59</f>
        <v>0</v>
      </c>
      <c r="AH226">
        <v>0</v>
      </c>
      <c r="AI226">
        <f>attached_others!DO59</f>
        <v>0</v>
      </c>
      <c r="AJ226">
        <v>0</v>
      </c>
      <c r="AK226">
        <v>0</v>
      </c>
    </row>
    <row r="227" ht="14.5" spans="1:37">
      <c r="A227" s="100" t="s">
        <v>74</v>
      </c>
      <c r="B227" s="102" t="s">
        <v>114</v>
      </c>
      <c r="C227" t="s">
        <v>19</v>
      </c>
      <c r="E227">
        <f t="shared" ref="E227:K227" si="139">AE212/SUM(AE209:AE218)</f>
        <v>0</v>
      </c>
      <c r="F227">
        <f t="shared" si="139"/>
        <v>0</v>
      </c>
      <c r="G227">
        <f t="shared" si="139"/>
        <v>0</v>
      </c>
      <c r="H227">
        <f t="shared" si="139"/>
        <v>0</v>
      </c>
      <c r="I227">
        <f t="shared" si="139"/>
        <v>0</v>
      </c>
      <c r="J227">
        <f t="shared" si="139"/>
        <v>0</v>
      </c>
      <c r="K227">
        <f t="shared" si="139"/>
        <v>0</v>
      </c>
      <c r="AA227" s="100" t="s">
        <v>73</v>
      </c>
      <c r="AB227" s="100" t="s">
        <v>105</v>
      </c>
      <c r="AC227" t="s">
        <v>19</v>
      </c>
      <c r="AE227">
        <v>0</v>
      </c>
      <c r="AF227">
        <f>attached_others!AU60</f>
        <v>0</v>
      </c>
      <c r="AG227">
        <f>attached_others!BS60</f>
        <v>0</v>
      </c>
      <c r="AH227">
        <f>attached_others!CQ60</f>
        <v>0</v>
      </c>
      <c r="AI227">
        <f>attached_others!DO60</f>
        <v>0</v>
      </c>
      <c r="AJ227">
        <f>attached_others!EM60</f>
        <v>0</v>
      </c>
      <c r="AK227">
        <f>attached_others!FK60</f>
        <v>0</v>
      </c>
    </row>
    <row r="228" ht="14.5" spans="1:37">
      <c r="A228" s="100" t="s">
        <v>74</v>
      </c>
      <c r="B228" s="102" t="s">
        <v>114</v>
      </c>
      <c r="C228" t="s">
        <v>20</v>
      </c>
      <c r="E228">
        <f t="shared" ref="E228:K228" si="140">AE213/SUM(AE209:AE218)</f>
        <v>0</v>
      </c>
      <c r="F228">
        <f t="shared" si="140"/>
        <v>0</v>
      </c>
      <c r="G228">
        <f t="shared" si="140"/>
        <v>0</v>
      </c>
      <c r="H228">
        <f t="shared" si="140"/>
        <v>0</v>
      </c>
      <c r="I228">
        <f t="shared" si="140"/>
        <v>0</v>
      </c>
      <c r="J228">
        <f t="shared" si="140"/>
        <v>0</v>
      </c>
      <c r="K228">
        <f t="shared" si="140"/>
        <v>0</v>
      </c>
      <c r="AA228" s="100" t="s">
        <v>73</v>
      </c>
      <c r="AB228" s="100" t="s">
        <v>105</v>
      </c>
      <c r="AC228" t="s">
        <v>20</v>
      </c>
      <c r="AE228">
        <f>attached_others!W61</f>
        <v>0</v>
      </c>
      <c r="AF228">
        <f>attached_others!AU61</f>
        <v>0</v>
      </c>
      <c r="AG228">
        <f>attached_others!BS61</f>
        <v>0</v>
      </c>
      <c r="AH228">
        <f>attached_others!CQ61</f>
        <v>0</v>
      </c>
      <c r="AI228">
        <f>attached_others!DO61</f>
        <v>0</v>
      </c>
      <c r="AJ228">
        <f>attached_others!EM61</f>
        <v>0</v>
      </c>
      <c r="AK228">
        <f>attached_others!FK61</f>
        <v>0</v>
      </c>
    </row>
    <row r="229" ht="14.5" spans="1:37">
      <c r="A229" s="100" t="s">
        <v>74</v>
      </c>
      <c r="B229" s="102" t="s">
        <v>114</v>
      </c>
      <c r="C229" t="s">
        <v>11</v>
      </c>
      <c r="E229">
        <f t="shared" ref="E229:K229" si="141">AE214/SUM(AE209:AE218)</f>
        <v>0</v>
      </c>
      <c r="F229">
        <f t="shared" si="141"/>
        <v>0</v>
      </c>
      <c r="G229">
        <f t="shared" si="141"/>
        <v>0</v>
      </c>
      <c r="H229">
        <f t="shared" si="141"/>
        <v>0</v>
      </c>
      <c r="I229">
        <f t="shared" si="141"/>
        <v>0</v>
      </c>
      <c r="J229">
        <f t="shared" si="141"/>
        <v>0</v>
      </c>
      <c r="K229">
        <f t="shared" si="141"/>
        <v>0</v>
      </c>
      <c r="AA229" s="100" t="s">
        <v>73</v>
      </c>
      <c r="AB229" s="100" t="s">
        <v>105</v>
      </c>
      <c r="AC229" t="s">
        <v>11</v>
      </c>
      <c r="AE229">
        <v>0</v>
      </c>
      <c r="AF229">
        <f>attached_others!AU62</f>
        <v>0</v>
      </c>
      <c r="AG229">
        <f>attached_others!BS62</f>
        <v>0</v>
      </c>
      <c r="AH229">
        <f>attached_others!CQ62</f>
        <v>0</v>
      </c>
      <c r="AI229">
        <f>attached_others!DO62</f>
        <v>0</v>
      </c>
      <c r="AJ229">
        <v>0</v>
      </c>
      <c r="AK229">
        <v>0</v>
      </c>
    </row>
    <row r="230" ht="14.5" spans="1:37">
      <c r="A230" s="100" t="s">
        <v>74</v>
      </c>
      <c r="B230" s="102" t="s">
        <v>114</v>
      </c>
      <c r="C230" t="s">
        <v>21</v>
      </c>
      <c r="E230">
        <f t="shared" ref="E230:K230" si="142">AE215/SUM(AE209:AE218)</f>
        <v>0</v>
      </c>
      <c r="F230">
        <f t="shared" si="142"/>
        <v>0</v>
      </c>
      <c r="G230">
        <f t="shared" si="142"/>
        <v>0</v>
      </c>
      <c r="H230">
        <f t="shared" si="142"/>
        <v>0</v>
      </c>
      <c r="I230">
        <f t="shared" si="142"/>
        <v>0</v>
      </c>
      <c r="J230">
        <f t="shared" si="142"/>
        <v>0</v>
      </c>
      <c r="K230">
        <f t="shared" si="142"/>
        <v>0</v>
      </c>
      <c r="AA230" s="100" t="s">
        <v>73</v>
      </c>
      <c r="AB230" s="100" t="s">
        <v>105</v>
      </c>
      <c r="AC230" t="s">
        <v>21</v>
      </c>
      <c r="AE230">
        <f>attached_others!W63</f>
        <v>0</v>
      </c>
      <c r="AF230">
        <v>0</v>
      </c>
      <c r="AG230">
        <f>attached_others!BS63</f>
        <v>0</v>
      </c>
      <c r="AH230">
        <f>attached_others!CQ63</f>
        <v>0</v>
      </c>
      <c r="AI230">
        <f>attached_others!DO63</f>
        <v>0</v>
      </c>
      <c r="AJ230">
        <v>0</v>
      </c>
      <c r="AK230">
        <f>attached_others!FK63</f>
        <v>0</v>
      </c>
    </row>
    <row r="231" ht="14.5" spans="1:37">
      <c r="A231" s="100" t="s">
        <v>74</v>
      </c>
      <c r="B231" s="102" t="s">
        <v>114</v>
      </c>
      <c r="C231" t="s">
        <v>23</v>
      </c>
      <c r="E231">
        <f t="shared" ref="E231:K231" si="143">AE216/SUM(AE209:AE218)</f>
        <v>0</v>
      </c>
      <c r="F231">
        <f t="shared" si="143"/>
        <v>0</v>
      </c>
      <c r="G231">
        <f t="shared" si="143"/>
        <v>0</v>
      </c>
      <c r="H231">
        <f t="shared" si="143"/>
        <v>0</v>
      </c>
      <c r="I231">
        <f t="shared" si="143"/>
        <v>0</v>
      </c>
      <c r="J231">
        <f t="shared" si="143"/>
        <v>0</v>
      </c>
      <c r="K231">
        <f t="shared" si="143"/>
        <v>0</v>
      </c>
      <c r="AA231" s="100" t="s">
        <v>73</v>
      </c>
      <c r="AB231" s="100" t="s">
        <v>105</v>
      </c>
      <c r="AC231" t="s">
        <v>23</v>
      </c>
      <c r="AE231">
        <f>attached_others!W64</f>
        <v>0</v>
      </c>
      <c r="AF231">
        <f>attached_others!AU64</f>
        <v>0</v>
      </c>
      <c r="AG231">
        <f>attached_others!BS64</f>
        <v>0</v>
      </c>
      <c r="AH231">
        <f>attached_others!CQ64</f>
        <v>0</v>
      </c>
      <c r="AI231">
        <f>attached_others!DO64</f>
        <v>0</v>
      </c>
      <c r="AJ231">
        <f>attached_others!EM64</f>
        <v>0</v>
      </c>
      <c r="AK231">
        <f>attached_others!FK64</f>
        <v>0</v>
      </c>
    </row>
    <row r="232" ht="14.5" spans="1:37">
      <c r="A232" s="100" t="s">
        <v>74</v>
      </c>
      <c r="B232" s="102" t="s">
        <v>114</v>
      </c>
      <c r="C232" t="s">
        <v>25</v>
      </c>
      <c r="E232">
        <f t="shared" ref="E232:K232" si="144">AE217/SUM(AE209:AE218)</f>
        <v>0</v>
      </c>
      <c r="F232">
        <f t="shared" si="144"/>
        <v>0</v>
      </c>
      <c r="G232">
        <f t="shared" si="144"/>
        <v>0</v>
      </c>
      <c r="H232">
        <f t="shared" si="144"/>
        <v>0</v>
      </c>
      <c r="I232">
        <f t="shared" si="144"/>
        <v>0</v>
      </c>
      <c r="J232">
        <f t="shared" si="144"/>
        <v>0</v>
      </c>
      <c r="K232">
        <f t="shared" si="144"/>
        <v>0</v>
      </c>
      <c r="AA232" s="100" t="s">
        <v>73</v>
      </c>
      <c r="AB232" s="100" t="s">
        <v>105</v>
      </c>
      <c r="AC232" t="s">
        <v>25</v>
      </c>
      <c r="AE232">
        <f>attached_others!W65</f>
        <v>0</v>
      </c>
      <c r="AF232">
        <f>attached_others!AU65</f>
        <v>0</v>
      </c>
      <c r="AG232">
        <f>attached_others!BS65</f>
        <v>0</v>
      </c>
      <c r="AH232">
        <f>attached_others!CQ65</f>
        <v>0</v>
      </c>
      <c r="AI232">
        <f>attached_others!DO65</f>
        <v>0</v>
      </c>
      <c r="AJ232">
        <f>attached_others!EM65</f>
        <v>0</v>
      </c>
      <c r="AK232">
        <f>attached_others!FK65</f>
        <v>0</v>
      </c>
    </row>
    <row r="233" ht="14.5" spans="1:37">
      <c r="A233" s="100" t="s">
        <v>74</v>
      </c>
      <c r="B233" s="102" t="s">
        <v>114</v>
      </c>
      <c r="C233" t="s">
        <v>26</v>
      </c>
      <c r="E233">
        <f t="shared" ref="E233:K233" si="145">AE218/SUM(AE209:AE218)</f>
        <v>0</v>
      </c>
      <c r="F233">
        <f t="shared" si="145"/>
        <v>0</v>
      </c>
      <c r="G233">
        <f t="shared" si="145"/>
        <v>0</v>
      </c>
      <c r="H233">
        <f t="shared" si="145"/>
        <v>0</v>
      </c>
      <c r="I233">
        <f t="shared" si="145"/>
        <v>0</v>
      </c>
      <c r="J233">
        <f t="shared" si="145"/>
        <v>0</v>
      </c>
      <c r="K233">
        <f t="shared" si="145"/>
        <v>0</v>
      </c>
      <c r="AA233" s="100" t="s">
        <v>73</v>
      </c>
      <c r="AB233" s="100" t="s">
        <v>105</v>
      </c>
      <c r="AC233" t="s">
        <v>26</v>
      </c>
      <c r="AE233">
        <f>attached_others!W66</f>
        <v>0</v>
      </c>
      <c r="AF233">
        <f>attached_others!AU66</f>
        <v>0</v>
      </c>
      <c r="AG233">
        <f>attached_others!BS66</f>
        <v>0</v>
      </c>
      <c r="AH233">
        <f>attached_others!CQ66</f>
        <v>0</v>
      </c>
      <c r="AI233">
        <f>attached_others!DO66</f>
        <v>0</v>
      </c>
      <c r="AJ233">
        <f>attached_others!EM66</f>
        <v>0</v>
      </c>
      <c r="AK233">
        <f>attached_others!FK66</f>
        <v>0</v>
      </c>
    </row>
    <row r="234" ht="14.5" spans="1:27">
      <c r="A234" s="111" t="s">
        <v>126</v>
      </c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AA234" s="100" t="s">
        <v>64</v>
      </c>
    </row>
    <row r="235" ht="14.5" spans="1:11">
      <c r="A235" s="112" t="s">
        <v>75</v>
      </c>
      <c r="B235" s="112" t="s">
        <v>104</v>
      </c>
      <c r="C235" s="80" t="s">
        <v>13</v>
      </c>
      <c r="D235" s="80"/>
      <c r="E235" s="80"/>
      <c r="F235" s="80"/>
      <c r="G235" s="80"/>
      <c r="H235" s="80"/>
      <c r="I235" s="80"/>
      <c r="J235" s="80"/>
      <c r="K235" s="80"/>
    </row>
    <row r="236" ht="14.5" spans="1:11">
      <c r="A236" s="112" t="s">
        <v>75</v>
      </c>
      <c r="B236" s="112" t="s">
        <v>104</v>
      </c>
      <c r="C236" s="80" t="s">
        <v>16</v>
      </c>
      <c r="D236" s="80"/>
      <c r="E236" s="80"/>
      <c r="F236" s="80"/>
      <c r="G236" s="80"/>
      <c r="H236" s="80"/>
      <c r="I236" s="80"/>
      <c r="J236" s="80"/>
      <c r="K236" s="80"/>
    </row>
    <row r="237" ht="14.5" spans="1:11">
      <c r="A237" s="112" t="s">
        <v>75</v>
      </c>
      <c r="B237" s="112" t="s">
        <v>104</v>
      </c>
      <c r="C237" s="80" t="s">
        <v>18</v>
      </c>
      <c r="D237" s="80"/>
      <c r="E237" s="80"/>
      <c r="F237" s="80"/>
      <c r="G237" s="80"/>
      <c r="H237" s="80"/>
      <c r="I237" s="80"/>
      <c r="J237" s="80"/>
      <c r="K237" s="80"/>
    </row>
    <row r="238" ht="14.5" spans="1:11">
      <c r="A238" s="112" t="s">
        <v>75</v>
      </c>
      <c r="B238" s="112" t="s">
        <v>104</v>
      </c>
      <c r="C238" s="80" t="s">
        <v>19</v>
      </c>
      <c r="D238" s="80"/>
      <c r="E238" s="80"/>
      <c r="F238" s="80"/>
      <c r="G238" s="80"/>
      <c r="H238" s="80"/>
      <c r="I238" s="80"/>
      <c r="J238" s="80"/>
      <c r="K238" s="80"/>
    </row>
    <row r="239" ht="14.5" spans="1:37">
      <c r="A239" s="112" t="s">
        <v>75</v>
      </c>
      <c r="B239" s="112" t="s">
        <v>104</v>
      </c>
      <c r="C239" s="80" t="s">
        <v>20</v>
      </c>
      <c r="D239" s="80"/>
      <c r="E239" s="80"/>
      <c r="F239" s="80"/>
      <c r="G239" s="80"/>
      <c r="H239" s="80"/>
      <c r="I239" s="80"/>
      <c r="J239" s="80"/>
      <c r="K239" s="80"/>
      <c r="AA239" s="111" t="s">
        <v>126</v>
      </c>
      <c r="AB239" s="111"/>
      <c r="AC239" s="111"/>
      <c r="AD239" s="111"/>
      <c r="AE239" s="111"/>
      <c r="AF239" s="111"/>
      <c r="AG239" s="111"/>
      <c r="AH239" s="111"/>
      <c r="AI239" s="111"/>
      <c r="AJ239" s="111"/>
      <c r="AK239" s="111"/>
    </row>
    <row r="240" ht="14.5" spans="1:37">
      <c r="A240" s="112" t="s">
        <v>75</v>
      </c>
      <c r="B240" s="112" t="s">
        <v>104</v>
      </c>
      <c r="C240" s="80" t="s">
        <v>11</v>
      </c>
      <c r="D240" s="80"/>
      <c r="E240" s="80"/>
      <c r="F240" s="80"/>
      <c r="G240" s="80"/>
      <c r="H240" s="80"/>
      <c r="I240" s="80"/>
      <c r="J240" s="80"/>
      <c r="K240" s="80"/>
      <c r="AA240" s="112" t="s">
        <v>75</v>
      </c>
      <c r="AB240" s="112" t="s">
        <v>105</v>
      </c>
      <c r="AC240" s="80" t="s">
        <v>13</v>
      </c>
      <c r="AD240" s="80"/>
      <c r="AE240" s="80">
        <f>attached_mining!W15</f>
        <v>7.6</v>
      </c>
      <c r="AF240" s="80">
        <f>attached_mining!AU15</f>
        <v>14</v>
      </c>
      <c r="AG240" s="80">
        <f>attached_mining!BS15</f>
        <v>18.6</v>
      </c>
      <c r="AH240" s="80">
        <f>attached_mining!CQ15</f>
        <v>1.9</v>
      </c>
      <c r="AI240" s="80">
        <f>attached_mining!DO15</f>
        <v>25</v>
      </c>
      <c r="AJ240" s="80">
        <f>attached_mining!EM15</f>
        <v>41.6</v>
      </c>
      <c r="AK240" s="80">
        <f>attached_mining!FK15</f>
        <v>6.2</v>
      </c>
    </row>
    <row r="241" ht="14.5" spans="1:37">
      <c r="A241" s="112" t="s">
        <v>75</v>
      </c>
      <c r="B241" s="112" t="s">
        <v>104</v>
      </c>
      <c r="C241" s="80" t="s">
        <v>21</v>
      </c>
      <c r="D241" s="80"/>
      <c r="E241" s="80"/>
      <c r="F241" s="80"/>
      <c r="G241" s="80"/>
      <c r="H241" s="80"/>
      <c r="I241" s="80"/>
      <c r="J241" s="80"/>
      <c r="K241" s="80"/>
      <c r="AA241" s="112" t="s">
        <v>75</v>
      </c>
      <c r="AB241" s="112" t="s">
        <v>105</v>
      </c>
      <c r="AC241" s="80" t="s">
        <v>16</v>
      </c>
      <c r="AD241" s="80"/>
      <c r="AE241" s="80">
        <f>attached_mining!W16</f>
        <v>0</v>
      </c>
      <c r="AF241" s="80">
        <f>attached_mining!AU16</f>
        <v>0.4</v>
      </c>
      <c r="AG241" s="80">
        <f>attached_mining!BS16</f>
        <v>4.9</v>
      </c>
      <c r="AH241" s="80">
        <f>attached_mining!CQ16</f>
        <v>0</v>
      </c>
      <c r="AI241" s="80">
        <f>attached_mining!DO16</f>
        <v>41.7</v>
      </c>
      <c r="AJ241" s="80">
        <f>attached_mining!EM16</f>
        <v>772.9</v>
      </c>
      <c r="AK241" s="80">
        <f>attached_mining!FK16</f>
        <v>43.1</v>
      </c>
    </row>
    <row r="242" ht="14.5" spans="1:37">
      <c r="A242" s="112" t="s">
        <v>75</v>
      </c>
      <c r="B242" s="112" t="s">
        <v>104</v>
      </c>
      <c r="C242" s="80" t="s">
        <v>23</v>
      </c>
      <c r="D242" s="80"/>
      <c r="E242" s="80"/>
      <c r="F242" s="80"/>
      <c r="G242" s="80"/>
      <c r="H242" s="80"/>
      <c r="I242" s="80"/>
      <c r="J242" s="80"/>
      <c r="K242" s="80"/>
      <c r="AA242" s="112" t="s">
        <v>75</v>
      </c>
      <c r="AB242" s="112" t="s">
        <v>105</v>
      </c>
      <c r="AC242" s="80" t="s">
        <v>18</v>
      </c>
      <c r="AD242" s="80"/>
      <c r="AE242" s="80">
        <f>attached_mining!W17</f>
        <v>4.3</v>
      </c>
      <c r="AF242" s="80">
        <f>attached_mining!AU17</f>
        <v>13.5</v>
      </c>
      <c r="AG242" s="80">
        <f>attached_mining!BS17</f>
        <v>10.2</v>
      </c>
      <c r="AH242" s="80">
        <f>attached_mining!CQ17</f>
        <v>2</v>
      </c>
      <c r="AI242" s="80">
        <f>attached_mining!DO17</f>
        <v>14.5</v>
      </c>
      <c r="AJ242" s="80">
        <f>attached_mining!EM17</f>
        <v>75.2</v>
      </c>
      <c r="AK242" s="80">
        <f>attached_mining!FK17</f>
        <v>30.1</v>
      </c>
    </row>
    <row r="243" ht="14.5" spans="1:37">
      <c r="A243" s="112" t="s">
        <v>75</v>
      </c>
      <c r="B243" s="112" t="s">
        <v>104</v>
      </c>
      <c r="C243" s="80" t="s">
        <v>25</v>
      </c>
      <c r="D243" s="80"/>
      <c r="E243" s="80"/>
      <c r="F243" s="80"/>
      <c r="G243" s="80"/>
      <c r="H243" s="80"/>
      <c r="I243" s="80"/>
      <c r="J243" s="80"/>
      <c r="K243" s="80"/>
      <c r="AA243" s="112" t="s">
        <v>75</v>
      </c>
      <c r="AB243" s="112" t="s">
        <v>105</v>
      </c>
      <c r="AC243" s="80" t="s">
        <v>19</v>
      </c>
      <c r="AD243" s="80"/>
      <c r="AE243" s="80">
        <f>attached_mining!W18</f>
        <v>4</v>
      </c>
      <c r="AF243" s="80">
        <f>attached_mining!AU18</f>
        <v>9.4</v>
      </c>
      <c r="AG243" s="80">
        <f>attached_mining!BS18</f>
        <v>0</v>
      </c>
      <c r="AH243" s="80">
        <f>attached_mining!CQ18</f>
        <v>0</v>
      </c>
      <c r="AI243" s="80">
        <f>attached_mining!DO18</f>
        <v>0</v>
      </c>
      <c r="AJ243" s="80">
        <f>attached_mining!EM18</f>
        <v>0</v>
      </c>
      <c r="AK243" s="80">
        <f>attached_mining!FK18</f>
        <v>0</v>
      </c>
    </row>
    <row r="244" ht="14.5" spans="1:37">
      <c r="A244" s="112" t="s">
        <v>75</v>
      </c>
      <c r="B244" s="112" t="s">
        <v>104</v>
      </c>
      <c r="C244" s="80" t="s">
        <v>26</v>
      </c>
      <c r="D244" s="80"/>
      <c r="E244" s="80"/>
      <c r="F244" s="80"/>
      <c r="G244" s="80"/>
      <c r="H244" s="80"/>
      <c r="I244" s="80"/>
      <c r="J244" s="80"/>
      <c r="K244" s="80"/>
      <c r="AA244" s="112" t="s">
        <v>75</v>
      </c>
      <c r="AB244" s="112" t="s">
        <v>105</v>
      </c>
      <c r="AC244" s="80" t="s">
        <v>20</v>
      </c>
      <c r="AD244" s="80"/>
      <c r="AE244" s="80">
        <f>attached_mining!W19</f>
        <v>0</v>
      </c>
      <c r="AF244" s="80">
        <f>attached_mining!AU19</f>
        <v>0</v>
      </c>
      <c r="AG244" s="80">
        <f>attached_mining!BS19</f>
        <v>0</v>
      </c>
      <c r="AH244" s="80">
        <f>attached_mining!CQ19</f>
        <v>0</v>
      </c>
      <c r="AI244" s="80">
        <f>attached_mining!DO19</f>
        <v>5.3</v>
      </c>
      <c r="AJ244" s="80">
        <f>attached_mining!EM19</f>
        <v>230.6</v>
      </c>
      <c r="AK244" s="80">
        <f>attached_mining!FK19</f>
        <v>0</v>
      </c>
    </row>
    <row r="245" ht="14.5" spans="1:37">
      <c r="A245" s="112" t="s">
        <v>75</v>
      </c>
      <c r="B245" s="112" t="s">
        <v>106</v>
      </c>
      <c r="C245" s="80"/>
      <c r="D245" s="80"/>
      <c r="E245" s="80"/>
      <c r="F245" s="80"/>
      <c r="G245" s="80"/>
      <c r="H245" s="80"/>
      <c r="I245" s="80"/>
      <c r="J245" s="80"/>
      <c r="K245" s="80"/>
      <c r="AA245" s="112" t="s">
        <v>75</v>
      </c>
      <c r="AB245" s="112" t="s">
        <v>105</v>
      </c>
      <c r="AC245" s="80" t="s">
        <v>11</v>
      </c>
      <c r="AD245" s="80"/>
      <c r="AE245" s="80">
        <f>attached_mining!W20</f>
        <v>0.2</v>
      </c>
      <c r="AF245" s="80">
        <f>attached_mining!AU20</f>
        <v>0</v>
      </c>
      <c r="AG245" s="80">
        <f>attached_mining!BS20</f>
        <v>4.7</v>
      </c>
      <c r="AH245" s="80">
        <f>attached_mining!CQ20</f>
        <v>2.1</v>
      </c>
      <c r="AI245" s="80">
        <f>attached_mining!DO20</f>
        <v>3.5</v>
      </c>
      <c r="AJ245" s="80">
        <f>attached_mining!EM20</f>
        <v>42.4</v>
      </c>
      <c r="AK245" s="80">
        <f>attached_mining!FK20</f>
        <v>1.6</v>
      </c>
    </row>
    <row r="246" ht="14.5" spans="1:37">
      <c r="A246" s="112" t="s">
        <v>75</v>
      </c>
      <c r="B246" s="112" t="s">
        <v>108</v>
      </c>
      <c r="C246" s="80" t="s">
        <v>127</v>
      </c>
      <c r="D246" s="80"/>
      <c r="E246" s="80"/>
      <c r="F246" s="80"/>
      <c r="G246" s="80"/>
      <c r="H246" s="80"/>
      <c r="I246" s="80"/>
      <c r="J246" s="80"/>
      <c r="K246" s="80"/>
      <c r="AA246" s="112" t="s">
        <v>75</v>
      </c>
      <c r="AB246" s="112" t="s">
        <v>105</v>
      </c>
      <c r="AC246" s="80" t="s">
        <v>21</v>
      </c>
      <c r="AD246" s="80"/>
      <c r="AE246" s="80">
        <f>attached_mining!W21</f>
        <v>3.1</v>
      </c>
      <c r="AF246" s="80">
        <f>attached_mining!AU21</f>
        <v>1.2</v>
      </c>
      <c r="AG246" s="80">
        <f>attached_mining!BS21</f>
        <v>0</v>
      </c>
      <c r="AH246" s="80">
        <f>attached_mining!CQ21</f>
        <v>0</v>
      </c>
      <c r="AI246" s="80">
        <f>attached_mining!DO21</f>
        <v>0</v>
      </c>
      <c r="AJ246" s="80">
        <f>attached_mining!EM21</f>
        <v>0</v>
      </c>
      <c r="AK246" s="80">
        <f>attached_mining!FK21</f>
        <v>0</v>
      </c>
    </row>
    <row r="247" ht="14.5" spans="1:37">
      <c r="A247" s="112" t="s">
        <v>75</v>
      </c>
      <c r="B247" s="112" t="s">
        <v>111</v>
      </c>
      <c r="C247" s="80"/>
      <c r="D247" s="80"/>
      <c r="E247"/>
      <c r="F247"/>
      <c r="G247"/>
      <c r="H247"/>
      <c r="I247"/>
      <c r="J247"/>
      <c r="K247"/>
      <c r="AA247" s="112" t="s">
        <v>75</v>
      </c>
      <c r="AB247" s="112" t="s">
        <v>105</v>
      </c>
      <c r="AC247" s="80" t="s">
        <v>23</v>
      </c>
      <c r="AD247" s="80"/>
      <c r="AE247" s="80">
        <f>attached_mining!W22</f>
        <v>0</v>
      </c>
      <c r="AF247" s="80">
        <f>attached_mining!AU22</f>
        <v>3.6</v>
      </c>
      <c r="AG247" s="80">
        <f>attached_mining!BS22</f>
        <v>0</v>
      </c>
      <c r="AH247" s="80">
        <f>attached_mining!CQ22</f>
        <v>0</v>
      </c>
      <c r="AI247" s="80">
        <f>attached_mining!DO22</f>
        <v>0</v>
      </c>
      <c r="AJ247" s="80">
        <f>attached_mining!EM22</f>
        <v>0</v>
      </c>
      <c r="AK247" s="80">
        <f>attached_mining!FK22</f>
        <v>0</v>
      </c>
    </row>
    <row r="248" ht="14.5" spans="1:37">
      <c r="A248" s="112" t="s">
        <v>75</v>
      </c>
      <c r="B248" s="102" t="s">
        <v>112</v>
      </c>
      <c r="C248" s="80"/>
      <c r="D248" s="80"/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AA248" s="112" t="s">
        <v>75</v>
      </c>
      <c r="AB248" s="112" t="s">
        <v>105</v>
      </c>
      <c r="AC248" s="80" t="s">
        <v>25</v>
      </c>
      <c r="AD248" s="80"/>
      <c r="AE248" s="80">
        <f>attached_mining!W23</f>
        <v>0</v>
      </c>
      <c r="AF248" s="80">
        <f>attached_mining!AU23</f>
        <v>0</v>
      </c>
      <c r="AG248" s="80">
        <f>attached_mining!BS23</f>
        <v>0</v>
      </c>
      <c r="AH248" s="80">
        <f>attached_mining!CQ23</f>
        <v>0</v>
      </c>
      <c r="AI248" s="80">
        <f>attached_mining!DO23</f>
        <v>0</v>
      </c>
      <c r="AJ248" s="80">
        <f>attached_mining!EM23</f>
        <v>0</v>
      </c>
      <c r="AK248" s="80">
        <f>attached_mining!FK23</f>
        <v>0</v>
      </c>
    </row>
    <row r="249" ht="14.5" spans="1:37">
      <c r="A249" s="112" t="s">
        <v>75</v>
      </c>
      <c r="B249" s="102" t="s">
        <v>113</v>
      </c>
      <c r="E249">
        <v>0.95</v>
      </c>
      <c r="F249">
        <v>0.95</v>
      </c>
      <c r="G249">
        <v>0.95</v>
      </c>
      <c r="H249">
        <v>0.95</v>
      </c>
      <c r="I249">
        <v>0.95</v>
      </c>
      <c r="J249">
        <v>0.95</v>
      </c>
      <c r="K249">
        <v>0.95</v>
      </c>
      <c r="AA249" s="112" t="s">
        <v>75</v>
      </c>
      <c r="AB249" s="112" t="s">
        <v>105</v>
      </c>
      <c r="AC249" s="80" t="s">
        <v>26</v>
      </c>
      <c r="AD249" s="80"/>
      <c r="AE249" s="80">
        <f>attached_mining!W24</f>
        <v>0</v>
      </c>
      <c r="AF249" s="80">
        <f>attached_mining!AU24</f>
        <v>0</v>
      </c>
      <c r="AG249" s="80">
        <f>attached_mining!BS24</f>
        <v>0</v>
      </c>
      <c r="AH249" s="80">
        <f>attached_mining!CQ24</f>
        <v>0</v>
      </c>
      <c r="AI249" s="80">
        <f>attached_mining!DO24</f>
        <v>0</v>
      </c>
      <c r="AJ249" s="80">
        <f>attached_mining!EM24</f>
        <v>0</v>
      </c>
      <c r="AK249" s="80">
        <f>attached_mining!FK24</f>
        <v>0</v>
      </c>
    </row>
    <row r="250" ht="14.5" spans="1:37">
      <c r="A250" s="112" t="s">
        <v>75</v>
      </c>
      <c r="B250" s="102" t="s">
        <v>114</v>
      </c>
      <c r="C250" s="80" t="s">
        <v>13</v>
      </c>
      <c r="E250">
        <f>AE240/19.2</f>
        <v>0.395833333333333</v>
      </c>
      <c r="F250">
        <f>AF240/42.1</f>
        <v>0.332541567695962</v>
      </c>
      <c r="G250">
        <f>AG240/38.4</f>
        <v>0.484375</v>
      </c>
      <c r="H250">
        <f>AH240/6</f>
        <v>0.316666666666667</v>
      </c>
      <c r="I250">
        <f>AI240/90</f>
        <v>0.277777777777778</v>
      </c>
      <c r="J250">
        <f>AJ240/1162.7</f>
        <v>0.0357787907456782</v>
      </c>
      <c r="K250">
        <f>AK240/81</f>
        <v>0.0765432098765432</v>
      </c>
      <c r="AA250" s="112" t="s">
        <v>75</v>
      </c>
      <c r="AB250" s="112" t="s">
        <v>106</v>
      </c>
      <c r="AC250" s="80"/>
      <c r="AD250" s="80"/>
      <c r="AE250" s="80">
        <v>30</v>
      </c>
      <c r="AF250" s="80">
        <v>30</v>
      </c>
      <c r="AG250" s="80">
        <v>30</v>
      </c>
      <c r="AH250" s="80">
        <v>30</v>
      </c>
      <c r="AI250" s="80">
        <v>30</v>
      </c>
      <c r="AJ250" s="80">
        <v>30</v>
      </c>
      <c r="AK250" s="80">
        <v>30</v>
      </c>
    </row>
    <row r="251" ht="14.5" spans="1:37">
      <c r="A251" s="112" t="s">
        <v>75</v>
      </c>
      <c r="B251" s="102" t="s">
        <v>114</v>
      </c>
      <c r="C251" s="80" t="s">
        <v>16</v>
      </c>
      <c r="E251">
        <f t="shared" ref="E251:E259" si="146">AE241/19.2</f>
        <v>0</v>
      </c>
      <c r="F251">
        <f t="shared" ref="F251:F259" si="147">AF241/42.1</f>
        <v>0.00950118764845606</v>
      </c>
      <c r="G251">
        <f t="shared" ref="G251:G259" si="148">AG241/38.4</f>
        <v>0.127604166666667</v>
      </c>
      <c r="H251">
        <f t="shared" ref="H251:H259" si="149">AH241/6</f>
        <v>0</v>
      </c>
      <c r="I251">
        <f t="shared" ref="I251:I259" si="150">AI241/90</f>
        <v>0.463333333333333</v>
      </c>
      <c r="J251">
        <f t="shared" ref="J251:J259" si="151">AJ241/1162.7</f>
        <v>0.664745850176314</v>
      </c>
      <c r="K251">
        <f t="shared" ref="K251:K259" si="152">AK241/81</f>
        <v>0.532098765432099</v>
      </c>
      <c r="AA251" s="112" t="s">
        <v>75</v>
      </c>
      <c r="AB251" s="112" t="s">
        <v>109</v>
      </c>
      <c r="AC251" s="80" t="s">
        <v>127</v>
      </c>
      <c r="AD251" s="80"/>
      <c r="AE251" s="80"/>
      <c r="AF251" s="80"/>
      <c r="AG251" s="80"/>
      <c r="AH251" s="80"/>
      <c r="AI251" s="80"/>
      <c r="AJ251" s="80"/>
      <c r="AK251" s="80"/>
    </row>
    <row r="252" ht="14.5" spans="1:37">
      <c r="A252" s="112" t="s">
        <v>75</v>
      </c>
      <c r="B252" s="102" t="s">
        <v>114</v>
      </c>
      <c r="C252" s="80" t="s">
        <v>18</v>
      </c>
      <c r="E252">
        <f t="shared" si="146"/>
        <v>0.223958333333333</v>
      </c>
      <c r="F252">
        <f t="shared" si="147"/>
        <v>0.320665083135392</v>
      </c>
      <c r="G252">
        <f t="shared" si="148"/>
        <v>0.265625</v>
      </c>
      <c r="H252">
        <f t="shared" si="149"/>
        <v>0.333333333333333</v>
      </c>
      <c r="I252">
        <f t="shared" si="150"/>
        <v>0.161111111111111</v>
      </c>
      <c r="J252">
        <f t="shared" si="151"/>
        <v>0.0646770448094951</v>
      </c>
      <c r="K252">
        <f t="shared" si="152"/>
        <v>0.371604938271605</v>
      </c>
      <c r="AA252" s="112" t="s">
        <v>75</v>
      </c>
      <c r="AB252" s="112" t="s">
        <v>111</v>
      </c>
      <c r="AC252" s="80"/>
      <c r="AD252" s="80"/>
      <c r="AE252" s="80"/>
      <c r="AF252" s="80"/>
      <c r="AG252" s="80"/>
      <c r="AH252" s="80"/>
      <c r="AI252" s="80"/>
      <c r="AJ252" s="80"/>
      <c r="AK252" s="80"/>
    </row>
    <row r="253" ht="14.5" spans="1:37">
      <c r="A253" s="112" t="s">
        <v>75</v>
      </c>
      <c r="B253" s="102" t="s">
        <v>114</v>
      </c>
      <c r="C253" s="80" t="s">
        <v>19</v>
      </c>
      <c r="E253">
        <f t="shared" si="146"/>
        <v>0.208333333333333</v>
      </c>
      <c r="F253">
        <f t="shared" si="147"/>
        <v>0.223277909738717</v>
      </c>
      <c r="G253">
        <f t="shared" si="148"/>
        <v>0</v>
      </c>
      <c r="H253">
        <f t="shared" si="149"/>
        <v>0</v>
      </c>
      <c r="I253">
        <f t="shared" si="150"/>
        <v>0</v>
      </c>
      <c r="J253">
        <f t="shared" si="151"/>
        <v>0</v>
      </c>
      <c r="K253">
        <f t="shared" si="152"/>
        <v>0</v>
      </c>
      <c r="AA253" s="112" t="s">
        <v>64</v>
      </c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</row>
    <row r="254" ht="14.5" spans="1:11">
      <c r="A254" s="112" t="s">
        <v>75</v>
      </c>
      <c r="B254" s="102" t="s">
        <v>114</v>
      </c>
      <c r="C254" s="80" t="s">
        <v>20</v>
      </c>
      <c r="E254">
        <f t="shared" si="146"/>
        <v>0</v>
      </c>
      <c r="F254">
        <f t="shared" si="147"/>
        <v>0</v>
      </c>
      <c r="G254">
        <f t="shared" si="148"/>
        <v>0</v>
      </c>
      <c r="H254">
        <f t="shared" si="149"/>
        <v>0</v>
      </c>
      <c r="I254">
        <f t="shared" si="150"/>
        <v>0.0588888888888889</v>
      </c>
      <c r="J254">
        <f t="shared" si="151"/>
        <v>0.198331469854649</v>
      </c>
      <c r="K254">
        <f t="shared" si="152"/>
        <v>0</v>
      </c>
    </row>
    <row r="255" ht="14.5" spans="1:37">
      <c r="A255" s="112" t="s">
        <v>75</v>
      </c>
      <c r="B255" s="102" t="s">
        <v>114</v>
      </c>
      <c r="C255" s="80" t="s">
        <v>11</v>
      </c>
      <c r="E255">
        <f t="shared" si="146"/>
        <v>0.0104166666666667</v>
      </c>
      <c r="F255">
        <f t="shared" si="147"/>
        <v>0</v>
      </c>
      <c r="G255">
        <f t="shared" si="148"/>
        <v>0.122395833333333</v>
      </c>
      <c r="H255">
        <f t="shared" si="149"/>
        <v>0.35</v>
      </c>
      <c r="I255">
        <f t="shared" si="150"/>
        <v>0.0388888888888889</v>
      </c>
      <c r="J255">
        <f t="shared" si="151"/>
        <v>0.0364668444138643</v>
      </c>
      <c r="K255">
        <f t="shared" si="152"/>
        <v>0.0197530864197531</v>
      </c>
      <c r="AE255" s="113">
        <f>SUM(AE240:AE249)</f>
        <v>19.2</v>
      </c>
      <c r="AF255" s="113">
        <f t="shared" ref="AF255:AK255" si="153">SUM(AF240:AF249)</f>
        <v>42.1</v>
      </c>
      <c r="AG255" s="113">
        <f t="shared" si="153"/>
        <v>38.4</v>
      </c>
      <c r="AH255" s="113">
        <f t="shared" si="153"/>
        <v>6</v>
      </c>
      <c r="AI255" s="113">
        <f t="shared" si="153"/>
        <v>90</v>
      </c>
      <c r="AJ255" s="113">
        <f t="shared" si="153"/>
        <v>1162.7</v>
      </c>
      <c r="AK255" s="113">
        <f t="shared" si="153"/>
        <v>81</v>
      </c>
    </row>
    <row r="256" ht="14.5" spans="1:11">
      <c r="A256" s="112" t="s">
        <v>75</v>
      </c>
      <c r="B256" s="102" t="s">
        <v>114</v>
      </c>
      <c r="C256" s="80" t="s">
        <v>21</v>
      </c>
      <c r="E256">
        <f t="shared" si="146"/>
        <v>0.161458333333333</v>
      </c>
      <c r="F256">
        <f t="shared" si="147"/>
        <v>0.0285035629453682</v>
      </c>
      <c r="G256">
        <f t="shared" si="148"/>
        <v>0</v>
      </c>
      <c r="H256">
        <f t="shared" si="149"/>
        <v>0</v>
      </c>
      <c r="I256">
        <f t="shared" si="150"/>
        <v>0</v>
      </c>
      <c r="J256">
        <f t="shared" si="151"/>
        <v>0</v>
      </c>
      <c r="K256">
        <f t="shared" si="152"/>
        <v>0</v>
      </c>
    </row>
    <row r="257" ht="14.5" spans="1:11">
      <c r="A257" s="112" t="s">
        <v>75</v>
      </c>
      <c r="B257" s="102" t="s">
        <v>114</v>
      </c>
      <c r="C257" s="80" t="s">
        <v>23</v>
      </c>
      <c r="E257">
        <f t="shared" si="146"/>
        <v>0</v>
      </c>
      <c r="F257">
        <f t="shared" si="147"/>
        <v>0.0855106888361045</v>
      </c>
      <c r="G257">
        <f t="shared" si="148"/>
        <v>0</v>
      </c>
      <c r="H257">
        <f t="shared" si="149"/>
        <v>0</v>
      </c>
      <c r="I257">
        <f t="shared" si="150"/>
        <v>0</v>
      </c>
      <c r="J257">
        <f t="shared" si="151"/>
        <v>0</v>
      </c>
      <c r="K257">
        <f t="shared" si="152"/>
        <v>0</v>
      </c>
    </row>
    <row r="258" ht="14.5" spans="1:11">
      <c r="A258" s="112" t="s">
        <v>75</v>
      </c>
      <c r="B258" s="102" t="s">
        <v>114</v>
      </c>
      <c r="C258" s="80" t="s">
        <v>25</v>
      </c>
      <c r="E258">
        <f t="shared" si="146"/>
        <v>0</v>
      </c>
      <c r="F258">
        <f t="shared" si="147"/>
        <v>0</v>
      </c>
      <c r="G258">
        <f t="shared" si="148"/>
        <v>0</v>
      </c>
      <c r="H258">
        <f t="shared" si="149"/>
        <v>0</v>
      </c>
      <c r="I258">
        <f t="shared" si="150"/>
        <v>0</v>
      </c>
      <c r="J258">
        <f t="shared" si="151"/>
        <v>0</v>
      </c>
      <c r="K258">
        <f t="shared" si="152"/>
        <v>0</v>
      </c>
    </row>
    <row r="259" ht="14.5" spans="1:11">
      <c r="A259" s="112" t="s">
        <v>75</v>
      </c>
      <c r="B259" s="102" t="s">
        <v>114</v>
      </c>
      <c r="C259" s="80" t="s">
        <v>26</v>
      </c>
      <c r="E259">
        <f t="shared" si="146"/>
        <v>0</v>
      </c>
      <c r="F259">
        <f t="shared" si="147"/>
        <v>0</v>
      </c>
      <c r="G259">
        <f t="shared" si="148"/>
        <v>0</v>
      </c>
      <c r="H259">
        <f t="shared" si="149"/>
        <v>0</v>
      </c>
      <c r="I259">
        <f t="shared" si="150"/>
        <v>0</v>
      </c>
      <c r="J259">
        <f t="shared" si="151"/>
        <v>0</v>
      </c>
      <c r="K259">
        <f t="shared" si="152"/>
        <v>0</v>
      </c>
    </row>
  </sheetData>
  <mergeCells count="19">
    <mergeCell ref="AH1:AQ1"/>
    <mergeCell ref="A19:K19"/>
    <mergeCell ref="AA19:AK19"/>
    <mergeCell ref="A46:K46"/>
    <mergeCell ref="AA46:AK46"/>
    <mergeCell ref="A73:K73"/>
    <mergeCell ref="AA73:AK73"/>
    <mergeCell ref="A100:K100"/>
    <mergeCell ref="AA100:AK100"/>
    <mergeCell ref="A127:K127"/>
    <mergeCell ref="AA127:AK127"/>
    <mergeCell ref="A154:K154"/>
    <mergeCell ref="AA154:AK154"/>
    <mergeCell ref="A181:K181"/>
    <mergeCell ref="AA181:AK181"/>
    <mergeCell ref="A208:K208"/>
    <mergeCell ref="AA208:AK208"/>
    <mergeCell ref="A234:K234"/>
    <mergeCell ref="AA239:AK239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P151"/>
  <sheetViews>
    <sheetView tabSelected="1" zoomScale="78" zoomScaleNormal="78" workbookViewId="0">
      <selection activeCell="L28" sqref="L28"/>
    </sheetView>
  </sheetViews>
  <sheetFormatPr defaultColWidth="9" defaultRowHeight="12.5"/>
  <cols>
    <col min="3" max="3" width="12.8181818181818" customWidth="1"/>
    <col min="4" max="4" width="10.5454545454545" customWidth="1"/>
    <col min="6" max="12" width="12" customWidth="1"/>
  </cols>
  <sheetData>
    <row r="5" ht="13" spans="3:11">
      <c r="C5" s="64" t="s">
        <v>79</v>
      </c>
      <c r="D5" s="64"/>
      <c r="E5" s="14"/>
      <c r="F5" s="14"/>
      <c r="J5" s="64"/>
      <c r="K5" s="14"/>
    </row>
    <row r="6" ht="15.25" spans="2:12">
      <c r="B6" s="65" t="s">
        <v>80</v>
      </c>
      <c r="C6" s="65" t="s">
        <v>3</v>
      </c>
      <c r="D6" s="65" t="s">
        <v>128</v>
      </c>
      <c r="E6" s="66">
        <v>2020</v>
      </c>
      <c r="F6" s="67" t="s">
        <v>81</v>
      </c>
      <c r="G6" s="67" t="s">
        <v>82</v>
      </c>
      <c r="H6" s="67" t="s">
        <v>83</v>
      </c>
      <c r="I6" s="67" t="s">
        <v>84</v>
      </c>
      <c r="J6" s="67" t="s">
        <v>85</v>
      </c>
      <c r="K6" s="67" t="s">
        <v>86</v>
      </c>
      <c r="L6" s="67" t="s">
        <v>87</v>
      </c>
    </row>
    <row r="7" ht="20" spans="2:11">
      <c r="B7" s="68" t="s">
        <v>64</v>
      </c>
      <c r="C7" s="68" t="s">
        <v>129</v>
      </c>
      <c r="D7" s="68" t="s">
        <v>130</v>
      </c>
      <c r="E7" s="69" t="s">
        <v>131</v>
      </c>
      <c r="F7" s="70"/>
      <c r="G7" s="71"/>
      <c r="H7" s="72"/>
      <c r="I7" s="72"/>
      <c r="J7" s="72"/>
      <c r="K7" s="72"/>
    </row>
    <row r="8" ht="13.25" spans="2:11">
      <c r="B8" s="73" t="s">
        <v>132</v>
      </c>
      <c r="C8" s="73"/>
      <c r="D8" s="73"/>
      <c r="E8" s="74">
        <f>E2</f>
        <v>0</v>
      </c>
      <c r="F8" s="75"/>
      <c r="G8" s="76"/>
      <c r="H8" s="77"/>
      <c r="I8" s="77"/>
      <c r="J8" s="77"/>
      <c r="K8" s="77"/>
    </row>
    <row r="9" spans="2:12">
      <c r="B9" t="s">
        <v>133</v>
      </c>
      <c r="C9" t="str">
        <f>SEC_Comm!C15</f>
        <v>INDCONS</v>
      </c>
      <c r="D9" s="14" t="s">
        <v>12</v>
      </c>
      <c r="E9" s="78"/>
      <c r="F9" s="79">
        <f>attached_cons!W13</f>
        <v>6</v>
      </c>
      <c r="G9">
        <f>attached_cons!AU13</f>
        <v>20.2</v>
      </c>
      <c r="H9" s="14">
        <f>attached_cons!BS13</f>
        <v>30.1</v>
      </c>
      <c r="I9" s="14">
        <f>attached_cons!CQ13</f>
        <v>7</v>
      </c>
      <c r="J9" s="94">
        <f>attached_cons!DO13</f>
        <v>8.6</v>
      </c>
      <c r="K9" s="95">
        <f>attached_cons!EM13</f>
        <v>17.2</v>
      </c>
      <c r="L9">
        <f>attached_cons!FK13</f>
        <v>13</v>
      </c>
    </row>
    <row r="10" spans="2:12">
      <c r="B10" t="s">
        <v>133</v>
      </c>
      <c r="C10" s="80" t="str">
        <f>SEC_Comm!C16</f>
        <v>INDIPP</v>
      </c>
      <c r="D10" s="14" t="s">
        <v>12</v>
      </c>
      <c r="F10" s="79">
        <f>attached_ipp!W13</f>
        <v>50.4</v>
      </c>
      <c r="G10">
        <f>attached_ipp!AU13</f>
        <v>130.5</v>
      </c>
      <c r="H10" s="14">
        <f>attached_ipp!BS13</f>
        <v>71.7</v>
      </c>
      <c r="I10" s="14">
        <f>attached_ipp!CQ13</f>
        <v>5.8</v>
      </c>
      <c r="J10" s="94">
        <f>attached_ipp!DO13</f>
        <v>2.5</v>
      </c>
      <c r="K10" s="95">
        <f>attached_ipp!EM13</f>
        <v>72.9</v>
      </c>
      <c r="L10">
        <f>attached_ipp!FK13</f>
        <v>177.8</v>
      </c>
    </row>
    <row r="11" spans="2:12">
      <c r="B11" t="s">
        <v>133</v>
      </c>
      <c r="C11" t="str">
        <f>SEC_Comm!C17</f>
        <v>INDSME</v>
      </c>
      <c r="D11" s="14" t="s">
        <v>12</v>
      </c>
      <c r="E11" s="79"/>
      <c r="F11" s="79">
        <f>attached_smelting!W13</f>
        <v>1.3</v>
      </c>
      <c r="G11">
        <f>attached_smelting!AU13</f>
        <v>212.6</v>
      </c>
      <c r="H11" s="14">
        <f>attached_smelting!BS13</f>
        <v>19.7</v>
      </c>
      <c r="I11" s="14">
        <f>attached_smelting!CQ13</f>
        <v>3.1</v>
      </c>
      <c r="J11" s="94">
        <f>attached_smelting!DO13</f>
        <v>0</v>
      </c>
      <c r="K11" s="95">
        <f>attached_smelting!EM13</f>
        <v>1</v>
      </c>
      <c r="L11">
        <f>attached_smelting!FK13</f>
        <v>30.4</v>
      </c>
    </row>
    <row r="12" spans="2:12">
      <c r="B12" t="s">
        <v>133</v>
      </c>
      <c r="C12" t="str">
        <f>SEC_Comm!C18</f>
        <v>INDPET</v>
      </c>
      <c r="D12" s="14" t="s">
        <v>12</v>
      </c>
      <c r="E12" s="79"/>
      <c r="F12" s="79">
        <f>attached_petroleum!W13</f>
        <v>49.7</v>
      </c>
      <c r="G12">
        <f>attached_petroleum!AU13</f>
        <v>35.4</v>
      </c>
      <c r="H12" s="14">
        <f>attached_petroleum!BS13</f>
        <v>67.6</v>
      </c>
      <c r="I12" s="14">
        <f>attached_petroleum!CQ13</f>
        <v>0</v>
      </c>
      <c r="J12" s="94">
        <f>attached_petroleum!DO13</f>
        <v>22.2</v>
      </c>
      <c r="K12" s="95">
        <f>attached_petroleum!EM13</f>
        <v>90</v>
      </c>
      <c r="L12">
        <f>attached_petroleum!FK13</f>
        <v>7.5</v>
      </c>
    </row>
    <row r="13" spans="2:12">
      <c r="B13" t="s">
        <v>133</v>
      </c>
      <c r="C13" t="str">
        <f>SEC_Comm!C19</f>
        <v>INDCEM</v>
      </c>
      <c r="D13" s="14" t="s">
        <v>12</v>
      </c>
      <c r="F13" s="79">
        <f>attached_cement!W13</f>
        <v>0.8</v>
      </c>
      <c r="G13">
        <f>attached_cement!AU13</f>
        <v>11.2</v>
      </c>
      <c r="H13" s="14">
        <f>attached_cement!BS13</f>
        <v>23.5</v>
      </c>
      <c r="I13" s="14">
        <f>attached_cement!CQ13</f>
        <v>0</v>
      </c>
      <c r="J13" s="94">
        <f>attached_cement!DO13</f>
        <v>0</v>
      </c>
      <c r="K13" s="95">
        <f>attached_cement!EM13</f>
        <v>10.9</v>
      </c>
      <c r="L13">
        <f>attached_cement!FK13</f>
        <v>4.3</v>
      </c>
    </row>
    <row r="14" spans="2:12">
      <c r="B14" t="s">
        <v>133</v>
      </c>
      <c r="C14" t="str">
        <f>SEC_Comm!C20</f>
        <v>INDCHM</v>
      </c>
      <c r="D14" s="14" t="s">
        <v>12</v>
      </c>
      <c r="F14" s="79">
        <f>attached_chemicals!W13</f>
        <v>1</v>
      </c>
      <c r="G14">
        <f>attached_chemicals!AU13</f>
        <v>29.6</v>
      </c>
      <c r="H14" s="14">
        <f>attached_chemicals!BS13</f>
        <v>60.8</v>
      </c>
      <c r="I14" s="14">
        <f>attached_chemicals!CQ13</f>
        <v>16.6</v>
      </c>
      <c r="J14" s="94">
        <f>attached_chemicals!DO13</f>
        <v>14.2</v>
      </c>
      <c r="K14" s="95">
        <f>attached_chemicals!EM13</f>
        <v>117.6</v>
      </c>
      <c r="L14">
        <f>attached_chemicals!FK13</f>
        <v>6.1</v>
      </c>
    </row>
    <row r="15" spans="2:12">
      <c r="B15" t="s">
        <v>133</v>
      </c>
      <c r="C15" t="str">
        <f>SEC_Comm!C21</f>
        <v>INDIRON</v>
      </c>
      <c r="D15" s="14" t="s">
        <v>12</v>
      </c>
      <c r="F15" s="79">
        <f>attached_iron!W13</f>
        <v>0</v>
      </c>
      <c r="G15">
        <f>attached_iron!AU13</f>
        <v>11.6</v>
      </c>
      <c r="H15" s="14">
        <f>attached_iron!BS13</f>
        <v>157.8</v>
      </c>
      <c r="I15" s="14">
        <f>attached_iron!CQ13</f>
        <v>1.9</v>
      </c>
      <c r="J15" s="94">
        <f>attached_iron!DO13</f>
        <v>4.8</v>
      </c>
      <c r="K15" s="95">
        <f>attached_iron!EM13</f>
        <v>2.5</v>
      </c>
      <c r="L15">
        <f>attached_iron!FK13</f>
        <v>0.9</v>
      </c>
    </row>
    <row r="16" spans="2:12">
      <c r="B16" t="s">
        <v>133</v>
      </c>
      <c r="C16" t="str">
        <f>SEC_Comm!C22</f>
        <v>INDOTH</v>
      </c>
      <c r="D16" s="14" t="s">
        <v>12</v>
      </c>
      <c r="F16" s="79">
        <f>attached_others!W13</f>
        <v>24.3</v>
      </c>
      <c r="G16">
        <f>attached_others!AU13</f>
        <v>99.8</v>
      </c>
      <c r="H16" s="14">
        <f>attached_others!BS13</f>
        <v>161.5</v>
      </c>
      <c r="I16" s="14">
        <f>attached_others!CQ13</f>
        <v>19.4</v>
      </c>
      <c r="J16" s="94">
        <f>attached_others!DO13</f>
        <v>15.1</v>
      </c>
      <c r="K16" s="95">
        <f>attached_others!EM13</f>
        <v>57.8</v>
      </c>
      <c r="L16">
        <f>attached_others!FK13</f>
        <v>49.6</v>
      </c>
    </row>
    <row r="17" spans="2:12">
      <c r="B17" t="s">
        <v>133</v>
      </c>
      <c r="C17" s="80" t="str">
        <f>SEC_Comm!C23</f>
        <v>INDFOR</v>
      </c>
      <c r="D17" s="14" t="s">
        <v>12</v>
      </c>
      <c r="F17" s="79">
        <f>attached_forestry!W13</f>
        <v>1.8</v>
      </c>
      <c r="G17">
        <f>attached_forestry!AU13</f>
        <v>5.9</v>
      </c>
      <c r="H17" s="14">
        <f>attached_forestry!BS13</f>
        <v>3.4</v>
      </c>
      <c r="I17" s="14">
        <f>attached_forestry!CQ13</f>
        <v>0.5</v>
      </c>
      <c r="J17" s="94">
        <f>attached_forestry!DO13</f>
        <v>0.3</v>
      </c>
      <c r="K17" s="95">
        <f>attached_forestry!EM13</f>
        <v>2.6</v>
      </c>
      <c r="L17">
        <f>attached_forestry!FK13</f>
        <v>6.6</v>
      </c>
    </row>
    <row r="18" spans="2:12">
      <c r="B18" t="s">
        <v>133</v>
      </c>
      <c r="C18" s="80" t="str">
        <f>SEC_Comm!C24</f>
        <v>INDMIN</v>
      </c>
      <c r="D18" s="14" t="s">
        <v>12</v>
      </c>
      <c r="F18">
        <f>attached_mining!W13</f>
        <v>19.2</v>
      </c>
      <c r="G18">
        <f>attached_mining!AU13</f>
        <v>42.1</v>
      </c>
      <c r="H18">
        <f>attached_mining!BS13</f>
        <v>38.3</v>
      </c>
      <c r="I18">
        <f>attached_mining!CQ13</f>
        <v>5.9</v>
      </c>
      <c r="J18">
        <f>attached_mining!DO13</f>
        <v>90</v>
      </c>
      <c r="K18" s="96">
        <f>attached_mining!EM13</f>
        <v>1162.6</v>
      </c>
      <c r="L18">
        <f>attached_mining!FK13</f>
        <v>81</v>
      </c>
    </row>
    <row r="20" spans="7:7">
      <c r="G20">
        <f>SUM(F9:L17)/SUM(F11:L16,F9:L9)</f>
        <v>1.34452205406804</v>
      </c>
    </row>
    <row r="23" ht="13" spans="3:11">
      <c r="C23" s="64"/>
      <c r="D23" s="64"/>
      <c r="E23" s="14"/>
      <c r="F23" s="14"/>
      <c r="J23" s="64"/>
      <c r="K23" s="14"/>
    </row>
    <row r="24" ht="15.25" spans="2:12">
      <c r="B24" s="65"/>
      <c r="C24" s="81"/>
      <c r="D24" s="65"/>
      <c r="E24" s="66"/>
      <c r="F24" s="67"/>
      <c r="G24" s="67"/>
      <c r="H24" s="67"/>
      <c r="I24" s="67"/>
      <c r="J24" s="67"/>
      <c r="K24" s="67"/>
      <c r="L24" s="67"/>
    </row>
    <row r="25" spans="4:16">
      <c r="D25" s="14"/>
      <c r="E25" s="78"/>
      <c r="F25" s="79"/>
      <c r="G25" s="79"/>
      <c r="H25" s="79"/>
      <c r="I25" s="79"/>
      <c r="J25" s="79"/>
      <c r="K25" s="79"/>
      <c r="L25" s="79"/>
      <c r="P25" s="89" t="s">
        <v>134</v>
      </c>
    </row>
    <row r="26" spans="4:12">
      <c r="D26" s="14"/>
      <c r="F26" s="79"/>
      <c r="G26" s="79"/>
      <c r="H26" s="79"/>
      <c r="I26" s="79"/>
      <c r="J26" s="79"/>
      <c r="K26" s="79"/>
      <c r="L26" s="79"/>
    </row>
    <row r="27" spans="4:12">
      <c r="D27" s="14"/>
      <c r="E27" s="79"/>
      <c r="F27" s="79"/>
      <c r="G27" s="79"/>
      <c r="H27" s="79"/>
      <c r="I27" s="79"/>
      <c r="J27" s="79"/>
      <c r="K27" s="79"/>
      <c r="L27" s="79"/>
    </row>
    <row r="28" ht="13" spans="2:12">
      <c r="B28" s="82"/>
      <c r="C28" s="82"/>
      <c r="D28" s="83" t="s">
        <v>79</v>
      </c>
      <c r="E28" s="82"/>
      <c r="F28" s="82"/>
      <c r="G28" s="79"/>
      <c r="H28" s="79"/>
      <c r="I28" s="79"/>
      <c r="J28" s="79"/>
      <c r="K28" s="79"/>
      <c r="L28" s="79"/>
    </row>
    <row r="29" ht="13" spans="2:12">
      <c r="B29" s="84" t="s">
        <v>80</v>
      </c>
      <c r="C29" s="84" t="s">
        <v>3</v>
      </c>
      <c r="D29" s="84" t="s">
        <v>135</v>
      </c>
      <c r="E29" s="84">
        <v>2020</v>
      </c>
      <c r="F29" s="85" t="s">
        <v>2</v>
      </c>
      <c r="G29" s="79"/>
      <c r="H29" s="79"/>
      <c r="I29" s="79"/>
      <c r="J29" s="79"/>
      <c r="K29" s="79"/>
      <c r="L29" s="79"/>
    </row>
    <row r="30" ht="20" spans="2:12">
      <c r="B30" s="86" t="s">
        <v>64</v>
      </c>
      <c r="C30" s="86" t="s">
        <v>129</v>
      </c>
      <c r="D30" s="86"/>
      <c r="E30" s="86"/>
      <c r="F30" s="82"/>
      <c r="G30" s="79"/>
      <c r="H30" s="79"/>
      <c r="I30" s="79"/>
      <c r="J30" s="79"/>
      <c r="K30" s="79"/>
      <c r="L30" s="79"/>
    </row>
    <row r="31" ht="13.25" spans="2:12">
      <c r="B31" s="87" t="s">
        <v>132</v>
      </c>
      <c r="C31" s="87"/>
      <c r="D31" s="87"/>
      <c r="E31" s="87"/>
      <c r="F31" s="82"/>
      <c r="G31" s="79"/>
      <c r="H31" s="79"/>
      <c r="I31" s="79"/>
      <c r="J31" s="79"/>
      <c r="K31" s="79"/>
      <c r="L31" s="79"/>
    </row>
    <row r="32" spans="2:12">
      <c r="B32" s="82" t="s">
        <v>136</v>
      </c>
      <c r="C32" t="s">
        <v>32</v>
      </c>
      <c r="D32" s="88" t="s">
        <v>137</v>
      </c>
      <c r="E32" s="88">
        <v>0.0941780821917808</v>
      </c>
      <c r="F32" s="82" t="s">
        <v>31</v>
      </c>
      <c r="G32" s="79"/>
      <c r="H32" s="79"/>
      <c r="I32" s="79"/>
      <c r="J32" s="79"/>
      <c r="K32" s="79"/>
      <c r="L32" s="79"/>
    </row>
    <row r="33" spans="2:12">
      <c r="B33" s="82" t="s">
        <v>136</v>
      </c>
      <c r="C33" t="s">
        <v>32</v>
      </c>
      <c r="D33" s="88" t="s">
        <v>138</v>
      </c>
      <c r="E33" s="88">
        <v>0.102739726027397</v>
      </c>
      <c r="F33" s="82" t="s">
        <v>31</v>
      </c>
      <c r="G33" s="79"/>
      <c r="H33" s="79"/>
      <c r="I33" s="79"/>
      <c r="J33" s="79"/>
      <c r="K33" s="79"/>
      <c r="L33" s="79"/>
    </row>
    <row r="34" spans="2:12">
      <c r="B34" s="82" t="s">
        <v>136</v>
      </c>
      <c r="C34" t="s">
        <v>32</v>
      </c>
      <c r="D34" s="88" t="s">
        <v>139</v>
      </c>
      <c r="E34" s="88">
        <v>0.00856164383561644</v>
      </c>
      <c r="F34" s="82" t="s">
        <v>31</v>
      </c>
      <c r="G34" s="89"/>
      <c r="H34" s="89"/>
      <c r="I34" s="89"/>
      <c r="J34" s="89"/>
      <c r="K34" s="89"/>
      <c r="L34" s="89"/>
    </row>
    <row r="35" spans="2:12">
      <c r="B35" s="90" t="s">
        <v>136</v>
      </c>
      <c r="C35" t="s">
        <v>32</v>
      </c>
      <c r="D35" s="88" t="s">
        <v>140</v>
      </c>
      <c r="E35" s="88">
        <v>0.126826484018265</v>
      </c>
      <c r="F35" s="82" t="s">
        <v>31</v>
      </c>
      <c r="G35" s="89"/>
      <c r="H35" s="89"/>
      <c r="I35" s="89"/>
      <c r="J35" s="89"/>
      <c r="K35" s="89"/>
      <c r="L35" s="89"/>
    </row>
    <row r="36" spans="2:12">
      <c r="B36" s="82" t="s">
        <v>136</v>
      </c>
      <c r="C36" t="s">
        <v>32</v>
      </c>
      <c r="D36" s="88" t="s">
        <v>141</v>
      </c>
      <c r="E36" s="88">
        <v>0.138356164383562</v>
      </c>
      <c r="F36" s="82" t="s">
        <v>31</v>
      </c>
      <c r="G36" s="89"/>
      <c r="H36" s="89"/>
      <c r="I36" s="89"/>
      <c r="J36" s="89"/>
      <c r="K36" s="89"/>
      <c r="L36" s="89"/>
    </row>
    <row r="37" spans="2:6">
      <c r="B37" s="82" t="s">
        <v>136</v>
      </c>
      <c r="C37" t="s">
        <v>32</v>
      </c>
      <c r="D37" s="88" t="s">
        <v>142</v>
      </c>
      <c r="E37" s="88">
        <v>0.0115296803652968</v>
      </c>
      <c r="F37" s="82" t="s">
        <v>31</v>
      </c>
    </row>
    <row r="38" spans="2:6">
      <c r="B38" s="82" t="s">
        <v>136</v>
      </c>
      <c r="C38" t="s">
        <v>32</v>
      </c>
      <c r="D38" s="88" t="s">
        <v>143</v>
      </c>
      <c r="E38" s="88">
        <v>0.0992009132420091</v>
      </c>
      <c r="F38" s="82" t="s">
        <v>31</v>
      </c>
    </row>
    <row r="39" spans="2:6">
      <c r="B39" s="90" t="s">
        <v>136</v>
      </c>
      <c r="C39" t="s">
        <v>32</v>
      </c>
      <c r="D39" s="88" t="s">
        <v>144</v>
      </c>
      <c r="E39" s="88">
        <v>0.108219178082192</v>
      </c>
      <c r="F39" s="82" t="s">
        <v>31</v>
      </c>
    </row>
    <row r="40" ht="13" spans="2:11">
      <c r="B40" s="82" t="s">
        <v>136</v>
      </c>
      <c r="C40" t="s">
        <v>32</v>
      </c>
      <c r="D40" s="88" t="s">
        <v>145</v>
      </c>
      <c r="E40" s="88">
        <v>0.00901826484018265</v>
      </c>
      <c r="F40" s="82" t="s">
        <v>31</v>
      </c>
      <c r="J40" s="64"/>
      <c r="K40" s="14"/>
    </row>
    <row r="41" ht="15.25" spans="2:12">
      <c r="B41" s="82" t="s">
        <v>136</v>
      </c>
      <c r="C41" t="s">
        <v>32</v>
      </c>
      <c r="D41" s="88" t="s">
        <v>146</v>
      </c>
      <c r="E41" s="88">
        <v>0.138127853881279</v>
      </c>
      <c r="F41" s="82" t="s">
        <v>31</v>
      </c>
      <c r="G41" s="67"/>
      <c r="H41" s="67"/>
      <c r="I41" s="67"/>
      <c r="J41" s="67"/>
      <c r="K41" s="67"/>
      <c r="L41" s="67"/>
    </row>
    <row r="42" spans="2:12">
      <c r="B42" s="82" t="s">
        <v>136</v>
      </c>
      <c r="C42" t="s">
        <v>32</v>
      </c>
      <c r="D42" s="88" t="s">
        <v>147</v>
      </c>
      <c r="E42" s="88">
        <v>0.150684931506849</v>
      </c>
      <c r="F42" s="82" t="s">
        <v>31</v>
      </c>
      <c r="G42" s="79"/>
      <c r="H42" s="79"/>
      <c r="I42" s="79"/>
      <c r="J42" s="79"/>
      <c r="K42" s="79"/>
      <c r="L42" s="79"/>
    </row>
    <row r="43" spans="2:12">
      <c r="B43" s="91" t="s">
        <v>136</v>
      </c>
      <c r="C43" t="s">
        <v>32</v>
      </c>
      <c r="D43" s="92" t="s">
        <v>148</v>
      </c>
      <c r="E43" s="92">
        <v>0.0125570776255708</v>
      </c>
      <c r="F43" s="93" t="s">
        <v>31</v>
      </c>
      <c r="G43" s="79"/>
      <c r="H43" s="79"/>
      <c r="I43" s="79"/>
      <c r="J43" s="79"/>
      <c r="K43" s="79"/>
      <c r="L43" s="79"/>
    </row>
    <row r="44" spans="2:12">
      <c r="B44" s="82" t="s">
        <v>136</v>
      </c>
      <c r="C44" t="s">
        <v>34</v>
      </c>
      <c r="D44" s="88" t="s">
        <v>137</v>
      </c>
      <c r="E44" s="88">
        <v>0.0941780821917808</v>
      </c>
      <c r="F44" s="82" t="s">
        <v>31</v>
      </c>
      <c r="G44" s="79"/>
      <c r="H44" s="79"/>
      <c r="I44" s="79"/>
      <c r="J44" s="79"/>
      <c r="K44" s="79"/>
      <c r="L44" s="79"/>
    </row>
    <row r="45" spans="2:12">
      <c r="B45" s="82" t="s">
        <v>136</v>
      </c>
      <c r="C45" t="s">
        <v>34</v>
      </c>
      <c r="D45" s="88" t="s">
        <v>138</v>
      </c>
      <c r="E45" s="88">
        <v>0.102739726027397</v>
      </c>
      <c r="F45" s="82" t="s">
        <v>31</v>
      </c>
      <c r="G45" s="79"/>
      <c r="H45" s="79"/>
      <c r="I45" s="79"/>
      <c r="J45" s="79"/>
      <c r="K45" s="79"/>
      <c r="L45" s="79"/>
    </row>
    <row r="46" spans="2:12">
      <c r="B46" s="82" t="s">
        <v>136</v>
      </c>
      <c r="C46" t="s">
        <v>34</v>
      </c>
      <c r="D46" s="88" t="s">
        <v>139</v>
      </c>
      <c r="E46" s="88">
        <v>0.00856164383561644</v>
      </c>
      <c r="F46" s="82" t="s">
        <v>31</v>
      </c>
      <c r="G46" s="79"/>
      <c r="H46" s="79"/>
      <c r="I46" s="79"/>
      <c r="J46" s="79"/>
      <c r="K46" s="79"/>
      <c r="L46" s="79"/>
    </row>
    <row r="47" spans="2:12">
      <c r="B47" s="90" t="s">
        <v>136</v>
      </c>
      <c r="C47" t="s">
        <v>34</v>
      </c>
      <c r="D47" s="88" t="s">
        <v>140</v>
      </c>
      <c r="E47" s="88">
        <v>0.126826484018265</v>
      </c>
      <c r="F47" s="82" t="s">
        <v>31</v>
      </c>
      <c r="G47" s="79"/>
      <c r="H47" s="79"/>
      <c r="I47" s="79"/>
      <c r="J47" s="79"/>
      <c r="K47" s="79"/>
      <c r="L47" s="79"/>
    </row>
    <row r="48" spans="2:12">
      <c r="B48" s="82" t="s">
        <v>136</v>
      </c>
      <c r="C48" t="s">
        <v>34</v>
      </c>
      <c r="D48" s="88" t="s">
        <v>141</v>
      </c>
      <c r="E48" s="88">
        <v>0.138356164383562</v>
      </c>
      <c r="F48" s="82" t="s">
        <v>31</v>
      </c>
      <c r="G48" s="79"/>
      <c r="H48" s="79"/>
      <c r="I48" s="79"/>
      <c r="J48" s="79"/>
      <c r="K48" s="79"/>
      <c r="L48" s="79"/>
    </row>
    <row r="49" spans="2:12">
      <c r="B49" s="82" t="s">
        <v>136</v>
      </c>
      <c r="C49" t="s">
        <v>34</v>
      </c>
      <c r="D49" s="88" t="s">
        <v>142</v>
      </c>
      <c r="E49" s="88">
        <v>0.0115296803652968</v>
      </c>
      <c r="F49" s="82" t="s">
        <v>31</v>
      </c>
      <c r="G49" s="79"/>
      <c r="H49" s="79"/>
      <c r="I49" s="79"/>
      <c r="J49" s="79"/>
      <c r="K49" s="79"/>
      <c r="L49" s="79"/>
    </row>
    <row r="50" spans="2:12">
      <c r="B50" s="82" t="s">
        <v>136</v>
      </c>
      <c r="C50" t="s">
        <v>34</v>
      </c>
      <c r="D50" s="88" t="s">
        <v>143</v>
      </c>
      <c r="E50" s="88">
        <v>0.0992009132420091</v>
      </c>
      <c r="F50" s="82" t="s">
        <v>31</v>
      </c>
      <c r="G50" s="79"/>
      <c r="H50" s="79"/>
      <c r="I50" s="79"/>
      <c r="J50" s="79"/>
      <c r="K50" s="79"/>
      <c r="L50" s="79"/>
    </row>
    <row r="51" spans="2:6">
      <c r="B51" s="90" t="s">
        <v>136</v>
      </c>
      <c r="C51" t="s">
        <v>34</v>
      </c>
      <c r="D51" s="88" t="s">
        <v>144</v>
      </c>
      <c r="E51" s="88">
        <v>0.108219178082192</v>
      </c>
      <c r="F51" s="82" t="s">
        <v>31</v>
      </c>
    </row>
    <row r="52" spans="2:6">
      <c r="B52" s="82" t="s">
        <v>136</v>
      </c>
      <c r="C52" t="s">
        <v>34</v>
      </c>
      <c r="D52" s="88" t="s">
        <v>145</v>
      </c>
      <c r="E52" s="88">
        <v>0.00901826484018265</v>
      </c>
      <c r="F52" s="82" t="s">
        <v>31</v>
      </c>
    </row>
    <row r="53" spans="2:6">
      <c r="B53" s="82" t="s">
        <v>136</v>
      </c>
      <c r="C53" t="s">
        <v>34</v>
      </c>
      <c r="D53" s="88" t="s">
        <v>146</v>
      </c>
      <c r="E53" s="88">
        <v>0.138127853881279</v>
      </c>
      <c r="F53" s="82" t="s">
        <v>31</v>
      </c>
    </row>
    <row r="54" spans="2:6">
      <c r="B54" s="82" t="s">
        <v>136</v>
      </c>
      <c r="C54" t="s">
        <v>34</v>
      </c>
      <c r="D54" s="88" t="s">
        <v>147</v>
      </c>
      <c r="E54" s="88">
        <v>0.150684931506849</v>
      </c>
      <c r="F54" s="82" t="s">
        <v>31</v>
      </c>
    </row>
    <row r="55" spans="2:6">
      <c r="B55" s="91" t="s">
        <v>136</v>
      </c>
      <c r="C55" t="s">
        <v>34</v>
      </c>
      <c r="D55" s="92" t="s">
        <v>148</v>
      </c>
      <c r="E55" s="92">
        <v>0.0125570776255708</v>
      </c>
      <c r="F55" s="93" t="s">
        <v>31</v>
      </c>
    </row>
    <row r="56" spans="2:6">
      <c r="B56" s="82" t="s">
        <v>136</v>
      </c>
      <c r="C56" t="s">
        <v>35</v>
      </c>
      <c r="D56" s="88" t="s">
        <v>137</v>
      </c>
      <c r="E56" s="88">
        <v>0.0941780821917808</v>
      </c>
      <c r="F56" s="82" t="s">
        <v>31</v>
      </c>
    </row>
    <row r="57" spans="2:6">
      <c r="B57" s="82" t="s">
        <v>136</v>
      </c>
      <c r="C57" t="s">
        <v>35</v>
      </c>
      <c r="D57" s="88" t="s">
        <v>138</v>
      </c>
      <c r="E57" s="88">
        <v>0.102739726027397</v>
      </c>
      <c r="F57" s="82" t="s">
        <v>31</v>
      </c>
    </row>
    <row r="58" spans="2:6">
      <c r="B58" s="82" t="s">
        <v>136</v>
      </c>
      <c r="C58" t="s">
        <v>35</v>
      </c>
      <c r="D58" s="88" t="s">
        <v>139</v>
      </c>
      <c r="E58" s="88">
        <v>0.00856164383561644</v>
      </c>
      <c r="F58" s="82" t="s">
        <v>31</v>
      </c>
    </row>
    <row r="59" spans="2:6">
      <c r="B59" s="90" t="s">
        <v>136</v>
      </c>
      <c r="C59" t="s">
        <v>35</v>
      </c>
      <c r="D59" s="88" t="s">
        <v>140</v>
      </c>
      <c r="E59" s="88">
        <v>0.126826484018265</v>
      </c>
      <c r="F59" s="82" t="s">
        <v>31</v>
      </c>
    </row>
    <row r="60" spans="2:6">
      <c r="B60" s="82" t="s">
        <v>136</v>
      </c>
      <c r="C60" t="s">
        <v>35</v>
      </c>
      <c r="D60" s="88" t="s">
        <v>141</v>
      </c>
      <c r="E60" s="88">
        <v>0.138356164383562</v>
      </c>
      <c r="F60" s="82" t="s">
        <v>31</v>
      </c>
    </row>
    <row r="61" spans="2:6">
      <c r="B61" s="82" t="s">
        <v>136</v>
      </c>
      <c r="C61" t="s">
        <v>35</v>
      </c>
      <c r="D61" s="88" t="s">
        <v>142</v>
      </c>
      <c r="E61" s="88">
        <v>0.0115296803652968</v>
      </c>
      <c r="F61" s="82" t="s">
        <v>31</v>
      </c>
    </row>
    <row r="62" spans="2:6">
      <c r="B62" s="82" t="s">
        <v>136</v>
      </c>
      <c r="C62" t="s">
        <v>35</v>
      </c>
      <c r="D62" s="88" t="s">
        <v>143</v>
      </c>
      <c r="E62" s="88">
        <v>0.0992009132420091</v>
      </c>
      <c r="F62" s="82" t="s">
        <v>31</v>
      </c>
    </row>
    <row r="63" spans="2:6">
      <c r="B63" s="90" t="s">
        <v>136</v>
      </c>
      <c r="C63" t="s">
        <v>35</v>
      </c>
      <c r="D63" s="88" t="s">
        <v>144</v>
      </c>
      <c r="E63" s="88">
        <v>0.108219178082192</v>
      </c>
      <c r="F63" s="82" t="s">
        <v>31</v>
      </c>
    </row>
    <row r="64" spans="2:6">
      <c r="B64" s="82" t="s">
        <v>136</v>
      </c>
      <c r="C64" t="s">
        <v>35</v>
      </c>
      <c r="D64" s="88" t="s">
        <v>145</v>
      </c>
      <c r="E64" s="88">
        <v>0.00901826484018265</v>
      </c>
      <c r="F64" s="82" t="s">
        <v>31</v>
      </c>
    </row>
    <row r="65" spans="2:6">
      <c r="B65" s="82" t="s">
        <v>136</v>
      </c>
      <c r="C65" t="s">
        <v>35</v>
      </c>
      <c r="D65" s="88" t="s">
        <v>146</v>
      </c>
      <c r="E65" s="88">
        <v>0.138127853881279</v>
      </c>
      <c r="F65" s="82" t="s">
        <v>31</v>
      </c>
    </row>
    <row r="66" spans="2:6">
      <c r="B66" s="82" t="s">
        <v>136</v>
      </c>
      <c r="C66" t="s">
        <v>35</v>
      </c>
      <c r="D66" s="88" t="s">
        <v>147</v>
      </c>
      <c r="E66" s="88">
        <v>0.150684931506849</v>
      </c>
      <c r="F66" s="82" t="s">
        <v>31</v>
      </c>
    </row>
    <row r="67" spans="2:6">
      <c r="B67" s="91" t="s">
        <v>136</v>
      </c>
      <c r="C67" t="s">
        <v>35</v>
      </c>
      <c r="D67" s="92" t="s">
        <v>148</v>
      </c>
      <c r="E67" s="92">
        <v>0.0125570776255708</v>
      </c>
      <c r="F67" s="93" t="s">
        <v>31</v>
      </c>
    </row>
    <row r="68" spans="2:6">
      <c r="B68" s="82" t="s">
        <v>136</v>
      </c>
      <c r="C68" t="s">
        <v>36</v>
      </c>
      <c r="D68" s="88" t="s">
        <v>137</v>
      </c>
      <c r="E68" s="88">
        <v>0.0941780821917808</v>
      </c>
      <c r="F68" s="82" t="s">
        <v>31</v>
      </c>
    </row>
    <row r="69" spans="2:6">
      <c r="B69" s="82" t="s">
        <v>136</v>
      </c>
      <c r="C69" t="s">
        <v>36</v>
      </c>
      <c r="D69" s="88" t="s">
        <v>138</v>
      </c>
      <c r="E69" s="88">
        <v>0.102739726027397</v>
      </c>
      <c r="F69" s="82" t="s">
        <v>31</v>
      </c>
    </row>
    <row r="70" spans="2:6">
      <c r="B70" s="82" t="s">
        <v>136</v>
      </c>
      <c r="C70" t="s">
        <v>36</v>
      </c>
      <c r="D70" s="88" t="s">
        <v>139</v>
      </c>
      <c r="E70" s="88">
        <v>0.00856164383561644</v>
      </c>
      <c r="F70" s="82" t="s">
        <v>31</v>
      </c>
    </row>
    <row r="71" spans="2:6">
      <c r="B71" s="90" t="s">
        <v>136</v>
      </c>
      <c r="C71" t="s">
        <v>36</v>
      </c>
      <c r="D71" s="88" t="s">
        <v>140</v>
      </c>
      <c r="E71" s="88">
        <v>0.126826484018265</v>
      </c>
      <c r="F71" s="82" t="s">
        <v>31</v>
      </c>
    </row>
    <row r="72" spans="2:6">
      <c r="B72" s="82" t="s">
        <v>136</v>
      </c>
      <c r="C72" t="s">
        <v>36</v>
      </c>
      <c r="D72" s="88" t="s">
        <v>141</v>
      </c>
      <c r="E72" s="88">
        <v>0.138356164383562</v>
      </c>
      <c r="F72" s="82" t="s">
        <v>31</v>
      </c>
    </row>
    <row r="73" spans="2:6">
      <c r="B73" s="82" t="s">
        <v>136</v>
      </c>
      <c r="C73" t="s">
        <v>36</v>
      </c>
      <c r="D73" s="88" t="s">
        <v>142</v>
      </c>
      <c r="E73" s="88">
        <v>0.0115296803652968</v>
      </c>
      <c r="F73" s="82" t="s">
        <v>31</v>
      </c>
    </row>
    <row r="74" spans="2:6">
      <c r="B74" s="82" t="s">
        <v>136</v>
      </c>
      <c r="C74" t="s">
        <v>36</v>
      </c>
      <c r="D74" s="88" t="s">
        <v>143</v>
      </c>
      <c r="E74" s="88">
        <v>0.0992009132420091</v>
      </c>
      <c r="F74" s="82" t="s">
        <v>31</v>
      </c>
    </row>
    <row r="75" spans="2:6">
      <c r="B75" s="90" t="s">
        <v>136</v>
      </c>
      <c r="C75" t="s">
        <v>36</v>
      </c>
      <c r="D75" s="88" t="s">
        <v>144</v>
      </c>
      <c r="E75" s="88">
        <v>0.108219178082192</v>
      </c>
      <c r="F75" s="82" t="s">
        <v>31</v>
      </c>
    </row>
    <row r="76" spans="2:6">
      <c r="B76" s="82" t="s">
        <v>136</v>
      </c>
      <c r="C76" t="s">
        <v>36</v>
      </c>
      <c r="D76" s="88" t="s">
        <v>145</v>
      </c>
      <c r="E76" s="88">
        <v>0.00901826484018265</v>
      </c>
      <c r="F76" s="82" t="s">
        <v>31</v>
      </c>
    </row>
    <row r="77" spans="2:6">
      <c r="B77" s="82" t="s">
        <v>136</v>
      </c>
      <c r="C77" t="s">
        <v>36</v>
      </c>
      <c r="D77" s="88" t="s">
        <v>146</v>
      </c>
      <c r="E77" s="88">
        <v>0.138127853881279</v>
      </c>
      <c r="F77" s="82" t="s">
        <v>31</v>
      </c>
    </row>
    <row r="78" spans="2:6">
      <c r="B78" s="82" t="s">
        <v>136</v>
      </c>
      <c r="C78" t="s">
        <v>36</v>
      </c>
      <c r="D78" s="88" t="s">
        <v>147</v>
      </c>
      <c r="E78" s="88">
        <v>0.150684931506849</v>
      </c>
      <c r="F78" s="82" t="s">
        <v>31</v>
      </c>
    </row>
    <row r="79" spans="2:6">
      <c r="B79" s="91" t="s">
        <v>136</v>
      </c>
      <c r="C79" t="s">
        <v>36</v>
      </c>
      <c r="D79" s="92" t="s">
        <v>148</v>
      </c>
      <c r="E79" s="92">
        <v>0.0125570776255708</v>
      </c>
      <c r="F79" s="93" t="s">
        <v>31</v>
      </c>
    </row>
    <row r="80" spans="2:6">
      <c r="B80" s="82" t="s">
        <v>136</v>
      </c>
      <c r="C80" t="s">
        <v>37</v>
      </c>
      <c r="D80" s="88" t="s">
        <v>137</v>
      </c>
      <c r="E80" s="88">
        <v>0.0941780821917808</v>
      </c>
      <c r="F80" s="82" t="s">
        <v>31</v>
      </c>
    </row>
    <row r="81" spans="2:6">
      <c r="B81" s="82" t="s">
        <v>136</v>
      </c>
      <c r="C81" t="s">
        <v>37</v>
      </c>
      <c r="D81" s="88" t="s">
        <v>138</v>
      </c>
      <c r="E81" s="88">
        <v>0.102739726027397</v>
      </c>
      <c r="F81" s="82" t="s">
        <v>31</v>
      </c>
    </row>
    <row r="82" spans="2:6">
      <c r="B82" s="82" t="s">
        <v>136</v>
      </c>
      <c r="C82" t="s">
        <v>37</v>
      </c>
      <c r="D82" s="88" t="s">
        <v>139</v>
      </c>
      <c r="E82" s="88">
        <v>0.00856164383561644</v>
      </c>
      <c r="F82" s="82" t="s">
        <v>31</v>
      </c>
    </row>
    <row r="83" spans="2:6">
      <c r="B83" s="90" t="s">
        <v>136</v>
      </c>
      <c r="C83" t="s">
        <v>37</v>
      </c>
      <c r="D83" s="88" t="s">
        <v>140</v>
      </c>
      <c r="E83" s="88">
        <v>0.126826484018265</v>
      </c>
      <c r="F83" s="82" t="s">
        <v>31</v>
      </c>
    </row>
    <row r="84" spans="2:6">
      <c r="B84" s="82" t="s">
        <v>136</v>
      </c>
      <c r="C84" t="s">
        <v>37</v>
      </c>
      <c r="D84" s="88" t="s">
        <v>141</v>
      </c>
      <c r="E84" s="88">
        <v>0.138356164383562</v>
      </c>
      <c r="F84" s="82" t="s">
        <v>31</v>
      </c>
    </row>
    <row r="85" spans="2:6">
      <c r="B85" s="82" t="s">
        <v>136</v>
      </c>
      <c r="C85" t="s">
        <v>37</v>
      </c>
      <c r="D85" s="88" t="s">
        <v>142</v>
      </c>
      <c r="E85" s="88">
        <v>0.0115296803652968</v>
      </c>
      <c r="F85" s="82" t="s">
        <v>31</v>
      </c>
    </row>
    <row r="86" spans="2:6">
      <c r="B86" s="82" t="s">
        <v>136</v>
      </c>
      <c r="C86" t="s">
        <v>37</v>
      </c>
      <c r="D86" s="88" t="s">
        <v>143</v>
      </c>
      <c r="E86" s="88">
        <v>0.0992009132420091</v>
      </c>
      <c r="F86" s="82" t="s">
        <v>31</v>
      </c>
    </row>
    <row r="87" spans="2:6">
      <c r="B87" s="90" t="s">
        <v>136</v>
      </c>
      <c r="C87" t="s">
        <v>37</v>
      </c>
      <c r="D87" s="88" t="s">
        <v>144</v>
      </c>
      <c r="E87" s="88">
        <v>0.108219178082192</v>
      </c>
      <c r="F87" s="82" t="s">
        <v>31</v>
      </c>
    </row>
    <row r="88" spans="2:6">
      <c r="B88" s="82" t="s">
        <v>136</v>
      </c>
      <c r="C88" t="s">
        <v>37</v>
      </c>
      <c r="D88" s="88" t="s">
        <v>145</v>
      </c>
      <c r="E88" s="88">
        <v>0.00901826484018265</v>
      </c>
      <c r="F88" s="82" t="s">
        <v>31</v>
      </c>
    </row>
    <row r="89" spans="2:6">
      <c r="B89" s="82" t="s">
        <v>136</v>
      </c>
      <c r="C89" t="s">
        <v>37</v>
      </c>
      <c r="D89" s="88" t="s">
        <v>146</v>
      </c>
      <c r="E89" s="88">
        <v>0.138127853881279</v>
      </c>
      <c r="F89" s="82" t="s">
        <v>31</v>
      </c>
    </row>
    <row r="90" spans="2:6">
      <c r="B90" s="82" t="s">
        <v>136</v>
      </c>
      <c r="C90" t="s">
        <v>37</v>
      </c>
      <c r="D90" s="88" t="s">
        <v>147</v>
      </c>
      <c r="E90" s="88">
        <v>0.150684931506849</v>
      </c>
      <c r="F90" s="82" t="s">
        <v>31</v>
      </c>
    </row>
    <row r="91" spans="2:6">
      <c r="B91" s="91" t="s">
        <v>136</v>
      </c>
      <c r="C91" t="s">
        <v>37</v>
      </c>
      <c r="D91" s="92" t="s">
        <v>148</v>
      </c>
      <c r="E91" s="92">
        <v>0.0125570776255708</v>
      </c>
      <c r="F91" s="93" t="s">
        <v>31</v>
      </c>
    </row>
    <row r="92" spans="2:6">
      <c r="B92" s="82" t="s">
        <v>136</v>
      </c>
      <c r="C92" t="s">
        <v>38</v>
      </c>
      <c r="D92" s="88" t="s">
        <v>137</v>
      </c>
      <c r="E92" s="88">
        <v>0.0941780821917808</v>
      </c>
      <c r="F92" s="82" t="s">
        <v>31</v>
      </c>
    </row>
    <row r="93" spans="2:6">
      <c r="B93" s="82" t="s">
        <v>136</v>
      </c>
      <c r="C93" t="s">
        <v>38</v>
      </c>
      <c r="D93" s="88" t="s">
        <v>138</v>
      </c>
      <c r="E93" s="88">
        <v>0.102739726027397</v>
      </c>
      <c r="F93" s="82" t="s">
        <v>31</v>
      </c>
    </row>
    <row r="94" spans="2:6">
      <c r="B94" s="82" t="s">
        <v>136</v>
      </c>
      <c r="C94" t="s">
        <v>38</v>
      </c>
      <c r="D94" s="88" t="s">
        <v>139</v>
      </c>
      <c r="E94" s="88">
        <v>0.00856164383561644</v>
      </c>
      <c r="F94" s="82" t="s">
        <v>31</v>
      </c>
    </row>
    <row r="95" spans="2:6">
      <c r="B95" s="90" t="s">
        <v>136</v>
      </c>
      <c r="C95" t="s">
        <v>38</v>
      </c>
      <c r="D95" s="88" t="s">
        <v>140</v>
      </c>
      <c r="E95" s="88">
        <v>0.126826484018265</v>
      </c>
      <c r="F95" s="82" t="s">
        <v>31</v>
      </c>
    </row>
    <row r="96" spans="2:6">
      <c r="B96" s="82" t="s">
        <v>136</v>
      </c>
      <c r="C96" t="s">
        <v>38</v>
      </c>
      <c r="D96" s="88" t="s">
        <v>141</v>
      </c>
      <c r="E96" s="88">
        <v>0.138356164383562</v>
      </c>
      <c r="F96" s="82" t="s">
        <v>31</v>
      </c>
    </row>
    <row r="97" spans="2:6">
      <c r="B97" s="82" t="s">
        <v>136</v>
      </c>
      <c r="C97" t="s">
        <v>38</v>
      </c>
      <c r="D97" s="88" t="s">
        <v>142</v>
      </c>
      <c r="E97" s="88">
        <v>0.0115296803652968</v>
      </c>
      <c r="F97" s="82" t="s">
        <v>31</v>
      </c>
    </row>
    <row r="98" spans="2:6">
      <c r="B98" s="82" t="s">
        <v>136</v>
      </c>
      <c r="C98" t="s">
        <v>38</v>
      </c>
      <c r="D98" s="88" t="s">
        <v>143</v>
      </c>
      <c r="E98" s="88">
        <v>0.0992009132420091</v>
      </c>
      <c r="F98" s="82" t="s">
        <v>31</v>
      </c>
    </row>
    <row r="99" spans="2:6">
      <c r="B99" s="90" t="s">
        <v>136</v>
      </c>
      <c r="C99" t="s">
        <v>38</v>
      </c>
      <c r="D99" s="88" t="s">
        <v>144</v>
      </c>
      <c r="E99" s="88">
        <v>0.108219178082192</v>
      </c>
      <c r="F99" s="82" t="s">
        <v>31</v>
      </c>
    </row>
    <row r="100" spans="2:6">
      <c r="B100" s="82" t="s">
        <v>136</v>
      </c>
      <c r="C100" t="s">
        <v>38</v>
      </c>
      <c r="D100" s="88" t="s">
        <v>145</v>
      </c>
      <c r="E100" s="88">
        <v>0.00901826484018265</v>
      </c>
      <c r="F100" s="82" t="s">
        <v>31</v>
      </c>
    </row>
    <row r="101" spans="2:6">
      <c r="B101" s="82" t="s">
        <v>136</v>
      </c>
      <c r="C101" t="s">
        <v>38</v>
      </c>
      <c r="D101" s="88" t="s">
        <v>146</v>
      </c>
      <c r="E101" s="88">
        <v>0.138127853881279</v>
      </c>
      <c r="F101" s="82" t="s">
        <v>31</v>
      </c>
    </row>
    <row r="102" spans="2:6">
      <c r="B102" s="82" t="s">
        <v>136</v>
      </c>
      <c r="C102" t="s">
        <v>38</v>
      </c>
      <c r="D102" s="88" t="s">
        <v>147</v>
      </c>
      <c r="E102" s="88">
        <v>0.150684931506849</v>
      </c>
      <c r="F102" s="82" t="s">
        <v>31</v>
      </c>
    </row>
    <row r="103" spans="2:6">
      <c r="B103" s="91" t="s">
        <v>136</v>
      </c>
      <c r="C103" t="s">
        <v>38</v>
      </c>
      <c r="D103" s="92" t="s">
        <v>148</v>
      </c>
      <c r="E103" s="92">
        <v>0.0125570776255708</v>
      </c>
      <c r="F103" s="93" t="s">
        <v>31</v>
      </c>
    </row>
    <row r="104" spans="2:6">
      <c r="B104" s="82" t="s">
        <v>136</v>
      </c>
      <c r="C104" t="s">
        <v>39</v>
      </c>
      <c r="D104" s="88" t="s">
        <v>137</v>
      </c>
      <c r="E104" s="88">
        <v>0.0941780821917808</v>
      </c>
      <c r="F104" s="82" t="s">
        <v>31</v>
      </c>
    </row>
    <row r="105" spans="2:6">
      <c r="B105" s="82" t="s">
        <v>136</v>
      </c>
      <c r="C105" t="s">
        <v>39</v>
      </c>
      <c r="D105" s="88" t="s">
        <v>138</v>
      </c>
      <c r="E105" s="88">
        <v>0.102739726027397</v>
      </c>
      <c r="F105" s="82" t="s">
        <v>31</v>
      </c>
    </row>
    <row r="106" spans="2:6">
      <c r="B106" s="82" t="s">
        <v>136</v>
      </c>
      <c r="C106" t="s">
        <v>39</v>
      </c>
      <c r="D106" s="88" t="s">
        <v>139</v>
      </c>
      <c r="E106" s="88">
        <v>0.00856164383561644</v>
      </c>
      <c r="F106" s="82" t="s">
        <v>31</v>
      </c>
    </row>
    <row r="107" spans="2:6">
      <c r="B107" s="90" t="s">
        <v>136</v>
      </c>
      <c r="C107" t="s">
        <v>39</v>
      </c>
      <c r="D107" s="88" t="s">
        <v>140</v>
      </c>
      <c r="E107" s="88">
        <v>0.126826484018265</v>
      </c>
      <c r="F107" s="82" t="s">
        <v>31</v>
      </c>
    </row>
    <row r="108" spans="2:6">
      <c r="B108" s="82" t="s">
        <v>136</v>
      </c>
      <c r="C108" t="s">
        <v>39</v>
      </c>
      <c r="D108" s="88" t="s">
        <v>141</v>
      </c>
      <c r="E108" s="88">
        <v>0.138356164383562</v>
      </c>
      <c r="F108" s="82" t="s">
        <v>31</v>
      </c>
    </row>
    <row r="109" spans="2:6">
      <c r="B109" s="82" t="s">
        <v>136</v>
      </c>
      <c r="C109" t="s">
        <v>39</v>
      </c>
      <c r="D109" s="88" t="s">
        <v>142</v>
      </c>
      <c r="E109" s="88">
        <v>0.0115296803652968</v>
      </c>
      <c r="F109" s="82" t="s">
        <v>31</v>
      </c>
    </row>
    <row r="110" spans="2:6">
      <c r="B110" s="82" t="s">
        <v>136</v>
      </c>
      <c r="C110" t="s">
        <v>39</v>
      </c>
      <c r="D110" s="88" t="s">
        <v>143</v>
      </c>
      <c r="E110" s="88">
        <v>0.0992009132420091</v>
      </c>
      <c r="F110" s="82" t="s">
        <v>31</v>
      </c>
    </row>
    <row r="111" spans="2:6">
      <c r="B111" s="90" t="s">
        <v>136</v>
      </c>
      <c r="C111" t="s">
        <v>39</v>
      </c>
      <c r="D111" s="88" t="s">
        <v>144</v>
      </c>
      <c r="E111" s="88">
        <v>0.108219178082192</v>
      </c>
      <c r="F111" s="82" t="s">
        <v>31</v>
      </c>
    </row>
    <row r="112" spans="2:6">
      <c r="B112" s="82" t="s">
        <v>136</v>
      </c>
      <c r="C112" t="s">
        <v>39</v>
      </c>
      <c r="D112" s="88" t="s">
        <v>145</v>
      </c>
      <c r="E112" s="88">
        <v>0.00901826484018265</v>
      </c>
      <c r="F112" s="82" t="s">
        <v>31</v>
      </c>
    </row>
    <row r="113" spans="2:6">
      <c r="B113" s="82" t="s">
        <v>136</v>
      </c>
      <c r="C113" t="s">
        <v>39</v>
      </c>
      <c r="D113" s="88" t="s">
        <v>146</v>
      </c>
      <c r="E113" s="88">
        <v>0.138127853881279</v>
      </c>
      <c r="F113" s="82" t="s">
        <v>31</v>
      </c>
    </row>
    <row r="114" spans="2:6">
      <c r="B114" s="82" t="s">
        <v>136</v>
      </c>
      <c r="C114" t="s">
        <v>39</v>
      </c>
      <c r="D114" s="88" t="s">
        <v>147</v>
      </c>
      <c r="E114" s="88">
        <v>0.150684931506849</v>
      </c>
      <c r="F114" s="82" t="s">
        <v>31</v>
      </c>
    </row>
    <row r="115" spans="2:6">
      <c r="B115" s="91" t="s">
        <v>136</v>
      </c>
      <c r="C115" t="s">
        <v>39</v>
      </c>
      <c r="D115" s="92" t="s">
        <v>148</v>
      </c>
      <c r="E115" s="92">
        <v>0.0125570776255708</v>
      </c>
      <c r="F115" s="93" t="s">
        <v>31</v>
      </c>
    </row>
    <row r="116" spans="2:6">
      <c r="B116" s="82" t="s">
        <v>136</v>
      </c>
      <c r="C116" t="s">
        <v>40</v>
      </c>
      <c r="D116" s="88" t="s">
        <v>137</v>
      </c>
      <c r="E116" s="88">
        <v>0.0941780821917808</v>
      </c>
      <c r="F116" s="82" t="s">
        <v>31</v>
      </c>
    </row>
    <row r="117" spans="2:6">
      <c r="B117" s="82" t="s">
        <v>136</v>
      </c>
      <c r="C117" t="s">
        <v>40</v>
      </c>
      <c r="D117" s="88" t="s">
        <v>138</v>
      </c>
      <c r="E117" s="88">
        <v>0.102739726027397</v>
      </c>
      <c r="F117" s="82" t="s">
        <v>31</v>
      </c>
    </row>
    <row r="118" spans="2:6">
      <c r="B118" s="82" t="s">
        <v>136</v>
      </c>
      <c r="C118" t="s">
        <v>40</v>
      </c>
      <c r="D118" s="88" t="s">
        <v>139</v>
      </c>
      <c r="E118" s="88">
        <v>0.00856164383561644</v>
      </c>
      <c r="F118" s="82" t="s">
        <v>31</v>
      </c>
    </row>
    <row r="119" spans="2:6">
      <c r="B119" s="90" t="s">
        <v>136</v>
      </c>
      <c r="C119" t="s">
        <v>40</v>
      </c>
      <c r="D119" s="88" t="s">
        <v>140</v>
      </c>
      <c r="E119" s="88">
        <v>0.126826484018265</v>
      </c>
      <c r="F119" s="82" t="s">
        <v>31</v>
      </c>
    </row>
    <row r="120" spans="2:6">
      <c r="B120" s="82" t="s">
        <v>136</v>
      </c>
      <c r="C120" t="s">
        <v>40</v>
      </c>
      <c r="D120" s="88" t="s">
        <v>141</v>
      </c>
      <c r="E120" s="88">
        <v>0.138356164383562</v>
      </c>
      <c r="F120" s="82" t="s">
        <v>31</v>
      </c>
    </row>
    <row r="121" spans="2:6">
      <c r="B121" s="82" t="s">
        <v>136</v>
      </c>
      <c r="C121" t="s">
        <v>40</v>
      </c>
      <c r="D121" s="88" t="s">
        <v>142</v>
      </c>
      <c r="E121" s="88">
        <v>0.0115296803652968</v>
      </c>
      <c r="F121" s="82" t="s">
        <v>31</v>
      </c>
    </row>
    <row r="122" spans="2:6">
      <c r="B122" s="82" t="s">
        <v>136</v>
      </c>
      <c r="C122" t="s">
        <v>40</v>
      </c>
      <c r="D122" s="88" t="s">
        <v>143</v>
      </c>
      <c r="E122" s="88">
        <v>0.0992009132420091</v>
      </c>
      <c r="F122" s="82" t="s">
        <v>31</v>
      </c>
    </row>
    <row r="123" spans="2:6">
      <c r="B123" s="90" t="s">
        <v>136</v>
      </c>
      <c r="C123" t="s">
        <v>40</v>
      </c>
      <c r="D123" s="88" t="s">
        <v>144</v>
      </c>
      <c r="E123" s="88">
        <v>0.108219178082192</v>
      </c>
      <c r="F123" s="82" t="s">
        <v>31</v>
      </c>
    </row>
    <row r="124" spans="2:6">
      <c r="B124" s="82" t="s">
        <v>136</v>
      </c>
      <c r="C124" t="s">
        <v>40</v>
      </c>
      <c r="D124" s="88" t="s">
        <v>145</v>
      </c>
      <c r="E124" s="88">
        <v>0.00901826484018265</v>
      </c>
      <c r="F124" s="82" t="s">
        <v>31</v>
      </c>
    </row>
    <row r="125" spans="2:6">
      <c r="B125" s="82" t="s">
        <v>136</v>
      </c>
      <c r="C125" t="s">
        <v>40</v>
      </c>
      <c r="D125" s="88" t="s">
        <v>146</v>
      </c>
      <c r="E125" s="88">
        <v>0.138127853881279</v>
      </c>
      <c r="F125" s="82" t="s">
        <v>31</v>
      </c>
    </row>
    <row r="126" spans="2:6">
      <c r="B126" s="82" t="s">
        <v>136</v>
      </c>
      <c r="C126" t="s">
        <v>40</v>
      </c>
      <c r="D126" s="88" t="s">
        <v>147</v>
      </c>
      <c r="E126" s="88">
        <v>0.150684931506849</v>
      </c>
      <c r="F126" s="82" t="s">
        <v>31</v>
      </c>
    </row>
    <row r="127" spans="2:6">
      <c r="B127" s="91" t="s">
        <v>136</v>
      </c>
      <c r="C127" t="s">
        <v>40</v>
      </c>
      <c r="D127" s="92" t="s">
        <v>148</v>
      </c>
      <c r="E127" s="92">
        <v>0.0125570776255708</v>
      </c>
      <c r="F127" s="93" t="s">
        <v>31</v>
      </c>
    </row>
    <row r="128" spans="2:6">
      <c r="B128" s="82" t="s">
        <v>136</v>
      </c>
      <c r="C128" t="s">
        <v>41</v>
      </c>
      <c r="D128" s="88" t="s">
        <v>137</v>
      </c>
      <c r="E128" s="88">
        <v>0.0941780821917808</v>
      </c>
      <c r="F128" s="82" t="s">
        <v>31</v>
      </c>
    </row>
    <row r="129" spans="2:6">
      <c r="B129" s="82" t="s">
        <v>136</v>
      </c>
      <c r="C129" t="s">
        <v>41</v>
      </c>
      <c r="D129" s="88" t="s">
        <v>138</v>
      </c>
      <c r="E129" s="88">
        <v>0.102739726027397</v>
      </c>
      <c r="F129" s="82" t="s">
        <v>31</v>
      </c>
    </row>
    <row r="130" spans="2:6">
      <c r="B130" s="82" t="s">
        <v>136</v>
      </c>
      <c r="C130" t="s">
        <v>41</v>
      </c>
      <c r="D130" s="88" t="s">
        <v>139</v>
      </c>
      <c r="E130" s="88">
        <v>0.00856164383561644</v>
      </c>
      <c r="F130" s="82" t="s">
        <v>31</v>
      </c>
    </row>
    <row r="131" spans="2:6">
      <c r="B131" s="90" t="s">
        <v>136</v>
      </c>
      <c r="C131" t="s">
        <v>41</v>
      </c>
      <c r="D131" s="88" t="s">
        <v>140</v>
      </c>
      <c r="E131" s="88">
        <v>0.126826484018265</v>
      </c>
      <c r="F131" s="82" t="s">
        <v>31</v>
      </c>
    </row>
    <row r="132" spans="2:6">
      <c r="B132" s="82" t="s">
        <v>136</v>
      </c>
      <c r="C132" t="s">
        <v>41</v>
      </c>
      <c r="D132" s="88" t="s">
        <v>141</v>
      </c>
      <c r="E132" s="88">
        <v>0.138356164383562</v>
      </c>
      <c r="F132" s="82" t="s">
        <v>31</v>
      </c>
    </row>
    <row r="133" spans="2:6">
      <c r="B133" s="82" t="s">
        <v>136</v>
      </c>
      <c r="C133" t="s">
        <v>41</v>
      </c>
      <c r="D133" s="88" t="s">
        <v>142</v>
      </c>
      <c r="E133" s="88">
        <v>0.0115296803652968</v>
      </c>
      <c r="F133" s="82" t="s">
        <v>31</v>
      </c>
    </row>
    <row r="134" spans="2:6">
      <c r="B134" s="82" t="s">
        <v>136</v>
      </c>
      <c r="C134" t="s">
        <v>41</v>
      </c>
      <c r="D134" s="88" t="s">
        <v>143</v>
      </c>
      <c r="E134" s="88">
        <v>0.0992009132420091</v>
      </c>
      <c r="F134" s="82" t="s">
        <v>31</v>
      </c>
    </row>
    <row r="135" spans="2:6">
      <c r="B135" s="90" t="s">
        <v>136</v>
      </c>
      <c r="C135" t="s">
        <v>41</v>
      </c>
      <c r="D135" s="88" t="s">
        <v>144</v>
      </c>
      <c r="E135" s="88">
        <v>0.108219178082192</v>
      </c>
      <c r="F135" s="82" t="s">
        <v>31</v>
      </c>
    </row>
    <row r="136" spans="2:6">
      <c r="B136" s="82" t="s">
        <v>136</v>
      </c>
      <c r="C136" t="s">
        <v>41</v>
      </c>
      <c r="D136" s="88" t="s">
        <v>145</v>
      </c>
      <c r="E136" s="88">
        <v>0.00901826484018265</v>
      </c>
      <c r="F136" s="82" t="s">
        <v>31</v>
      </c>
    </row>
    <row r="137" spans="2:6">
      <c r="B137" s="82" t="s">
        <v>136</v>
      </c>
      <c r="C137" t="s">
        <v>41</v>
      </c>
      <c r="D137" s="88" t="s">
        <v>146</v>
      </c>
      <c r="E137" s="88">
        <v>0.138127853881279</v>
      </c>
      <c r="F137" s="82" t="s">
        <v>31</v>
      </c>
    </row>
    <row r="138" spans="2:6">
      <c r="B138" s="82" t="s">
        <v>136</v>
      </c>
      <c r="C138" t="s">
        <v>41</v>
      </c>
      <c r="D138" s="88" t="s">
        <v>147</v>
      </c>
      <c r="E138" s="88">
        <v>0.150684931506849</v>
      </c>
      <c r="F138" s="82" t="s">
        <v>31</v>
      </c>
    </row>
    <row r="139" spans="2:6">
      <c r="B139" s="91" t="s">
        <v>136</v>
      </c>
      <c r="C139" t="s">
        <v>41</v>
      </c>
      <c r="D139" s="92" t="s">
        <v>148</v>
      </c>
      <c r="E139" s="92">
        <v>0.0125570776255708</v>
      </c>
      <c r="F139" s="93" t="s">
        <v>31</v>
      </c>
    </row>
    <row r="140" spans="2:6">
      <c r="B140" s="82" t="s">
        <v>136</v>
      </c>
      <c r="C140" t="s">
        <v>42</v>
      </c>
      <c r="D140" s="88" t="s">
        <v>137</v>
      </c>
      <c r="E140" s="88">
        <v>0.0941780821917808</v>
      </c>
      <c r="F140" s="82" t="s">
        <v>31</v>
      </c>
    </row>
    <row r="141" spans="2:6">
      <c r="B141" s="82" t="s">
        <v>136</v>
      </c>
      <c r="C141" t="s">
        <v>42</v>
      </c>
      <c r="D141" s="88" t="s">
        <v>138</v>
      </c>
      <c r="E141" s="88">
        <v>0.102739726027397</v>
      </c>
      <c r="F141" s="82" t="s">
        <v>31</v>
      </c>
    </row>
    <row r="142" spans="2:6">
      <c r="B142" s="82" t="s">
        <v>136</v>
      </c>
      <c r="C142" t="s">
        <v>42</v>
      </c>
      <c r="D142" s="88" t="s">
        <v>139</v>
      </c>
      <c r="E142" s="88">
        <v>0.00856164383561644</v>
      </c>
      <c r="F142" s="82" t="s">
        <v>31</v>
      </c>
    </row>
    <row r="143" spans="2:6">
      <c r="B143" s="90" t="s">
        <v>136</v>
      </c>
      <c r="C143" t="s">
        <v>42</v>
      </c>
      <c r="D143" s="88" t="s">
        <v>140</v>
      </c>
      <c r="E143" s="88">
        <v>0.126826484018265</v>
      </c>
      <c r="F143" s="82" t="s">
        <v>31</v>
      </c>
    </row>
    <row r="144" spans="2:6">
      <c r="B144" s="82" t="s">
        <v>136</v>
      </c>
      <c r="C144" t="s">
        <v>42</v>
      </c>
      <c r="D144" s="88" t="s">
        <v>141</v>
      </c>
      <c r="E144" s="88">
        <v>0.138356164383562</v>
      </c>
      <c r="F144" s="82" t="s">
        <v>31</v>
      </c>
    </row>
    <row r="145" spans="2:6">
      <c r="B145" s="82" t="s">
        <v>136</v>
      </c>
      <c r="C145" t="s">
        <v>42</v>
      </c>
      <c r="D145" s="88" t="s">
        <v>142</v>
      </c>
      <c r="E145" s="88">
        <v>0.0115296803652968</v>
      </c>
      <c r="F145" s="82" t="s">
        <v>31</v>
      </c>
    </row>
    <row r="146" spans="2:6">
      <c r="B146" s="82" t="s">
        <v>136</v>
      </c>
      <c r="C146" t="s">
        <v>42</v>
      </c>
      <c r="D146" s="88" t="s">
        <v>143</v>
      </c>
      <c r="E146" s="88">
        <v>0.0992009132420091</v>
      </c>
      <c r="F146" s="82" t="s">
        <v>31</v>
      </c>
    </row>
    <row r="147" spans="2:6">
      <c r="B147" s="90" t="s">
        <v>136</v>
      </c>
      <c r="C147" t="s">
        <v>42</v>
      </c>
      <c r="D147" s="88" t="s">
        <v>144</v>
      </c>
      <c r="E147" s="88">
        <v>0.108219178082192</v>
      </c>
      <c r="F147" s="82" t="s">
        <v>31</v>
      </c>
    </row>
    <row r="148" spans="2:6">
      <c r="B148" s="82" t="s">
        <v>136</v>
      </c>
      <c r="C148" t="s">
        <v>42</v>
      </c>
      <c r="D148" s="88" t="s">
        <v>145</v>
      </c>
      <c r="E148" s="88">
        <v>0.00901826484018265</v>
      </c>
      <c r="F148" s="82" t="s">
        <v>31</v>
      </c>
    </row>
    <row r="149" spans="2:6">
      <c r="B149" s="82" t="s">
        <v>136</v>
      </c>
      <c r="C149" t="s">
        <v>42</v>
      </c>
      <c r="D149" s="88" t="s">
        <v>146</v>
      </c>
      <c r="E149" s="88">
        <v>0.138127853881279</v>
      </c>
      <c r="F149" s="82" t="s">
        <v>31</v>
      </c>
    </row>
    <row r="150" spans="2:6">
      <c r="B150" s="82" t="s">
        <v>136</v>
      </c>
      <c r="C150" t="s">
        <v>42</v>
      </c>
      <c r="D150" s="88" t="s">
        <v>147</v>
      </c>
      <c r="E150" s="88">
        <v>0.150684931506849</v>
      </c>
      <c r="F150" s="82" t="s">
        <v>31</v>
      </c>
    </row>
    <row r="151" spans="2:6">
      <c r="B151" s="91" t="s">
        <v>136</v>
      </c>
      <c r="C151" t="s">
        <v>42</v>
      </c>
      <c r="D151" s="92" t="s">
        <v>148</v>
      </c>
      <c r="E151" s="92">
        <v>0.0125570776255708</v>
      </c>
      <c r="F151" s="93" t="s">
        <v>31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workbookViewId="0">
      <selection activeCell="X15" sqref="X15"/>
    </sheetView>
  </sheetViews>
  <sheetFormatPr defaultColWidth="9" defaultRowHeight="12.5"/>
  <cols>
    <col min="2" max="2" width="49.2727272727273" customWidth="1"/>
    <col min="4" max="22" width="9" hidden="1" customWidth="1"/>
    <col min="24" max="24" width="12.8181818181818"/>
    <col min="26" max="26" width="49.2727272727273" customWidth="1"/>
    <col min="28" max="46" width="9" hidden="1" customWidth="1"/>
    <col min="50" max="50" width="24.6363636363636" customWidth="1"/>
    <col min="52" max="70" width="9" hidden="1" customWidth="1"/>
    <col min="76" max="94" width="9" hidden="1" customWidth="1"/>
    <col min="100" max="118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149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149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149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149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149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149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149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150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151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152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153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154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155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156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157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158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158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158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158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158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158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04" spans="1:167">
      <c r="A13" s="8"/>
      <c r="B13" s="12" t="s">
        <v>159</v>
      </c>
      <c r="C13" s="5">
        <v>29.9</v>
      </c>
      <c r="D13" s="5">
        <v>25</v>
      </c>
      <c r="E13" s="5">
        <v>24.9</v>
      </c>
      <c r="F13" s="5">
        <v>29</v>
      </c>
      <c r="G13" s="5">
        <v>28.5</v>
      </c>
      <c r="H13" s="5">
        <v>33.1</v>
      </c>
      <c r="I13" s="5">
        <v>28.1</v>
      </c>
      <c r="J13" s="5">
        <v>27.2</v>
      </c>
      <c r="K13" s="5">
        <v>27.5</v>
      </c>
      <c r="L13" s="5">
        <v>25</v>
      </c>
      <c r="M13" s="5">
        <v>27.1</v>
      </c>
      <c r="N13" s="5">
        <v>27.9</v>
      </c>
      <c r="O13" s="5">
        <v>25.4</v>
      </c>
      <c r="P13" s="5">
        <v>22.8</v>
      </c>
      <c r="Q13" s="5">
        <v>22.7</v>
      </c>
      <c r="R13" s="5">
        <v>20.9</v>
      </c>
      <c r="S13" s="5">
        <v>17.3</v>
      </c>
      <c r="T13" s="5">
        <v>17.8</v>
      </c>
      <c r="U13" s="5">
        <v>18.1</v>
      </c>
      <c r="V13" s="5">
        <v>20.7</v>
      </c>
      <c r="W13" s="5">
        <v>19.2</v>
      </c>
      <c r="Y13" s="8"/>
      <c r="Z13" s="12" t="s">
        <v>159</v>
      </c>
      <c r="AA13" s="5">
        <v>25.2</v>
      </c>
      <c r="AB13" s="5">
        <v>21.3</v>
      </c>
      <c r="AC13" s="5">
        <v>23.2</v>
      </c>
      <c r="AD13" s="5">
        <v>24.3</v>
      </c>
      <c r="AE13" s="5">
        <v>21</v>
      </c>
      <c r="AF13" s="5">
        <v>15.6</v>
      </c>
      <c r="AG13" s="5">
        <v>22.8</v>
      </c>
      <c r="AH13" s="5">
        <v>23.5</v>
      </c>
      <c r="AI13" s="5">
        <v>29.4</v>
      </c>
      <c r="AJ13" s="5">
        <v>40.7</v>
      </c>
      <c r="AK13" s="5">
        <v>35</v>
      </c>
      <c r="AL13" s="5">
        <v>27.8</v>
      </c>
      <c r="AM13" s="5">
        <v>36.8</v>
      </c>
      <c r="AN13" s="5">
        <v>37.9</v>
      </c>
      <c r="AO13" s="5">
        <v>34.6</v>
      </c>
      <c r="AP13" s="5">
        <v>33.5</v>
      </c>
      <c r="AQ13" s="5">
        <v>32.5</v>
      </c>
      <c r="AR13" s="5">
        <v>36.1</v>
      </c>
      <c r="AS13" s="5">
        <v>41.3</v>
      </c>
      <c r="AT13" s="5">
        <v>44</v>
      </c>
      <c r="AU13" s="5">
        <v>42.1</v>
      </c>
      <c r="AW13" s="8"/>
      <c r="AX13" s="12" t="s">
        <v>159</v>
      </c>
      <c r="AY13" s="5">
        <v>21.7</v>
      </c>
      <c r="AZ13" s="5">
        <v>20.6</v>
      </c>
      <c r="BA13" s="5">
        <v>20.2</v>
      </c>
      <c r="BB13" s="5">
        <v>20</v>
      </c>
      <c r="BC13" s="5">
        <v>22.5</v>
      </c>
      <c r="BD13" s="5">
        <v>25.3</v>
      </c>
      <c r="BE13" s="5">
        <v>25.5</v>
      </c>
      <c r="BF13" s="5">
        <v>31.9</v>
      </c>
      <c r="BG13" s="5">
        <v>33</v>
      </c>
      <c r="BH13" s="5">
        <v>32.4</v>
      </c>
      <c r="BI13" s="5">
        <v>28.4</v>
      </c>
      <c r="BJ13" s="5">
        <v>31.9</v>
      </c>
      <c r="BK13" s="5">
        <v>34.2</v>
      </c>
      <c r="BL13" s="5">
        <v>32.9</v>
      </c>
      <c r="BM13" s="5">
        <v>33.9</v>
      </c>
      <c r="BN13" s="5">
        <v>36.4</v>
      </c>
      <c r="BO13" s="5">
        <v>40.3</v>
      </c>
      <c r="BP13" s="5">
        <v>38.4</v>
      </c>
      <c r="BQ13" s="5">
        <v>36.1</v>
      </c>
      <c r="BR13" s="5">
        <v>36.2</v>
      </c>
      <c r="BS13" s="5">
        <v>38.3</v>
      </c>
      <c r="BU13" s="8"/>
      <c r="BV13" s="12" t="s">
        <v>159</v>
      </c>
      <c r="BW13" s="5">
        <v>2.8</v>
      </c>
      <c r="BX13" s="5">
        <v>2.9</v>
      </c>
      <c r="BY13" s="5">
        <v>2.6</v>
      </c>
      <c r="BZ13" s="5">
        <v>3.7</v>
      </c>
      <c r="CA13" s="5">
        <v>3</v>
      </c>
      <c r="CB13" s="5">
        <v>2.9</v>
      </c>
      <c r="CC13" s="5">
        <v>5.3</v>
      </c>
      <c r="CD13" s="5">
        <v>5.5</v>
      </c>
      <c r="CE13" s="5">
        <v>5.5</v>
      </c>
      <c r="CF13" s="5">
        <v>5.1</v>
      </c>
      <c r="CG13" s="5">
        <v>4.1</v>
      </c>
      <c r="CH13" s="5">
        <v>3.4</v>
      </c>
      <c r="CI13" s="5">
        <v>7</v>
      </c>
      <c r="CJ13" s="5">
        <v>6.8</v>
      </c>
      <c r="CK13" s="5">
        <v>3.9</v>
      </c>
      <c r="CL13" s="5">
        <v>3.4</v>
      </c>
      <c r="CM13" s="5">
        <v>3.1</v>
      </c>
      <c r="CN13" s="5">
        <v>4.3</v>
      </c>
      <c r="CO13" s="5">
        <v>5.3</v>
      </c>
      <c r="CP13" s="5">
        <v>5.4</v>
      </c>
      <c r="CQ13" s="5">
        <v>5.9</v>
      </c>
      <c r="CS13" s="8"/>
      <c r="CT13" s="12" t="s">
        <v>159</v>
      </c>
      <c r="CU13" s="5">
        <v>68.6</v>
      </c>
      <c r="CV13" s="5">
        <v>68.9</v>
      </c>
      <c r="CW13" s="5">
        <v>64.8</v>
      </c>
      <c r="CX13" s="5">
        <v>70.2</v>
      </c>
      <c r="CY13" s="5">
        <v>66.9</v>
      </c>
      <c r="CZ13" s="5">
        <v>77.1</v>
      </c>
      <c r="DA13" s="5">
        <v>78.4</v>
      </c>
      <c r="DB13" s="5">
        <v>82.4</v>
      </c>
      <c r="DC13" s="5">
        <v>85.4</v>
      </c>
      <c r="DD13" s="5">
        <v>78.9</v>
      </c>
      <c r="DE13" s="5">
        <v>85.3</v>
      </c>
      <c r="DF13" s="5">
        <v>81.4</v>
      </c>
      <c r="DG13" s="5">
        <v>79.1</v>
      </c>
      <c r="DH13" s="5">
        <v>79</v>
      </c>
      <c r="DI13" s="5">
        <v>87.8</v>
      </c>
      <c r="DJ13" s="5">
        <v>95.7</v>
      </c>
      <c r="DK13" s="5">
        <v>90.7</v>
      </c>
      <c r="DL13" s="5">
        <v>98</v>
      </c>
      <c r="DM13" s="5">
        <v>103.2</v>
      </c>
      <c r="DN13" s="5">
        <v>89</v>
      </c>
      <c r="DO13" s="5">
        <v>90</v>
      </c>
      <c r="DQ13" s="8"/>
      <c r="DR13" s="12" t="s">
        <v>159</v>
      </c>
      <c r="DS13" s="5">
        <v>317.8</v>
      </c>
      <c r="DT13" s="5">
        <v>327.6</v>
      </c>
      <c r="DU13" s="5">
        <v>354.3</v>
      </c>
      <c r="DV13" s="5">
        <v>441.4</v>
      </c>
      <c r="DW13" s="5">
        <v>431.1</v>
      </c>
      <c r="DX13" s="5">
        <v>465.8</v>
      </c>
      <c r="DY13" s="5">
        <v>492</v>
      </c>
      <c r="DZ13" s="5">
        <v>622.3</v>
      </c>
      <c r="EA13" s="5">
        <v>619</v>
      </c>
      <c r="EB13" s="5">
        <v>689.2</v>
      </c>
      <c r="EC13" s="5">
        <v>741.4</v>
      </c>
      <c r="ED13" s="5">
        <v>883</v>
      </c>
      <c r="EE13" s="5">
        <v>933.6</v>
      </c>
      <c r="EF13" s="5">
        <v>969.7</v>
      </c>
      <c r="EG13" s="63">
        <v>1003.9</v>
      </c>
      <c r="EH13" s="63">
        <v>1061.7</v>
      </c>
      <c r="EI13" s="5">
        <v>972.7</v>
      </c>
      <c r="EJ13" s="63">
        <v>1059.5</v>
      </c>
      <c r="EK13" s="63">
        <v>1191.6</v>
      </c>
      <c r="EL13" s="63">
        <v>1228.2</v>
      </c>
      <c r="EM13" s="63">
        <v>1162.6</v>
      </c>
      <c r="EO13" s="8"/>
      <c r="EP13" s="12" t="s">
        <v>159</v>
      </c>
      <c r="EQ13" s="5">
        <v>39.8</v>
      </c>
      <c r="ER13" s="5">
        <v>46.1</v>
      </c>
      <c r="ES13" s="5">
        <v>39.2</v>
      </c>
      <c r="ET13" s="5">
        <v>38.2</v>
      </c>
      <c r="EU13" s="5">
        <v>40.3</v>
      </c>
      <c r="EV13" s="5">
        <v>34.3</v>
      </c>
      <c r="EW13" s="5">
        <v>45.8</v>
      </c>
      <c r="EX13" s="5">
        <v>50.4</v>
      </c>
      <c r="EY13" s="5">
        <v>54.3</v>
      </c>
      <c r="EZ13" s="5">
        <v>49.4</v>
      </c>
      <c r="FA13" s="5">
        <v>52.8</v>
      </c>
      <c r="FB13" s="5">
        <v>53.7</v>
      </c>
      <c r="FC13" s="5">
        <v>58.7</v>
      </c>
      <c r="FD13" s="5">
        <v>59.6</v>
      </c>
      <c r="FE13" s="5">
        <v>56.4</v>
      </c>
      <c r="FF13" s="5">
        <v>61.4</v>
      </c>
      <c r="FG13" s="5">
        <v>69.6</v>
      </c>
      <c r="FH13" s="5">
        <v>72.8</v>
      </c>
      <c r="FI13" s="5">
        <v>80.9</v>
      </c>
      <c r="FJ13" s="5">
        <v>80.1</v>
      </c>
      <c r="FK13" s="5">
        <v>81</v>
      </c>
    </row>
    <row r="14" ht="14.5" spans="1:167">
      <c r="A14" s="1"/>
      <c r="B14" s="10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160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160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160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160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160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160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161</v>
      </c>
      <c r="C15" s="3">
        <v>9.9</v>
      </c>
      <c r="D15" s="3">
        <v>9</v>
      </c>
      <c r="E15" s="3">
        <v>8.6</v>
      </c>
      <c r="F15" s="3">
        <v>8.9</v>
      </c>
      <c r="G15" s="3">
        <v>7.9</v>
      </c>
      <c r="H15" s="3">
        <v>9.6</v>
      </c>
      <c r="I15" s="3">
        <v>10</v>
      </c>
      <c r="J15" s="3">
        <v>9.8</v>
      </c>
      <c r="K15" s="3">
        <v>10.8</v>
      </c>
      <c r="L15" s="3">
        <v>8.8</v>
      </c>
      <c r="M15" s="3">
        <v>10.2</v>
      </c>
      <c r="N15" s="3">
        <v>9.4</v>
      </c>
      <c r="O15" s="3">
        <v>9.3</v>
      </c>
      <c r="P15" s="3">
        <v>8.9</v>
      </c>
      <c r="Q15" s="3">
        <v>9.2</v>
      </c>
      <c r="R15" s="3">
        <v>8.2</v>
      </c>
      <c r="S15" s="3">
        <v>8.2</v>
      </c>
      <c r="T15" s="3">
        <v>8.5</v>
      </c>
      <c r="U15" s="3">
        <v>7.5</v>
      </c>
      <c r="V15" s="3">
        <v>7.5</v>
      </c>
      <c r="W15" s="3">
        <v>7.6</v>
      </c>
      <c r="X15"/>
      <c r="Y15" s="1"/>
      <c r="Z15" s="11" t="s">
        <v>161</v>
      </c>
      <c r="AA15" s="3">
        <v>9.3</v>
      </c>
      <c r="AB15" s="3">
        <v>8</v>
      </c>
      <c r="AC15" s="3">
        <v>8.3</v>
      </c>
      <c r="AD15" s="3">
        <v>8.2</v>
      </c>
      <c r="AE15" s="3">
        <v>7.6</v>
      </c>
      <c r="AF15" s="3">
        <v>7.6</v>
      </c>
      <c r="AG15" s="3">
        <v>9</v>
      </c>
      <c r="AH15" s="3">
        <v>9.7</v>
      </c>
      <c r="AI15" s="3">
        <v>10.1</v>
      </c>
      <c r="AJ15" s="3">
        <v>9.1</v>
      </c>
      <c r="AK15" s="3">
        <v>9.9</v>
      </c>
      <c r="AL15" s="3">
        <v>12.1</v>
      </c>
      <c r="AM15" s="3">
        <v>12.6</v>
      </c>
      <c r="AN15" s="3">
        <v>13.1</v>
      </c>
      <c r="AO15" s="3">
        <v>13.5</v>
      </c>
      <c r="AP15" s="3">
        <v>13.3</v>
      </c>
      <c r="AQ15" s="3">
        <v>12.9</v>
      </c>
      <c r="AR15" s="3">
        <v>13.6</v>
      </c>
      <c r="AS15" s="3">
        <v>13.2</v>
      </c>
      <c r="AT15" s="3">
        <v>13.9</v>
      </c>
      <c r="AU15" s="3">
        <v>14</v>
      </c>
      <c r="AW15" s="1"/>
      <c r="AX15" s="11" t="s">
        <v>161</v>
      </c>
      <c r="AY15" s="3">
        <v>8.9</v>
      </c>
      <c r="AZ15" s="3">
        <v>10.2</v>
      </c>
      <c r="BA15" s="3">
        <v>9.2</v>
      </c>
      <c r="BB15" s="3">
        <v>9</v>
      </c>
      <c r="BC15" s="3">
        <v>10.2</v>
      </c>
      <c r="BD15" s="3">
        <v>10.9</v>
      </c>
      <c r="BE15" s="3">
        <v>12.1</v>
      </c>
      <c r="BF15" s="3">
        <v>17.8</v>
      </c>
      <c r="BG15" s="3">
        <v>17.2</v>
      </c>
      <c r="BH15" s="3">
        <v>15.2</v>
      </c>
      <c r="BI15" s="3">
        <v>13.3</v>
      </c>
      <c r="BJ15" s="3">
        <v>14.8</v>
      </c>
      <c r="BK15" s="3">
        <v>14.8</v>
      </c>
      <c r="BL15" s="3">
        <v>15.1</v>
      </c>
      <c r="BM15" s="3">
        <v>16.8</v>
      </c>
      <c r="BN15" s="3">
        <v>17.5</v>
      </c>
      <c r="BO15" s="3">
        <v>17.8</v>
      </c>
      <c r="BP15" s="3">
        <v>17.4</v>
      </c>
      <c r="BQ15" s="3">
        <v>18.3</v>
      </c>
      <c r="BR15" s="3">
        <v>17.5</v>
      </c>
      <c r="BS15" s="3">
        <v>18.6</v>
      </c>
      <c r="BU15" s="1"/>
      <c r="BV15" s="11" t="s">
        <v>161</v>
      </c>
      <c r="BW15" s="3">
        <v>1.9</v>
      </c>
      <c r="BX15" s="3">
        <v>1.7</v>
      </c>
      <c r="BY15" s="3">
        <v>1.8</v>
      </c>
      <c r="BZ15" s="3">
        <v>1.8</v>
      </c>
      <c r="CA15" s="3">
        <v>0.8</v>
      </c>
      <c r="CB15" s="3">
        <v>0.8</v>
      </c>
      <c r="CC15" s="3">
        <v>0.8</v>
      </c>
      <c r="CD15" s="3">
        <v>0.5</v>
      </c>
      <c r="CE15" s="3">
        <v>0.6</v>
      </c>
      <c r="CF15" s="3">
        <v>0.7</v>
      </c>
      <c r="CG15" s="3">
        <v>0.7</v>
      </c>
      <c r="CH15" s="3" t="s">
        <v>162</v>
      </c>
      <c r="CI15" s="3" t="s">
        <v>162</v>
      </c>
      <c r="CJ15" s="3" t="s">
        <v>162</v>
      </c>
      <c r="CK15" s="3" t="s">
        <v>162</v>
      </c>
      <c r="CL15" s="3" t="s">
        <v>162</v>
      </c>
      <c r="CM15" s="3">
        <v>1.4</v>
      </c>
      <c r="CN15" s="3">
        <v>1.6</v>
      </c>
      <c r="CO15" s="3">
        <v>1.8</v>
      </c>
      <c r="CP15" s="3">
        <v>1.9</v>
      </c>
      <c r="CQ15" s="3">
        <v>1.9</v>
      </c>
      <c r="CS15" s="1"/>
      <c r="CT15" s="11" t="s">
        <v>161</v>
      </c>
      <c r="CU15" s="3">
        <v>11.8</v>
      </c>
      <c r="CV15" s="3">
        <v>12.3</v>
      </c>
      <c r="CW15" s="3">
        <v>11.6</v>
      </c>
      <c r="CX15" s="3">
        <v>12.5</v>
      </c>
      <c r="CY15" s="3">
        <v>12.8</v>
      </c>
      <c r="CZ15" s="3">
        <v>14.4</v>
      </c>
      <c r="DA15" s="3">
        <v>15.3</v>
      </c>
      <c r="DB15" s="3">
        <v>16.9</v>
      </c>
      <c r="DC15" s="3">
        <v>17.5</v>
      </c>
      <c r="DD15" s="3">
        <v>15.9</v>
      </c>
      <c r="DE15" s="3" t="s">
        <v>162</v>
      </c>
      <c r="DF15" s="3" t="s">
        <v>162</v>
      </c>
      <c r="DG15" s="3" t="s">
        <v>162</v>
      </c>
      <c r="DH15" s="3" t="s">
        <v>162</v>
      </c>
      <c r="DI15" s="3" t="s">
        <v>162</v>
      </c>
      <c r="DJ15" s="3" t="s">
        <v>162</v>
      </c>
      <c r="DK15" s="3" t="s">
        <v>162</v>
      </c>
      <c r="DL15" s="3">
        <v>25.9</v>
      </c>
      <c r="DM15" s="3">
        <v>26.7</v>
      </c>
      <c r="DN15" s="3">
        <v>26.2</v>
      </c>
      <c r="DO15" s="3">
        <v>25</v>
      </c>
      <c r="DQ15" s="1"/>
      <c r="DR15" s="11" t="s">
        <v>161</v>
      </c>
      <c r="DS15" s="3">
        <v>54.8</v>
      </c>
      <c r="DT15" s="3">
        <v>55.5</v>
      </c>
      <c r="DU15" s="3">
        <v>55.4</v>
      </c>
      <c r="DV15" s="3">
        <v>52.6</v>
      </c>
      <c r="DW15" s="3">
        <v>58.2</v>
      </c>
      <c r="DX15" s="3">
        <v>62.5</v>
      </c>
      <c r="DY15" s="3">
        <v>56.7</v>
      </c>
      <c r="DZ15" s="3">
        <v>53.5</v>
      </c>
      <c r="EA15" s="3">
        <v>51.1</v>
      </c>
      <c r="EB15" s="3">
        <v>51.7</v>
      </c>
      <c r="EC15" s="3">
        <v>48.2</v>
      </c>
      <c r="ED15" s="3">
        <v>47.1</v>
      </c>
      <c r="EE15" s="3">
        <v>50.9</v>
      </c>
      <c r="EF15" s="3">
        <v>44.9</v>
      </c>
      <c r="EG15" s="3">
        <v>47</v>
      </c>
      <c r="EH15" s="3">
        <v>46.4</v>
      </c>
      <c r="EI15" s="3">
        <v>47.7</v>
      </c>
      <c r="EJ15" s="3">
        <v>45.8</v>
      </c>
      <c r="EK15" s="3">
        <v>40.3</v>
      </c>
      <c r="EL15" s="3">
        <v>42.5</v>
      </c>
      <c r="EM15" s="3">
        <v>41.6</v>
      </c>
      <c r="EO15" s="1"/>
      <c r="EP15" s="11" t="s">
        <v>161</v>
      </c>
      <c r="EQ15" s="3">
        <v>10.7</v>
      </c>
      <c r="ER15" s="3">
        <v>11.4</v>
      </c>
      <c r="ES15" s="3">
        <v>10.6</v>
      </c>
      <c r="ET15" s="3">
        <v>8.9</v>
      </c>
      <c r="EU15" s="3">
        <v>8.4</v>
      </c>
      <c r="EV15" s="3">
        <v>8.1</v>
      </c>
      <c r="EW15" s="3">
        <v>7.5</v>
      </c>
      <c r="EX15" s="3">
        <v>9</v>
      </c>
      <c r="EY15" s="3">
        <v>7</v>
      </c>
      <c r="EZ15" s="3">
        <v>7.1</v>
      </c>
      <c r="FA15" s="3" t="s">
        <v>162</v>
      </c>
      <c r="FB15" s="3" t="s">
        <v>162</v>
      </c>
      <c r="FC15" s="3" t="s">
        <v>162</v>
      </c>
      <c r="FD15" s="3" t="s">
        <v>162</v>
      </c>
      <c r="FE15" s="3" t="s">
        <v>162</v>
      </c>
      <c r="FF15" s="3" t="s">
        <v>162</v>
      </c>
      <c r="FG15" s="3" t="s">
        <v>162</v>
      </c>
      <c r="FH15" s="3" t="s">
        <v>162</v>
      </c>
      <c r="FI15" s="3">
        <v>6.7</v>
      </c>
      <c r="FJ15" s="3">
        <v>6.5</v>
      </c>
      <c r="FK15" s="3">
        <v>6.2</v>
      </c>
    </row>
    <row r="16" ht="14.5" spans="1:167">
      <c r="A16" s="1"/>
      <c r="B16" s="11" t="s">
        <v>163</v>
      </c>
      <c r="C16" s="3">
        <v>0</v>
      </c>
      <c r="D16" s="3">
        <v>0</v>
      </c>
      <c r="E16" s="3">
        <v>0</v>
      </c>
      <c r="F16" s="3">
        <v>0.5</v>
      </c>
      <c r="G16" s="3">
        <v>0.7</v>
      </c>
      <c r="H16" s="3">
        <v>0.7</v>
      </c>
      <c r="I16" s="3">
        <v>0.7</v>
      </c>
      <c r="J16" s="3">
        <v>0.7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163</v>
      </c>
      <c r="AA16" s="3">
        <v>0.7</v>
      </c>
      <c r="AB16" s="3">
        <v>0.7</v>
      </c>
      <c r="AC16" s="3">
        <v>0.7</v>
      </c>
      <c r="AD16" s="3">
        <v>0.3</v>
      </c>
      <c r="AE16" s="3">
        <v>0.4</v>
      </c>
      <c r="AF16" s="3">
        <v>0.4</v>
      </c>
      <c r="AG16" s="3">
        <v>0.2</v>
      </c>
      <c r="AH16" s="3">
        <v>0.2</v>
      </c>
      <c r="AI16" s="3">
        <v>0.2</v>
      </c>
      <c r="AJ16" s="3">
        <v>0.5</v>
      </c>
      <c r="AK16" s="3">
        <v>0.6</v>
      </c>
      <c r="AL16" s="3">
        <v>0.3</v>
      </c>
      <c r="AM16" s="3">
        <v>0.3</v>
      </c>
      <c r="AN16" s="3">
        <v>0.3</v>
      </c>
      <c r="AO16" s="3">
        <v>0.3</v>
      </c>
      <c r="AP16" s="3">
        <v>0.3</v>
      </c>
      <c r="AQ16" s="3">
        <v>0.3</v>
      </c>
      <c r="AR16" s="3">
        <v>0.4</v>
      </c>
      <c r="AS16" s="3">
        <v>0.4</v>
      </c>
      <c r="AT16" s="3">
        <v>0.4</v>
      </c>
      <c r="AU16" s="3">
        <v>0.4</v>
      </c>
      <c r="AW16" s="1"/>
      <c r="AX16" s="11" t="s">
        <v>163</v>
      </c>
      <c r="AY16" s="3">
        <v>7.1</v>
      </c>
      <c r="AZ16" s="3">
        <v>6.5</v>
      </c>
      <c r="BA16" s="3">
        <v>6.9</v>
      </c>
      <c r="BB16" s="3">
        <v>6.1</v>
      </c>
      <c r="BC16" s="3">
        <v>6.7</v>
      </c>
      <c r="BD16" s="3">
        <v>6.6</v>
      </c>
      <c r="BE16" s="3">
        <v>5.4</v>
      </c>
      <c r="BF16" s="3">
        <v>5.3</v>
      </c>
      <c r="BG16" s="3">
        <v>6.6</v>
      </c>
      <c r="BH16" s="3">
        <v>7.3</v>
      </c>
      <c r="BI16" s="3">
        <v>6.2</v>
      </c>
      <c r="BJ16" s="3">
        <v>5.8</v>
      </c>
      <c r="BK16" s="3">
        <v>5.9</v>
      </c>
      <c r="BL16" s="3">
        <v>5.4</v>
      </c>
      <c r="BM16" s="3">
        <v>5.1</v>
      </c>
      <c r="BN16" s="3">
        <v>4.9</v>
      </c>
      <c r="BO16" s="3">
        <v>4.8</v>
      </c>
      <c r="BP16" s="3">
        <v>4.1</v>
      </c>
      <c r="BQ16" s="3">
        <v>4.6</v>
      </c>
      <c r="BR16" s="3">
        <v>5.1</v>
      </c>
      <c r="BS16" s="3">
        <v>4.9</v>
      </c>
      <c r="BU16" s="1"/>
      <c r="BV16" s="11" t="s">
        <v>163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S16" s="1"/>
      <c r="CT16" s="11" t="s">
        <v>163</v>
      </c>
      <c r="CU16" s="3">
        <v>36.9</v>
      </c>
      <c r="CV16" s="3">
        <v>34.7</v>
      </c>
      <c r="CW16" s="3">
        <v>30.3</v>
      </c>
      <c r="CX16" s="3">
        <v>37</v>
      </c>
      <c r="CY16" s="3">
        <v>34.9</v>
      </c>
      <c r="CZ16" s="3">
        <v>41.5</v>
      </c>
      <c r="DA16" s="3">
        <v>42.6</v>
      </c>
      <c r="DB16" s="3">
        <v>44.7</v>
      </c>
      <c r="DC16" s="3">
        <v>44.8</v>
      </c>
      <c r="DD16" s="3">
        <v>41.7</v>
      </c>
      <c r="DE16" s="3">
        <v>43.7</v>
      </c>
      <c r="DF16" s="3">
        <v>46.6</v>
      </c>
      <c r="DG16" s="3">
        <v>40.8</v>
      </c>
      <c r="DH16" s="3">
        <v>41.4</v>
      </c>
      <c r="DI16" s="3">
        <v>47.1</v>
      </c>
      <c r="DJ16" s="3">
        <v>55</v>
      </c>
      <c r="DK16" s="3">
        <v>52</v>
      </c>
      <c r="DL16" s="3">
        <v>52.7</v>
      </c>
      <c r="DM16" s="3">
        <v>52.6</v>
      </c>
      <c r="DN16" s="3">
        <v>40</v>
      </c>
      <c r="DO16" s="3">
        <v>41.7</v>
      </c>
      <c r="DQ16" s="1"/>
      <c r="DR16" s="11" t="s">
        <v>163</v>
      </c>
      <c r="DS16" s="3">
        <v>89</v>
      </c>
      <c r="DT16" s="3">
        <v>93.7</v>
      </c>
      <c r="DU16" s="3">
        <v>128.6</v>
      </c>
      <c r="DV16" s="3">
        <v>201.6</v>
      </c>
      <c r="DW16" s="3">
        <v>187.3</v>
      </c>
      <c r="DX16" s="3">
        <v>187.7</v>
      </c>
      <c r="DY16" s="3">
        <v>197.8</v>
      </c>
      <c r="DZ16" s="3">
        <v>314.5</v>
      </c>
      <c r="EA16" s="3">
        <v>320.1</v>
      </c>
      <c r="EB16" s="3">
        <v>345</v>
      </c>
      <c r="EC16" s="3">
        <v>382.6</v>
      </c>
      <c r="ED16" s="3">
        <v>510.2</v>
      </c>
      <c r="EE16" s="3">
        <v>556.9</v>
      </c>
      <c r="EF16" s="3">
        <v>604.2</v>
      </c>
      <c r="EG16" s="3">
        <v>655.8</v>
      </c>
      <c r="EH16" s="3">
        <v>699.9</v>
      </c>
      <c r="EI16" s="3">
        <v>629.6</v>
      </c>
      <c r="EJ16" s="3">
        <v>693.3</v>
      </c>
      <c r="EK16" s="3">
        <v>815.5</v>
      </c>
      <c r="EL16" s="3">
        <v>834.2</v>
      </c>
      <c r="EM16" s="3">
        <v>772.9</v>
      </c>
      <c r="EO16" s="1"/>
      <c r="EP16" s="11" t="s">
        <v>163</v>
      </c>
      <c r="EQ16" s="3">
        <v>4.5</v>
      </c>
      <c r="ER16" s="3">
        <v>3</v>
      </c>
      <c r="ES16" s="3">
        <v>4.1</v>
      </c>
      <c r="ET16" s="3">
        <v>1.5</v>
      </c>
      <c r="EU16" s="3">
        <v>4.4</v>
      </c>
      <c r="EV16" s="3">
        <v>3.2</v>
      </c>
      <c r="EW16" s="3">
        <v>12.4</v>
      </c>
      <c r="EX16" s="3">
        <v>17.4</v>
      </c>
      <c r="EY16" s="3">
        <v>22.1</v>
      </c>
      <c r="EZ16" s="3">
        <v>23.1</v>
      </c>
      <c r="FA16" s="3">
        <v>25</v>
      </c>
      <c r="FB16" s="3">
        <v>26.7</v>
      </c>
      <c r="FC16" s="3">
        <v>28.2</v>
      </c>
      <c r="FD16" s="3">
        <v>27.7</v>
      </c>
      <c r="FE16" s="3">
        <v>27.7</v>
      </c>
      <c r="FF16" s="3">
        <v>29.7</v>
      </c>
      <c r="FG16" s="3">
        <v>41.7</v>
      </c>
      <c r="FH16" s="3">
        <v>41.8</v>
      </c>
      <c r="FI16" s="3">
        <v>44.9</v>
      </c>
      <c r="FJ16" s="3">
        <v>42.9</v>
      </c>
      <c r="FK16" s="3">
        <v>43.1</v>
      </c>
    </row>
    <row r="17" ht="14.5" spans="1:167">
      <c r="A17" s="1"/>
      <c r="B17" s="11" t="s">
        <v>164</v>
      </c>
      <c r="C17" s="3">
        <v>6.7</v>
      </c>
      <c r="D17" s="3">
        <v>5.7</v>
      </c>
      <c r="E17" s="3">
        <v>6.8</v>
      </c>
      <c r="F17" s="3">
        <v>8.1</v>
      </c>
      <c r="G17" s="3">
        <v>7.1</v>
      </c>
      <c r="H17" s="3">
        <v>7</v>
      </c>
      <c r="I17" s="3">
        <v>5.6</v>
      </c>
      <c r="J17" s="3">
        <v>4.9</v>
      </c>
      <c r="K17" s="3">
        <v>4.8</v>
      </c>
      <c r="L17" s="3">
        <v>4.7</v>
      </c>
      <c r="M17" s="3">
        <v>5.2</v>
      </c>
      <c r="N17" s="3" t="s">
        <v>162</v>
      </c>
      <c r="O17" s="3" t="s">
        <v>162</v>
      </c>
      <c r="P17" s="3" t="s">
        <v>162</v>
      </c>
      <c r="Q17" s="3" t="s">
        <v>162</v>
      </c>
      <c r="R17" s="3" t="s">
        <v>162</v>
      </c>
      <c r="S17" s="3">
        <v>3.8</v>
      </c>
      <c r="T17" s="3" t="s">
        <v>162</v>
      </c>
      <c r="U17" s="3">
        <v>3.5</v>
      </c>
      <c r="V17" s="3">
        <v>4.6</v>
      </c>
      <c r="W17" s="3">
        <v>4.3</v>
      </c>
      <c r="Y17" s="1"/>
      <c r="Z17" s="11" t="s">
        <v>164</v>
      </c>
      <c r="AA17" s="3">
        <v>4.4</v>
      </c>
      <c r="AB17" s="3">
        <v>2.8</v>
      </c>
      <c r="AC17" s="3">
        <v>3.4</v>
      </c>
      <c r="AD17" s="3">
        <v>4.7</v>
      </c>
      <c r="AE17" s="3">
        <v>5.3</v>
      </c>
      <c r="AF17" s="3">
        <v>3.9</v>
      </c>
      <c r="AG17" s="3">
        <v>3.9</v>
      </c>
      <c r="AH17" s="3">
        <v>5.6</v>
      </c>
      <c r="AI17" s="3">
        <v>6.6</v>
      </c>
      <c r="AJ17" s="3">
        <v>10.3</v>
      </c>
      <c r="AK17" s="3">
        <v>9.1</v>
      </c>
      <c r="AL17" s="3">
        <v>9.5</v>
      </c>
      <c r="AM17" s="3">
        <v>10.4</v>
      </c>
      <c r="AN17" s="3">
        <v>11.8</v>
      </c>
      <c r="AO17" s="3">
        <v>12</v>
      </c>
      <c r="AP17" s="3">
        <v>12.7</v>
      </c>
      <c r="AQ17" s="3">
        <v>11.1</v>
      </c>
      <c r="AR17" s="3">
        <v>11.6</v>
      </c>
      <c r="AS17" s="3">
        <v>12.8</v>
      </c>
      <c r="AT17" s="3">
        <v>13.8</v>
      </c>
      <c r="AU17" s="3">
        <v>13.5</v>
      </c>
      <c r="AW17" s="1"/>
      <c r="AX17" s="11" t="s">
        <v>164</v>
      </c>
      <c r="AY17" s="3">
        <v>4.3</v>
      </c>
      <c r="AZ17" s="3">
        <v>3</v>
      </c>
      <c r="BA17" s="3">
        <v>3.4</v>
      </c>
      <c r="BB17" s="3">
        <v>3.6</v>
      </c>
      <c r="BC17" s="3">
        <v>4.2</v>
      </c>
      <c r="BD17" s="3">
        <v>4.1</v>
      </c>
      <c r="BE17" s="3">
        <v>3.7</v>
      </c>
      <c r="BF17" s="3">
        <v>3.7</v>
      </c>
      <c r="BG17" s="3">
        <v>3.8</v>
      </c>
      <c r="BH17" s="3">
        <v>5.1</v>
      </c>
      <c r="BI17" s="3">
        <v>3.9</v>
      </c>
      <c r="BJ17" s="3">
        <v>5.3</v>
      </c>
      <c r="BK17" s="3">
        <v>6.4</v>
      </c>
      <c r="BL17" s="3">
        <v>7.5</v>
      </c>
      <c r="BM17" s="3">
        <v>7.6</v>
      </c>
      <c r="BN17" s="3">
        <v>9.7</v>
      </c>
      <c r="BO17" s="3">
        <v>11.7</v>
      </c>
      <c r="BP17" s="3">
        <v>10.6</v>
      </c>
      <c r="BQ17" s="3">
        <v>8.6</v>
      </c>
      <c r="BR17" s="3">
        <v>8.9</v>
      </c>
      <c r="BS17" s="3">
        <v>10.2</v>
      </c>
      <c r="BU17" s="1"/>
      <c r="BV17" s="11" t="s">
        <v>164</v>
      </c>
      <c r="BW17" s="3">
        <v>0.6</v>
      </c>
      <c r="BX17" s="3">
        <v>0.6</v>
      </c>
      <c r="BY17" s="3">
        <v>0.6</v>
      </c>
      <c r="BZ17" s="3">
        <v>0.6</v>
      </c>
      <c r="CA17" s="3">
        <v>0.6</v>
      </c>
      <c r="CB17" s="3">
        <v>0.6</v>
      </c>
      <c r="CC17" s="3">
        <v>0.6</v>
      </c>
      <c r="CD17" s="3">
        <v>0.6</v>
      </c>
      <c r="CE17" s="3">
        <v>0.7</v>
      </c>
      <c r="CF17" s="3">
        <v>0.9</v>
      </c>
      <c r="CG17" s="3" t="s">
        <v>162</v>
      </c>
      <c r="CH17" s="3">
        <v>1.3</v>
      </c>
      <c r="CI17" s="3">
        <v>1.4</v>
      </c>
      <c r="CJ17" s="3">
        <v>1.1</v>
      </c>
      <c r="CK17" s="3">
        <v>1.1</v>
      </c>
      <c r="CL17" s="3">
        <v>0.9</v>
      </c>
      <c r="CM17" s="3">
        <v>0.8</v>
      </c>
      <c r="CN17" s="3">
        <v>1.3</v>
      </c>
      <c r="CO17" s="3">
        <v>1.7</v>
      </c>
      <c r="CP17" s="3">
        <v>1.6</v>
      </c>
      <c r="CQ17" s="3">
        <v>2</v>
      </c>
      <c r="CS17" s="1"/>
      <c r="CT17" s="11" t="s">
        <v>164</v>
      </c>
      <c r="CU17" s="3">
        <v>2.8</v>
      </c>
      <c r="CV17" s="3">
        <v>2.6</v>
      </c>
      <c r="CW17" s="3">
        <v>2.4</v>
      </c>
      <c r="CX17" s="3">
        <v>2.6</v>
      </c>
      <c r="CY17" s="3">
        <v>2.6</v>
      </c>
      <c r="CZ17" s="3">
        <v>3.3</v>
      </c>
      <c r="DA17" s="3">
        <v>3.4</v>
      </c>
      <c r="DB17" s="3">
        <v>3.8</v>
      </c>
      <c r="DC17" s="3">
        <v>3.9</v>
      </c>
      <c r="DD17" s="3">
        <v>2.7</v>
      </c>
      <c r="DE17" s="3">
        <v>4.3</v>
      </c>
      <c r="DF17" s="3">
        <v>4.1</v>
      </c>
      <c r="DG17" s="3">
        <v>4.2</v>
      </c>
      <c r="DH17" s="3">
        <v>3.8</v>
      </c>
      <c r="DI17" s="3">
        <v>4</v>
      </c>
      <c r="DJ17" s="3">
        <v>3.7</v>
      </c>
      <c r="DK17" s="3">
        <v>2.3</v>
      </c>
      <c r="DL17" s="3">
        <v>7.2</v>
      </c>
      <c r="DM17" s="3">
        <v>10.4</v>
      </c>
      <c r="DN17" s="3">
        <v>10.8</v>
      </c>
      <c r="DO17" s="3">
        <v>14.5</v>
      </c>
      <c r="DQ17" s="1"/>
      <c r="DR17" s="11" t="s">
        <v>164</v>
      </c>
      <c r="DS17" s="3">
        <v>29.3</v>
      </c>
      <c r="DT17" s="3">
        <v>26.3</v>
      </c>
      <c r="DU17" s="3">
        <v>19.6</v>
      </c>
      <c r="DV17" s="3">
        <v>24.5</v>
      </c>
      <c r="DW17" s="3">
        <v>29.3</v>
      </c>
      <c r="DX17" s="3">
        <v>33.5</v>
      </c>
      <c r="DY17" s="3">
        <v>36.4</v>
      </c>
      <c r="DZ17" s="3">
        <v>40.6</v>
      </c>
      <c r="EA17" s="3">
        <v>47.6</v>
      </c>
      <c r="EB17" s="3">
        <v>54.4</v>
      </c>
      <c r="EC17" s="3">
        <v>74.1</v>
      </c>
      <c r="ED17" s="3">
        <v>75.6</v>
      </c>
      <c r="EE17" s="3">
        <v>70.4</v>
      </c>
      <c r="EF17" s="3">
        <v>71.6</v>
      </c>
      <c r="EG17" s="3">
        <v>62</v>
      </c>
      <c r="EH17" s="3">
        <v>67.9</v>
      </c>
      <c r="EI17" s="3" t="s">
        <v>162</v>
      </c>
      <c r="EJ17" s="3">
        <v>71.7</v>
      </c>
      <c r="EK17" s="3">
        <v>75.9</v>
      </c>
      <c r="EL17" s="3">
        <v>80</v>
      </c>
      <c r="EM17" s="3">
        <v>75.2</v>
      </c>
      <c r="EO17" s="1"/>
      <c r="EP17" s="11" t="s">
        <v>164</v>
      </c>
      <c r="EQ17" s="3">
        <v>18.4</v>
      </c>
      <c r="ER17" s="3">
        <v>20.3</v>
      </c>
      <c r="ES17" s="3">
        <v>18</v>
      </c>
      <c r="ET17" s="3">
        <v>19.8</v>
      </c>
      <c r="EU17" s="3">
        <v>19.8</v>
      </c>
      <c r="EV17" s="3">
        <v>19.3</v>
      </c>
      <c r="EW17" s="3">
        <v>20.3</v>
      </c>
      <c r="EX17" s="3">
        <v>17.6</v>
      </c>
      <c r="EY17" s="3">
        <v>17.5</v>
      </c>
      <c r="EZ17" s="3">
        <v>13.5</v>
      </c>
      <c r="FA17" s="3" t="s">
        <v>162</v>
      </c>
      <c r="FB17" s="3" t="s">
        <v>162</v>
      </c>
      <c r="FC17" s="3" t="s">
        <v>162</v>
      </c>
      <c r="FD17" s="3" t="s">
        <v>162</v>
      </c>
      <c r="FE17" s="3" t="s">
        <v>162</v>
      </c>
      <c r="FF17" s="3" t="s">
        <v>162</v>
      </c>
      <c r="FG17" s="3" t="s">
        <v>162</v>
      </c>
      <c r="FH17" s="3">
        <v>23.3</v>
      </c>
      <c r="FI17" s="3">
        <v>27.4</v>
      </c>
      <c r="FJ17" s="3">
        <v>28.7</v>
      </c>
      <c r="FK17" s="3">
        <v>30.1</v>
      </c>
    </row>
    <row r="18" ht="14.5" spans="1:167">
      <c r="A18" s="1"/>
      <c r="B18" s="11" t="s">
        <v>165</v>
      </c>
      <c r="C18" s="3">
        <v>7.2</v>
      </c>
      <c r="D18" s="3">
        <v>6.7</v>
      </c>
      <c r="E18" s="3">
        <v>6.5</v>
      </c>
      <c r="F18" s="3">
        <v>7.3</v>
      </c>
      <c r="G18" s="3">
        <v>9</v>
      </c>
      <c r="H18" s="3">
        <v>12.4</v>
      </c>
      <c r="I18" s="3">
        <v>7</v>
      </c>
      <c r="J18" s="3">
        <v>7.4</v>
      </c>
      <c r="K18" s="3">
        <v>7.5</v>
      </c>
      <c r="L18" s="3">
        <v>5.7</v>
      </c>
      <c r="M18" s="3">
        <v>6.4</v>
      </c>
      <c r="N18" s="3">
        <v>8</v>
      </c>
      <c r="O18" s="3">
        <v>6.6</v>
      </c>
      <c r="P18" s="3">
        <v>5.4</v>
      </c>
      <c r="Q18" s="3">
        <v>4.7</v>
      </c>
      <c r="R18" s="3">
        <v>5.1</v>
      </c>
      <c r="S18" s="3">
        <v>4.9</v>
      </c>
      <c r="T18" s="3">
        <v>4.9</v>
      </c>
      <c r="U18" s="3">
        <v>4.2</v>
      </c>
      <c r="V18" s="3">
        <v>4.7</v>
      </c>
      <c r="W18" s="3">
        <v>4</v>
      </c>
      <c r="Y18" s="1"/>
      <c r="Z18" s="11" t="s">
        <v>165</v>
      </c>
      <c r="AA18" s="3">
        <v>6.6</v>
      </c>
      <c r="AB18" s="3">
        <v>7.2</v>
      </c>
      <c r="AC18" s="3">
        <v>8</v>
      </c>
      <c r="AD18" s="3">
        <v>8.1</v>
      </c>
      <c r="AE18" s="3">
        <v>7.8</v>
      </c>
      <c r="AF18" s="3">
        <v>3.7</v>
      </c>
      <c r="AG18" s="3">
        <v>9.7</v>
      </c>
      <c r="AH18" s="3">
        <v>8</v>
      </c>
      <c r="AI18" s="3">
        <v>12.5</v>
      </c>
      <c r="AJ18" s="3">
        <v>20.8</v>
      </c>
      <c r="AK18" s="3">
        <v>15.4</v>
      </c>
      <c r="AL18" s="3">
        <v>5.8</v>
      </c>
      <c r="AM18" s="3">
        <v>8.1</v>
      </c>
      <c r="AN18" s="3">
        <v>7.5</v>
      </c>
      <c r="AO18" s="3">
        <v>8.8</v>
      </c>
      <c r="AP18" s="3">
        <v>7.1</v>
      </c>
      <c r="AQ18" s="3">
        <v>8.1</v>
      </c>
      <c r="AR18" s="3">
        <v>10.5</v>
      </c>
      <c r="AS18" s="3">
        <v>9.3</v>
      </c>
      <c r="AT18" s="3">
        <v>9.9</v>
      </c>
      <c r="AU18" s="3">
        <v>9.4</v>
      </c>
      <c r="AW18" s="1"/>
      <c r="AX18" s="11" t="s">
        <v>165</v>
      </c>
      <c r="AY18" s="3">
        <v>0.1</v>
      </c>
      <c r="AZ18" s="3">
        <v>0</v>
      </c>
      <c r="BA18" s="3">
        <v>0</v>
      </c>
      <c r="BB18" s="3">
        <v>0</v>
      </c>
      <c r="BC18" s="3">
        <v>0.1</v>
      </c>
      <c r="BD18" s="3">
        <v>0.1</v>
      </c>
      <c r="BE18" s="3">
        <v>0</v>
      </c>
      <c r="BF18" s="3">
        <v>0.2</v>
      </c>
      <c r="BG18" s="3">
        <v>0.1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165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2.5</v>
      </c>
      <c r="CD18" s="3">
        <v>2.5</v>
      </c>
      <c r="CE18" s="3">
        <v>2.2</v>
      </c>
      <c r="CF18" s="3">
        <v>1.8</v>
      </c>
      <c r="CG18" s="3">
        <v>0.9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165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0.1</v>
      </c>
      <c r="DB18" s="3">
        <v>0</v>
      </c>
      <c r="DC18" s="3">
        <v>0</v>
      </c>
      <c r="DD18" s="3">
        <v>0</v>
      </c>
      <c r="DE18" s="3">
        <v>0</v>
      </c>
      <c r="DF18" s="3">
        <v>0.2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165</v>
      </c>
      <c r="DS18" s="3">
        <v>0.2</v>
      </c>
      <c r="DT18" s="3">
        <v>0.3</v>
      </c>
      <c r="DU18" s="3">
        <v>0.3</v>
      </c>
      <c r="DV18" s="3">
        <v>0</v>
      </c>
      <c r="DW18" s="3">
        <v>0</v>
      </c>
      <c r="DX18" s="3">
        <v>0</v>
      </c>
      <c r="DY18" s="3">
        <v>0.2</v>
      </c>
      <c r="DZ18" s="3">
        <v>0.3</v>
      </c>
      <c r="EA18" s="3">
        <v>0.2</v>
      </c>
      <c r="EB18" s="3">
        <v>0</v>
      </c>
      <c r="EC18" s="3">
        <v>0</v>
      </c>
      <c r="ED18" s="3">
        <v>0.1</v>
      </c>
      <c r="EE18" s="3">
        <v>0.1</v>
      </c>
      <c r="EF18" s="3">
        <v>0.1</v>
      </c>
      <c r="EG18" s="3">
        <v>0.1</v>
      </c>
      <c r="EH18" s="3">
        <v>0.1</v>
      </c>
      <c r="EI18" s="3">
        <v>0.2</v>
      </c>
      <c r="EJ18" s="3">
        <v>0.2</v>
      </c>
      <c r="EK18" s="3">
        <v>0.1</v>
      </c>
      <c r="EL18" s="3">
        <v>0</v>
      </c>
      <c r="EM18" s="3">
        <v>0</v>
      </c>
      <c r="EO18" s="1"/>
      <c r="EP18" s="11" t="s">
        <v>165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0.2</v>
      </c>
      <c r="EX18" s="3">
        <v>0</v>
      </c>
      <c r="EY18" s="3">
        <v>0</v>
      </c>
      <c r="EZ18" s="3">
        <v>0.1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 t="s">
        <v>162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166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 t="s">
        <v>162</v>
      </c>
      <c r="J19" s="3" t="s">
        <v>162</v>
      </c>
      <c r="K19" s="3" t="s">
        <v>162</v>
      </c>
      <c r="L19" s="3" t="s">
        <v>162</v>
      </c>
      <c r="M19" s="3">
        <v>0</v>
      </c>
      <c r="N19" s="3">
        <v>0</v>
      </c>
      <c r="O19" s="3">
        <v>0</v>
      </c>
      <c r="P19" s="3" t="s">
        <v>162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166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166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166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166</v>
      </c>
      <c r="CU19" s="3">
        <v>14.8</v>
      </c>
      <c r="CV19" s="3">
        <v>16.7</v>
      </c>
      <c r="CW19" s="3">
        <v>16.7</v>
      </c>
      <c r="CX19" s="3">
        <v>15</v>
      </c>
      <c r="CY19" s="3">
        <v>13.6</v>
      </c>
      <c r="CZ19" s="3">
        <v>13.6</v>
      </c>
      <c r="DA19" s="3">
        <v>12.8</v>
      </c>
      <c r="DB19" s="3">
        <v>12.8</v>
      </c>
      <c r="DC19" s="3">
        <v>14.4</v>
      </c>
      <c r="DD19" s="3">
        <v>13.2</v>
      </c>
      <c r="DE19" s="3">
        <v>12.9</v>
      </c>
      <c r="DF19" s="3">
        <v>5.8</v>
      </c>
      <c r="DG19" s="3">
        <v>6.1</v>
      </c>
      <c r="DH19" s="3">
        <v>5.6</v>
      </c>
      <c r="DI19" s="3">
        <v>7.9</v>
      </c>
      <c r="DJ19" s="3">
        <v>7.2</v>
      </c>
      <c r="DK19" s="3">
        <v>7.6</v>
      </c>
      <c r="DL19" s="3">
        <v>7.2</v>
      </c>
      <c r="DM19" s="3">
        <v>8.3</v>
      </c>
      <c r="DN19" s="3">
        <v>6.1</v>
      </c>
      <c r="DO19" s="3">
        <v>5.3</v>
      </c>
      <c r="DQ19" s="1"/>
      <c r="DR19" s="11" t="s">
        <v>166</v>
      </c>
      <c r="DS19" s="3">
        <v>128.7</v>
      </c>
      <c r="DT19" s="3">
        <v>133.4</v>
      </c>
      <c r="DU19" s="3">
        <v>133.4</v>
      </c>
      <c r="DV19" s="3">
        <v>147.9</v>
      </c>
      <c r="DW19" s="3">
        <v>141.7</v>
      </c>
      <c r="DX19" s="3">
        <v>158.4</v>
      </c>
      <c r="DY19" s="3">
        <v>176.4</v>
      </c>
      <c r="DZ19" s="3">
        <v>187.4</v>
      </c>
      <c r="EA19" s="3">
        <v>171.6</v>
      </c>
      <c r="EB19" s="3">
        <v>211.9</v>
      </c>
      <c r="EC19" s="3">
        <v>204.6</v>
      </c>
      <c r="ED19" s="3">
        <v>212.8</v>
      </c>
      <c r="EE19" s="3">
        <v>208.2</v>
      </c>
      <c r="EF19" s="3">
        <v>208.7</v>
      </c>
      <c r="EG19" s="3">
        <v>202.1</v>
      </c>
      <c r="EH19" s="3">
        <v>212.3</v>
      </c>
      <c r="EI19" s="3">
        <v>206.5</v>
      </c>
      <c r="EJ19" s="3">
        <v>212.4</v>
      </c>
      <c r="EK19" s="3">
        <v>214.5</v>
      </c>
      <c r="EL19" s="3">
        <v>226.2</v>
      </c>
      <c r="EM19" s="3">
        <v>230.6</v>
      </c>
      <c r="EO19" s="1"/>
      <c r="EP19" s="11" t="s">
        <v>166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167</v>
      </c>
      <c r="C20" s="3">
        <v>1.5</v>
      </c>
      <c r="D20" s="3">
        <v>0.2</v>
      </c>
      <c r="E20" s="3">
        <v>0.1</v>
      </c>
      <c r="F20" s="3">
        <v>0.1</v>
      </c>
      <c r="G20" s="3">
        <v>0.1</v>
      </c>
      <c r="H20" s="3">
        <v>0.3</v>
      </c>
      <c r="I20" s="3">
        <v>0.3</v>
      </c>
      <c r="J20" s="3">
        <v>0.3</v>
      </c>
      <c r="K20" s="3">
        <v>0.3</v>
      </c>
      <c r="L20" s="3">
        <v>0.3</v>
      </c>
      <c r="M20" s="3">
        <v>0.3</v>
      </c>
      <c r="N20" s="3">
        <v>0.3</v>
      </c>
      <c r="O20" s="3">
        <v>0.2</v>
      </c>
      <c r="P20" s="3">
        <v>0.2</v>
      </c>
      <c r="Q20" s="3">
        <v>0.1</v>
      </c>
      <c r="R20" s="3">
        <v>0.3</v>
      </c>
      <c r="S20" s="3">
        <v>0.2</v>
      </c>
      <c r="T20" s="3">
        <v>0.2</v>
      </c>
      <c r="U20" s="3">
        <v>0.2</v>
      </c>
      <c r="V20" s="3">
        <v>0.2</v>
      </c>
      <c r="W20" s="3">
        <v>0.2</v>
      </c>
      <c r="Y20" s="1"/>
      <c r="Z20" s="11" t="s">
        <v>167</v>
      </c>
      <c r="AA20" s="3">
        <v>0.5</v>
      </c>
      <c r="AB20" s="3">
        <v>0.2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W20" s="1"/>
      <c r="AX20" s="11" t="s">
        <v>167</v>
      </c>
      <c r="AY20" s="3">
        <v>1.4</v>
      </c>
      <c r="AZ20" s="3">
        <v>1</v>
      </c>
      <c r="BA20" s="3">
        <v>0.7</v>
      </c>
      <c r="BB20" s="3">
        <v>1.2</v>
      </c>
      <c r="BC20" s="3">
        <v>1.3</v>
      </c>
      <c r="BD20" s="3">
        <v>3.7</v>
      </c>
      <c r="BE20" s="3">
        <v>4.3</v>
      </c>
      <c r="BF20" s="3">
        <v>4.8</v>
      </c>
      <c r="BG20" s="3">
        <v>5.2</v>
      </c>
      <c r="BH20" s="3">
        <v>4.7</v>
      </c>
      <c r="BI20" s="3">
        <v>5</v>
      </c>
      <c r="BJ20" s="3">
        <v>6</v>
      </c>
      <c r="BK20" s="3">
        <v>7</v>
      </c>
      <c r="BL20" s="3">
        <v>4.9</v>
      </c>
      <c r="BM20" s="3">
        <v>4.4</v>
      </c>
      <c r="BN20" s="3">
        <v>4.4</v>
      </c>
      <c r="BO20" s="3">
        <v>6.1</v>
      </c>
      <c r="BP20" s="3">
        <v>6.2</v>
      </c>
      <c r="BQ20" s="3">
        <v>4.6</v>
      </c>
      <c r="BR20" s="3">
        <v>4.7</v>
      </c>
      <c r="BS20" s="3">
        <v>4.7</v>
      </c>
      <c r="BU20" s="1"/>
      <c r="BV20" s="11" t="s">
        <v>167</v>
      </c>
      <c r="BW20" s="3">
        <v>0.2</v>
      </c>
      <c r="BX20" s="3">
        <v>0.6</v>
      </c>
      <c r="BY20" s="3">
        <v>0.3</v>
      </c>
      <c r="BZ20" s="3">
        <v>1.3</v>
      </c>
      <c r="CA20" s="3">
        <v>1.6</v>
      </c>
      <c r="CB20" s="3">
        <v>1.4</v>
      </c>
      <c r="CC20" s="3">
        <v>1.5</v>
      </c>
      <c r="CD20" s="3">
        <v>1.8</v>
      </c>
      <c r="CE20" s="3">
        <v>2</v>
      </c>
      <c r="CF20" s="3">
        <v>1.8</v>
      </c>
      <c r="CG20" s="3">
        <v>1.2</v>
      </c>
      <c r="CH20" s="3">
        <v>1.2</v>
      </c>
      <c r="CI20" s="3">
        <v>1.4</v>
      </c>
      <c r="CJ20" s="3">
        <v>1.6</v>
      </c>
      <c r="CK20" s="3">
        <v>1.3</v>
      </c>
      <c r="CL20" s="3">
        <v>1.1</v>
      </c>
      <c r="CM20" s="3">
        <v>0.9</v>
      </c>
      <c r="CN20" s="3">
        <v>1.5</v>
      </c>
      <c r="CO20" s="3">
        <v>1.8</v>
      </c>
      <c r="CP20" s="3">
        <v>1.9</v>
      </c>
      <c r="CQ20" s="3">
        <v>2.1</v>
      </c>
      <c r="CS20" s="1"/>
      <c r="CT20" s="11" t="s">
        <v>167</v>
      </c>
      <c r="CU20" s="3">
        <v>2.2</v>
      </c>
      <c r="CV20" s="3">
        <v>2.6</v>
      </c>
      <c r="CW20" s="3">
        <v>3.7</v>
      </c>
      <c r="CX20" s="3">
        <v>3</v>
      </c>
      <c r="CY20" s="3">
        <v>3</v>
      </c>
      <c r="CZ20" s="3">
        <v>4.3</v>
      </c>
      <c r="DA20" s="3">
        <v>4.2</v>
      </c>
      <c r="DB20" s="3">
        <v>4.3</v>
      </c>
      <c r="DC20" s="3">
        <v>4.7</v>
      </c>
      <c r="DD20" s="3">
        <v>5.4</v>
      </c>
      <c r="DE20" s="3">
        <v>4.9</v>
      </c>
      <c r="DF20" s="3">
        <v>4.6</v>
      </c>
      <c r="DG20" s="3">
        <v>6.3</v>
      </c>
      <c r="DH20" s="3">
        <v>4.6</v>
      </c>
      <c r="DI20" s="3">
        <v>5.8</v>
      </c>
      <c r="DJ20" s="3">
        <v>5.9</v>
      </c>
      <c r="DK20" s="3">
        <v>4.7</v>
      </c>
      <c r="DL20" s="3">
        <v>4.9</v>
      </c>
      <c r="DM20" s="3">
        <v>5.4</v>
      </c>
      <c r="DN20" s="3">
        <v>5.9</v>
      </c>
      <c r="DO20" s="3">
        <v>3.5</v>
      </c>
      <c r="DQ20" s="1"/>
      <c r="DR20" s="11" t="s">
        <v>167</v>
      </c>
      <c r="DS20" s="3">
        <v>15.7</v>
      </c>
      <c r="DT20" s="3">
        <v>18.5</v>
      </c>
      <c r="DU20" s="3">
        <v>17.1</v>
      </c>
      <c r="DV20" s="3">
        <v>14.6</v>
      </c>
      <c r="DW20" s="3">
        <v>14.6</v>
      </c>
      <c r="DX20" s="3">
        <v>23.5</v>
      </c>
      <c r="DY20" s="3">
        <v>24.1</v>
      </c>
      <c r="DZ20" s="3">
        <v>25.6</v>
      </c>
      <c r="EA20" s="3">
        <v>27.8</v>
      </c>
      <c r="EB20" s="3">
        <v>25.4</v>
      </c>
      <c r="EC20" s="3">
        <v>31.7</v>
      </c>
      <c r="ED20" s="3">
        <v>37</v>
      </c>
      <c r="EE20" s="3">
        <v>46.8</v>
      </c>
      <c r="EF20" s="3">
        <v>39.8</v>
      </c>
      <c r="EG20" s="3">
        <v>36.8</v>
      </c>
      <c r="EH20" s="3">
        <v>35.1</v>
      </c>
      <c r="EI20" s="3">
        <v>30.6</v>
      </c>
      <c r="EJ20" s="3">
        <v>36</v>
      </c>
      <c r="EK20" s="3">
        <v>45.3</v>
      </c>
      <c r="EL20" s="3">
        <v>45.3</v>
      </c>
      <c r="EM20" s="3">
        <v>42.4</v>
      </c>
      <c r="EO20" s="1"/>
      <c r="EP20" s="11" t="s">
        <v>167</v>
      </c>
      <c r="EQ20" s="3">
        <v>1.5</v>
      </c>
      <c r="ER20" s="3">
        <v>1.1</v>
      </c>
      <c r="ES20" s="3">
        <v>0.9</v>
      </c>
      <c r="ET20" s="3">
        <v>0.9</v>
      </c>
      <c r="EU20" s="3">
        <v>0.8</v>
      </c>
      <c r="EV20" s="3">
        <v>1.9</v>
      </c>
      <c r="EW20" s="3">
        <v>1.5</v>
      </c>
      <c r="EX20" s="3">
        <v>2</v>
      </c>
      <c r="EY20" s="3">
        <v>2.4</v>
      </c>
      <c r="EZ20" s="3">
        <v>1.8</v>
      </c>
      <c r="FA20" s="3">
        <v>1.9</v>
      </c>
      <c r="FB20" s="3">
        <v>1.8</v>
      </c>
      <c r="FC20" s="3">
        <v>1.7</v>
      </c>
      <c r="FD20" s="3">
        <v>1.6</v>
      </c>
      <c r="FE20" s="3">
        <v>1.4</v>
      </c>
      <c r="FF20" s="3">
        <v>1.3</v>
      </c>
      <c r="FG20" s="3">
        <v>1.2</v>
      </c>
      <c r="FH20" s="3">
        <v>1.2</v>
      </c>
      <c r="FI20" s="3">
        <v>1.9</v>
      </c>
      <c r="FJ20" s="3">
        <v>1.9</v>
      </c>
      <c r="FK20" s="3">
        <v>1.6</v>
      </c>
    </row>
    <row r="21" ht="14.5" spans="1:167">
      <c r="A21" s="1"/>
      <c r="B21" s="11" t="s">
        <v>168</v>
      </c>
      <c r="C21" s="3">
        <v>2.1</v>
      </c>
      <c r="D21" s="3">
        <v>1.2</v>
      </c>
      <c r="E21" s="3">
        <v>0.9</v>
      </c>
      <c r="F21" s="3">
        <v>0.1</v>
      </c>
      <c r="G21" s="3">
        <v>0</v>
      </c>
      <c r="H21" s="3">
        <v>0</v>
      </c>
      <c r="I21" s="3">
        <v>0</v>
      </c>
      <c r="J21" s="3">
        <v>1.4</v>
      </c>
      <c r="K21" s="3">
        <v>0.3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2.7</v>
      </c>
      <c r="R21" s="3">
        <v>3.7</v>
      </c>
      <c r="S21" s="3">
        <v>0</v>
      </c>
      <c r="T21" s="3">
        <v>0</v>
      </c>
      <c r="U21" s="3">
        <v>2.7</v>
      </c>
      <c r="V21" s="3">
        <v>3.7</v>
      </c>
      <c r="W21" s="3">
        <v>3.1</v>
      </c>
      <c r="Y21" s="1"/>
      <c r="Z21" s="11" t="s">
        <v>168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5.2</v>
      </c>
      <c r="AN21" s="3">
        <v>5.2</v>
      </c>
      <c r="AO21" s="3">
        <v>0</v>
      </c>
      <c r="AP21" s="3">
        <v>0</v>
      </c>
      <c r="AQ21" s="3">
        <v>0</v>
      </c>
      <c r="AR21" s="3">
        <v>0</v>
      </c>
      <c r="AS21" s="3">
        <v>0.2</v>
      </c>
      <c r="AT21" s="3">
        <v>0.8</v>
      </c>
      <c r="AU21" s="3">
        <v>1.2</v>
      </c>
      <c r="AW21" s="1"/>
      <c r="AX21" s="11" t="s">
        <v>168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168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168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168</v>
      </c>
      <c r="DS21" s="3">
        <v>0.2</v>
      </c>
      <c r="DT21" s="3">
        <v>0</v>
      </c>
      <c r="DU21" s="3">
        <v>0</v>
      </c>
      <c r="DV21" s="3">
        <v>0.3</v>
      </c>
      <c r="DW21" s="3">
        <v>0</v>
      </c>
      <c r="DX21" s="3">
        <v>0.3</v>
      </c>
      <c r="DY21" s="3">
        <v>0.4</v>
      </c>
      <c r="DZ21" s="3">
        <v>0.5</v>
      </c>
      <c r="EA21" s="3" t="s">
        <v>162</v>
      </c>
      <c r="EB21" s="3" t="s">
        <v>162</v>
      </c>
      <c r="EC21" s="3">
        <v>0.2</v>
      </c>
      <c r="ED21" s="3">
        <v>0.2</v>
      </c>
      <c r="EE21" s="3" t="s">
        <v>162</v>
      </c>
      <c r="EF21" s="3" t="s">
        <v>162</v>
      </c>
      <c r="EG21" s="3" t="s">
        <v>162</v>
      </c>
      <c r="EH21" s="3" t="s">
        <v>162</v>
      </c>
      <c r="EI21" s="3" t="s">
        <v>162</v>
      </c>
      <c r="EJ21" s="3" t="s">
        <v>162</v>
      </c>
      <c r="EK21" s="3">
        <v>0</v>
      </c>
      <c r="EL21" s="3">
        <v>0</v>
      </c>
      <c r="EM21" s="3">
        <v>0</v>
      </c>
      <c r="EO21" s="1"/>
      <c r="EP21" s="11" t="s">
        <v>168</v>
      </c>
      <c r="EQ21" s="3">
        <v>4.7</v>
      </c>
      <c r="ER21" s="3">
        <v>10.2</v>
      </c>
      <c r="ES21" s="3">
        <v>5.6</v>
      </c>
      <c r="ET21" s="3">
        <v>7.1</v>
      </c>
      <c r="EU21" s="3">
        <v>6.9</v>
      </c>
      <c r="EV21" s="3">
        <v>1.8</v>
      </c>
      <c r="EW21" s="3">
        <v>3.9</v>
      </c>
      <c r="EX21" s="3">
        <v>4.4</v>
      </c>
      <c r="EY21" s="3">
        <v>5.2</v>
      </c>
      <c r="EZ21" s="3">
        <v>3.9</v>
      </c>
      <c r="FA21" s="3" t="s">
        <v>162</v>
      </c>
      <c r="FB21" s="3" t="s">
        <v>162</v>
      </c>
      <c r="FC21" s="3" t="s">
        <v>162</v>
      </c>
      <c r="FD21" s="3" t="s">
        <v>162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169</v>
      </c>
      <c r="C22" s="3">
        <v>2.5</v>
      </c>
      <c r="D22" s="3">
        <v>2.2</v>
      </c>
      <c r="E22" s="3">
        <v>2.1</v>
      </c>
      <c r="F22" s="3">
        <v>4</v>
      </c>
      <c r="G22" s="3">
        <v>3.7</v>
      </c>
      <c r="H22" s="3">
        <v>3.1</v>
      </c>
      <c r="I22" s="3">
        <v>3.6</v>
      </c>
      <c r="J22" s="3">
        <v>1.6</v>
      </c>
      <c r="K22" s="3">
        <v>3.5</v>
      </c>
      <c r="L22" s="3">
        <v>5</v>
      </c>
      <c r="M22" s="3" t="s">
        <v>162</v>
      </c>
      <c r="N22" s="3" t="s">
        <v>162</v>
      </c>
      <c r="O22" s="3" t="s">
        <v>162</v>
      </c>
      <c r="P22" s="3" t="s">
        <v>162</v>
      </c>
      <c r="Q22" s="3" t="s">
        <v>162</v>
      </c>
      <c r="R22" s="3" t="s">
        <v>162</v>
      </c>
      <c r="S22" s="3" t="s">
        <v>162</v>
      </c>
      <c r="T22" s="3" t="s">
        <v>162</v>
      </c>
      <c r="U22" s="3">
        <v>0</v>
      </c>
      <c r="V22" s="3">
        <v>0</v>
      </c>
      <c r="W22" s="3">
        <v>0</v>
      </c>
      <c r="Y22" s="1"/>
      <c r="Z22" s="11" t="s">
        <v>169</v>
      </c>
      <c r="AA22" s="3" t="s">
        <v>162</v>
      </c>
      <c r="AB22" s="3" t="s">
        <v>162</v>
      </c>
      <c r="AC22" s="3" t="s">
        <v>162</v>
      </c>
      <c r="AD22" s="3" t="s">
        <v>162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5.4</v>
      </c>
      <c r="AT22" s="3">
        <v>5.2</v>
      </c>
      <c r="AU22" s="3">
        <v>3.6</v>
      </c>
      <c r="AW22" s="1"/>
      <c r="AX22" s="11" t="s">
        <v>169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169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169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169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169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170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170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170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170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170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170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170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171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171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171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171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171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171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171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172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172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172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172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172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172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172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161</v>
      </c>
      <c r="C27" s="3">
        <v>32.9</v>
      </c>
      <c r="D27" s="3">
        <v>36.1</v>
      </c>
      <c r="E27" s="3">
        <v>34.4</v>
      </c>
      <c r="F27" s="3">
        <v>30.7</v>
      </c>
      <c r="G27" s="3">
        <v>27.6</v>
      </c>
      <c r="H27" s="3">
        <v>28.9</v>
      </c>
      <c r="I27" s="3">
        <v>35.6</v>
      </c>
      <c r="J27" s="3">
        <v>36</v>
      </c>
      <c r="K27" s="3">
        <v>39.1</v>
      </c>
      <c r="L27" s="3">
        <v>35.2</v>
      </c>
      <c r="M27" s="3">
        <v>37.5</v>
      </c>
      <c r="N27" s="3">
        <v>33.9</v>
      </c>
      <c r="O27" s="3">
        <v>36.6</v>
      </c>
      <c r="P27" s="3">
        <v>39.1</v>
      </c>
      <c r="Q27" s="3">
        <v>40.4</v>
      </c>
      <c r="R27" s="3">
        <v>39.1</v>
      </c>
      <c r="S27" s="3">
        <v>47.3</v>
      </c>
      <c r="T27" s="3">
        <v>47.9</v>
      </c>
      <c r="U27" s="3">
        <v>41.6</v>
      </c>
      <c r="V27" s="3">
        <v>36.3</v>
      </c>
      <c r="W27" s="3">
        <v>39.5</v>
      </c>
      <c r="Y27" s="1"/>
      <c r="Z27" s="11" t="s">
        <v>161</v>
      </c>
      <c r="AA27" s="3">
        <v>37</v>
      </c>
      <c r="AB27" s="3">
        <v>37.7</v>
      </c>
      <c r="AC27" s="3">
        <v>35.6</v>
      </c>
      <c r="AD27" s="3">
        <v>33.8</v>
      </c>
      <c r="AE27" s="3">
        <v>36.1</v>
      </c>
      <c r="AF27" s="3">
        <v>49</v>
      </c>
      <c r="AG27" s="3">
        <v>39.5</v>
      </c>
      <c r="AH27" s="3">
        <v>41.1</v>
      </c>
      <c r="AI27" s="3">
        <v>34.2</v>
      </c>
      <c r="AJ27" s="3">
        <v>22.3</v>
      </c>
      <c r="AK27" s="3">
        <v>28.3</v>
      </c>
      <c r="AL27" s="3">
        <v>43.6</v>
      </c>
      <c r="AM27" s="3">
        <v>34.3</v>
      </c>
      <c r="AN27" s="3">
        <v>34.4</v>
      </c>
      <c r="AO27" s="3">
        <v>38.9</v>
      </c>
      <c r="AP27" s="3">
        <v>39.7</v>
      </c>
      <c r="AQ27" s="3">
        <v>39.6</v>
      </c>
      <c r="AR27" s="3">
        <v>37.8</v>
      </c>
      <c r="AS27" s="3">
        <v>31.9</v>
      </c>
      <c r="AT27" s="3">
        <v>31.6</v>
      </c>
      <c r="AU27" s="3">
        <v>33.3</v>
      </c>
      <c r="AW27" s="1"/>
      <c r="AX27" s="11" t="s">
        <v>161</v>
      </c>
      <c r="AY27" s="3">
        <v>40.9</v>
      </c>
      <c r="AZ27" s="3">
        <v>49.2</v>
      </c>
      <c r="BA27" s="3">
        <v>45.4</v>
      </c>
      <c r="BB27" s="3">
        <v>45.1</v>
      </c>
      <c r="BC27" s="3">
        <v>45.4</v>
      </c>
      <c r="BD27" s="3">
        <v>43</v>
      </c>
      <c r="BE27" s="3">
        <v>47.5</v>
      </c>
      <c r="BF27" s="3">
        <v>55.8</v>
      </c>
      <c r="BG27" s="3">
        <v>52.2</v>
      </c>
      <c r="BH27" s="3">
        <v>47</v>
      </c>
      <c r="BI27" s="3">
        <v>46.7</v>
      </c>
      <c r="BJ27" s="3">
        <v>46.4</v>
      </c>
      <c r="BK27" s="3">
        <v>43.4</v>
      </c>
      <c r="BL27" s="3">
        <v>45.8</v>
      </c>
      <c r="BM27" s="3">
        <v>49.5</v>
      </c>
      <c r="BN27" s="3">
        <v>48</v>
      </c>
      <c r="BO27" s="3">
        <v>44.1</v>
      </c>
      <c r="BP27" s="3">
        <v>45.3</v>
      </c>
      <c r="BQ27" s="3">
        <v>50.6</v>
      </c>
      <c r="BR27" s="3">
        <v>48.4</v>
      </c>
      <c r="BS27" s="3">
        <v>48.4</v>
      </c>
      <c r="BU27" s="1"/>
      <c r="BV27" s="11" t="s">
        <v>161</v>
      </c>
      <c r="BW27" s="3">
        <v>68.6</v>
      </c>
      <c r="BX27" s="3">
        <v>58.1</v>
      </c>
      <c r="BY27" s="3">
        <v>67.2</v>
      </c>
      <c r="BZ27" s="3">
        <v>48.4</v>
      </c>
      <c r="CA27" s="3">
        <v>26.9</v>
      </c>
      <c r="CB27" s="3">
        <v>27.6</v>
      </c>
      <c r="CC27" s="3">
        <v>14.8</v>
      </c>
      <c r="CD27" s="3">
        <v>9.9</v>
      </c>
      <c r="CE27" s="3">
        <v>10.7</v>
      </c>
      <c r="CF27" s="3">
        <v>13.1</v>
      </c>
      <c r="CG27" s="3">
        <v>17.3</v>
      </c>
      <c r="CH27" s="3" t="s">
        <v>162</v>
      </c>
      <c r="CI27" s="3" t="s">
        <v>162</v>
      </c>
      <c r="CJ27" s="3" t="s">
        <v>162</v>
      </c>
      <c r="CK27" s="3" t="s">
        <v>162</v>
      </c>
      <c r="CL27" s="3" t="s">
        <v>162</v>
      </c>
      <c r="CM27" s="3">
        <v>45.2</v>
      </c>
      <c r="CN27" s="3">
        <v>36.7</v>
      </c>
      <c r="CO27" s="3">
        <v>33.9</v>
      </c>
      <c r="CP27" s="3">
        <v>35.1</v>
      </c>
      <c r="CQ27" s="3">
        <v>31.6</v>
      </c>
      <c r="CS27" s="1"/>
      <c r="CT27" s="11" t="s">
        <v>161</v>
      </c>
      <c r="CU27" s="3">
        <v>17.2</v>
      </c>
      <c r="CV27" s="3">
        <v>17.8</v>
      </c>
      <c r="CW27" s="3">
        <v>17.9</v>
      </c>
      <c r="CX27" s="3">
        <v>17.9</v>
      </c>
      <c r="CY27" s="3">
        <v>19.1</v>
      </c>
      <c r="CZ27" s="3">
        <v>18.7</v>
      </c>
      <c r="DA27" s="3">
        <v>19.5</v>
      </c>
      <c r="DB27" s="3">
        <v>20.5</v>
      </c>
      <c r="DC27" s="3">
        <v>20.5</v>
      </c>
      <c r="DD27" s="3">
        <v>20.2</v>
      </c>
      <c r="DE27" s="3" t="s">
        <v>162</v>
      </c>
      <c r="DF27" s="3" t="s">
        <v>162</v>
      </c>
      <c r="DG27" s="3" t="s">
        <v>162</v>
      </c>
      <c r="DH27" s="3" t="s">
        <v>162</v>
      </c>
      <c r="DI27" s="3" t="s">
        <v>162</v>
      </c>
      <c r="DJ27" s="3" t="s">
        <v>162</v>
      </c>
      <c r="DK27" s="3" t="s">
        <v>162</v>
      </c>
      <c r="DL27" s="3">
        <v>26.5</v>
      </c>
      <c r="DM27" s="3">
        <v>25.8</v>
      </c>
      <c r="DN27" s="3">
        <v>29.4</v>
      </c>
      <c r="DO27" s="3">
        <v>27.8</v>
      </c>
      <c r="DQ27" s="1"/>
      <c r="DR27" s="11" t="s">
        <v>161</v>
      </c>
      <c r="DS27" s="3">
        <v>17.2</v>
      </c>
      <c r="DT27" s="3">
        <v>17</v>
      </c>
      <c r="DU27" s="3">
        <v>15.6</v>
      </c>
      <c r="DV27" s="3">
        <v>11.9</v>
      </c>
      <c r="DW27" s="3">
        <v>13.5</v>
      </c>
      <c r="DX27" s="3">
        <v>13.4</v>
      </c>
      <c r="DY27" s="3">
        <v>11.5</v>
      </c>
      <c r="DZ27" s="3">
        <v>8.6</v>
      </c>
      <c r="EA27" s="3">
        <v>8.3</v>
      </c>
      <c r="EB27" s="3">
        <v>7.5</v>
      </c>
      <c r="EC27" s="3">
        <v>6.5</v>
      </c>
      <c r="ED27" s="3">
        <v>5.3</v>
      </c>
      <c r="EE27" s="3">
        <v>5.4</v>
      </c>
      <c r="EF27" s="3">
        <v>4.6</v>
      </c>
      <c r="EG27" s="3">
        <v>4.7</v>
      </c>
      <c r="EH27" s="3">
        <v>4.4</v>
      </c>
      <c r="EI27" s="3">
        <v>4.9</v>
      </c>
      <c r="EJ27" s="3">
        <v>4.3</v>
      </c>
      <c r="EK27" s="3">
        <v>3.4</v>
      </c>
      <c r="EL27" s="3">
        <v>3.5</v>
      </c>
      <c r="EM27" s="3">
        <v>3.6</v>
      </c>
      <c r="EO27" s="1"/>
      <c r="EP27" s="11" t="s">
        <v>161</v>
      </c>
      <c r="EQ27" s="3">
        <v>27</v>
      </c>
      <c r="ER27" s="3">
        <v>24.8</v>
      </c>
      <c r="ES27" s="3">
        <v>27</v>
      </c>
      <c r="ET27" s="3">
        <v>23.3</v>
      </c>
      <c r="EU27" s="3">
        <v>20.9</v>
      </c>
      <c r="EV27" s="3">
        <v>23.6</v>
      </c>
      <c r="EW27" s="3">
        <v>16.4</v>
      </c>
      <c r="EX27" s="3">
        <v>17.9</v>
      </c>
      <c r="EY27" s="3">
        <v>12.9</v>
      </c>
      <c r="EZ27" s="3">
        <v>14.3</v>
      </c>
      <c r="FA27" s="3" t="s">
        <v>162</v>
      </c>
      <c r="FB27" s="3" t="s">
        <v>162</v>
      </c>
      <c r="FC27" s="3" t="s">
        <v>162</v>
      </c>
      <c r="FD27" s="3" t="s">
        <v>162</v>
      </c>
      <c r="FE27" s="3" t="s">
        <v>162</v>
      </c>
      <c r="FF27" s="3" t="s">
        <v>162</v>
      </c>
      <c r="FG27" s="3" t="s">
        <v>162</v>
      </c>
      <c r="FH27" s="3" t="s">
        <v>162</v>
      </c>
      <c r="FI27" s="3">
        <v>8.3</v>
      </c>
      <c r="FJ27" s="3">
        <v>8.1</v>
      </c>
      <c r="FK27" s="3">
        <v>7.7</v>
      </c>
    </row>
    <row r="28" ht="14.5" spans="1:167">
      <c r="A28" s="1"/>
      <c r="B28" s="11" t="s">
        <v>163</v>
      </c>
      <c r="C28" s="3">
        <v>0</v>
      </c>
      <c r="D28" s="3">
        <v>0</v>
      </c>
      <c r="E28" s="3">
        <v>0</v>
      </c>
      <c r="F28" s="3">
        <v>1.6</v>
      </c>
      <c r="G28" s="3">
        <v>2.6</v>
      </c>
      <c r="H28" s="3">
        <v>2.2</v>
      </c>
      <c r="I28" s="3">
        <v>2.4</v>
      </c>
      <c r="J28" s="3">
        <v>2.4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163</v>
      </c>
      <c r="AA28" s="3">
        <v>2.6</v>
      </c>
      <c r="AB28" s="3">
        <v>3.3</v>
      </c>
      <c r="AC28" s="3">
        <v>2.9</v>
      </c>
      <c r="AD28" s="3">
        <v>1.4</v>
      </c>
      <c r="AE28" s="3">
        <v>1.7</v>
      </c>
      <c r="AF28" s="3">
        <v>2.4</v>
      </c>
      <c r="AG28" s="3">
        <v>1</v>
      </c>
      <c r="AH28" s="3">
        <v>1</v>
      </c>
      <c r="AI28" s="3">
        <v>0.8</v>
      </c>
      <c r="AJ28" s="3">
        <v>1.1</v>
      </c>
      <c r="AK28" s="3">
        <v>1.7</v>
      </c>
      <c r="AL28" s="3">
        <v>1.1</v>
      </c>
      <c r="AM28" s="3">
        <v>0.9</v>
      </c>
      <c r="AN28" s="3">
        <v>0.9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0.9</v>
      </c>
      <c r="AU28" s="3">
        <v>0.9</v>
      </c>
      <c r="AW28" s="1"/>
      <c r="AX28" s="11" t="s">
        <v>163</v>
      </c>
      <c r="AY28" s="3">
        <v>32.5</v>
      </c>
      <c r="AZ28" s="3">
        <v>31.3</v>
      </c>
      <c r="BA28" s="3">
        <v>34.3</v>
      </c>
      <c r="BB28" s="3">
        <v>30.7</v>
      </c>
      <c r="BC28" s="3">
        <v>29.6</v>
      </c>
      <c r="BD28" s="3">
        <v>26</v>
      </c>
      <c r="BE28" s="3">
        <v>21.2</v>
      </c>
      <c r="BF28" s="3">
        <v>16.7</v>
      </c>
      <c r="BG28" s="3">
        <v>20</v>
      </c>
      <c r="BH28" s="3">
        <v>22.7</v>
      </c>
      <c r="BI28" s="3">
        <v>21.9</v>
      </c>
      <c r="BJ28" s="3">
        <v>18.1</v>
      </c>
      <c r="BK28" s="3">
        <v>17.3</v>
      </c>
      <c r="BL28" s="3">
        <v>16.3</v>
      </c>
      <c r="BM28" s="3">
        <v>14.9</v>
      </c>
      <c r="BN28" s="3">
        <v>13.4</v>
      </c>
      <c r="BO28" s="3">
        <v>11.8</v>
      </c>
      <c r="BP28" s="3">
        <v>10.8</v>
      </c>
      <c r="BQ28" s="3">
        <v>12.7</v>
      </c>
      <c r="BR28" s="3">
        <v>14.2</v>
      </c>
      <c r="BS28" s="3">
        <v>12.7</v>
      </c>
      <c r="BU28" s="1"/>
      <c r="BV28" s="11" t="s">
        <v>163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S28" s="1"/>
      <c r="CT28" s="11" t="s">
        <v>163</v>
      </c>
      <c r="CU28" s="3">
        <v>53.9</v>
      </c>
      <c r="CV28" s="3">
        <v>50.4</v>
      </c>
      <c r="CW28" s="3">
        <v>46.9</v>
      </c>
      <c r="CX28" s="3">
        <v>52.8</v>
      </c>
      <c r="CY28" s="3">
        <v>52.1</v>
      </c>
      <c r="CZ28" s="3">
        <v>53.8</v>
      </c>
      <c r="DA28" s="3">
        <v>54.3</v>
      </c>
      <c r="DB28" s="3">
        <v>54.2</v>
      </c>
      <c r="DC28" s="3">
        <v>52.5</v>
      </c>
      <c r="DD28" s="3">
        <v>52.9</v>
      </c>
      <c r="DE28" s="3">
        <v>51.3</v>
      </c>
      <c r="DF28" s="3">
        <v>57.3</v>
      </c>
      <c r="DG28" s="3">
        <v>51.6</v>
      </c>
      <c r="DH28" s="3">
        <v>52.4</v>
      </c>
      <c r="DI28" s="3">
        <v>53.7</v>
      </c>
      <c r="DJ28" s="3">
        <v>57.5</v>
      </c>
      <c r="DK28" s="3">
        <v>57.3</v>
      </c>
      <c r="DL28" s="3">
        <v>53.8</v>
      </c>
      <c r="DM28" s="3">
        <v>50.9</v>
      </c>
      <c r="DN28" s="3">
        <v>45</v>
      </c>
      <c r="DO28" s="3">
        <v>46.3</v>
      </c>
      <c r="DQ28" s="1"/>
      <c r="DR28" s="11" t="s">
        <v>163</v>
      </c>
      <c r="DS28" s="3">
        <v>28</v>
      </c>
      <c r="DT28" s="3">
        <v>28.6</v>
      </c>
      <c r="DU28" s="3">
        <v>36.3</v>
      </c>
      <c r="DV28" s="3">
        <v>45.7</v>
      </c>
      <c r="DW28" s="3">
        <v>43.4</v>
      </c>
      <c r="DX28" s="3">
        <v>40.3</v>
      </c>
      <c r="DY28" s="3">
        <v>40.2</v>
      </c>
      <c r="DZ28" s="3">
        <v>50.5</v>
      </c>
      <c r="EA28" s="3">
        <v>51.7</v>
      </c>
      <c r="EB28" s="3">
        <v>50.1</v>
      </c>
      <c r="EC28" s="3">
        <v>51.6</v>
      </c>
      <c r="ED28" s="3">
        <v>57.8</v>
      </c>
      <c r="EE28" s="3">
        <v>59.6</v>
      </c>
      <c r="EF28" s="3">
        <v>62.3</v>
      </c>
      <c r="EG28" s="3">
        <v>65.3</v>
      </c>
      <c r="EH28" s="3">
        <v>65.9</v>
      </c>
      <c r="EI28" s="3">
        <v>64.7</v>
      </c>
      <c r="EJ28" s="3">
        <v>65.4</v>
      </c>
      <c r="EK28" s="3">
        <v>68.4</v>
      </c>
      <c r="EL28" s="3">
        <v>67.9</v>
      </c>
      <c r="EM28" s="3">
        <v>66.5</v>
      </c>
      <c r="EO28" s="1"/>
      <c r="EP28" s="11" t="s">
        <v>163</v>
      </c>
      <c r="EQ28" s="3">
        <v>11.2</v>
      </c>
      <c r="ER28" s="3">
        <v>6.6</v>
      </c>
      <c r="ES28" s="3">
        <v>10.6</v>
      </c>
      <c r="ET28" s="3">
        <v>4</v>
      </c>
      <c r="EU28" s="3">
        <v>11</v>
      </c>
      <c r="EV28" s="3">
        <v>9.4</v>
      </c>
      <c r="EW28" s="3">
        <v>27.1</v>
      </c>
      <c r="EX28" s="3">
        <v>34.4</v>
      </c>
      <c r="EY28" s="3">
        <v>40.7</v>
      </c>
      <c r="EZ28" s="3">
        <v>46.7</v>
      </c>
      <c r="FA28" s="3">
        <v>47.4</v>
      </c>
      <c r="FB28" s="3">
        <v>49.8</v>
      </c>
      <c r="FC28" s="3">
        <v>48</v>
      </c>
      <c r="FD28" s="3">
        <v>46.4</v>
      </c>
      <c r="FE28" s="3">
        <v>49.1</v>
      </c>
      <c r="FF28" s="3">
        <v>48.4</v>
      </c>
      <c r="FG28" s="3">
        <v>59.8</v>
      </c>
      <c r="FH28" s="3">
        <v>57.4</v>
      </c>
      <c r="FI28" s="3">
        <v>55.5</v>
      </c>
      <c r="FJ28" s="3">
        <v>53.6</v>
      </c>
      <c r="FK28" s="3">
        <v>53.2</v>
      </c>
    </row>
    <row r="29" ht="14.5" spans="1:167">
      <c r="A29" s="1"/>
      <c r="B29" s="11" t="s">
        <v>164</v>
      </c>
      <c r="C29" s="3">
        <v>22.5</v>
      </c>
      <c r="D29" s="3">
        <v>22.7</v>
      </c>
      <c r="E29" s="3">
        <v>27.4</v>
      </c>
      <c r="F29" s="3">
        <v>27.8</v>
      </c>
      <c r="G29" s="3">
        <v>24.8</v>
      </c>
      <c r="H29" s="3">
        <v>21.2</v>
      </c>
      <c r="I29" s="3">
        <v>19.8</v>
      </c>
      <c r="J29" s="3">
        <v>18.1</v>
      </c>
      <c r="K29" s="3">
        <v>17.5</v>
      </c>
      <c r="L29" s="3">
        <v>18.6</v>
      </c>
      <c r="M29" s="3">
        <v>19.2</v>
      </c>
      <c r="N29" s="3" t="s">
        <v>162</v>
      </c>
      <c r="O29" s="3" t="s">
        <v>162</v>
      </c>
      <c r="P29" s="3" t="s">
        <v>162</v>
      </c>
      <c r="Q29" s="3" t="s">
        <v>162</v>
      </c>
      <c r="R29" s="3" t="s">
        <v>162</v>
      </c>
      <c r="S29" s="3">
        <v>21.9</v>
      </c>
      <c r="T29" s="3" t="s">
        <v>162</v>
      </c>
      <c r="U29" s="3">
        <v>19.3</v>
      </c>
      <c r="V29" s="3">
        <v>22</v>
      </c>
      <c r="W29" s="3">
        <v>22.7</v>
      </c>
      <c r="Y29" s="1"/>
      <c r="Z29" s="11" t="s">
        <v>164</v>
      </c>
      <c r="AA29" s="3">
        <v>17.4</v>
      </c>
      <c r="AB29" s="3">
        <v>13.2</v>
      </c>
      <c r="AC29" s="3">
        <v>14.4</v>
      </c>
      <c r="AD29" s="3">
        <v>19.3</v>
      </c>
      <c r="AE29" s="3">
        <v>25.2</v>
      </c>
      <c r="AF29" s="3">
        <v>25</v>
      </c>
      <c r="AG29" s="3">
        <v>16.9</v>
      </c>
      <c r="AH29" s="3">
        <v>23.6</v>
      </c>
      <c r="AI29" s="3">
        <v>22.3</v>
      </c>
      <c r="AJ29" s="3">
        <v>25.4</v>
      </c>
      <c r="AK29" s="3">
        <v>26</v>
      </c>
      <c r="AL29" s="3">
        <v>34.3</v>
      </c>
      <c r="AM29" s="3">
        <v>28.3</v>
      </c>
      <c r="AN29" s="3">
        <v>31.1</v>
      </c>
      <c r="AO29" s="3">
        <v>34.5</v>
      </c>
      <c r="AP29" s="3">
        <v>38</v>
      </c>
      <c r="AQ29" s="3">
        <v>34.3</v>
      </c>
      <c r="AR29" s="3">
        <v>32.1</v>
      </c>
      <c r="AS29" s="3">
        <v>31.1</v>
      </c>
      <c r="AT29" s="3">
        <v>31.4</v>
      </c>
      <c r="AU29" s="3">
        <v>32.1</v>
      </c>
      <c r="AW29" s="1"/>
      <c r="AX29" s="11" t="s">
        <v>164</v>
      </c>
      <c r="AY29" s="3">
        <v>19.7</v>
      </c>
      <c r="AZ29" s="3">
        <v>14.5</v>
      </c>
      <c r="BA29" s="3">
        <v>16.6</v>
      </c>
      <c r="BB29" s="3">
        <v>18</v>
      </c>
      <c r="BC29" s="3">
        <v>18.8</v>
      </c>
      <c r="BD29" s="3">
        <v>16.2</v>
      </c>
      <c r="BE29" s="3">
        <v>14.5</v>
      </c>
      <c r="BF29" s="3">
        <v>11.7</v>
      </c>
      <c r="BG29" s="3">
        <v>11.5</v>
      </c>
      <c r="BH29" s="3">
        <v>15.8</v>
      </c>
      <c r="BI29" s="3">
        <v>13.7</v>
      </c>
      <c r="BJ29" s="3">
        <v>16.7</v>
      </c>
      <c r="BK29" s="3">
        <v>18.8</v>
      </c>
      <c r="BL29" s="3">
        <v>22.9</v>
      </c>
      <c r="BM29" s="3">
        <v>22.5</v>
      </c>
      <c r="BN29" s="3">
        <v>26.6</v>
      </c>
      <c r="BO29" s="3">
        <v>29</v>
      </c>
      <c r="BP29" s="3">
        <v>27.6</v>
      </c>
      <c r="BQ29" s="3">
        <v>23.9</v>
      </c>
      <c r="BR29" s="3">
        <v>24.5</v>
      </c>
      <c r="BS29" s="3">
        <v>26.6</v>
      </c>
      <c r="BU29" s="1"/>
      <c r="BV29" s="11" t="s">
        <v>164</v>
      </c>
      <c r="BW29" s="3">
        <v>23.4</v>
      </c>
      <c r="BX29" s="3">
        <v>22</v>
      </c>
      <c r="BY29" s="3">
        <v>22.7</v>
      </c>
      <c r="BZ29" s="3">
        <v>16.2</v>
      </c>
      <c r="CA29" s="3">
        <v>19.9</v>
      </c>
      <c r="CB29" s="3">
        <v>22.7</v>
      </c>
      <c r="CC29" s="3">
        <v>10.9</v>
      </c>
      <c r="CD29" s="3">
        <v>11.8</v>
      </c>
      <c r="CE29" s="3">
        <v>12.4</v>
      </c>
      <c r="CF29" s="3">
        <v>17.3</v>
      </c>
      <c r="CG29" s="3" t="s">
        <v>162</v>
      </c>
      <c r="CH29" s="3">
        <v>38.8</v>
      </c>
      <c r="CI29" s="3">
        <v>20</v>
      </c>
      <c r="CJ29" s="3">
        <v>15.7</v>
      </c>
      <c r="CK29" s="3">
        <v>29.3</v>
      </c>
      <c r="CL29" s="3">
        <v>27.5</v>
      </c>
      <c r="CM29" s="3">
        <v>26.5</v>
      </c>
      <c r="CN29" s="3">
        <v>29.2</v>
      </c>
      <c r="CO29" s="3">
        <v>31.1</v>
      </c>
      <c r="CP29" s="3">
        <v>29.3</v>
      </c>
      <c r="CQ29" s="3">
        <v>33.3</v>
      </c>
      <c r="CS29" s="1"/>
      <c r="CT29" s="11" t="s">
        <v>164</v>
      </c>
      <c r="CU29" s="3">
        <v>4</v>
      </c>
      <c r="CV29" s="3">
        <v>3.8</v>
      </c>
      <c r="CW29" s="3">
        <v>3.7</v>
      </c>
      <c r="CX29" s="3">
        <v>3.7</v>
      </c>
      <c r="CY29" s="3">
        <v>4</v>
      </c>
      <c r="CZ29" s="3">
        <v>4.3</v>
      </c>
      <c r="DA29" s="3">
        <v>4.3</v>
      </c>
      <c r="DB29" s="3">
        <v>4.6</v>
      </c>
      <c r="DC29" s="3">
        <v>4.6</v>
      </c>
      <c r="DD29" s="3">
        <v>3.4</v>
      </c>
      <c r="DE29" s="3">
        <v>5</v>
      </c>
      <c r="DF29" s="3">
        <v>5</v>
      </c>
      <c r="DG29" s="3">
        <v>5.3</v>
      </c>
      <c r="DH29" s="3">
        <v>4.8</v>
      </c>
      <c r="DI29" s="3">
        <v>4.5</v>
      </c>
      <c r="DJ29" s="3">
        <v>3.8</v>
      </c>
      <c r="DK29" s="3">
        <v>2.5</v>
      </c>
      <c r="DL29" s="3">
        <v>7.3</v>
      </c>
      <c r="DM29" s="3">
        <v>10</v>
      </c>
      <c r="DN29" s="3">
        <v>12.1</v>
      </c>
      <c r="DO29" s="3">
        <v>16.1</v>
      </c>
      <c r="DQ29" s="1"/>
      <c r="DR29" s="11" t="s">
        <v>164</v>
      </c>
      <c r="DS29" s="3">
        <v>9.2</v>
      </c>
      <c r="DT29" s="3">
        <v>8</v>
      </c>
      <c r="DU29" s="3">
        <v>5.5</v>
      </c>
      <c r="DV29" s="3">
        <v>5.5</v>
      </c>
      <c r="DW29" s="3">
        <v>6.8</v>
      </c>
      <c r="DX29" s="3">
        <v>7.2</v>
      </c>
      <c r="DY29" s="3">
        <v>7.4</v>
      </c>
      <c r="DZ29" s="3">
        <v>6.5</v>
      </c>
      <c r="EA29" s="3">
        <v>7.7</v>
      </c>
      <c r="EB29" s="3">
        <v>7.9</v>
      </c>
      <c r="EC29" s="3">
        <v>10</v>
      </c>
      <c r="ED29" s="3">
        <v>8.6</v>
      </c>
      <c r="EE29" s="3">
        <v>7.5</v>
      </c>
      <c r="EF29" s="3">
        <v>7.4</v>
      </c>
      <c r="EG29" s="3">
        <v>6.2</v>
      </c>
      <c r="EH29" s="3">
        <v>6.4</v>
      </c>
      <c r="EI29" s="3" t="s">
        <v>162</v>
      </c>
      <c r="EJ29" s="3">
        <v>6.8</v>
      </c>
      <c r="EK29" s="3">
        <v>6.4</v>
      </c>
      <c r="EL29" s="3">
        <v>6.5</v>
      </c>
      <c r="EM29" s="3">
        <v>6.5</v>
      </c>
      <c r="EO29" s="1"/>
      <c r="EP29" s="11" t="s">
        <v>164</v>
      </c>
      <c r="EQ29" s="3">
        <v>46.1</v>
      </c>
      <c r="ER29" s="3">
        <v>44</v>
      </c>
      <c r="ES29" s="3">
        <v>45.8</v>
      </c>
      <c r="ET29" s="3">
        <v>51.9</v>
      </c>
      <c r="EU29" s="3">
        <v>49.1</v>
      </c>
      <c r="EV29" s="3">
        <v>56.3</v>
      </c>
      <c r="EW29" s="3">
        <v>44.3</v>
      </c>
      <c r="EX29" s="3">
        <v>35</v>
      </c>
      <c r="EY29" s="3">
        <v>32.2</v>
      </c>
      <c r="EZ29" s="3">
        <v>27.3</v>
      </c>
      <c r="FA29" s="3" t="s">
        <v>162</v>
      </c>
      <c r="FB29" s="3" t="s">
        <v>162</v>
      </c>
      <c r="FC29" s="3" t="s">
        <v>162</v>
      </c>
      <c r="FD29" s="3" t="s">
        <v>162</v>
      </c>
      <c r="FE29" s="3" t="s">
        <v>162</v>
      </c>
      <c r="FF29" s="3" t="s">
        <v>162</v>
      </c>
      <c r="FG29" s="3" t="s">
        <v>162</v>
      </c>
      <c r="FH29" s="3">
        <v>32</v>
      </c>
      <c r="FI29" s="3">
        <v>33.9</v>
      </c>
      <c r="FJ29" s="3">
        <v>35.9</v>
      </c>
      <c r="FK29" s="3">
        <v>37.2</v>
      </c>
    </row>
    <row r="30" ht="14.5" spans="1:167">
      <c r="A30" s="1"/>
      <c r="B30" s="11" t="s">
        <v>165</v>
      </c>
      <c r="C30" s="3">
        <v>24.2</v>
      </c>
      <c r="D30" s="3">
        <v>26.8</v>
      </c>
      <c r="E30" s="3">
        <v>26.3</v>
      </c>
      <c r="F30" s="3">
        <v>25.2</v>
      </c>
      <c r="G30" s="3">
        <v>31.5</v>
      </c>
      <c r="H30" s="3">
        <v>37.6</v>
      </c>
      <c r="I30" s="3">
        <v>25</v>
      </c>
      <c r="J30" s="3">
        <v>27.1</v>
      </c>
      <c r="K30" s="3">
        <v>27.4</v>
      </c>
      <c r="L30" s="3">
        <v>22.9</v>
      </c>
      <c r="M30" s="3">
        <v>23.8</v>
      </c>
      <c r="N30" s="3">
        <v>28.7</v>
      </c>
      <c r="O30" s="3">
        <v>25.9</v>
      </c>
      <c r="P30" s="3">
        <v>23.9</v>
      </c>
      <c r="Q30" s="3">
        <v>20.7</v>
      </c>
      <c r="R30" s="3">
        <v>24.4</v>
      </c>
      <c r="S30" s="3">
        <v>28.6</v>
      </c>
      <c r="T30" s="3">
        <v>27.5</v>
      </c>
      <c r="U30" s="3">
        <v>23.1</v>
      </c>
      <c r="V30" s="3">
        <v>22.6</v>
      </c>
      <c r="W30" s="3">
        <v>20.7</v>
      </c>
      <c r="Y30" s="1"/>
      <c r="Z30" s="11" t="s">
        <v>165</v>
      </c>
      <c r="AA30" s="3">
        <v>26.4</v>
      </c>
      <c r="AB30" s="3">
        <v>34</v>
      </c>
      <c r="AC30" s="3">
        <v>34.5</v>
      </c>
      <c r="AD30" s="3">
        <v>33.3</v>
      </c>
      <c r="AE30" s="3">
        <v>36.9</v>
      </c>
      <c r="AF30" s="3">
        <v>23.5</v>
      </c>
      <c r="AG30" s="3">
        <v>42.5</v>
      </c>
      <c r="AH30" s="3">
        <v>34.1</v>
      </c>
      <c r="AI30" s="3">
        <v>42.5</v>
      </c>
      <c r="AJ30" s="3">
        <v>51.2</v>
      </c>
      <c r="AK30" s="3">
        <v>43.9</v>
      </c>
      <c r="AL30" s="3">
        <v>21</v>
      </c>
      <c r="AM30" s="3">
        <v>22.1</v>
      </c>
      <c r="AN30" s="3">
        <v>19.7</v>
      </c>
      <c r="AO30" s="3">
        <v>25.5</v>
      </c>
      <c r="AP30" s="3">
        <v>21.2</v>
      </c>
      <c r="AQ30" s="3">
        <v>25</v>
      </c>
      <c r="AR30" s="3">
        <v>29.2</v>
      </c>
      <c r="AS30" s="3">
        <v>22.6</v>
      </c>
      <c r="AT30" s="3">
        <v>22.5</v>
      </c>
      <c r="AU30" s="3">
        <v>22.4</v>
      </c>
      <c r="AW30" s="1"/>
      <c r="AX30" s="11" t="s">
        <v>165</v>
      </c>
      <c r="AY30" s="3">
        <v>0.3</v>
      </c>
      <c r="AZ30" s="3">
        <v>0.2</v>
      </c>
      <c r="BA30" s="3">
        <v>0.2</v>
      </c>
      <c r="BB30" s="3">
        <v>0</v>
      </c>
      <c r="BC30" s="3">
        <v>0.3</v>
      </c>
      <c r="BD30" s="3">
        <v>0.3</v>
      </c>
      <c r="BE30" s="3">
        <v>0</v>
      </c>
      <c r="BF30" s="3">
        <v>0.6</v>
      </c>
      <c r="BG30" s="3">
        <v>0.4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U30" s="1"/>
      <c r="BV30" s="11" t="s">
        <v>165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46.7</v>
      </c>
      <c r="CD30" s="3">
        <v>46.1</v>
      </c>
      <c r="CE30" s="3">
        <v>40.2</v>
      </c>
      <c r="CF30" s="3">
        <v>35</v>
      </c>
      <c r="CG30" s="3">
        <v>22.7</v>
      </c>
      <c r="CH30" s="3">
        <v>1.4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165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0.1</v>
      </c>
      <c r="DB30" s="3">
        <v>0</v>
      </c>
      <c r="DC30" s="3">
        <v>0</v>
      </c>
      <c r="DD30" s="3">
        <v>0</v>
      </c>
      <c r="DE30" s="3">
        <v>0</v>
      </c>
      <c r="DF30" s="3">
        <v>0.3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165</v>
      </c>
      <c r="DS30" s="3">
        <v>0.1</v>
      </c>
      <c r="DT30" s="3">
        <v>0.1</v>
      </c>
      <c r="DU30" s="3">
        <v>0.1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165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0.4</v>
      </c>
      <c r="EX30" s="3">
        <v>0.1</v>
      </c>
      <c r="EY30" s="3">
        <v>0.1</v>
      </c>
      <c r="EZ30" s="3">
        <v>0.1</v>
      </c>
      <c r="FA30" s="3">
        <v>0.1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 t="s">
        <v>162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 t="s">
        <v>162</v>
      </c>
      <c r="J31" s="3" t="s">
        <v>162</v>
      </c>
      <c r="K31" s="3" t="s">
        <v>162</v>
      </c>
      <c r="L31" s="3" t="s">
        <v>162</v>
      </c>
      <c r="M31" s="3">
        <v>0</v>
      </c>
      <c r="N31" s="3">
        <v>0</v>
      </c>
      <c r="O31" s="3">
        <v>0</v>
      </c>
      <c r="P31" s="3" t="s">
        <v>162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166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166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166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0.4</v>
      </c>
      <c r="CP31" s="3">
        <v>0.4</v>
      </c>
      <c r="CQ31" s="3">
        <v>0</v>
      </c>
      <c r="CS31" s="1"/>
      <c r="CT31" s="11" t="s">
        <v>166</v>
      </c>
      <c r="CU31" s="3">
        <v>21.6</v>
      </c>
      <c r="CV31" s="3">
        <v>24.2</v>
      </c>
      <c r="CW31" s="3">
        <v>25.8</v>
      </c>
      <c r="CX31" s="3">
        <v>21.4</v>
      </c>
      <c r="CY31" s="3">
        <v>20.4</v>
      </c>
      <c r="CZ31" s="3">
        <v>17.7</v>
      </c>
      <c r="DA31" s="3">
        <v>16.4</v>
      </c>
      <c r="DB31" s="3">
        <v>15.6</v>
      </c>
      <c r="DC31" s="3">
        <v>16.8</v>
      </c>
      <c r="DD31" s="3">
        <v>16.7</v>
      </c>
      <c r="DE31" s="3">
        <v>15.2</v>
      </c>
      <c r="DF31" s="3">
        <v>7.1</v>
      </c>
      <c r="DG31" s="3">
        <v>7.7</v>
      </c>
      <c r="DH31" s="3">
        <v>7.1</v>
      </c>
      <c r="DI31" s="3">
        <v>9</v>
      </c>
      <c r="DJ31" s="3">
        <v>7.5</v>
      </c>
      <c r="DK31" s="3">
        <v>8.4</v>
      </c>
      <c r="DL31" s="3">
        <v>7.4</v>
      </c>
      <c r="DM31" s="3">
        <v>8</v>
      </c>
      <c r="DN31" s="3">
        <v>6.9</v>
      </c>
      <c r="DO31" s="3">
        <v>5.9</v>
      </c>
      <c r="DQ31" s="1"/>
      <c r="DR31" s="11" t="s">
        <v>166</v>
      </c>
      <c r="DS31" s="3">
        <v>40.5</v>
      </c>
      <c r="DT31" s="3">
        <v>40.7</v>
      </c>
      <c r="DU31" s="3">
        <v>37.6</v>
      </c>
      <c r="DV31" s="3">
        <v>33.5</v>
      </c>
      <c r="DW31" s="3">
        <v>32.9</v>
      </c>
      <c r="DX31" s="3">
        <v>34</v>
      </c>
      <c r="DY31" s="3">
        <v>35.9</v>
      </c>
      <c r="DZ31" s="3">
        <v>30.1</v>
      </c>
      <c r="EA31" s="3">
        <v>27.7</v>
      </c>
      <c r="EB31" s="3">
        <v>30.7</v>
      </c>
      <c r="EC31" s="3">
        <v>27.6</v>
      </c>
      <c r="ED31" s="3">
        <v>24.1</v>
      </c>
      <c r="EE31" s="3">
        <v>22.3</v>
      </c>
      <c r="EF31" s="3">
        <v>21.5</v>
      </c>
      <c r="EG31" s="3">
        <v>20.1</v>
      </c>
      <c r="EH31" s="3">
        <v>20</v>
      </c>
      <c r="EI31" s="3">
        <v>21.2</v>
      </c>
      <c r="EJ31" s="3">
        <v>20</v>
      </c>
      <c r="EK31" s="3">
        <v>18</v>
      </c>
      <c r="EL31" s="3">
        <v>18.4</v>
      </c>
      <c r="EM31" s="3">
        <v>19.8</v>
      </c>
      <c r="EO31" s="1"/>
      <c r="EP31" s="11" t="s">
        <v>166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167</v>
      </c>
      <c r="C32" s="3">
        <v>5.1</v>
      </c>
      <c r="D32" s="3">
        <v>0.7</v>
      </c>
      <c r="E32" s="3">
        <v>0.3</v>
      </c>
      <c r="F32" s="3">
        <v>0.4</v>
      </c>
      <c r="G32" s="3">
        <v>0.4</v>
      </c>
      <c r="H32" s="3">
        <v>0.8</v>
      </c>
      <c r="I32" s="3">
        <v>0.9</v>
      </c>
      <c r="J32" s="3">
        <v>1.1</v>
      </c>
      <c r="K32" s="3">
        <v>1.3</v>
      </c>
      <c r="L32" s="3">
        <v>1.4</v>
      </c>
      <c r="M32" s="3">
        <v>1</v>
      </c>
      <c r="N32" s="3">
        <v>1</v>
      </c>
      <c r="O32" s="3">
        <v>0.8</v>
      </c>
      <c r="P32" s="3">
        <v>0.8</v>
      </c>
      <c r="Q32" s="3">
        <v>0.3</v>
      </c>
      <c r="R32" s="3">
        <v>1.3</v>
      </c>
      <c r="S32" s="3">
        <v>1.3</v>
      </c>
      <c r="T32" s="3">
        <v>1.2</v>
      </c>
      <c r="U32" s="3">
        <v>0.9</v>
      </c>
      <c r="V32" s="3">
        <v>1.2</v>
      </c>
      <c r="W32" s="3">
        <v>0.9</v>
      </c>
      <c r="Y32" s="1"/>
      <c r="Z32" s="11" t="s">
        <v>167</v>
      </c>
      <c r="AA32" s="3">
        <v>2.1</v>
      </c>
      <c r="AB32" s="3">
        <v>0.9</v>
      </c>
      <c r="AC32" s="3">
        <v>0</v>
      </c>
      <c r="AD32" s="3">
        <v>0</v>
      </c>
      <c r="AE32" s="3">
        <v>0</v>
      </c>
      <c r="AF32" s="3">
        <v>0.2</v>
      </c>
      <c r="AG32" s="3">
        <v>0.1</v>
      </c>
      <c r="AH32" s="3">
        <v>0.1</v>
      </c>
      <c r="AI32" s="3">
        <v>0.1</v>
      </c>
      <c r="AJ32" s="3">
        <v>0.1</v>
      </c>
      <c r="AK32" s="3">
        <v>0.1</v>
      </c>
      <c r="AL32" s="3">
        <v>0.1</v>
      </c>
      <c r="AM32" s="3">
        <v>0.1</v>
      </c>
      <c r="AN32" s="3">
        <v>0.1</v>
      </c>
      <c r="AO32" s="3">
        <v>0.1</v>
      </c>
      <c r="AP32" s="3">
        <v>0.1</v>
      </c>
      <c r="AQ32" s="3">
        <v>0.1</v>
      </c>
      <c r="AR32" s="3">
        <v>0</v>
      </c>
      <c r="AS32" s="3">
        <v>0</v>
      </c>
      <c r="AT32" s="3">
        <v>0</v>
      </c>
      <c r="AU32" s="3">
        <v>0</v>
      </c>
      <c r="AW32" s="1"/>
      <c r="AX32" s="11" t="s">
        <v>167</v>
      </c>
      <c r="AY32" s="3">
        <v>6.7</v>
      </c>
      <c r="AZ32" s="3">
        <v>4.7</v>
      </c>
      <c r="BA32" s="3">
        <v>3.5</v>
      </c>
      <c r="BB32" s="3">
        <v>6.2</v>
      </c>
      <c r="BC32" s="3">
        <v>5.9</v>
      </c>
      <c r="BD32" s="3">
        <v>14.6</v>
      </c>
      <c r="BE32" s="3">
        <v>16.8</v>
      </c>
      <c r="BF32" s="3">
        <v>15.2</v>
      </c>
      <c r="BG32" s="3">
        <v>15.9</v>
      </c>
      <c r="BH32" s="3">
        <v>14.6</v>
      </c>
      <c r="BI32" s="3">
        <v>17.7</v>
      </c>
      <c r="BJ32" s="3">
        <v>18.8</v>
      </c>
      <c r="BK32" s="3">
        <v>20.5</v>
      </c>
      <c r="BL32" s="3">
        <v>14.9</v>
      </c>
      <c r="BM32" s="3">
        <v>13.1</v>
      </c>
      <c r="BN32" s="3">
        <v>12</v>
      </c>
      <c r="BO32" s="3">
        <v>15.1</v>
      </c>
      <c r="BP32" s="3">
        <v>16.3</v>
      </c>
      <c r="BQ32" s="3">
        <v>12.8</v>
      </c>
      <c r="BR32" s="3">
        <v>12.9</v>
      </c>
      <c r="BS32" s="3">
        <v>12.3</v>
      </c>
      <c r="BU32" s="1"/>
      <c r="BV32" s="11" t="s">
        <v>167</v>
      </c>
      <c r="BW32" s="3">
        <v>8</v>
      </c>
      <c r="BX32" s="3">
        <v>19.9</v>
      </c>
      <c r="BY32" s="3">
        <v>10.2</v>
      </c>
      <c r="BZ32" s="3">
        <v>35.4</v>
      </c>
      <c r="CA32" s="3">
        <v>53.2</v>
      </c>
      <c r="CB32" s="3">
        <v>49.7</v>
      </c>
      <c r="CC32" s="3">
        <v>27.7</v>
      </c>
      <c r="CD32" s="3">
        <v>32.3</v>
      </c>
      <c r="CE32" s="3">
        <v>36.7</v>
      </c>
      <c r="CF32" s="3">
        <v>34.5</v>
      </c>
      <c r="CG32" s="3">
        <v>29.4</v>
      </c>
      <c r="CH32" s="3">
        <v>34.9</v>
      </c>
      <c r="CI32" s="3">
        <v>19.8</v>
      </c>
      <c r="CJ32" s="3">
        <v>23.6</v>
      </c>
      <c r="CK32" s="3">
        <v>32.5</v>
      </c>
      <c r="CL32" s="3">
        <v>33.8</v>
      </c>
      <c r="CM32" s="3">
        <v>28.3</v>
      </c>
      <c r="CN32" s="3">
        <v>34</v>
      </c>
      <c r="CO32" s="3">
        <v>34.6</v>
      </c>
      <c r="CP32" s="3">
        <v>35.2</v>
      </c>
      <c r="CQ32" s="3">
        <v>35.1</v>
      </c>
      <c r="CS32" s="1"/>
      <c r="CT32" s="11" t="s">
        <v>167</v>
      </c>
      <c r="CU32" s="3">
        <v>3.2</v>
      </c>
      <c r="CV32" s="3">
        <v>3.8</v>
      </c>
      <c r="CW32" s="3">
        <v>5.7</v>
      </c>
      <c r="CX32" s="3">
        <v>4.3</v>
      </c>
      <c r="CY32" s="3">
        <v>4.5</v>
      </c>
      <c r="CZ32" s="3">
        <v>5.5</v>
      </c>
      <c r="DA32" s="3">
        <v>5.4</v>
      </c>
      <c r="DB32" s="3">
        <v>5.2</v>
      </c>
      <c r="DC32" s="3">
        <v>5.5</v>
      </c>
      <c r="DD32" s="3">
        <v>6.8</v>
      </c>
      <c r="DE32" s="3">
        <v>5.7</v>
      </c>
      <c r="DF32" s="3">
        <v>5.6</v>
      </c>
      <c r="DG32" s="3">
        <v>8</v>
      </c>
      <c r="DH32" s="3">
        <v>5.8</v>
      </c>
      <c r="DI32" s="3">
        <v>6.6</v>
      </c>
      <c r="DJ32" s="3">
        <v>6.2</v>
      </c>
      <c r="DK32" s="3">
        <v>5.2</v>
      </c>
      <c r="DL32" s="3">
        <v>5</v>
      </c>
      <c r="DM32" s="3">
        <v>5.2</v>
      </c>
      <c r="DN32" s="3">
        <v>6.6</v>
      </c>
      <c r="DO32" s="3">
        <v>3.9</v>
      </c>
      <c r="DQ32" s="1"/>
      <c r="DR32" s="11" t="s">
        <v>167</v>
      </c>
      <c r="DS32" s="3">
        <v>4.9</v>
      </c>
      <c r="DT32" s="3">
        <v>5.6</v>
      </c>
      <c r="DU32" s="3">
        <v>4.8</v>
      </c>
      <c r="DV32" s="3">
        <v>3.3</v>
      </c>
      <c r="DW32" s="3">
        <v>3.4</v>
      </c>
      <c r="DX32" s="3">
        <v>5</v>
      </c>
      <c r="DY32" s="3">
        <v>4.9</v>
      </c>
      <c r="DZ32" s="3">
        <v>4.1</v>
      </c>
      <c r="EA32" s="3">
        <v>4.5</v>
      </c>
      <c r="EB32" s="3">
        <v>3.7</v>
      </c>
      <c r="EC32" s="3">
        <v>4.3</v>
      </c>
      <c r="ED32" s="3">
        <v>4.2</v>
      </c>
      <c r="EE32" s="3">
        <v>5</v>
      </c>
      <c r="EF32" s="3">
        <v>4.1</v>
      </c>
      <c r="EG32" s="3">
        <v>3.7</v>
      </c>
      <c r="EH32" s="3">
        <v>3.3</v>
      </c>
      <c r="EI32" s="3">
        <v>3.1</v>
      </c>
      <c r="EJ32" s="3">
        <v>3.4</v>
      </c>
      <c r="EK32" s="3">
        <v>3.8</v>
      </c>
      <c r="EL32" s="3">
        <v>3.7</v>
      </c>
      <c r="EM32" s="3">
        <v>3.6</v>
      </c>
      <c r="EO32" s="1"/>
      <c r="EP32" s="11" t="s">
        <v>167</v>
      </c>
      <c r="EQ32" s="3">
        <v>3.9</v>
      </c>
      <c r="ER32" s="3">
        <v>2.4</v>
      </c>
      <c r="ES32" s="3">
        <v>2.3</v>
      </c>
      <c r="ET32" s="3">
        <v>2.3</v>
      </c>
      <c r="EU32" s="3">
        <v>2</v>
      </c>
      <c r="EV32" s="3">
        <v>5.5</v>
      </c>
      <c r="EW32" s="3">
        <v>3.3</v>
      </c>
      <c r="EX32" s="3">
        <v>4</v>
      </c>
      <c r="EY32" s="3">
        <v>4.5</v>
      </c>
      <c r="EZ32" s="3">
        <v>3.6</v>
      </c>
      <c r="FA32" s="3">
        <v>3.7</v>
      </c>
      <c r="FB32" s="3">
        <v>3.4</v>
      </c>
      <c r="FC32" s="3">
        <v>2.9</v>
      </c>
      <c r="FD32" s="3">
        <v>2.8</v>
      </c>
      <c r="FE32" s="3">
        <v>2.5</v>
      </c>
      <c r="FF32" s="3">
        <v>2.2</v>
      </c>
      <c r="FG32" s="3">
        <v>1.7</v>
      </c>
      <c r="FH32" s="3">
        <v>1.6</v>
      </c>
      <c r="FI32" s="3">
        <v>2.3</v>
      </c>
      <c r="FJ32" s="3">
        <v>2.4</v>
      </c>
      <c r="FK32" s="3">
        <v>1.9</v>
      </c>
    </row>
    <row r="33" ht="14.5" spans="1:167">
      <c r="A33" s="1"/>
      <c r="B33" s="11" t="s">
        <v>168</v>
      </c>
      <c r="C33" s="3">
        <v>6.9</v>
      </c>
      <c r="D33" s="3">
        <v>4.8</v>
      </c>
      <c r="E33" s="3">
        <v>3.5</v>
      </c>
      <c r="F33" s="3">
        <v>0.3</v>
      </c>
      <c r="G33" s="3">
        <v>0</v>
      </c>
      <c r="H33" s="3">
        <v>0</v>
      </c>
      <c r="I33" s="3">
        <v>0</v>
      </c>
      <c r="J33" s="3">
        <v>5.2</v>
      </c>
      <c r="K33" s="3">
        <v>1.2</v>
      </c>
      <c r="L33" s="3">
        <v>0</v>
      </c>
      <c r="M33" s="3">
        <v>0</v>
      </c>
      <c r="N33" s="3">
        <v>0</v>
      </c>
      <c r="O33" s="3">
        <v>0</v>
      </c>
      <c r="P33" s="3">
        <v>4.4</v>
      </c>
      <c r="Q33" s="3">
        <v>11.7</v>
      </c>
      <c r="R33" s="3">
        <v>17.8</v>
      </c>
      <c r="S33" s="3">
        <v>0</v>
      </c>
      <c r="T33" s="3">
        <v>0</v>
      </c>
      <c r="U33" s="3">
        <v>15.1</v>
      </c>
      <c r="V33" s="3">
        <v>17.8</v>
      </c>
      <c r="W33" s="3">
        <v>16.2</v>
      </c>
      <c r="Y33" s="1"/>
      <c r="Z33" s="11" t="s">
        <v>168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14.2</v>
      </c>
      <c r="AN33" s="3">
        <v>13.8</v>
      </c>
      <c r="AO33" s="3">
        <v>0</v>
      </c>
      <c r="AP33" s="3">
        <v>0</v>
      </c>
      <c r="AQ33" s="3">
        <v>0</v>
      </c>
      <c r="AR33" s="3">
        <v>0</v>
      </c>
      <c r="AS33" s="3">
        <v>0.5</v>
      </c>
      <c r="AT33" s="3">
        <v>1.8</v>
      </c>
      <c r="AU33" s="3">
        <v>2.8</v>
      </c>
      <c r="AW33" s="1"/>
      <c r="AX33" s="11" t="s">
        <v>168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168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168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168</v>
      </c>
      <c r="DS33" s="3">
        <v>0.1</v>
      </c>
      <c r="DT33" s="3">
        <v>0</v>
      </c>
      <c r="DU33" s="3">
        <v>0</v>
      </c>
      <c r="DV33" s="3">
        <v>0.1</v>
      </c>
      <c r="DW33" s="3">
        <v>0</v>
      </c>
      <c r="DX33" s="3">
        <v>0.1</v>
      </c>
      <c r="DY33" s="3">
        <v>0.1</v>
      </c>
      <c r="DZ33" s="3">
        <v>0.1</v>
      </c>
      <c r="EA33" s="3" t="s">
        <v>162</v>
      </c>
      <c r="EB33" s="3" t="s">
        <v>162</v>
      </c>
      <c r="EC33" s="3">
        <v>0</v>
      </c>
      <c r="ED33" s="3">
        <v>0</v>
      </c>
      <c r="EE33" s="3" t="s">
        <v>162</v>
      </c>
      <c r="EF33" s="3" t="s">
        <v>162</v>
      </c>
      <c r="EG33" s="3" t="s">
        <v>162</v>
      </c>
      <c r="EH33" s="3" t="s">
        <v>162</v>
      </c>
      <c r="EI33" s="3" t="s">
        <v>162</v>
      </c>
      <c r="EJ33" s="3" t="s">
        <v>162</v>
      </c>
      <c r="EK33" s="3">
        <v>0</v>
      </c>
      <c r="EL33" s="3">
        <v>0</v>
      </c>
      <c r="EM33" s="3">
        <v>0</v>
      </c>
      <c r="EO33" s="1"/>
      <c r="EP33" s="11" t="s">
        <v>168</v>
      </c>
      <c r="EQ33" s="3">
        <v>11.8</v>
      </c>
      <c r="ER33" s="3">
        <v>22.1</v>
      </c>
      <c r="ES33" s="3">
        <v>14.3</v>
      </c>
      <c r="ET33" s="3">
        <v>18.5</v>
      </c>
      <c r="EU33" s="3">
        <v>17</v>
      </c>
      <c r="EV33" s="3">
        <v>5.3</v>
      </c>
      <c r="EW33" s="3">
        <v>8.4</v>
      </c>
      <c r="EX33" s="3">
        <v>8.6</v>
      </c>
      <c r="EY33" s="3">
        <v>9.6</v>
      </c>
      <c r="EZ33" s="3">
        <v>8</v>
      </c>
      <c r="FA33" s="3" t="s">
        <v>162</v>
      </c>
      <c r="FB33" s="3" t="s">
        <v>162</v>
      </c>
      <c r="FC33" s="3" t="s">
        <v>162</v>
      </c>
      <c r="FD33" s="3" t="s">
        <v>162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169</v>
      </c>
      <c r="C34" s="3">
        <v>8.4</v>
      </c>
      <c r="D34" s="3">
        <v>8.9</v>
      </c>
      <c r="E34" s="3">
        <v>8.2</v>
      </c>
      <c r="F34" s="3">
        <v>14</v>
      </c>
      <c r="G34" s="3">
        <v>13.1</v>
      </c>
      <c r="H34" s="3">
        <v>9.4</v>
      </c>
      <c r="I34" s="3">
        <v>12.8</v>
      </c>
      <c r="J34" s="3">
        <v>6</v>
      </c>
      <c r="K34" s="3">
        <v>12.7</v>
      </c>
      <c r="L34" s="3">
        <v>20</v>
      </c>
      <c r="M34" s="3" t="s">
        <v>162</v>
      </c>
      <c r="N34" s="3" t="s">
        <v>162</v>
      </c>
      <c r="O34" s="3" t="s">
        <v>162</v>
      </c>
      <c r="P34" s="3" t="s">
        <v>162</v>
      </c>
      <c r="Q34" s="3" t="s">
        <v>162</v>
      </c>
      <c r="R34" s="3" t="s">
        <v>162</v>
      </c>
      <c r="S34" s="3" t="s">
        <v>162</v>
      </c>
      <c r="T34" s="3" t="s">
        <v>162</v>
      </c>
      <c r="U34" s="3">
        <v>0</v>
      </c>
      <c r="V34" s="3">
        <v>0</v>
      </c>
      <c r="W34" s="3">
        <v>0</v>
      </c>
      <c r="Y34" s="1"/>
      <c r="Z34" s="11" t="s">
        <v>169</v>
      </c>
      <c r="AA34" s="3" t="s">
        <v>162</v>
      </c>
      <c r="AB34" s="3" t="s">
        <v>162</v>
      </c>
      <c r="AC34" s="3" t="s">
        <v>162</v>
      </c>
      <c r="AD34" s="3" t="s">
        <v>162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13</v>
      </c>
      <c r="AT34" s="3">
        <v>11.7</v>
      </c>
      <c r="AU34" s="3">
        <v>8.5</v>
      </c>
      <c r="AW34" s="1"/>
      <c r="AX34" s="11" t="s">
        <v>169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169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169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169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170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170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170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170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170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170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171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171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171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171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171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171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171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85.5" spans="1:167">
      <c r="A38" s="8"/>
      <c r="B38" s="12" t="s">
        <v>173</v>
      </c>
      <c r="C38" s="5">
        <v>1.6</v>
      </c>
      <c r="D38" s="5">
        <v>1.3</v>
      </c>
      <c r="E38" s="5">
        <v>1.3</v>
      </c>
      <c r="F38" s="5">
        <v>1.6</v>
      </c>
      <c r="G38" s="5">
        <v>1.6</v>
      </c>
      <c r="H38" s="5">
        <v>1.8</v>
      </c>
      <c r="I38" s="5">
        <v>1.5</v>
      </c>
      <c r="J38" s="5">
        <v>1.4</v>
      </c>
      <c r="K38" s="5">
        <v>1.4</v>
      </c>
      <c r="L38" s="5">
        <v>1.4</v>
      </c>
      <c r="M38" s="5">
        <v>1.4</v>
      </c>
      <c r="N38" s="5">
        <v>1.5</v>
      </c>
      <c r="O38" s="5">
        <v>1.3</v>
      </c>
      <c r="P38" s="5">
        <v>1.1</v>
      </c>
      <c r="Q38" s="5">
        <v>1.1</v>
      </c>
      <c r="R38" s="5">
        <v>1</v>
      </c>
      <c r="S38" s="5">
        <v>0.7</v>
      </c>
      <c r="T38" s="5">
        <v>0.7</v>
      </c>
      <c r="U38" s="5">
        <v>0.8</v>
      </c>
      <c r="V38" s="5">
        <v>1</v>
      </c>
      <c r="W38" s="5">
        <v>0.9</v>
      </c>
      <c r="Y38" s="8"/>
      <c r="Z38" s="12" t="s">
        <v>173</v>
      </c>
      <c r="AA38" s="5">
        <v>1.3</v>
      </c>
      <c r="AB38" s="5">
        <v>1.1</v>
      </c>
      <c r="AC38" s="5">
        <v>1.2</v>
      </c>
      <c r="AD38" s="5">
        <v>1.3</v>
      </c>
      <c r="AE38" s="5">
        <v>1</v>
      </c>
      <c r="AF38" s="5">
        <v>0.6</v>
      </c>
      <c r="AG38" s="5">
        <v>1</v>
      </c>
      <c r="AH38" s="5">
        <v>1</v>
      </c>
      <c r="AI38" s="5">
        <v>1.4</v>
      </c>
      <c r="AJ38" s="5">
        <v>2.3</v>
      </c>
      <c r="AK38" s="5">
        <v>1.8</v>
      </c>
      <c r="AL38" s="5">
        <v>1.1</v>
      </c>
      <c r="AM38" s="5">
        <v>1.8</v>
      </c>
      <c r="AN38" s="5">
        <v>1.9</v>
      </c>
      <c r="AO38" s="5">
        <v>1.5</v>
      </c>
      <c r="AP38" s="5">
        <v>1.4</v>
      </c>
      <c r="AQ38" s="5">
        <v>1.4</v>
      </c>
      <c r="AR38" s="5">
        <v>1.6</v>
      </c>
      <c r="AS38" s="5">
        <v>2.2</v>
      </c>
      <c r="AT38" s="5">
        <v>2.4</v>
      </c>
      <c r="AU38" s="5">
        <v>2.2</v>
      </c>
      <c r="AW38" s="8"/>
      <c r="AX38" s="12" t="s">
        <v>173</v>
      </c>
      <c r="AY38" s="5">
        <v>0.9</v>
      </c>
      <c r="AZ38" s="5">
        <v>0.7</v>
      </c>
      <c r="BA38" s="5">
        <v>0.8</v>
      </c>
      <c r="BB38" s="5">
        <v>0.7</v>
      </c>
      <c r="BC38" s="5">
        <v>0.8</v>
      </c>
      <c r="BD38" s="5">
        <v>1</v>
      </c>
      <c r="BE38" s="5">
        <v>0.9</v>
      </c>
      <c r="BF38" s="5">
        <v>0.9</v>
      </c>
      <c r="BG38" s="5">
        <v>1</v>
      </c>
      <c r="BH38" s="5">
        <v>1.1</v>
      </c>
      <c r="BI38" s="5">
        <v>1</v>
      </c>
      <c r="BJ38" s="5">
        <v>1.1</v>
      </c>
      <c r="BK38" s="5">
        <v>1.3</v>
      </c>
      <c r="BL38" s="5">
        <v>1.2</v>
      </c>
      <c r="BM38" s="5">
        <v>1.1</v>
      </c>
      <c r="BN38" s="5">
        <v>1.3</v>
      </c>
      <c r="BO38" s="5">
        <v>1.5</v>
      </c>
      <c r="BP38" s="5">
        <v>1.4</v>
      </c>
      <c r="BQ38" s="5">
        <v>1.2</v>
      </c>
      <c r="BR38" s="5">
        <v>1.2</v>
      </c>
      <c r="BS38" s="5">
        <v>1.3</v>
      </c>
      <c r="BU38" s="8"/>
      <c r="BV38" s="12" t="s">
        <v>173</v>
      </c>
      <c r="BW38" s="5">
        <v>0.1</v>
      </c>
      <c r="BX38" s="5">
        <v>0.1</v>
      </c>
      <c r="BY38" s="5">
        <v>0.1</v>
      </c>
      <c r="BZ38" s="5">
        <v>0.1</v>
      </c>
      <c r="CA38" s="5">
        <v>0.1</v>
      </c>
      <c r="CB38" s="5">
        <v>0.1</v>
      </c>
      <c r="CC38" s="5">
        <v>0.3</v>
      </c>
      <c r="CD38" s="5">
        <v>0.3</v>
      </c>
      <c r="CE38" s="5">
        <v>0.3</v>
      </c>
      <c r="CF38" s="5">
        <v>0.3</v>
      </c>
      <c r="CG38" s="5">
        <v>0.2</v>
      </c>
      <c r="CH38" s="5">
        <v>0.2</v>
      </c>
      <c r="CI38" s="5">
        <v>0.2</v>
      </c>
      <c r="CJ38" s="5">
        <v>0.2</v>
      </c>
      <c r="CK38" s="5">
        <v>0.2</v>
      </c>
      <c r="CL38" s="5">
        <v>0.1</v>
      </c>
      <c r="CM38" s="5">
        <v>0.1</v>
      </c>
      <c r="CN38" s="5">
        <v>0.2</v>
      </c>
      <c r="CO38" s="5">
        <v>0.2</v>
      </c>
      <c r="CP38" s="5">
        <v>0.2</v>
      </c>
      <c r="CQ38" s="5">
        <v>0.3</v>
      </c>
      <c r="CS38" s="8"/>
      <c r="CT38" s="12" t="s">
        <v>173</v>
      </c>
      <c r="CU38" s="5">
        <v>3.5</v>
      </c>
      <c r="CV38" s="5">
        <v>3.5</v>
      </c>
      <c r="CW38" s="5">
        <v>3.2</v>
      </c>
      <c r="CX38" s="5">
        <v>3.6</v>
      </c>
      <c r="CY38" s="5">
        <v>3.4</v>
      </c>
      <c r="CZ38" s="5">
        <v>4</v>
      </c>
      <c r="DA38" s="5">
        <v>4</v>
      </c>
      <c r="DB38" s="5">
        <v>4.2</v>
      </c>
      <c r="DC38" s="5">
        <v>4.3</v>
      </c>
      <c r="DD38" s="5">
        <v>4</v>
      </c>
      <c r="DE38" s="5">
        <v>4.2</v>
      </c>
      <c r="DF38" s="5">
        <v>4</v>
      </c>
      <c r="DG38" s="5">
        <v>3.7</v>
      </c>
      <c r="DH38" s="5">
        <v>3.6</v>
      </c>
      <c r="DI38" s="5">
        <v>4.2</v>
      </c>
      <c r="DJ38" s="5">
        <v>4.6</v>
      </c>
      <c r="DK38" s="5">
        <v>4.3</v>
      </c>
      <c r="DL38" s="5">
        <v>4.7</v>
      </c>
      <c r="DM38" s="5">
        <v>5</v>
      </c>
      <c r="DN38" s="5">
        <v>4.1</v>
      </c>
      <c r="DO38" s="5">
        <v>4.3</v>
      </c>
      <c r="DQ38" s="8"/>
      <c r="DR38" s="12" t="s">
        <v>173</v>
      </c>
      <c r="DS38" s="5">
        <v>16.1</v>
      </c>
      <c r="DT38" s="5">
        <v>16.4</v>
      </c>
      <c r="DU38" s="5">
        <v>17.9</v>
      </c>
      <c r="DV38" s="5">
        <v>23.1</v>
      </c>
      <c r="DW38" s="5">
        <v>22.4</v>
      </c>
      <c r="DX38" s="5">
        <v>23.9</v>
      </c>
      <c r="DY38" s="5">
        <v>25.7</v>
      </c>
      <c r="DZ38" s="5">
        <v>33.7</v>
      </c>
      <c r="EA38" s="5">
        <v>33.9</v>
      </c>
      <c r="EB38" s="5">
        <v>38</v>
      </c>
      <c r="EC38" s="5">
        <v>41.1</v>
      </c>
      <c r="ED38" s="5">
        <v>49.4</v>
      </c>
      <c r="EE38" s="5">
        <v>51.8</v>
      </c>
      <c r="EF38" s="5">
        <v>54.2</v>
      </c>
      <c r="EG38" s="5">
        <v>55.7</v>
      </c>
      <c r="EH38" s="5">
        <v>59</v>
      </c>
      <c r="EI38" s="5">
        <v>54</v>
      </c>
      <c r="EJ38" s="5">
        <v>59.3</v>
      </c>
      <c r="EK38" s="5">
        <v>67.4</v>
      </c>
      <c r="EL38" s="5">
        <v>69.9</v>
      </c>
      <c r="EM38" s="5">
        <v>65.8</v>
      </c>
      <c r="EO38" s="8"/>
      <c r="EP38" s="12" t="s">
        <v>173</v>
      </c>
      <c r="EQ38" s="5">
        <v>2</v>
      </c>
      <c r="ER38" s="5">
        <v>2.4</v>
      </c>
      <c r="ES38" s="5">
        <v>2.1</v>
      </c>
      <c r="ET38" s="5">
        <v>2.2</v>
      </c>
      <c r="EU38" s="5">
        <v>2.3</v>
      </c>
      <c r="EV38" s="5">
        <v>1.8</v>
      </c>
      <c r="EW38" s="5">
        <v>2.6</v>
      </c>
      <c r="EX38" s="5">
        <v>2.8</v>
      </c>
      <c r="EY38" s="5">
        <v>3.2</v>
      </c>
      <c r="EZ38" s="5">
        <v>2.8</v>
      </c>
      <c r="FA38" s="5">
        <v>3.2</v>
      </c>
      <c r="FB38" s="5">
        <v>3.3</v>
      </c>
      <c r="FC38" s="5">
        <v>3.5</v>
      </c>
      <c r="FD38" s="5">
        <v>3.5</v>
      </c>
      <c r="FE38" s="5">
        <v>3.3</v>
      </c>
      <c r="FF38" s="5">
        <v>3.6</v>
      </c>
      <c r="FG38" s="5">
        <v>4.1</v>
      </c>
      <c r="FH38" s="5">
        <v>4.2</v>
      </c>
      <c r="FI38" s="5">
        <v>4.7</v>
      </c>
      <c r="FJ38" s="5">
        <v>4.7</v>
      </c>
      <c r="FK38" s="5">
        <v>4.8</v>
      </c>
    </row>
    <row r="39" ht="16.5" spans="1:167">
      <c r="A39" s="1"/>
      <c r="B39" s="10" t="s">
        <v>174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174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174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174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174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174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174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161</v>
      </c>
      <c r="C40" s="13" t="s">
        <v>175</v>
      </c>
      <c r="D40" s="13" t="s">
        <v>175</v>
      </c>
      <c r="E40" s="13" t="s">
        <v>175</v>
      </c>
      <c r="F40" s="13" t="s">
        <v>175</v>
      </c>
      <c r="G40" s="13" t="s">
        <v>175</v>
      </c>
      <c r="H40" s="13" t="s">
        <v>175</v>
      </c>
      <c r="I40" s="13" t="s">
        <v>175</v>
      </c>
      <c r="J40" s="13" t="s">
        <v>175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175</v>
      </c>
      <c r="P40" s="13" t="s">
        <v>175</v>
      </c>
      <c r="Q40" s="13" t="s">
        <v>175</v>
      </c>
      <c r="R40" s="13" t="s">
        <v>175</v>
      </c>
      <c r="S40" s="13" t="s">
        <v>175</v>
      </c>
      <c r="T40" s="13" t="s">
        <v>175</v>
      </c>
      <c r="U40" s="13" t="s">
        <v>175</v>
      </c>
      <c r="V40" s="13" t="s">
        <v>175</v>
      </c>
      <c r="W40" s="13" t="s">
        <v>175</v>
      </c>
      <c r="Y40" s="1"/>
      <c r="Z40" s="11" t="s">
        <v>161</v>
      </c>
      <c r="AA40" s="13" t="s">
        <v>175</v>
      </c>
      <c r="AB40" s="13" t="s">
        <v>175</v>
      </c>
      <c r="AC40" s="13" t="s">
        <v>175</v>
      </c>
      <c r="AD40" s="13" t="s">
        <v>175</v>
      </c>
      <c r="AE40" s="13" t="s">
        <v>175</v>
      </c>
      <c r="AF40" s="13" t="s">
        <v>175</v>
      </c>
      <c r="AG40" s="13" t="s">
        <v>175</v>
      </c>
      <c r="AH40" s="13" t="s">
        <v>175</v>
      </c>
      <c r="AI40" s="13" t="s">
        <v>175</v>
      </c>
      <c r="AJ40" s="13" t="s">
        <v>175</v>
      </c>
      <c r="AK40" s="13" t="s">
        <v>175</v>
      </c>
      <c r="AL40" s="13" t="s">
        <v>175</v>
      </c>
      <c r="AM40" s="13" t="s">
        <v>175</v>
      </c>
      <c r="AN40" s="13" t="s">
        <v>175</v>
      </c>
      <c r="AO40" s="13" t="s">
        <v>175</v>
      </c>
      <c r="AP40" s="13" t="s">
        <v>175</v>
      </c>
      <c r="AQ40" s="13" t="s">
        <v>175</v>
      </c>
      <c r="AR40" s="13" t="s">
        <v>175</v>
      </c>
      <c r="AS40" s="13" t="s">
        <v>175</v>
      </c>
      <c r="AT40" s="13" t="s">
        <v>175</v>
      </c>
      <c r="AU40" s="13" t="s">
        <v>175</v>
      </c>
      <c r="AW40" s="1"/>
      <c r="AX40" s="11" t="s">
        <v>161</v>
      </c>
      <c r="AY40" s="13" t="s">
        <v>175</v>
      </c>
      <c r="AZ40" s="13" t="s">
        <v>175</v>
      </c>
      <c r="BA40" s="13" t="s">
        <v>175</v>
      </c>
      <c r="BB40" s="13" t="s">
        <v>175</v>
      </c>
      <c r="BC40" s="13" t="s">
        <v>175</v>
      </c>
      <c r="BD40" s="13" t="s">
        <v>175</v>
      </c>
      <c r="BE40" s="13" t="s">
        <v>175</v>
      </c>
      <c r="BF40" s="13" t="s">
        <v>175</v>
      </c>
      <c r="BG40" s="13" t="s">
        <v>175</v>
      </c>
      <c r="BH40" s="13" t="s">
        <v>175</v>
      </c>
      <c r="BI40" s="13" t="s">
        <v>175</v>
      </c>
      <c r="BJ40" s="13" t="s">
        <v>175</v>
      </c>
      <c r="BK40" s="13" t="s">
        <v>175</v>
      </c>
      <c r="BL40" s="13" t="s">
        <v>175</v>
      </c>
      <c r="BM40" s="13" t="s">
        <v>175</v>
      </c>
      <c r="BN40" s="13" t="s">
        <v>175</v>
      </c>
      <c r="BO40" s="13" t="s">
        <v>175</v>
      </c>
      <c r="BP40" s="13" t="s">
        <v>175</v>
      </c>
      <c r="BQ40" s="13" t="s">
        <v>175</v>
      </c>
      <c r="BR40" s="13" t="s">
        <v>175</v>
      </c>
      <c r="BS40" s="13" t="s">
        <v>175</v>
      </c>
      <c r="BU40" s="1"/>
      <c r="BV40" s="11" t="s">
        <v>161</v>
      </c>
      <c r="BW40" s="13" t="s">
        <v>175</v>
      </c>
      <c r="BX40" s="13" t="s">
        <v>175</v>
      </c>
      <c r="BY40" s="13" t="s">
        <v>175</v>
      </c>
      <c r="BZ40" s="13" t="s">
        <v>175</v>
      </c>
      <c r="CA40" s="13" t="s">
        <v>175</v>
      </c>
      <c r="CB40" s="13" t="s">
        <v>175</v>
      </c>
      <c r="CC40" s="13" t="s">
        <v>175</v>
      </c>
      <c r="CD40" s="13" t="s">
        <v>175</v>
      </c>
      <c r="CE40" s="13" t="s">
        <v>175</v>
      </c>
      <c r="CF40" s="13" t="s">
        <v>175</v>
      </c>
      <c r="CG40" s="13" t="s">
        <v>175</v>
      </c>
      <c r="CH40" s="13" t="s">
        <v>175</v>
      </c>
      <c r="CI40" s="13" t="s">
        <v>175</v>
      </c>
      <c r="CJ40" s="13" t="s">
        <v>175</v>
      </c>
      <c r="CK40" s="13" t="s">
        <v>175</v>
      </c>
      <c r="CL40" s="13" t="s">
        <v>175</v>
      </c>
      <c r="CM40" s="13" t="s">
        <v>175</v>
      </c>
      <c r="CN40" s="13" t="s">
        <v>175</v>
      </c>
      <c r="CO40" s="13" t="s">
        <v>175</v>
      </c>
      <c r="CP40" s="13" t="s">
        <v>175</v>
      </c>
      <c r="CQ40" s="13" t="s">
        <v>175</v>
      </c>
      <c r="CS40" s="1"/>
      <c r="CT40" s="11" t="s">
        <v>161</v>
      </c>
      <c r="CU40" s="13" t="s">
        <v>175</v>
      </c>
      <c r="CV40" s="13" t="s">
        <v>175</v>
      </c>
      <c r="CW40" s="13" t="s">
        <v>175</v>
      </c>
      <c r="CX40" s="13" t="s">
        <v>175</v>
      </c>
      <c r="CY40" s="13" t="s">
        <v>175</v>
      </c>
      <c r="CZ40" s="13" t="s">
        <v>175</v>
      </c>
      <c r="DA40" s="13" t="s">
        <v>175</v>
      </c>
      <c r="DB40" s="13" t="s">
        <v>175</v>
      </c>
      <c r="DC40" s="13" t="s">
        <v>175</v>
      </c>
      <c r="DD40" s="13" t="s">
        <v>175</v>
      </c>
      <c r="DE40" s="13" t="s">
        <v>175</v>
      </c>
      <c r="DF40" s="13" t="s">
        <v>175</v>
      </c>
      <c r="DG40" s="13" t="s">
        <v>175</v>
      </c>
      <c r="DH40" s="13" t="s">
        <v>175</v>
      </c>
      <c r="DI40" s="13" t="s">
        <v>175</v>
      </c>
      <c r="DJ40" s="13" t="s">
        <v>175</v>
      </c>
      <c r="DK40" s="13" t="s">
        <v>175</v>
      </c>
      <c r="DL40" s="13" t="s">
        <v>175</v>
      </c>
      <c r="DM40" s="13" t="s">
        <v>175</v>
      </c>
      <c r="DN40" s="13" t="s">
        <v>175</v>
      </c>
      <c r="DO40" s="13" t="s">
        <v>175</v>
      </c>
      <c r="DQ40" s="1"/>
      <c r="DR40" s="11" t="s">
        <v>161</v>
      </c>
      <c r="DS40" s="13" t="s">
        <v>175</v>
      </c>
      <c r="DT40" s="13" t="s">
        <v>175</v>
      </c>
      <c r="DU40" s="13" t="s">
        <v>175</v>
      </c>
      <c r="DV40" s="13" t="s">
        <v>175</v>
      </c>
      <c r="DW40" s="13" t="s">
        <v>175</v>
      </c>
      <c r="DX40" s="13" t="s">
        <v>175</v>
      </c>
      <c r="DY40" s="13" t="s">
        <v>175</v>
      </c>
      <c r="DZ40" s="13" t="s">
        <v>175</v>
      </c>
      <c r="EA40" s="13" t="s">
        <v>175</v>
      </c>
      <c r="EB40" s="13" t="s">
        <v>175</v>
      </c>
      <c r="EC40" s="13" t="s">
        <v>175</v>
      </c>
      <c r="ED40" s="13" t="s">
        <v>175</v>
      </c>
      <c r="EE40" s="13" t="s">
        <v>175</v>
      </c>
      <c r="EF40" s="13" t="s">
        <v>175</v>
      </c>
      <c r="EG40" s="13" t="s">
        <v>175</v>
      </c>
      <c r="EH40" s="13" t="s">
        <v>175</v>
      </c>
      <c r="EI40" s="13" t="s">
        <v>175</v>
      </c>
      <c r="EJ40" s="13" t="s">
        <v>175</v>
      </c>
      <c r="EK40" s="13" t="s">
        <v>175</v>
      </c>
      <c r="EL40" s="13" t="s">
        <v>175</v>
      </c>
      <c r="EM40" s="13" t="s">
        <v>175</v>
      </c>
      <c r="EO40" s="1"/>
      <c r="EP40" s="11" t="s">
        <v>161</v>
      </c>
      <c r="EQ40" s="13" t="s">
        <v>175</v>
      </c>
      <c r="ER40" s="13" t="s">
        <v>175</v>
      </c>
      <c r="ES40" s="13" t="s">
        <v>175</v>
      </c>
      <c r="ET40" s="13" t="s">
        <v>175</v>
      </c>
      <c r="EU40" s="13" t="s">
        <v>175</v>
      </c>
      <c r="EV40" s="13" t="s">
        <v>175</v>
      </c>
      <c r="EW40" s="13" t="s">
        <v>175</v>
      </c>
      <c r="EX40" s="13" t="s">
        <v>175</v>
      </c>
      <c r="EY40" s="13" t="s">
        <v>175</v>
      </c>
      <c r="EZ40" s="13" t="s">
        <v>175</v>
      </c>
      <c r="FA40" s="13" t="s">
        <v>175</v>
      </c>
      <c r="FB40" s="13" t="s">
        <v>175</v>
      </c>
      <c r="FC40" s="13" t="s">
        <v>175</v>
      </c>
      <c r="FD40" s="13" t="s">
        <v>175</v>
      </c>
      <c r="FE40" s="13" t="s">
        <v>175</v>
      </c>
      <c r="FF40" s="13" t="s">
        <v>175</v>
      </c>
      <c r="FG40" s="13" t="s">
        <v>175</v>
      </c>
      <c r="FH40" s="13" t="s">
        <v>175</v>
      </c>
      <c r="FI40" s="13" t="s">
        <v>175</v>
      </c>
      <c r="FJ40" s="13" t="s">
        <v>175</v>
      </c>
      <c r="FK40" s="13" t="s">
        <v>175</v>
      </c>
    </row>
    <row r="41" ht="14.5" spans="1:167">
      <c r="A41" s="1"/>
      <c r="B41" s="11" t="s">
        <v>163</v>
      </c>
      <c r="C41" s="3">
        <v>0</v>
      </c>
      <c r="D41" s="3">
        <v>0</v>
      </c>
      <c r="E41" s="3">
        <v>0</v>
      </c>
      <c r="F41" s="3">
        <v>0</v>
      </c>
      <c r="G41" s="3">
        <v>0.1</v>
      </c>
      <c r="H41" s="3">
        <v>0.1</v>
      </c>
      <c r="I41" s="3">
        <v>0.1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163</v>
      </c>
      <c r="AA41" s="3">
        <v>0</v>
      </c>
      <c r="AB41" s="3">
        <v>0.1</v>
      </c>
      <c r="AC41" s="3">
        <v>0.1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W41" s="1"/>
      <c r="AX41" s="11" t="s">
        <v>163</v>
      </c>
      <c r="AY41" s="3">
        <v>0.5</v>
      </c>
      <c r="AZ41" s="3">
        <v>0.4</v>
      </c>
      <c r="BA41" s="3">
        <v>0.5</v>
      </c>
      <c r="BB41" s="3">
        <v>0.4</v>
      </c>
      <c r="BC41" s="3">
        <v>0.5</v>
      </c>
      <c r="BD41" s="3">
        <v>0.4</v>
      </c>
      <c r="BE41" s="3">
        <v>0.4</v>
      </c>
      <c r="BF41" s="3">
        <v>0.4</v>
      </c>
      <c r="BG41" s="3">
        <v>0.4</v>
      </c>
      <c r="BH41" s="3">
        <v>0.5</v>
      </c>
      <c r="BI41" s="3">
        <v>0.4</v>
      </c>
      <c r="BJ41" s="3">
        <v>0.4</v>
      </c>
      <c r="BK41" s="3">
        <v>0.4</v>
      </c>
      <c r="BL41" s="3">
        <v>0.4</v>
      </c>
      <c r="BM41" s="3">
        <v>0.3</v>
      </c>
      <c r="BN41" s="3">
        <v>0.3</v>
      </c>
      <c r="BO41" s="3">
        <v>0.3</v>
      </c>
      <c r="BP41" s="3">
        <v>0.3</v>
      </c>
      <c r="BQ41" s="3">
        <v>0.3</v>
      </c>
      <c r="BR41" s="3">
        <v>0.3</v>
      </c>
      <c r="BS41" s="3">
        <v>0.3</v>
      </c>
      <c r="BU41" s="1"/>
      <c r="BV41" s="11" t="s">
        <v>163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S41" s="1"/>
      <c r="CT41" s="11" t="s">
        <v>163</v>
      </c>
      <c r="CU41" s="3">
        <v>2.5</v>
      </c>
      <c r="CV41" s="3">
        <v>2.4</v>
      </c>
      <c r="CW41" s="3">
        <v>2.1</v>
      </c>
      <c r="CX41" s="3">
        <v>2.5</v>
      </c>
      <c r="CY41" s="3">
        <v>2.4</v>
      </c>
      <c r="CZ41" s="3">
        <v>2.8</v>
      </c>
      <c r="DA41" s="3">
        <v>2.9</v>
      </c>
      <c r="DB41" s="3">
        <v>3.1</v>
      </c>
      <c r="DC41" s="3">
        <v>3.1</v>
      </c>
      <c r="DD41" s="3">
        <v>2.8</v>
      </c>
      <c r="DE41" s="3">
        <v>3</v>
      </c>
      <c r="DF41" s="3">
        <v>3.2</v>
      </c>
      <c r="DG41" s="3">
        <v>2.8</v>
      </c>
      <c r="DH41" s="3">
        <v>2.8</v>
      </c>
      <c r="DI41" s="3">
        <v>3.2</v>
      </c>
      <c r="DJ41" s="3">
        <v>3.7</v>
      </c>
      <c r="DK41" s="3">
        <v>3.5</v>
      </c>
      <c r="DL41" s="3">
        <v>3.5</v>
      </c>
      <c r="DM41" s="3">
        <v>3.5</v>
      </c>
      <c r="DN41" s="3">
        <v>2.7</v>
      </c>
      <c r="DO41" s="3">
        <v>2.8</v>
      </c>
      <c r="DQ41" s="1"/>
      <c r="DR41" s="11" t="s">
        <v>163</v>
      </c>
      <c r="DS41" s="3">
        <v>5.3</v>
      </c>
      <c r="DT41" s="3">
        <v>5.6</v>
      </c>
      <c r="DU41" s="3">
        <v>7.6</v>
      </c>
      <c r="DV41" s="3">
        <v>11.9</v>
      </c>
      <c r="DW41" s="3">
        <v>11.1</v>
      </c>
      <c r="DX41" s="3">
        <v>11.1</v>
      </c>
      <c r="DY41" s="3">
        <v>11.7</v>
      </c>
      <c r="DZ41" s="3">
        <v>18.5</v>
      </c>
      <c r="EA41" s="3">
        <v>18.8</v>
      </c>
      <c r="EB41" s="3">
        <v>20.3</v>
      </c>
      <c r="EC41" s="3">
        <v>22.2</v>
      </c>
      <c r="ED41" s="3">
        <v>29.6</v>
      </c>
      <c r="EE41" s="3">
        <v>32.3</v>
      </c>
      <c r="EF41" s="3">
        <v>35</v>
      </c>
      <c r="EG41" s="3">
        <v>37.9</v>
      </c>
      <c r="EH41" s="3">
        <v>40.3</v>
      </c>
      <c r="EI41" s="3">
        <v>36.6</v>
      </c>
      <c r="EJ41" s="3">
        <v>40.3</v>
      </c>
      <c r="EK41" s="3">
        <v>47.3</v>
      </c>
      <c r="EL41" s="3">
        <v>48.5</v>
      </c>
      <c r="EM41" s="3">
        <v>45</v>
      </c>
      <c r="EO41" s="1"/>
      <c r="EP41" s="11" t="s">
        <v>163</v>
      </c>
      <c r="EQ41" s="3">
        <v>0.3</v>
      </c>
      <c r="ER41" s="3">
        <v>0.2</v>
      </c>
      <c r="ES41" s="3">
        <v>0.3</v>
      </c>
      <c r="ET41" s="3">
        <v>0.1</v>
      </c>
      <c r="EU41" s="3">
        <v>0.3</v>
      </c>
      <c r="EV41" s="3">
        <v>0.2</v>
      </c>
      <c r="EW41" s="3">
        <v>0.8</v>
      </c>
      <c r="EX41" s="3">
        <v>1.1</v>
      </c>
      <c r="EY41" s="3">
        <v>1.4</v>
      </c>
      <c r="EZ41" s="3">
        <v>1.4</v>
      </c>
      <c r="FA41" s="3">
        <v>1.5</v>
      </c>
      <c r="FB41" s="3">
        <v>1.6</v>
      </c>
      <c r="FC41" s="3">
        <v>1.7</v>
      </c>
      <c r="FD41" s="3">
        <v>1.7</v>
      </c>
      <c r="FE41" s="3">
        <v>1.7</v>
      </c>
      <c r="FF41" s="3">
        <v>1.8</v>
      </c>
      <c r="FG41" s="3">
        <v>2.5</v>
      </c>
      <c r="FH41" s="3">
        <v>2.5</v>
      </c>
      <c r="FI41" s="3">
        <v>2.7</v>
      </c>
      <c r="FJ41" s="3">
        <v>2.6</v>
      </c>
      <c r="FK41" s="3">
        <v>2.6</v>
      </c>
    </row>
    <row r="42" ht="14.5" spans="1:167">
      <c r="A42" s="1"/>
      <c r="B42" s="11" t="s">
        <v>164</v>
      </c>
      <c r="C42" s="3">
        <v>0.5</v>
      </c>
      <c r="D42" s="3">
        <v>0.4</v>
      </c>
      <c r="E42" s="3">
        <v>0.5</v>
      </c>
      <c r="F42" s="3">
        <v>0.6</v>
      </c>
      <c r="G42" s="3">
        <v>0.5</v>
      </c>
      <c r="H42" s="3">
        <v>0.5</v>
      </c>
      <c r="I42" s="3">
        <v>0.4</v>
      </c>
      <c r="J42" s="3">
        <v>0.4</v>
      </c>
      <c r="K42" s="3">
        <v>0.3</v>
      </c>
      <c r="L42" s="3">
        <v>0.3</v>
      </c>
      <c r="M42" s="3">
        <v>0.4</v>
      </c>
      <c r="N42" s="3" t="s">
        <v>162</v>
      </c>
      <c r="O42" s="3" t="s">
        <v>162</v>
      </c>
      <c r="P42" s="3" t="s">
        <v>162</v>
      </c>
      <c r="Q42" s="3" t="s">
        <v>162</v>
      </c>
      <c r="R42" s="3" t="s">
        <v>162</v>
      </c>
      <c r="S42" s="3">
        <v>0.3</v>
      </c>
      <c r="T42" s="3" t="s">
        <v>162</v>
      </c>
      <c r="U42" s="3">
        <v>0.3</v>
      </c>
      <c r="V42" s="3">
        <v>0.3</v>
      </c>
      <c r="W42" s="3">
        <v>0.3</v>
      </c>
      <c r="Y42" s="1"/>
      <c r="Z42" s="11" t="s">
        <v>164</v>
      </c>
      <c r="AA42" s="3">
        <v>0.3</v>
      </c>
      <c r="AB42" s="3">
        <v>0.2</v>
      </c>
      <c r="AC42" s="3">
        <v>0.2</v>
      </c>
      <c r="AD42" s="3">
        <v>0.3</v>
      </c>
      <c r="AE42" s="3">
        <v>0.4</v>
      </c>
      <c r="AF42" s="3">
        <v>0.3</v>
      </c>
      <c r="AG42" s="3">
        <v>0.3</v>
      </c>
      <c r="AH42" s="3">
        <v>0.4</v>
      </c>
      <c r="AI42" s="3">
        <v>0.5</v>
      </c>
      <c r="AJ42" s="3">
        <v>0.7</v>
      </c>
      <c r="AK42" s="3">
        <v>0.6</v>
      </c>
      <c r="AL42" s="3">
        <v>0.7</v>
      </c>
      <c r="AM42" s="3">
        <v>0.7</v>
      </c>
      <c r="AN42" s="3">
        <v>0.8</v>
      </c>
      <c r="AO42" s="3">
        <v>0.8</v>
      </c>
      <c r="AP42" s="3">
        <v>0.9</v>
      </c>
      <c r="AQ42" s="3">
        <v>0.8</v>
      </c>
      <c r="AR42" s="3">
        <v>0.8</v>
      </c>
      <c r="AS42" s="3">
        <v>0.9</v>
      </c>
      <c r="AT42" s="3">
        <v>1</v>
      </c>
      <c r="AU42" s="3">
        <v>1</v>
      </c>
      <c r="AW42" s="1"/>
      <c r="AX42" s="11" t="s">
        <v>164</v>
      </c>
      <c r="AY42" s="3">
        <v>0.3</v>
      </c>
      <c r="AZ42" s="3">
        <v>0.2</v>
      </c>
      <c r="BA42" s="3">
        <v>0.2</v>
      </c>
      <c r="BB42" s="3">
        <v>0.3</v>
      </c>
      <c r="BC42" s="3">
        <v>0.3</v>
      </c>
      <c r="BD42" s="3">
        <v>0.3</v>
      </c>
      <c r="BE42" s="3">
        <v>0.3</v>
      </c>
      <c r="BF42" s="3">
        <v>0.3</v>
      </c>
      <c r="BG42" s="3">
        <v>0.3</v>
      </c>
      <c r="BH42" s="3">
        <v>0.4</v>
      </c>
      <c r="BI42" s="3">
        <v>0.3</v>
      </c>
      <c r="BJ42" s="3">
        <v>0.4</v>
      </c>
      <c r="BK42" s="3">
        <v>0.5</v>
      </c>
      <c r="BL42" s="3">
        <v>0.5</v>
      </c>
      <c r="BM42" s="3">
        <v>0.5</v>
      </c>
      <c r="BN42" s="3">
        <v>0.7</v>
      </c>
      <c r="BO42" s="3">
        <v>0.8</v>
      </c>
      <c r="BP42" s="3">
        <v>0.7</v>
      </c>
      <c r="BQ42" s="3">
        <v>0.6</v>
      </c>
      <c r="BR42" s="3">
        <v>0.6</v>
      </c>
      <c r="BS42" s="3">
        <v>0.7</v>
      </c>
      <c r="BU42" s="1"/>
      <c r="BV42" s="11" t="s">
        <v>164</v>
      </c>
      <c r="BW42" s="3">
        <v>0.1</v>
      </c>
      <c r="BX42" s="3">
        <v>0</v>
      </c>
      <c r="BY42" s="3">
        <v>0</v>
      </c>
      <c r="BZ42" s="3">
        <v>0</v>
      </c>
      <c r="CA42" s="3">
        <v>0</v>
      </c>
      <c r="CB42" s="3">
        <v>0.1</v>
      </c>
      <c r="CC42" s="3">
        <v>0</v>
      </c>
      <c r="CD42" s="3">
        <v>0.1</v>
      </c>
      <c r="CE42" s="3">
        <v>0.1</v>
      </c>
      <c r="CF42" s="3">
        <v>0.1</v>
      </c>
      <c r="CG42" s="3" t="s">
        <v>162</v>
      </c>
      <c r="CH42" s="3">
        <v>0.1</v>
      </c>
      <c r="CI42" s="3">
        <v>0.1</v>
      </c>
      <c r="CJ42" s="3">
        <v>0.1</v>
      </c>
      <c r="CK42" s="3">
        <v>0.1</v>
      </c>
      <c r="CL42" s="3">
        <v>0.1</v>
      </c>
      <c r="CM42" s="3">
        <v>0.1</v>
      </c>
      <c r="CN42" s="3">
        <v>0.1</v>
      </c>
      <c r="CO42" s="3">
        <v>0.1</v>
      </c>
      <c r="CP42" s="3">
        <v>0.1</v>
      </c>
      <c r="CQ42" s="3">
        <v>0.1</v>
      </c>
      <c r="CS42" s="1"/>
      <c r="CT42" s="11" t="s">
        <v>164</v>
      </c>
      <c r="CU42" s="3">
        <v>0.2</v>
      </c>
      <c r="CV42" s="3">
        <v>0.2</v>
      </c>
      <c r="CW42" s="3">
        <v>0.2</v>
      </c>
      <c r="CX42" s="3">
        <v>0.2</v>
      </c>
      <c r="CY42" s="3">
        <v>0.2</v>
      </c>
      <c r="CZ42" s="3">
        <v>0.2</v>
      </c>
      <c r="DA42" s="3">
        <v>0.2</v>
      </c>
      <c r="DB42" s="3">
        <v>0.3</v>
      </c>
      <c r="DC42" s="3">
        <v>0.3</v>
      </c>
      <c r="DD42" s="3">
        <v>0.2</v>
      </c>
      <c r="DE42" s="3">
        <v>0.3</v>
      </c>
      <c r="DF42" s="3">
        <v>0.3</v>
      </c>
      <c r="DG42" s="3">
        <v>0.3</v>
      </c>
      <c r="DH42" s="3">
        <v>0.3</v>
      </c>
      <c r="DI42" s="3">
        <v>0.3</v>
      </c>
      <c r="DJ42" s="3">
        <v>0.3</v>
      </c>
      <c r="DK42" s="3">
        <v>0.2</v>
      </c>
      <c r="DL42" s="3">
        <v>0.5</v>
      </c>
      <c r="DM42" s="3">
        <v>0.7</v>
      </c>
      <c r="DN42" s="3">
        <v>0.8</v>
      </c>
      <c r="DO42" s="3">
        <v>1</v>
      </c>
      <c r="DQ42" s="1"/>
      <c r="DR42" s="11" t="s">
        <v>164</v>
      </c>
      <c r="DS42" s="3">
        <v>2.1</v>
      </c>
      <c r="DT42" s="3">
        <v>1.9</v>
      </c>
      <c r="DU42" s="3">
        <v>1.4</v>
      </c>
      <c r="DV42" s="3">
        <v>1.7</v>
      </c>
      <c r="DW42" s="3">
        <v>2.1</v>
      </c>
      <c r="DX42" s="3">
        <v>2.4</v>
      </c>
      <c r="DY42" s="3">
        <v>2.6</v>
      </c>
      <c r="DZ42" s="3">
        <v>2.9</v>
      </c>
      <c r="EA42" s="3">
        <v>3.3</v>
      </c>
      <c r="EB42" s="3">
        <v>3.8</v>
      </c>
      <c r="EC42" s="3">
        <v>5.2</v>
      </c>
      <c r="ED42" s="3">
        <v>5.3</v>
      </c>
      <c r="EE42" s="3">
        <v>5</v>
      </c>
      <c r="EF42" s="3">
        <v>5</v>
      </c>
      <c r="EG42" s="3">
        <v>4.4</v>
      </c>
      <c r="EH42" s="3">
        <v>4.8</v>
      </c>
      <c r="EI42" s="3" t="s">
        <v>162</v>
      </c>
      <c r="EJ42" s="3">
        <v>5</v>
      </c>
      <c r="EK42" s="3">
        <v>5.3</v>
      </c>
      <c r="EL42" s="3">
        <v>5.6</v>
      </c>
      <c r="EM42" s="3">
        <v>5.3</v>
      </c>
      <c r="EO42" s="1"/>
      <c r="EP42" s="11" t="s">
        <v>164</v>
      </c>
      <c r="EQ42" s="3">
        <v>1.3</v>
      </c>
      <c r="ER42" s="3">
        <v>1.4</v>
      </c>
      <c r="ES42" s="3">
        <v>1.3</v>
      </c>
      <c r="ET42" s="3">
        <v>1.4</v>
      </c>
      <c r="EU42" s="3">
        <v>1.4</v>
      </c>
      <c r="EV42" s="3">
        <v>1.4</v>
      </c>
      <c r="EW42" s="3">
        <v>1.4</v>
      </c>
      <c r="EX42" s="3">
        <v>1.2</v>
      </c>
      <c r="EY42" s="3">
        <v>1.2</v>
      </c>
      <c r="EZ42" s="3">
        <v>1</v>
      </c>
      <c r="FA42" s="3" t="s">
        <v>162</v>
      </c>
      <c r="FB42" s="3" t="s">
        <v>162</v>
      </c>
      <c r="FC42" s="3" t="s">
        <v>162</v>
      </c>
      <c r="FD42" s="3" t="s">
        <v>162</v>
      </c>
      <c r="FE42" s="3" t="s">
        <v>162</v>
      </c>
      <c r="FF42" s="3" t="s">
        <v>162</v>
      </c>
      <c r="FG42" s="3" t="s">
        <v>162</v>
      </c>
      <c r="FH42" s="3">
        <v>1.6</v>
      </c>
      <c r="FI42" s="3">
        <v>1.9</v>
      </c>
      <c r="FJ42" s="3">
        <v>2</v>
      </c>
      <c r="FK42" s="3">
        <v>2.1</v>
      </c>
    </row>
    <row r="43" ht="14.5" spans="1:167">
      <c r="A43" s="1"/>
      <c r="B43" s="11" t="s">
        <v>165</v>
      </c>
      <c r="C43" s="3">
        <v>0.5</v>
      </c>
      <c r="D43" s="3">
        <v>0.5</v>
      </c>
      <c r="E43" s="3">
        <v>0.5</v>
      </c>
      <c r="F43" s="3">
        <v>0.5</v>
      </c>
      <c r="G43" s="3">
        <v>0.7</v>
      </c>
      <c r="H43" s="3">
        <v>0.9</v>
      </c>
      <c r="I43" s="3">
        <v>0.5</v>
      </c>
      <c r="J43" s="3">
        <v>0.6</v>
      </c>
      <c r="K43" s="3">
        <v>0.6</v>
      </c>
      <c r="L43" s="3">
        <v>0.4</v>
      </c>
      <c r="M43" s="3">
        <v>0.5</v>
      </c>
      <c r="N43" s="3">
        <v>0.6</v>
      </c>
      <c r="O43" s="3">
        <v>0.5</v>
      </c>
      <c r="P43" s="3">
        <v>0.4</v>
      </c>
      <c r="Q43" s="3">
        <v>0.4</v>
      </c>
      <c r="R43" s="3">
        <v>0.4</v>
      </c>
      <c r="S43" s="3">
        <v>0.4</v>
      </c>
      <c r="T43" s="3">
        <v>0.4</v>
      </c>
      <c r="U43" s="3">
        <v>0.3</v>
      </c>
      <c r="V43" s="3">
        <v>0.4</v>
      </c>
      <c r="W43" s="3">
        <v>0.3</v>
      </c>
      <c r="Y43" s="1"/>
      <c r="Z43" s="11" t="s">
        <v>165</v>
      </c>
      <c r="AA43" s="3">
        <v>0.5</v>
      </c>
      <c r="AB43" s="3">
        <v>0.5</v>
      </c>
      <c r="AC43" s="3">
        <v>0.6</v>
      </c>
      <c r="AD43" s="3">
        <v>0.6</v>
      </c>
      <c r="AE43" s="3">
        <v>0.6</v>
      </c>
      <c r="AF43" s="3">
        <v>0.3</v>
      </c>
      <c r="AG43" s="3">
        <v>0.7</v>
      </c>
      <c r="AH43" s="3">
        <v>0.6</v>
      </c>
      <c r="AI43" s="3">
        <v>0.9</v>
      </c>
      <c r="AJ43" s="3">
        <v>1.6</v>
      </c>
      <c r="AK43" s="3">
        <v>1.2</v>
      </c>
      <c r="AL43" s="3">
        <v>0.4</v>
      </c>
      <c r="AM43" s="3">
        <v>0.6</v>
      </c>
      <c r="AN43" s="3">
        <v>0.6</v>
      </c>
      <c r="AO43" s="3">
        <v>0.7</v>
      </c>
      <c r="AP43" s="3">
        <v>0.5</v>
      </c>
      <c r="AQ43" s="3">
        <v>0.6</v>
      </c>
      <c r="AR43" s="3">
        <v>0.8</v>
      </c>
      <c r="AS43" s="3">
        <v>0.7</v>
      </c>
      <c r="AT43" s="3">
        <v>0.7</v>
      </c>
      <c r="AU43" s="3">
        <v>0.7</v>
      </c>
      <c r="AW43" s="1"/>
      <c r="AX43" s="11" t="s">
        <v>165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165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0.2</v>
      </c>
      <c r="CD43" s="3">
        <v>0.2</v>
      </c>
      <c r="CE43" s="3">
        <v>0.2</v>
      </c>
      <c r="CF43" s="3">
        <v>0.1</v>
      </c>
      <c r="CG43" s="3">
        <v>0.1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165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165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165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 t="s">
        <v>162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166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 t="s">
        <v>162</v>
      </c>
      <c r="J44" s="3" t="s">
        <v>162</v>
      </c>
      <c r="K44" s="3" t="s">
        <v>162</v>
      </c>
      <c r="L44" s="3" t="s">
        <v>162</v>
      </c>
      <c r="M44" s="3">
        <v>0</v>
      </c>
      <c r="N44" s="3">
        <v>0</v>
      </c>
      <c r="O44" s="3">
        <v>0</v>
      </c>
      <c r="P44" s="3" t="s">
        <v>162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166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166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166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166</v>
      </c>
      <c r="CU44" s="3">
        <v>0.7</v>
      </c>
      <c r="CV44" s="3">
        <v>0.8</v>
      </c>
      <c r="CW44" s="3">
        <v>0.8</v>
      </c>
      <c r="CX44" s="3">
        <v>0.7</v>
      </c>
      <c r="CY44" s="3">
        <v>0.6</v>
      </c>
      <c r="CZ44" s="3">
        <v>0.6</v>
      </c>
      <c r="DA44" s="3">
        <v>0.6</v>
      </c>
      <c r="DB44" s="3">
        <v>0.6</v>
      </c>
      <c r="DC44" s="3">
        <v>0.7</v>
      </c>
      <c r="DD44" s="3">
        <v>0.6</v>
      </c>
      <c r="DE44" s="3">
        <v>0.6</v>
      </c>
      <c r="DF44" s="3">
        <v>0.3</v>
      </c>
      <c r="DG44" s="3">
        <v>0.3</v>
      </c>
      <c r="DH44" s="3">
        <v>0.3</v>
      </c>
      <c r="DI44" s="3">
        <v>0.4</v>
      </c>
      <c r="DJ44" s="3">
        <v>0.3</v>
      </c>
      <c r="DK44" s="3">
        <v>0.4</v>
      </c>
      <c r="DL44" s="3">
        <v>0.4</v>
      </c>
      <c r="DM44" s="3">
        <v>0.4</v>
      </c>
      <c r="DN44" s="3">
        <v>0.3</v>
      </c>
      <c r="DO44" s="3">
        <v>0.3</v>
      </c>
      <c r="DQ44" s="1"/>
      <c r="DR44" s="11" t="s">
        <v>166</v>
      </c>
      <c r="DS44" s="3">
        <v>7.8</v>
      </c>
      <c r="DT44" s="3">
        <v>7.9</v>
      </c>
      <c r="DU44" s="3">
        <v>7.9</v>
      </c>
      <c r="DV44" s="3">
        <v>8.6</v>
      </c>
      <c r="DW44" s="3">
        <v>8.4</v>
      </c>
      <c r="DX44" s="3">
        <v>9</v>
      </c>
      <c r="DY44" s="3">
        <v>10</v>
      </c>
      <c r="DZ44" s="3">
        <v>10.7</v>
      </c>
      <c r="EA44" s="3">
        <v>9.9</v>
      </c>
      <c r="EB44" s="3">
        <v>12.3</v>
      </c>
      <c r="EC44" s="3">
        <v>11.8</v>
      </c>
      <c r="ED44" s="3">
        <v>12.2</v>
      </c>
      <c r="EE44" s="3">
        <v>11.7</v>
      </c>
      <c r="EF44" s="3">
        <v>11.7</v>
      </c>
      <c r="EG44" s="3">
        <v>11.2</v>
      </c>
      <c r="EH44" s="3">
        <v>11.8</v>
      </c>
      <c r="EI44" s="3">
        <v>11.5</v>
      </c>
      <c r="EJ44" s="3">
        <v>11.7</v>
      </c>
      <c r="EK44" s="3">
        <v>12</v>
      </c>
      <c r="EL44" s="3">
        <v>13</v>
      </c>
      <c r="EM44" s="3">
        <v>12.9</v>
      </c>
      <c r="EO44" s="1"/>
      <c r="EP44" s="11" t="s">
        <v>166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167</v>
      </c>
      <c r="C45" s="3">
        <v>0.1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Y45" s="1"/>
      <c r="Z45" s="11" t="s">
        <v>167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167</v>
      </c>
      <c r="AY45" s="3">
        <v>0.1</v>
      </c>
      <c r="AZ45" s="3">
        <v>0.1</v>
      </c>
      <c r="BA45" s="3">
        <v>0</v>
      </c>
      <c r="BB45" s="3">
        <v>0.1</v>
      </c>
      <c r="BC45" s="3">
        <v>0.1</v>
      </c>
      <c r="BD45" s="3">
        <v>0.2</v>
      </c>
      <c r="BE45" s="3">
        <v>0.3</v>
      </c>
      <c r="BF45" s="3">
        <v>0.3</v>
      </c>
      <c r="BG45" s="3">
        <v>0.3</v>
      </c>
      <c r="BH45" s="3">
        <v>0.3</v>
      </c>
      <c r="BI45" s="3">
        <v>0.3</v>
      </c>
      <c r="BJ45" s="3">
        <v>0.4</v>
      </c>
      <c r="BK45" s="3">
        <v>0.4</v>
      </c>
      <c r="BL45" s="3">
        <v>0.3</v>
      </c>
      <c r="BM45" s="3">
        <v>0.3</v>
      </c>
      <c r="BN45" s="3">
        <v>0.3</v>
      </c>
      <c r="BO45" s="3">
        <v>0.4</v>
      </c>
      <c r="BP45" s="3">
        <v>0.4</v>
      </c>
      <c r="BQ45" s="3">
        <v>0.3</v>
      </c>
      <c r="BR45" s="3">
        <v>0.3</v>
      </c>
      <c r="BS45" s="3">
        <v>0.3</v>
      </c>
      <c r="BU45" s="1"/>
      <c r="BV45" s="11" t="s">
        <v>167</v>
      </c>
      <c r="BW45" s="3">
        <v>0</v>
      </c>
      <c r="BX45" s="3">
        <v>0</v>
      </c>
      <c r="BY45" s="3">
        <v>0</v>
      </c>
      <c r="BZ45" s="3">
        <v>0.1</v>
      </c>
      <c r="CA45" s="3">
        <v>0.1</v>
      </c>
      <c r="CB45" s="3">
        <v>0.1</v>
      </c>
      <c r="CC45" s="3">
        <v>0.1</v>
      </c>
      <c r="CD45" s="3">
        <v>0.1</v>
      </c>
      <c r="CE45" s="3">
        <v>0.1</v>
      </c>
      <c r="CF45" s="3">
        <v>0.1</v>
      </c>
      <c r="CG45" s="3">
        <v>0.1</v>
      </c>
      <c r="CH45" s="3">
        <v>0.1</v>
      </c>
      <c r="CI45" s="3">
        <v>0.1</v>
      </c>
      <c r="CJ45" s="3">
        <v>0.1</v>
      </c>
      <c r="CK45" s="3">
        <v>0.1</v>
      </c>
      <c r="CL45" s="3">
        <v>0.1</v>
      </c>
      <c r="CM45" s="3">
        <v>0.1</v>
      </c>
      <c r="CN45" s="3">
        <v>0.1</v>
      </c>
      <c r="CO45" s="3">
        <v>0.1</v>
      </c>
      <c r="CP45" s="3">
        <v>0.1</v>
      </c>
      <c r="CQ45" s="3">
        <v>0.1</v>
      </c>
      <c r="CS45" s="1"/>
      <c r="CT45" s="11" t="s">
        <v>167</v>
      </c>
      <c r="CU45" s="3">
        <v>0.1</v>
      </c>
      <c r="CV45" s="3">
        <v>0.2</v>
      </c>
      <c r="CW45" s="3">
        <v>0.2</v>
      </c>
      <c r="CX45" s="3">
        <v>0.2</v>
      </c>
      <c r="CY45" s="3">
        <v>0.2</v>
      </c>
      <c r="CZ45" s="3">
        <v>0.3</v>
      </c>
      <c r="DA45" s="3">
        <v>0.3</v>
      </c>
      <c r="DB45" s="3">
        <v>0.3</v>
      </c>
      <c r="DC45" s="3">
        <v>0.3</v>
      </c>
      <c r="DD45" s="3">
        <v>0.3</v>
      </c>
      <c r="DE45" s="3">
        <v>0.3</v>
      </c>
      <c r="DF45" s="3">
        <v>0.3</v>
      </c>
      <c r="DG45" s="3">
        <v>0.4</v>
      </c>
      <c r="DH45" s="3">
        <v>0.3</v>
      </c>
      <c r="DI45" s="3">
        <v>0.4</v>
      </c>
      <c r="DJ45" s="3">
        <v>0.4</v>
      </c>
      <c r="DK45" s="3">
        <v>0.3</v>
      </c>
      <c r="DL45" s="3">
        <v>0.3</v>
      </c>
      <c r="DM45" s="3">
        <v>0.3</v>
      </c>
      <c r="DN45" s="3">
        <v>0.4</v>
      </c>
      <c r="DO45" s="3">
        <v>0.2</v>
      </c>
      <c r="DQ45" s="1"/>
      <c r="DR45" s="11" t="s">
        <v>167</v>
      </c>
      <c r="DS45" s="3">
        <v>1</v>
      </c>
      <c r="DT45" s="3">
        <v>1.1</v>
      </c>
      <c r="DU45" s="3">
        <v>1</v>
      </c>
      <c r="DV45" s="3">
        <v>0.9</v>
      </c>
      <c r="DW45" s="3">
        <v>0.9</v>
      </c>
      <c r="DX45" s="3">
        <v>1.4</v>
      </c>
      <c r="DY45" s="3">
        <v>1.5</v>
      </c>
      <c r="DZ45" s="3">
        <v>1.6</v>
      </c>
      <c r="EA45" s="3">
        <v>1.7</v>
      </c>
      <c r="EB45" s="3">
        <v>1.6</v>
      </c>
      <c r="EC45" s="3">
        <v>1.9</v>
      </c>
      <c r="ED45" s="3">
        <v>2.3</v>
      </c>
      <c r="EE45" s="3">
        <v>2.9</v>
      </c>
      <c r="EF45" s="3">
        <v>2.4</v>
      </c>
      <c r="EG45" s="3">
        <v>2.3</v>
      </c>
      <c r="EH45" s="3">
        <v>2.2</v>
      </c>
      <c r="EI45" s="3">
        <v>1.9</v>
      </c>
      <c r="EJ45" s="3">
        <v>2.2</v>
      </c>
      <c r="EK45" s="3">
        <v>2.8</v>
      </c>
      <c r="EL45" s="3">
        <v>2.8</v>
      </c>
      <c r="EM45" s="3">
        <v>2.6</v>
      </c>
      <c r="EO45" s="1"/>
      <c r="EP45" s="11" t="s">
        <v>167</v>
      </c>
      <c r="EQ45" s="3">
        <v>0.1</v>
      </c>
      <c r="ER45" s="3">
        <v>0.1</v>
      </c>
      <c r="ES45" s="3">
        <v>0.1</v>
      </c>
      <c r="ET45" s="3">
        <v>0.1</v>
      </c>
      <c r="EU45" s="3">
        <v>0.1</v>
      </c>
      <c r="EV45" s="3">
        <v>0.1</v>
      </c>
      <c r="EW45" s="3">
        <v>0.1</v>
      </c>
      <c r="EX45" s="3">
        <v>0.1</v>
      </c>
      <c r="EY45" s="3">
        <v>0.2</v>
      </c>
      <c r="EZ45" s="3">
        <v>0.1</v>
      </c>
      <c r="FA45" s="3">
        <v>0.1</v>
      </c>
      <c r="FB45" s="3">
        <v>0.1</v>
      </c>
      <c r="FC45" s="3">
        <v>0.1</v>
      </c>
      <c r="FD45" s="3">
        <v>0.1</v>
      </c>
      <c r="FE45" s="3">
        <v>0.1</v>
      </c>
      <c r="FF45" s="3">
        <v>0.1</v>
      </c>
      <c r="FG45" s="3">
        <v>0.1</v>
      </c>
      <c r="FH45" s="3">
        <v>0.1</v>
      </c>
      <c r="FI45" s="3">
        <v>0.1</v>
      </c>
      <c r="FJ45" s="3">
        <v>0.1</v>
      </c>
      <c r="FK45" s="3">
        <v>0.1</v>
      </c>
    </row>
    <row r="46" ht="14.5" spans="1:167">
      <c r="A46" s="1"/>
      <c r="B46" s="11" t="s">
        <v>168</v>
      </c>
      <c r="C46" s="3">
        <v>0.2</v>
      </c>
      <c r="D46" s="3">
        <v>0.1</v>
      </c>
      <c r="E46" s="3">
        <v>0.1</v>
      </c>
      <c r="F46" s="3">
        <v>0</v>
      </c>
      <c r="G46" s="3">
        <v>0</v>
      </c>
      <c r="H46" s="3">
        <v>0</v>
      </c>
      <c r="I46" s="3">
        <v>0</v>
      </c>
      <c r="J46" s="3">
        <v>0.1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0.1</v>
      </c>
      <c r="Q46" s="3">
        <v>0.2</v>
      </c>
      <c r="R46" s="3">
        <v>0.3</v>
      </c>
      <c r="S46" s="3">
        <v>0</v>
      </c>
      <c r="T46" s="3">
        <v>0</v>
      </c>
      <c r="U46" s="3">
        <v>0.3</v>
      </c>
      <c r="V46" s="3">
        <v>0.3</v>
      </c>
      <c r="W46" s="3">
        <v>0.3</v>
      </c>
      <c r="Y46" s="1"/>
      <c r="Z46" s="11" t="s">
        <v>168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0.5</v>
      </c>
      <c r="AN46" s="3">
        <v>0.5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0.1</v>
      </c>
      <c r="AU46" s="3">
        <v>0.1</v>
      </c>
      <c r="AW46" s="1"/>
      <c r="AX46" s="11" t="s">
        <v>168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168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168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168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 t="s">
        <v>162</v>
      </c>
      <c r="EB46" s="3" t="s">
        <v>162</v>
      </c>
      <c r="EC46" s="3">
        <v>0</v>
      </c>
      <c r="ED46" s="3">
        <v>0</v>
      </c>
      <c r="EE46" s="3" t="s">
        <v>162</v>
      </c>
      <c r="EF46" s="3" t="s">
        <v>162</v>
      </c>
      <c r="EG46" s="3" t="s">
        <v>162</v>
      </c>
      <c r="EH46" s="3" t="s">
        <v>162</v>
      </c>
      <c r="EI46" s="3" t="s">
        <v>162</v>
      </c>
      <c r="EJ46" s="3" t="s">
        <v>162</v>
      </c>
      <c r="EK46" s="3">
        <v>0</v>
      </c>
      <c r="EL46" s="3">
        <v>0</v>
      </c>
      <c r="EM46" s="3">
        <v>0</v>
      </c>
      <c r="EO46" s="1"/>
      <c r="EP46" s="11" t="s">
        <v>168</v>
      </c>
      <c r="EQ46" s="3">
        <v>0.3</v>
      </c>
      <c r="ER46" s="3">
        <v>0.7</v>
      </c>
      <c r="ES46" s="3">
        <v>0.5</v>
      </c>
      <c r="ET46" s="3">
        <v>0.6</v>
      </c>
      <c r="EU46" s="3">
        <v>0.6</v>
      </c>
      <c r="EV46" s="3">
        <v>0.2</v>
      </c>
      <c r="EW46" s="3">
        <v>0.3</v>
      </c>
      <c r="EX46" s="3">
        <v>0.4</v>
      </c>
      <c r="EY46" s="3">
        <v>0.5</v>
      </c>
      <c r="EZ46" s="3">
        <v>0.3</v>
      </c>
      <c r="FA46" s="3" t="s">
        <v>162</v>
      </c>
      <c r="FB46" s="3" t="s">
        <v>162</v>
      </c>
      <c r="FC46" s="3" t="s">
        <v>162</v>
      </c>
      <c r="FD46" s="3" t="s">
        <v>162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169</v>
      </c>
      <c r="C47" s="3">
        <v>0.3</v>
      </c>
      <c r="D47" s="3">
        <v>0.2</v>
      </c>
      <c r="E47" s="3">
        <v>0.2</v>
      </c>
      <c r="F47" s="3">
        <v>0.5</v>
      </c>
      <c r="G47" s="3">
        <v>0.4</v>
      </c>
      <c r="H47" s="3">
        <v>0.3</v>
      </c>
      <c r="I47" s="3">
        <v>0.4</v>
      </c>
      <c r="J47" s="3">
        <v>0.2</v>
      </c>
      <c r="K47" s="3">
        <v>0.4</v>
      </c>
      <c r="L47" s="3">
        <v>0.6</v>
      </c>
      <c r="M47" s="3" t="s">
        <v>162</v>
      </c>
      <c r="N47" s="3" t="s">
        <v>162</v>
      </c>
      <c r="O47" s="3" t="s">
        <v>162</v>
      </c>
      <c r="P47" s="3" t="s">
        <v>162</v>
      </c>
      <c r="Q47" s="3" t="s">
        <v>162</v>
      </c>
      <c r="R47" s="3" t="s">
        <v>162</v>
      </c>
      <c r="S47" s="3" t="s">
        <v>162</v>
      </c>
      <c r="T47" s="3" t="s">
        <v>162</v>
      </c>
      <c r="U47" s="3">
        <v>0</v>
      </c>
      <c r="V47" s="3">
        <v>0</v>
      </c>
      <c r="W47" s="3">
        <v>0</v>
      </c>
      <c r="Y47" s="1"/>
      <c r="Z47" s="11" t="s">
        <v>169</v>
      </c>
      <c r="AA47" s="3" t="s">
        <v>162</v>
      </c>
      <c r="AB47" s="3" t="s">
        <v>162</v>
      </c>
      <c r="AC47" s="3" t="s">
        <v>162</v>
      </c>
      <c r="AD47" s="3" t="s">
        <v>162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0.6</v>
      </c>
      <c r="AT47" s="3">
        <v>0.6</v>
      </c>
      <c r="AU47" s="3">
        <v>0.4</v>
      </c>
      <c r="AW47" s="1"/>
      <c r="AX47" s="11" t="s">
        <v>169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169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169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169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169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170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170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170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170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170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170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170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171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171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171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171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171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171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171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9" t="s">
        <v>176</v>
      </c>
      <c r="C51" s="5">
        <v>52.2</v>
      </c>
      <c r="D51" s="5">
        <v>50.3</v>
      </c>
      <c r="E51" s="5">
        <v>51.1</v>
      </c>
      <c r="F51" s="5">
        <v>55.3</v>
      </c>
      <c r="G51" s="5">
        <v>57.4</v>
      </c>
      <c r="H51" s="5">
        <v>55.3</v>
      </c>
      <c r="I51" s="5">
        <v>51.8</v>
      </c>
      <c r="J51" s="5">
        <v>49.9</v>
      </c>
      <c r="K51" s="5">
        <v>49.3</v>
      </c>
      <c r="L51" s="5">
        <v>54.8</v>
      </c>
      <c r="M51" s="5">
        <v>52.3</v>
      </c>
      <c r="N51" s="5">
        <v>53.4</v>
      </c>
      <c r="O51" s="5">
        <v>51.9</v>
      </c>
      <c r="P51" s="5">
        <v>47.8</v>
      </c>
      <c r="Q51" s="5">
        <v>48.1</v>
      </c>
      <c r="R51" s="5">
        <v>47.8</v>
      </c>
      <c r="S51" s="5">
        <v>38.5</v>
      </c>
      <c r="T51" s="5">
        <v>38.1</v>
      </c>
      <c r="U51" s="5">
        <v>45.6</v>
      </c>
      <c r="V51" s="5">
        <v>48.7</v>
      </c>
      <c r="W51" s="5">
        <v>46.2</v>
      </c>
      <c r="Y51" s="8"/>
      <c r="Z51" s="9" t="s">
        <v>176</v>
      </c>
      <c r="AA51" s="5">
        <v>51</v>
      </c>
      <c r="AB51" s="5">
        <v>49.5</v>
      </c>
      <c r="AC51" s="5">
        <v>51.8</v>
      </c>
      <c r="AD51" s="5">
        <v>52.8</v>
      </c>
      <c r="AE51" s="5">
        <v>46.5</v>
      </c>
      <c r="AF51" s="5">
        <v>36.8</v>
      </c>
      <c r="AG51" s="5">
        <v>44.4</v>
      </c>
      <c r="AH51" s="5">
        <v>42.9</v>
      </c>
      <c r="AI51" s="5">
        <v>48.1</v>
      </c>
      <c r="AJ51" s="5">
        <v>56.9</v>
      </c>
      <c r="AK51" s="5">
        <v>52.3</v>
      </c>
      <c r="AL51" s="5">
        <v>40.5</v>
      </c>
      <c r="AM51" s="5">
        <v>49.6</v>
      </c>
      <c r="AN51" s="5">
        <v>49.4</v>
      </c>
      <c r="AO51" s="5">
        <v>44.1</v>
      </c>
      <c r="AP51" s="5">
        <v>43.3</v>
      </c>
      <c r="AQ51" s="5">
        <v>43.5</v>
      </c>
      <c r="AR51" s="5">
        <v>45</v>
      </c>
      <c r="AS51" s="5">
        <v>54.1</v>
      </c>
      <c r="AT51" s="5">
        <v>54</v>
      </c>
      <c r="AU51" s="5">
        <v>51.7</v>
      </c>
      <c r="AW51" s="8"/>
      <c r="AX51" s="9" t="s">
        <v>176</v>
      </c>
      <c r="AY51" s="5">
        <v>40.1</v>
      </c>
      <c r="AZ51" s="5">
        <v>34.5</v>
      </c>
      <c r="BA51" s="5">
        <v>37.2</v>
      </c>
      <c r="BB51" s="5">
        <v>37.2</v>
      </c>
      <c r="BC51" s="5">
        <v>37</v>
      </c>
      <c r="BD51" s="5">
        <v>38</v>
      </c>
      <c r="BE51" s="5">
        <v>34.8</v>
      </c>
      <c r="BF51" s="5">
        <v>29.2</v>
      </c>
      <c r="BG51" s="5">
        <v>31.5</v>
      </c>
      <c r="BH51" s="5">
        <v>35.2</v>
      </c>
      <c r="BI51" s="5">
        <v>35.1</v>
      </c>
      <c r="BJ51" s="5">
        <v>35.3</v>
      </c>
      <c r="BK51" s="5">
        <v>37.2</v>
      </c>
      <c r="BL51" s="5">
        <v>36</v>
      </c>
      <c r="BM51" s="5">
        <v>33.6</v>
      </c>
      <c r="BN51" s="5">
        <v>34.8</v>
      </c>
      <c r="BO51" s="5">
        <v>37.4</v>
      </c>
      <c r="BP51" s="5">
        <v>36.5</v>
      </c>
      <c r="BQ51" s="5">
        <v>33</v>
      </c>
      <c r="BR51" s="5">
        <v>34.4</v>
      </c>
      <c r="BS51" s="5">
        <v>34.5</v>
      </c>
      <c r="BU51" s="8"/>
      <c r="BV51" s="9" t="s">
        <v>176</v>
      </c>
      <c r="BW51" s="5">
        <v>21.3</v>
      </c>
      <c r="BX51" s="5">
        <v>27.6</v>
      </c>
      <c r="BY51" s="5">
        <v>22.1</v>
      </c>
      <c r="BZ51" s="5">
        <v>33</v>
      </c>
      <c r="CA51" s="5">
        <v>46.5</v>
      </c>
      <c r="CB51" s="5">
        <v>46.3</v>
      </c>
      <c r="CC51" s="5">
        <v>59.5</v>
      </c>
      <c r="CD51" s="5">
        <v>62.5</v>
      </c>
      <c r="CE51" s="5">
        <v>61.2</v>
      </c>
      <c r="CF51" s="5">
        <v>59.5</v>
      </c>
      <c r="CG51" s="5">
        <v>56.4</v>
      </c>
      <c r="CH51" s="5">
        <v>49.6</v>
      </c>
      <c r="CI51" s="5">
        <v>26.2</v>
      </c>
      <c r="CJ51" s="5">
        <v>25.4</v>
      </c>
      <c r="CK51" s="5">
        <v>40.5</v>
      </c>
      <c r="CL51" s="5">
        <v>40</v>
      </c>
      <c r="CM51" s="5">
        <v>35.9</v>
      </c>
      <c r="CN51" s="5">
        <v>41.3</v>
      </c>
      <c r="CO51" s="5">
        <v>43.3</v>
      </c>
      <c r="CP51" s="5">
        <v>42.4</v>
      </c>
      <c r="CQ51" s="5">
        <v>44.8</v>
      </c>
      <c r="CS51" s="8"/>
      <c r="CT51" s="9" t="s">
        <v>176</v>
      </c>
      <c r="CU51" s="5">
        <v>51.7</v>
      </c>
      <c r="CV51" s="5">
        <v>50.5</v>
      </c>
      <c r="CW51" s="5">
        <v>49.8</v>
      </c>
      <c r="CX51" s="5">
        <v>51.1</v>
      </c>
      <c r="CY51" s="5">
        <v>50.5</v>
      </c>
      <c r="CZ51" s="5">
        <v>51.4</v>
      </c>
      <c r="DA51" s="5">
        <v>51.2</v>
      </c>
      <c r="DB51" s="5">
        <v>50.7</v>
      </c>
      <c r="DC51" s="5">
        <v>50.2</v>
      </c>
      <c r="DD51" s="5">
        <v>50.4</v>
      </c>
      <c r="DE51" s="5">
        <v>49.3</v>
      </c>
      <c r="DF51" s="5">
        <v>49.5</v>
      </c>
      <c r="DG51" s="5">
        <v>47.1</v>
      </c>
      <c r="DH51" s="5">
        <v>45.6</v>
      </c>
      <c r="DI51" s="5">
        <v>47.5</v>
      </c>
      <c r="DJ51" s="5">
        <v>48.4</v>
      </c>
      <c r="DK51" s="5">
        <v>47.4</v>
      </c>
      <c r="DL51" s="5">
        <v>47.9</v>
      </c>
      <c r="DM51" s="5">
        <v>48.1</v>
      </c>
      <c r="DN51" s="5">
        <v>45.9</v>
      </c>
      <c r="DO51" s="5">
        <v>47.4</v>
      </c>
      <c r="DQ51" s="8"/>
      <c r="DR51" s="9" t="s">
        <v>176</v>
      </c>
      <c r="DS51" s="5">
        <v>50.6</v>
      </c>
      <c r="DT51" s="5">
        <v>50.1</v>
      </c>
      <c r="DU51" s="5">
        <v>50.6</v>
      </c>
      <c r="DV51" s="5">
        <v>52.3</v>
      </c>
      <c r="DW51" s="5">
        <v>52.1</v>
      </c>
      <c r="DX51" s="5">
        <v>51.3</v>
      </c>
      <c r="DY51" s="5">
        <v>52.2</v>
      </c>
      <c r="DZ51" s="5">
        <v>54.2</v>
      </c>
      <c r="EA51" s="5">
        <v>54.7</v>
      </c>
      <c r="EB51" s="5">
        <v>55.1</v>
      </c>
      <c r="EC51" s="5">
        <v>55.5</v>
      </c>
      <c r="ED51" s="5">
        <v>56</v>
      </c>
      <c r="EE51" s="5">
        <v>55.5</v>
      </c>
      <c r="EF51" s="5">
        <v>55.9</v>
      </c>
      <c r="EG51" s="5">
        <v>55.4</v>
      </c>
      <c r="EH51" s="5">
        <v>55.6</v>
      </c>
      <c r="EI51" s="5">
        <v>55.5</v>
      </c>
      <c r="EJ51" s="5">
        <v>56</v>
      </c>
      <c r="EK51" s="5">
        <v>56.6</v>
      </c>
      <c r="EL51" s="5">
        <v>56.9</v>
      </c>
      <c r="EM51" s="5">
        <v>56.6</v>
      </c>
      <c r="EO51" s="8"/>
      <c r="EP51" s="9" t="s">
        <v>176</v>
      </c>
      <c r="EQ51" s="5">
        <v>50.3</v>
      </c>
      <c r="ER51" s="5">
        <v>52.5</v>
      </c>
      <c r="ES51" s="5">
        <v>52.5</v>
      </c>
      <c r="ET51" s="5">
        <v>56.4</v>
      </c>
      <c r="EU51" s="5">
        <v>57.2</v>
      </c>
      <c r="EV51" s="5">
        <v>53.3</v>
      </c>
      <c r="EW51" s="5">
        <v>57.4</v>
      </c>
      <c r="EX51" s="5">
        <v>55.7</v>
      </c>
      <c r="EY51" s="5">
        <v>58.5</v>
      </c>
      <c r="EZ51" s="5">
        <v>56.8</v>
      </c>
      <c r="FA51" s="5">
        <v>61.5</v>
      </c>
      <c r="FB51" s="5">
        <v>60.6</v>
      </c>
      <c r="FC51" s="5">
        <v>60</v>
      </c>
      <c r="FD51" s="5">
        <v>59.6</v>
      </c>
      <c r="FE51" s="5">
        <v>59.1</v>
      </c>
      <c r="FF51" s="5">
        <v>59.2</v>
      </c>
      <c r="FG51" s="5">
        <v>58.3</v>
      </c>
      <c r="FH51" s="5">
        <v>58</v>
      </c>
      <c r="FI51" s="5">
        <v>58.3</v>
      </c>
      <c r="FJ51" s="5">
        <v>58.6</v>
      </c>
      <c r="FK51" s="5">
        <v>59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177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177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177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177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177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177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177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178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178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178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178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178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178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178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2"/>
  <sheetViews>
    <sheetView workbookViewId="0">
      <selection activeCell="G21" sqref="G21"/>
    </sheetView>
  </sheetViews>
  <sheetFormatPr defaultColWidth="9" defaultRowHeight="12.5"/>
  <cols>
    <col min="2" max="2" width="28.5454545454545" customWidth="1"/>
    <col min="3" max="3" width="9.54545454545454" customWidth="1"/>
    <col min="4" max="4" width="10.5454545454545" customWidth="1"/>
  </cols>
  <sheetData>
    <row r="2" ht="14.5" spans="3:7">
      <c r="C2" s="41"/>
      <c r="D2" s="42" t="s">
        <v>79</v>
      </c>
      <c r="E2" s="41"/>
      <c r="F2" s="41"/>
      <c r="G2" s="41"/>
    </row>
    <row r="3" ht="15.25" spans="2:8">
      <c r="B3" s="43" t="s">
        <v>46</v>
      </c>
      <c r="C3" s="43" t="s">
        <v>101</v>
      </c>
      <c r="D3" s="43" t="s">
        <v>102</v>
      </c>
      <c r="E3" s="44" t="s">
        <v>112</v>
      </c>
      <c r="F3" s="44" t="s">
        <v>179</v>
      </c>
      <c r="G3" s="44" t="s">
        <v>113</v>
      </c>
      <c r="H3" s="45" t="s">
        <v>180</v>
      </c>
    </row>
    <row r="4" ht="16.25" spans="2:16">
      <c r="B4" s="17" t="s">
        <v>53</v>
      </c>
      <c r="C4" s="46" t="s">
        <v>181</v>
      </c>
      <c r="D4" s="46" t="s">
        <v>11</v>
      </c>
      <c r="E4" s="47">
        <v>1</v>
      </c>
      <c r="F4" s="41">
        <v>1</v>
      </c>
      <c r="G4" s="41">
        <v>1</v>
      </c>
      <c r="K4" s="60" t="s">
        <v>64</v>
      </c>
      <c r="L4" s="60"/>
      <c r="M4" s="60"/>
      <c r="N4" s="60"/>
      <c r="O4" s="60" t="s">
        <v>182</v>
      </c>
      <c r="P4" s="60"/>
    </row>
    <row r="5" ht="14.5" spans="2:8">
      <c r="B5" s="17" t="s">
        <v>183</v>
      </c>
      <c r="C5" s="41" t="s">
        <v>15</v>
      </c>
      <c r="D5" s="41" t="s">
        <v>13</v>
      </c>
      <c r="E5" s="48">
        <v>1</v>
      </c>
      <c r="F5" s="41">
        <v>31.536</v>
      </c>
      <c r="G5" s="48">
        <v>1</v>
      </c>
      <c r="H5" s="49">
        <v>0.8</v>
      </c>
    </row>
    <row r="6" ht="14.5" spans="2:8">
      <c r="B6" s="17" t="s">
        <v>57</v>
      </c>
      <c r="C6" s="41" t="s">
        <v>184</v>
      </c>
      <c r="D6" s="41" t="s">
        <v>16</v>
      </c>
      <c r="E6" s="48">
        <v>1</v>
      </c>
      <c r="F6" s="41">
        <v>1</v>
      </c>
      <c r="G6" s="41">
        <v>1</v>
      </c>
      <c r="H6" s="41"/>
    </row>
    <row r="7" ht="14.5" spans="2:11">
      <c r="B7" s="17" t="s">
        <v>58</v>
      </c>
      <c r="C7" s="50" t="s">
        <v>185</v>
      </c>
      <c r="D7" s="51" t="s">
        <v>18</v>
      </c>
      <c r="E7" s="52">
        <v>1</v>
      </c>
      <c r="F7" s="41">
        <v>1</v>
      </c>
      <c r="G7" s="41">
        <v>1</v>
      </c>
      <c r="H7" s="41"/>
      <c r="K7" s="61" t="s">
        <v>186</v>
      </c>
    </row>
    <row r="8" ht="14.5" spans="2:8">
      <c r="B8" s="17" t="s">
        <v>59</v>
      </c>
      <c r="C8" s="41" t="s">
        <v>187</v>
      </c>
      <c r="D8" s="41" t="s">
        <v>19</v>
      </c>
      <c r="E8" s="48">
        <v>1</v>
      </c>
      <c r="F8" s="41">
        <v>1</v>
      </c>
      <c r="G8" s="41">
        <v>1</v>
      </c>
      <c r="H8" s="41"/>
    </row>
    <row r="9" ht="15.5" spans="2:11">
      <c r="B9" s="17" t="s">
        <v>60</v>
      </c>
      <c r="C9" s="53" t="s">
        <v>184</v>
      </c>
      <c r="D9" s="54" t="s">
        <v>20</v>
      </c>
      <c r="E9" s="55">
        <v>1</v>
      </c>
      <c r="F9" s="41">
        <v>1</v>
      </c>
      <c r="G9" s="41">
        <v>1</v>
      </c>
      <c r="H9" s="41"/>
      <c r="K9" s="62" t="s">
        <v>188</v>
      </c>
    </row>
    <row r="10" ht="14.5" spans="2:8">
      <c r="B10" s="17" t="s">
        <v>61</v>
      </c>
      <c r="C10" s="41" t="s">
        <v>189</v>
      </c>
      <c r="D10" s="41" t="s">
        <v>21</v>
      </c>
      <c r="E10" s="48">
        <v>1</v>
      </c>
      <c r="F10" s="41">
        <v>1</v>
      </c>
      <c r="G10" s="41">
        <v>1</v>
      </c>
      <c r="H10" s="41"/>
    </row>
    <row r="11" ht="14.5" spans="2:8">
      <c r="B11" s="17" t="s">
        <v>62</v>
      </c>
      <c r="C11" s="46" t="s">
        <v>190</v>
      </c>
      <c r="D11" s="56" t="s">
        <v>23</v>
      </c>
      <c r="E11" s="47">
        <v>1</v>
      </c>
      <c r="F11" s="41">
        <v>1</v>
      </c>
      <c r="G11" s="41">
        <v>1</v>
      </c>
      <c r="H11" s="41"/>
    </row>
    <row r="12" ht="14.5" spans="2:8">
      <c r="B12" s="17" t="s">
        <v>63</v>
      </c>
      <c r="C12" s="57" t="s">
        <v>191</v>
      </c>
      <c r="D12" s="56" t="s">
        <v>25</v>
      </c>
      <c r="E12" s="47">
        <v>1</v>
      </c>
      <c r="F12" s="41">
        <v>1</v>
      </c>
      <c r="G12" s="48">
        <v>1</v>
      </c>
      <c r="H12" s="41"/>
    </row>
    <row r="13" ht="14.5" spans="2:8">
      <c r="B13" s="17"/>
      <c r="C13" s="57"/>
      <c r="E13" s="47"/>
      <c r="F13" s="41"/>
      <c r="G13" s="48"/>
      <c r="H13" s="41"/>
    </row>
    <row r="14" ht="14.5" spans="2:7">
      <c r="B14" s="41"/>
      <c r="C14" s="41"/>
      <c r="D14" s="41"/>
      <c r="E14" s="41"/>
      <c r="F14" s="41"/>
      <c r="G14" s="41"/>
    </row>
    <row r="15" ht="14.5" spans="2:7">
      <c r="B15" s="54"/>
      <c r="C15" s="54"/>
      <c r="D15" s="54"/>
      <c r="E15" s="54"/>
      <c r="F15" s="54"/>
      <c r="G15" s="54"/>
    </row>
    <row r="16" ht="14.5" spans="2:7">
      <c r="B16" s="41"/>
      <c r="C16" s="41"/>
      <c r="D16" s="41"/>
      <c r="E16" s="48"/>
      <c r="F16" s="41"/>
      <c r="G16" s="58"/>
    </row>
    <row r="17" ht="14.5" spans="2:7">
      <c r="B17" s="41"/>
      <c r="C17" s="41"/>
      <c r="D17" s="41"/>
      <c r="E17" s="41"/>
      <c r="F17" s="41"/>
      <c r="G17" s="41"/>
    </row>
    <row r="18" ht="14.5" spans="2:7">
      <c r="B18" s="41"/>
      <c r="C18" s="41"/>
      <c r="D18" s="41"/>
      <c r="E18" s="41"/>
      <c r="F18" s="41"/>
      <c r="G18" s="41"/>
    </row>
    <row r="22" ht="14.5" spans="2:2">
      <c r="B22" s="59" t="s">
        <v>192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B50" sqref="B50"/>
    </sheetView>
  </sheetViews>
  <sheetFormatPr defaultColWidth="9" defaultRowHeight="12.5"/>
  <cols>
    <col min="2" max="2" width="39.1818181818182" customWidth="1"/>
    <col min="3" max="3" width="11.1818181818182" customWidth="1"/>
    <col min="4" max="5" width="15" customWidth="1"/>
    <col min="12" max="18" width="9" style="23"/>
  </cols>
  <sheetData>
    <row r="1" ht="14.5" spans="1:11">
      <c r="A1" s="24" t="s">
        <v>193</v>
      </c>
      <c r="B1" s="25"/>
      <c r="C1" s="26"/>
      <c r="D1" s="26"/>
      <c r="E1" s="26"/>
      <c r="F1" s="26"/>
      <c r="G1" s="26"/>
      <c r="H1" s="26"/>
      <c r="I1" s="26"/>
      <c r="J1" s="26"/>
      <c r="K1" s="26"/>
    </row>
    <row r="2" ht="14.5" spans="1:11">
      <c r="A2" s="27"/>
      <c r="B2" s="27"/>
      <c r="C2" s="27"/>
      <c r="D2" s="28" t="s">
        <v>194</v>
      </c>
      <c r="E2" s="27"/>
      <c r="F2" s="27"/>
      <c r="G2" s="27"/>
      <c r="H2" s="27"/>
      <c r="I2" s="27"/>
      <c r="J2" s="27"/>
      <c r="K2" s="27"/>
    </row>
    <row r="3" ht="14.5" spans="1:11">
      <c r="A3" s="26"/>
      <c r="B3" s="24" t="s">
        <v>46</v>
      </c>
      <c r="C3" s="24" t="s">
        <v>101</v>
      </c>
      <c r="D3" s="24" t="s">
        <v>102</v>
      </c>
      <c r="E3" s="29" t="s">
        <v>81</v>
      </c>
      <c r="F3" s="29" t="s">
        <v>82</v>
      </c>
      <c r="G3" s="29" t="s">
        <v>83</v>
      </c>
      <c r="H3" s="29" t="s">
        <v>84</v>
      </c>
      <c r="I3" s="29" t="s">
        <v>85</v>
      </c>
      <c r="J3" s="29" t="s">
        <v>86</v>
      </c>
      <c r="K3" s="29" t="s">
        <v>87</v>
      </c>
    </row>
    <row r="4" ht="16.25" spans="1:16">
      <c r="A4" s="26"/>
      <c r="B4" t="s">
        <v>76</v>
      </c>
      <c r="C4" t="s">
        <v>185</v>
      </c>
      <c r="D4" t="s">
        <v>26</v>
      </c>
      <c r="E4">
        <v>0.83</v>
      </c>
      <c r="F4">
        <v>0.83</v>
      </c>
      <c r="G4">
        <v>0.83</v>
      </c>
      <c r="H4">
        <v>0.83</v>
      </c>
      <c r="I4">
        <v>0.83</v>
      </c>
      <c r="J4">
        <v>0.83</v>
      </c>
      <c r="K4">
        <v>0.83</v>
      </c>
      <c r="L4" s="40"/>
      <c r="M4" s="40"/>
      <c r="N4" s="40"/>
      <c r="O4" s="40"/>
      <c r="P4" s="40"/>
    </row>
    <row r="5" ht="14.5" spans="2:11">
      <c r="B5" t="s">
        <v>77</v>
      </c>
      <c r="C5" s="30" t="s">
        <v>189</v>
      </c>
      <c r="D5" t="s">
        <v>26</v>
      </c>
      <c r="E5">
        <v>0.795</v>
      </c>
      <c r="F5">
        <v>0.795</v>
      </c>
      <c r="G5">
        <v>0.795</v>
      </c>
      <c r="H5">
        <v>0.795</v>
      </c>
      <c r="I5">
        <v>0.795</v>
      </c>
      <c r="J5">
        <v>0.795</v>
      </c>
      <c r="K5">
        <v>0.795</v>
      </c>
    </row>
    <row r="6" spans="2:11">
      <c r="B6" t="s">
        <v>78</v>
      </c>
      <c r="C6" t="s">
        <v>184</v>
      </c>
      <c r="D6" t="s">
        <v>26</v>
      </c>
      <c r="E6">
        <v>0.785</v>
      </c>
      <c r="F6">
        <v>0.785</v>
      </c>
      <c r="G6">
        <v>0.785</v>
      </c>
      <c r="H6">
        <v>0.785</v>
      </c>
      <c r="I6">
        <v>0.785</v>
      </c>
      <c r="J6">
        <v>0.785</v>
      </c>
      <c r="K6">
        <v>0.785</v>
      </c>
    </row>
    <row r="10" spans="4:4">
      <c r="D10" s="14"/>
    </row>
    <row r="12" ht="14.5" spans="1:11">
      <c r="A12" s="27"/>
      <c r="B12" s="27"/>
      <c r="C12" s="27"/>
      <c r="D12" s="28" t="s">
        <v>195</v>
      </c>
      <c r="E12" s="27"/>
      <c r="F12" s="27"/>
      <c r="G12" s="27"/>
      <c r="H12" s="27"/>
      <c r="I12" s="27"/>
      <c r="J12" s="27"/>
      <c r="K12" s="27"/>
    </row>
    <row r="13" ht="14.5" spans="1:11">
      <c r="A13" s="26"/>
      <c r="B13" s="24" t="s">
        <v>46</v>
      </c>
      <c r="C13" s="24" t="s">
        <v>101</v>
      </c>
      <c r="D13" s="24" t="s">
        <v>102</v>
      </c>
      <c r="E13" s="29" t="s">
        <v>81</v>
      </c>
      <c r="F13" s="29" t="s">
        <v>82</v>
      </c>
      <c r="G13" s="29" t="s">
        <v>83</v>
      </c>
      <c r="H13" s="29" t="s">
        <v>84</v>
      </c>
      <c r="I13" s="29" t="s">
        <v>85</v>
      </c>
      <c r="J13" s="29" t="s">
        <v>86</v>
      </c>
      <c r="K13" s="29" t="s">
        <v>87</v>
      </c>
    </row>
    <row r="14" ht="13" spans="2:11">
      <c r="B14" t="s">
        <v>76</v>
      </c>
      <c r="C14" t="s">
        <v>185</v>
      </c>
      <c r="D14" t="s">
        <v>26</v>
      </c>
      <c r="E14" s="31">
        <v>1</v>
      </c>
      <c r="F14" s="31">
        <v>1</v>
      </c>
      <c r="G14" s="31">
        <v>1</v>
      </c>
      <c r="H14" s="31">
        <v>1</v>
      </c>
      <c r="I14" s="31">
        <v>1</v>
      </c>
      <c r="J14" s="31">
        <v>1</v>
      </c>
      <c r="K14" s="31">
        <v>1</v>
      </c>
    </row>
    <row r="15" ht="14.5" spans="2:11">
      <c r="B15" t="s">
        <v>77</v>
      </c>
      <c r="C15" s="30" t="s">
        <v>189</v>
      </c>
      <c r="D15" t="s">
        <v>26</v>
      </c>
      <c r="E15" s="26">
        <v>1</v>
      </c>
      <c r="F15" s="26">
        <v>1</v>
      </c>
      <c r="G15" s="26">
        <v>1</v>
      </c>
      <c r="H15" s="26">
        <v>1</v>
      </c>
      <c r="I15" s="26">
        <v>1</v>
      </c>
      <c r="J15" s="26">
        <v>1</v>
      </c>
      <c r="K15" s="26">
        <v>1</v>
      </c>
    </row>
    <row r="16" ht="13" spans="2:11">
      <c r="B16" t="s">
        <v>78</v>
      </c>
      <c r="C16" t="s">
        <v>184</v>
      </c>
      <c r="D16" t="s">
        <v>26</v>
      </c>
      <c r="E16" s="31">
        <v>1</v>
      </c>
      <c r="F16" s="31">
        <v>1</v>
      </c>
      <c r="G16" s="31">
        <v>1</v>
      </c>
      <c r="H16" s="31">
        <v>1</v>
      </c>
      <c r="I16" s="31">
        <v>1</v>
      </c>
      <c r="J16" s="31">
        <v>1</v>
      </c>
      <c r="K16" s="31">
        <v>1</v>
      </c>
    </row>
    <row r="19" ht="14.5" spans="1:11">
      <c r="A19" s="23"/>
      <c r="B19" s="26"/>
      <c r="C19" s="26"/>
      <c r="D19" s="25"/>
      <c r="E19" s="26"/>
      <c r="F19" s="26"/>
      <c r="G19" s="26"/>
      <c r="H19" s="26"/>
      <c r="I19" s="26"/>
      <c r="J19" s="26"/>
      <c r="K19" s="26"/>
    </row>
    <row r="20" ht="14.5" spans="1:11">
      <c r="A20" s="23"/>
      <c r="B20" s="25"/>
      <c r="C20" s="25"/>
      <c r="D20" s="25"/>
      <c r="E20" s="32"/>
      <c r="F20" s="32"/>
      <c r="G20" s="32"/>
      <c r="H20" s="32"/>
      <c r="I20" s="32"/>
      <c r="J20" s="32"/>
      <c r="K20" s="32"/>
    </row>
    <row r="21" ht="14.5" spans="1:11">
      <c r="A21" s="33"/>
      <c r="B21" s="27"/>
      <c r="C21" s="27"/>
      <c r="D21" s="28" t="s">
        <v>196</v>
      </c>
      <c r="E21" s="27"/>
      <c r="F21" s="27"/>
      <c r="G21" s="27"/>
      <c r="H21" s="27"/>
      <c r="I21" s="27"/>
      <c r="J21" s="27"/>
      <c r="K21" s="27"/>
    </row>
    <row r="22" ht="14.5" spans="2:11">
      <c r="B22" s="24" t="s">
        <v>46</v>
      </c>
      <c r="C22" s="24" t="s">
        <v>101</v>
      </c>
      <c r="D22" s="24" t="s">
        <v>102</v>
      </c>
      <c r="E22" s="29" t="s">
        <v>81</v>
      </c>
      <c r="F22" s="29" t="s">
        <v>82</v>
      </c>
      <c r="G22" s="29" t="s">
        <v>83</v>
      </c>
      <c r="H22" s="29" t="s">
        <v>84</v>
      </c>
      <c r="I22" s="29" t="s">
        <v>85</v>
      </c>
      <c r="J22" s="29" t="s">
        <v>86</v>
      </c>
      <c r="K22" s="29" t="s">
        <v>87</v>
      </c>
    </row>
    <row r="23" spans="2:11">
      <c r="B23" t="s">
        <v>76</v>
      </c>
      <c r="C23" t="s">
        <v>185</v>
      </c>
      <c r="D23" t="s">
        <v>26</v>
      </c>
      <c r="E23" s="24">
        <v>30</v>
      </c>
      <c r="F23" s="24">
        <v>30</v>
      </c>
      <c r="G23" s="24">
        <v>30</v>
      </c>
      <c r="H23" s="24">
        <v>30</v>
      </c>
      <c r="I23" s="24">
        <v>30</v>
      </c>
      <c r="J23" s="24">
        <v>30</v>
      </c>
      <c r="K23" s="24">
        <v>30</v>
      </c>
    </row>
    <row r="24" ht="14.5" spans="2:11">
      <c r="B24" t="s">
        <v>77</v>
      </c>
      <c r="C24" s="30" t="s">
        <v>189</v>
      </c>
      <c r="D24" t="s">
        <v>26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</row>
    <row r="25" spans="2:11">
      <c r="B25" t="s">
        <v>78</v>
      </c>
      <c r="C25" t="s">
        <v>184</v>
      </c>
      <c r="D25" t="s">
        <v>26</v>
      </c>
      <c r="E25" s="24">
        <v>30</v>
      </c>
      <c r="F25" s="24">
        <v>30</v>
      </c>
      <c r="G25" s="24">
        <v>30</v>
      </c>
      <c r="H25" s="24">
        <v>30</v>
      </c>
      <c r="I25" s="24">
        <v>30</v>
      </c>
      <c r="J25" s="24">
        <v>30</v>
      </c>
      <c r="K25" s="24">
        <v>30</v>
      </c>
    </row>
    <row r="31" ht="14.5" spans="1:11">
      <c r="A31" s="26"/>
      <c r="B31" s="24"/>
      <c r="C31" s="26"/>
      <c r="D31" s="26"/>
      <c r="E31" s="26"/>
      <c r="F31" s="26"/>
      <c r="G31" s="26"/>
      <c r="H31" s="26"/>
      <c r="I31" s="26"/>
      <c r="J31" s="26"/>
      <c r="K31" s="26"/>
    </row>
    <row r="32" ht="14.5" spans="1:11">
      <c r="A32" s="26"/>
      <c r="B32" s="27"/>
      <c r="C32" s="27"/>
      <c r="D32" s="28" t="s">
        <v>197</v>
      </c>
      <c r="E32" s="27"/>
      <c r="F32" s="27"/>
      <c r="G32" s="27"/>
      <c r="H32" s="27"/>
      <c r="I32" s="27"/>
      <c r="J32" s="27"/>
      <c r="K32" s="27"/>
    </row>
    <row r="33" ht="14.5" spans="1:11">
      <c r="A33" s="26"/>
      <c r="B33" s="24" t="s">
        <v>46</v>
      </c>
      <c r="C33" s="24" t="s">
        <v>101</v>
      </c>
      <c r="D33" s="24" t="s">
        <v>102</v>
      </c>
      <c r="E33" s="29" t="s">
        <v>81</v>
      </c>
      <c r="F33" s="29" t="s">
        <v>82</v>
      </c>
      <c r="G33" s="29" t="s">
        <v>83</v>
      </c>
      <c r="H33" s="29" t="s">
        <v>84</v>
      </c>
      <c r="I33" s="29" t="s">
        <v>85</v>
      </c>
      <c r="J33" s="29" t="s">
        <v>86</v>
      </c>
      <c r="K33" s="29" t="s">
        <v>87</v>
      </c>
    </row>
    <row r="34" ht="14.5" spans="1:11">
      <c r="A34" s="26"/>
      <c r="B34" t="s">
        <v>76</v>
      </c>
      <c r="C34" t="s">
        <v>185</v>
      </c>
      <c r="D34" t="s">
        <v>26</v>
      </c>
      <c r="E34" s="24">
        <v>0.905</v>
      </c>
      <c r="F34" s="24">
        <v>0.905</v>
      </c>
      <c r="G34" s="24">
        <v>0.905</v>
      </c>
      <c r="H34" s="24">
        <v>0.905</v>
      </c>
      <c r="I34" s="24">
        <v>0.905</v>
      </c>
      <c r="J34" s="24">
        <v>0.905</v>
      </c>
      <c r="K34" s="24">
        <v>0.905</v>
      </c>
    </row>
    <row r="35" ht="14.5" spans="1:11">
      <c r="A35" s="26"/>
      <c r="B35" t="s">
        <v>77</v>
      </c>
      <c r="C35" s="30" t="s">
        <v>189</v>
      </c>
      <c r="D35" t="s">
        <v>26</v>
      </c>
      <c r="E35">
        <v>0.905</v>
      </c>
      <c r="F35">
        <v>0.905</v>
      </c>
      <c r="G35">
        <v>0.905</v>
      </c>
      <c r="H35">
        <v>0.905</v>
      </c>
      <c r="I35">
        <v>0.905</v>
      </c>
      <c r="J35">
        <v>0.905</v>
      </c>
      <c r="K35">
        <v>0.905</v>
      </c>
    </row>
    <row r="36" ht="14.5" spans="1:11">
      <c r="A36" s="26"/>
      <c r="B36" t="s">
        <v>78</v>
      </c>
      <c r="C36" t="s">
        <v>184</v>
      </c>
      <c r="D36" t="s">
        <v>26</v>
      </c>
      <c r="E36" s="24">
        <v>0.905</v>
      </c>
      <c r="F36" s="24">
        <v>0.905</v>
      </c>
      <c r="G36" s="24">
        <v>0.905</v>
      </c>
      <c r="H36" s="24">
        <v>0.905</v>
      </c>
      <c r="I36" s="24">
        <v>0.905</v>
      </c>
      <c r="J36" s="24">
        <v>0.905</v>
      </c>
      <c r="K36" s="24">
        <v>0.905</v>
      </c>
    </row>
    <row r="37" ht="14.5" spans="1:11">
      <c r="A37" s="26"/>
      <c r="B37" s="26"/>
      <c r="C37" s="25"/>
      <c r="D37" s="26"/>
      <c r="E37" s="26"/>
      <c r="F37" s="34"/>
      <c r="G37" s="34"/>
      <c r="H37" s="34"/>
      <c r="I37" s="34"/>
      <c r="J37" s="34"/>
      <c r="K37" s="34"/>
    </row>
    <row r="38" ht="14.5" spans="1:11">
      <c r="A38" s="26"/>
      <c r="B38" s="26"/>
      <c r="C38" s="25"/>
      <c r="D38" s="26"/>
      <c r="E38" s="26"/>
      <c r="F38" s="35"/>
      <c r="G38" s="35"/>
      <c r="H38" s="35"/>
      <c r="I38" s="35"/>
      <c r="J38" s="35"/>
      <c r="K38" s="35"/>
    </row>
    <row r="39" ht="14.5" spans="1:11">
      <c r="A39" s="36"/>
      <c r="B39" s="36"/>
      <c r="C39" s="37"/>
      <c r="D39" s="36"/>
      <c r="E39" s="36"/>
      <c r="F39" s="38"/>
      <c r="G39" s="38"/>
      <c r="H39" s="38"/>
      <c r="I39" s="38"/>
      <c r="J39" s="38"/>
      <c r="K39" s="38"/>
    </row>
    <row r="40" spans="1:1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ht="14.5" spans="1:11">
      <c r="A42" s="26"/>
      <c r="B42" s="26"/>
      <c r="C42" s="26"/>
      <c r="D42" s="30" t="s">
        <v>198</v>
      </c>
      <c r="E42" s="25"/>
      <c r="F42" s="26"/>
      <c r="G42" s="26"/>
      <c r="H42" s="26"/>
      <c r="I42" s="26"/>
      <c r="J42" s="26"/>
      <c r="K42" s="26"/>
    </row>
    <row r="43" ht="14.5" spans="1:11">
      <c r="A43" s="26"/>
      <c r="B43" s="24" t="s">
        <v>46</v>
      </c>
      <c r="C43" s="24" t="s">
        <v>101</v>
      </c>
      <c r="D43" s="24" t="s">
        <v>102</v>
      </c>
      <c r="E43" s="29" t="s">
        <v>81</v>
      </c>
      <c r="F43" s="29" t="s">
        <v>82</v>
      </c>
      <c r="G43" s="29" t="s">
        <v>83</v>
      </c>
      <c r="H43" s="29" t="s">
        <v>84</v>
      </c>
      <c r="I43" s="29" t="s">
        <v>85</v>
      </c>
      <c r="J43" s="29" t="s">
        <v>86</v>
      </c>
      <c r="K43" s="29" t="s">
        <v>87</v>
      </c>
    </row>
    <row r="44" ht="14.5" spans="1:11">
      <c r="A44" s="26"/>
      <c r="B44" t="s">
        <v>76</v>
      </c>
      <c r="C44" t="s">
        <v>185</v>
      </c>
      <c r="D44" t="s">
        <v>26</v>
      </c>
      <c r="E44" s="24">
        <f t="shared" ref="E44:I44" si="0">(112+95)/2</f>
        <v>103.5</v>
      </c>
      <c r="F44" s="24">
        <f t="shared" ref="F44:J44" si="1">E44</f>
        <v>103.5</v>
      </c>
      <c r="G44" s="24">
        <f t="shared" si="0"/>
        <v>103.5</v>
      </c>
      <c r="H44" s="24">
        <f t="shared" si="1"/>
        <v>103.5</v>
      </c>
      <c r="I44" s="24">
        <f t="shared" si="0"/>
        <v>103.5</v>
      </c>
      <c r="J44" s="24">
        <f t="shared" si="1"/>
        <v>103.5</v>
      </c>
      <c r="K44" s="24">
        <f>(112+95)/2</f>
        <v>103.5</v>
      </c>
    </row>
    <row r="45" ht="14.5" spans="1:11">
      <c r="A45" s="26"/>
      <c r="B45" t="s">
        <v>77</v>
      </c>
      <c r="C45" s="30" t="s">
        <v>189</v>
      </c>
      <c r="D45" t="s">
        <v>26</v>
      </c>
      <c r="E45">
        <f t="shared" ref="E45:K45" si="2">E44</f>
        <v>103.5</v>
      </c>
      <c r="F45">
        <f t="shared" si="2"/>
        <v>103.5</v>
      </c>
      <c r="G45">
        <f t="shared" si="2"/>
        <v>103.5</v>
      </c>
      <c r="H45">
        <f t="shared" si="2"/>
        <v>103.5</v>
      </c>
      <c r="I45">
        <f t="shared" si="2"/>
        <v>103.5</v>
      </c>
      <c r="J45">
        <f t="shared" si="2"/>
        <v>103.5</v>
      </c>
      <c r="K45">
        <f t="shared" si="2"/>
        <v>103.5</v>
      </c>
    </row>
    <row r="46" ht="14.5" spans="1:11">
      <c r="A46" s="26"/>
      <c r="B46" t="s">
        <v>78</v>
      </c>
      <c r="C46" t="s">
        <v>184</v>
      </c>
      <c r="D46" t="s">
        <v>26</v>
      </c>
      <c r="E46">
        <f t="shared" ref="E46:K46" si="3">E45</f>
        <v>103.5</v>
      </c>
      <c r="F46">
        <f t="shared" si="3"/>
        <v>103.5</v>
      </c>
      <c r="G46">
        <f t="shared" si="3"/>
        <v>103.5</v>
      </c>
      <c r="H46">
        <f t="shared" si="3"/>
        <v>103.5</v>
      </c>
      <c r="I46">
        <f t="shared" si="3"/>
        <v>103.5</v>
      </c>
      <c r="J46">
        <f t="shared" si="3"/>
        <v>103.5</v>
      </c>
      <c r="K46">
        <f t="shared" si="3"/>
        <v>103.5</v>
      </c>
    </row>
    <row r="47" ht="14.5" spans="1:11">
      <c r="A47" s="26"/>
      <c r="B47" s="26"/>
      <c r="C47" s="25"/>
      <c r="D47" s="25"/>
      <c r="E47" s="25"/>
      <c r="F47" s="26"/>
      <c r="G47" s="26"/>
      <c r="H47" s="26"/>
      <c r="I47" s="26"/>
      <c r="J47" s="26"/>
      <c r="K47" s="26"/>
    </row>
    <row r="48" ht="14.5" spans="1:11">
      <c r="A48" s="26"/>
      <c r="B48" s="26"/>
      <c r="C48" s="25"/>
      <c r="D48" s="39"/>
      <c r="E48" s="25"/>
      <c r="F48" s="26"/>
      <c r="G48" s="26"/>
      <c r="H48" s="26"/>
      <c r="I48" s="26"/>
      <c r="J48" s="26"/>
      <c r="K48" s="26"/>
    </row>
    <row r="49" ht="14.5" spans="1:11">
      <c r="A49" s="26"/>
      <c r="B49" s="26"/>
      <c r="C49" s="25"/>
      <c r="D49" s="25"/>
      <c r="E49" s="25"/>
      <c r="F49" s="25"/>
      <c r="G49" s="25"/>
      <c r="H49" s="25"/>
      <c r="I49" s="25"/>
      <c r="J49" s="25"/>
      <c r="K49" s="25"/>
    </row>
    <row r="50" ht="14.5" spans="1:11">
      <c r="A50" s="26"/>
      <c r="B50" s="26"/>
      <c r="C50" s="25"/>
      <c r="D50" s="25"/>
      <c r="E50" s="25"/>
      <c r="F50" s="26"/>
      <c r="G50" s="26"/>
      <c r="H50" s="26"/>
      <c r="I50" s="26"/>
      <c r="J50" s="26"/>
      <c r="K50" s="26"/>
    </row>
    <row r="51" ht="14.5" spans="1:11">
      <c r="A51" s="26"/>
      <c r="B51" s="26"/>
      <c r="C51" s="26"/>
      <c r="D51" s="26"/>
      <c r="E51" s="25"/>
      <c r="F51" s="26"/>
      <c r="G51" s="26"/>
      <c r="H51" s="26"/>
      <c r="I51" s="26"/>
      <c r="J51" s="26"/>
      <c r="K51" s="26"/>
    </row>
    <row r="52" ht="14.5" spans="1:11">
      <c r="A52" s="26"/>
      <c r="B52" s="26"/>
      <c r="C52" s="25"/>
      <c r="D52" s="25"/>
      <c r="E52" s="26"/>
      <c r="F52" s="26"/>
      <c r="G52" s="26"/>
      <c r="H52" s="26"/>
      <c r="I52" s="26"/>
      <c r="J52" s="26"/>
      <c r="K52" s="26"/>
    </row>
    <row r="53" ht="14.5" spans="1:11">
      <c r="A53" s="25"/>
      <c r="B53" s="25"/>
      <c r="C53" s="26"/>
      <c r="D53" s="26"/>
      <c r="E53" s="25"/>
      <c r="F53" s="26"/>
      <c r="G53" s="26"/>
      <c r="H53" s="26"/>
      <c r="I53" s="26"/>
      <c r="J53" s="26"/>
      <c r="K53" s="26"/>
    </row>
    <row r="54" ht="14.5" spans="1:11">
      <c r="A54" s="25"/>
      <c r="B54" s="25"/>
      <c r="C54" s="25"/>
      <c r="D54" s="26"/>
      <c r="E54" s="26"/>
      <c r="F54" s="26"/>
      <c r="G54" s="26"/>
      <c r="H54" s="26"/>
      <c r="I54" s="26"/>
      <c r="J54" s="26"/>
      <c r="K54" s="26"/>
    </row>
    <row r="55" ht="14.5" spans="1:11">
      <c r="A55" s="25"/>
      <c r="B55" s="25"/>
      <c r="C55" s="25"/>
      <c r="D55" s="26"/>
      <c r="E55" s="26"/>
      <c r="F55" s="26"/>
      <c r="G55" s="26"/>
      <c r="H55" s="26"/>
      <c r="I55" s="26"/>
      <c r="J55" s="26"/>
      <c r="K55" s="26"/>
    </row>
    <row r="56" ht="14.5" spans="1:11">
      <c r="A56" s="25"/>
      <c r="B56" s="25"/>
      <c r="C56" s="26"/>
      <c r="D56" s="26"/>
      <c r="E56" s="25"/>
      <c r="F56" s="26"/>
      <c r="G56" s="26"/>
      <c r="H56" s="26"/>
      <c r="I56" s="26"/>
      <c r="J56" s="26"/>
      <c r="K56" s="26"/>
    </row>
    <row r="57" ht="14.5" spans="1:11">
      <c r="A57" s="25"/>
      <c r="B57" s="25"/>
      <c r="C57" s="25"/>
      <c r="D57" s="25"/>
      <c r="E57" s="25"/>
      <c r="F57" s="32"/>
      <c r="G57" s="32"/>
      <c r="H57" s="32"/>
      <c r="I57" s="32"/>
      <c r="J57" s="32"/>
      <c r="K57" s="32"/>
    </row>
    <row r="58" ht="14.5" spans="1:11">
      <c r="A58" s="23"/>
      <c r="B58" s="23"/>
      <c r="C58" s="25"/>
      <c r="D58" s="26"/>
      <c r="E58" s="26"/>
      <c r="F58" s="25"/>
      <c r="G58" s="25"/>
      <c r="H58" s="25"/>
      <c r="I58" s="25"/>
      <c r="J58" s="25"/>
      <c r="K58" s="25"/>
    </row>
    <row r="59" ht="14.5" spans="1:11">
      <c r="A59" s="25"/>
      <c r="B59" s="25"/>
      <c r="C59" s="25"/>
      <c r="D59" s="26"/>
      <c r="E59" s="26"/>
      <c r="F59" s="25"/>
      <c r="G59" s="25"/>
      <c r="H59" s="25"/>
      <c r="I59" s="25"/>
      <c r="J59" s="25"/>
      <c r="K59" s="25"/>
    </row>
    <row r="60" ht="14.5" spans="1:11">
      <c r="A60" s="25"/>
      <c r="B60" s="25"/>
      <c r="C60" s="25"/>
      <c r="D60" s="26"/>
      <c r="E60" s="26"/>
      <c r="F60" s="25"/>
      <c r="G60" s="25"/>
      <c r="H60" s="25"/>
      <c r="I60" s="25"/>
      <c r="J60" s="25"/>
      <c r="K60" s="25"/>
    </row>
    <row r="61" ht="14.5" spans="1:11">
      <c r="A61" s="25"/>
      <c r="B61" s="25"/>
      <c r="C61" s="25"/>
      <c r="D61" s="26"/>
      <c r="E61" s="26"/>
      <c r="F61" s="25"/>
      <c r="G61" s="25"/>
      <c r="H61" s="25"/>
      <c r="I61" s="25"/>
      <c r="J61" s="25"/>
      <c r="K61" s="25"/>
    </row>
    <row r="62" ht="14.5" spans="1:11">
      <c r="A62" s="25"/>
      <c r="B62" s="25"/>
      <c r="C62" s="25"/>
      <c r="D62" s="26"/>
      <c r="E62" s="26"/>
      <c r="F62" s="25"/>
      <c r="G62" s="25"/>
      <c r="H62" s="25"/>
      <c r="I62" s="25"/>
      <c r="J62" s="25"/>
      <c r="K62" s="25"/>
    </row>
    <row r="63" ht="14.5" spans="1:11">
      <c r="A63" s="25"/>
      <c r="B63" s="25"/>
      <c r="C63" s="25"/>
      <c r="D63" s="26"/>
      <c r="E63" s="26"/>
      <c r="F63" s="25"/>
      <c r="G63" s="25"/>
      <c r="H63" s="25"/>
      <c r="I63" s="25"/>
      <c r="J63" s="25"/>
      <c r="K63" s="25"/>
    </row>
    <row r="64" ht="14.5" spans="1:11">
      <c r="A64" s="25"/>
      <c r="B64" s="25"/>
      <c r="C64" s="25"/>
      <c r="D64" s="26"/>
      <c r="E64" s="26"/>
      <c r="F64" s="25"/>
      <c r="G64" s="25"/>
      <c r="H64" s="25"/>
      <c r="I64" s="25"/>
      <c r="J64" s="25"/>
      <c r="K64" s="25"/>
    </row>
    <row r="65" spans="1:11">
      <c r="A65" s="25"/>
      <c r="B65" s="25"/>
      <c r="C65" s="23"/>
      <c r="D65" s="23"/>
      <c r="E65" s="23"/>
      <c r="F65" s="23"/>
      <c r="G65" s="23"/>
      <c r="H65" s="23"/>
      <c r="I65" s="23"/>
      <c r="J65" s="23"/>
      <c r="K65" s="23"/>
    </row>
    <row r="66" ht="14.5" spans="1:11">
      <c r="A66" s="25"/>
      <c r="B66" s="25"/>
      <c r="C66" s="26"/>
      <c r="D66" s="26"/>
      <c r="E66" s="25"/>
      <c r="F66" s="26"/>
      <c r="G66" s="26"/>
      <c r="H66" s="26"/>
      <c r="I66" s="26"/>
      <c r="J66" s="26"/>
      <c r="K66" s="26"/>
    </row>
    <row r="67" ht="14.5" spans="1:11">
      <c r="A67" s="25"/>
      <c r="B67" s="25"/>
      <c r="C67" s="25"/>
      <c r="D67" s="25"/>
      <c r="E67" s="25"/>
      <c r="F67" s="32"/>
      <c r="G67" s="32"/>
      <c r="H67" s="32"/>
      <c r="I67" s="32"/>
      <c r="J67" s="32"/>
      <c r="K67" s="32"/>
    </row>
    <row r="68" ht="13" spans="1:11">
      <c r="A68" s="25"/>
      <c r="B68" s="25"/>
      <c r="C68" s="25"/>
      <c r="D68" s="39"/>
      <c r="E68" s="25"/>
      <c r="F68" s="25"/>
      <c r="G68" s="25"/>
      <c r="H68" s="25"/>
      <c r="I68" s="25"/>
      <c r="J68" s="25"/>
      <c r="K68" s="25"/>
    </row>
    <row r="69" spans="1:11">
      <c r="A69" s="25"/>
      <c r="B69" s="25"/>
      <c r="C69" s="25"/>
      <c r="D69" s="23"/>
      <c r="E69" s="23"/>
      <c r="F69" s="23"/>
      <c r="G69" s="23"/>
      <c r="H69" s="23"/>
      <c r="I69" s="23"/>
      <c r="J69" s="23"/>
      <c r="K69" s="23"/>
    </row>
    <row r="70" spans="1:11">
      <c r="A70" s="25"/>
      <c r="B70" s="25"/>
      <c r="C70" s="25"/>
      <c r="D70" s="23"/>
      <c r="E70" s="23"/>
      <c r="F70" s="23"/>
      <c r="G70" s="23"/>
      <c r="H70" s="23"/>
      <c r="I70" s="23"/>
      <c r="J70" s="23"/>
      <c r="K70" s="23"/>
    </row>
    <row r="71" spans="1:11">
      <c r="A71" s="25"/>
      <c r="B71" s="25"/>
      <c r="C71" s="25"/>
      <c r="D71" s="23"/>
      <c r="E71" s="23"/>
      <c r="F71" s="23"/>
      <c r="G71" s="23"/>
      <c r="H71" s="23"/>
      <c r="I71" s="23"/>
      <c r="J71" s="23"/>
      <c r="K71" s="23"/>
    </row>
    <row r="72" ht="14.5" spans="1:11">
      <c r="A72" s="25"/>
      <c r="B72" s="25"/>
      <c r="C72" s="26"/>
      <c r="D72" s="26"/>
      <c r="E72" s="25"/>
      <c r="F72" s="26"/>
      <c r="G72" s="26"/>
      <c r="H72" s="26"/>
      <c r="I72" s="26"/>
      <c r="J72" s="26"/>
      <c r="K72" s="26"/>
    </row>
    <row r="73" ht="14.5" spans="1:11">
      <c r="A73" s="25"/>
      <c r="B73" s="25"/>
      <c r="C73" s="25"/>
      <c r="D73" s="25"/>
      <c r="E73" s="25"/>
      <c r="F73" s="32"/>
      <c r="G73" s="32"/>
      <c r="H73" s="32"/>
      <c r="I73" s="32"/>
      <c r="J73" s="32"/>
      <c r="K73" s="32"/>
    </row>
    <row r="74" ht="14.5" spans="1:11">
      <c r="A74" s="23"/>
      <c r="B74" s="23"/>
      <c r="C74" s="25"/>
      <c r="D74" s="26"/>
      <c r="E74" s="26"/>
      <c r="F74" s="25"/>
      <c r="G74" s="25"/>
      <c r="H74" s="25"/>
      <c r="I74" s="25"/>
      <c r="J74" s="25"/>
      <c r="K74" s="25"/>
    </row>
    <row r="75" ht="14.5" spans="1:11">
      <c r="A75" s="25"/>
      <c r="B75" s="25"/>
      <c r="C75" s="25"/>
      <c r="D75" s="26"/>
      <c r="E75" s="26"/>
      <c r="F75" s="25"/>
      <c r="G75" s="25"/>
      <c r="H75" s="25"/>
      <c r="I75" s="25"/>
      <c r="J75" s="25"/>
      <c r="K75" s="25"/>
    </row>
    <row r="76" ht="14.5" spans="1:11">
      <c r="A76" s="25"/>
      <c r="B76" s="25"/>
      <c r="C76" s="25"/>
      <c r="D76" s="26"/>
      <c r="E76" s="26"/>
      <c r="F76" s="25"/>
      <c r="G76" s="25"/>
      <c r="H76" s="25"/>
      <c r="I76" s="25"/>
      <c r="J76" s="25"/>
      <c r="K76" s="25"/>
    </row>
    <row r="77" ht="14.5" spans="1:11">
      <c r="A77" s="25"/>
      <c r="B77" s="25"/>
      <c r="C77" s="24"/>
      <c r="D77" s="26"/>
      <c r="E77" s="26"/>
      <c r="F77" s="24"/>
      <c r="G77" s="24"/>
      <c r="H77" s="24"/>
      <c r="I77" s="24"/>
      <c r="J77" s="24"/>
      <c r="K77" s="24"/>
    </row>
    <row r="78" ht="14.5" spans="1:11">
      <c r="A78" s="25"/>
      <c r="B78" s="25"/>
      <c r="C78" s="24"/>
      <c r="D78" s="26"/>
      <c r="E78" s="26"/>
      <c r="F78" s="24"/>
      <c r="G78" s="24"/>
      <c r="H78" s="24"/>
      <c r="I78" s="24"/>
      <c r="J78" s="24"/>
      <c r="K78" s="24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10"/>
  <sheetViews>
    <sheetView workbookViewId="0">
      <selection activeCell="B19" sqref="B19"/>
    </sheetView>
  </sheetViews>
  <sheetFormatPr defaultColWidth="9" defaultRowHeight="12.5"/>
  <cols>
    <col min="2" max="2" width="50.1818181818182" customWidth="1"/>
    <col min="3" max="3" width="12.4545454545455" customWidth="1"/>
    <col min="7" max="7" width="11.0909090909091" customWidth="1"/>
  </cols>
  <sheetData>
    <row r="1" spans="4:4">
      <c r="D1" s="17" t="s">
        <v>199</v>
      </c>
    </row>
    <row r="2" ht="14.5" spans="2:21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ht="14.5" spans="2:21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ht="15.25" spans="2:21">
      <c r="B4" s="20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ht="14.5" spans="2:21">
      <c r="B5" s="19"/>
      <c r="C5" s="19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7" ht="14.5" spans="2:21">
      <c r="B7" s="18" t="s">
        <v>200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ht="14.5" spans="2:21">
      <c r="B8" s="19" t="s">
        <v>201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ht="15.25" spans="2:21">
      <c r="B9" s="20" t="s">
        <v>3</v>
      </c>
      <c r="C9" s="21" t="s">
        <v>21</v>
      </c>
      <c r="D9" s="17" t="s">
        <v>20</v>
      </c>
      <c r="E9" s="21" t="s">
        <v>23</v>
      </c>
      <c r="F9" s="21" t="s">
        <v>11</v>
      </c>
      <c r="G9" s="21" t="s">
        <v>18</v>
      </c>
      <c r="H9" s="21" t="s">
        <v>19</v>
      </c>
      <c r="I9" s="21" t="s">
        <v>16</v>
      </c>
      <c r="J9" s="21"/>
      <c r="K9" s="21"/>
      <c r="L9" s="21"/>
      <c r="M9" s="21"/>
      <c r="N9" s="21"/>
      <c r="O9" s="19"/>
      <c r="P9" s="19"/>
      <c r="Q9" s="19"/>
      <c r="R9" s="19"/>
      <c r="S9" s="19"/>
      <c r="T9" s="19"/>
      <c r="U9" s="19"/>
    </row>
    <row r="10" ht="14.5" spans="2:21">
      <c r="B10" s="19" t="s">
        <v>28</v>
      </c>
      <c r="C10" s="22">
        <v>95</v>
      </c>
      <c r="D10" s="22">
        <f>I10</f>
        <v>56</v>
      </c>
      <c r="E10" s="22">
        <v>110.6</v>
      </c>
      <c r="F10" s="22">
        <v>65</v>
      </c>
      <c r="G10" s="22">
        <v>74</v>
      </c>
      <c r="H10" s="22">
        <v>78</v>
      </c>
      <c r="I10" s="22">
        <v>56</v>
      </c>
      <c r="J10" s="22"/>
      <c r="K10" s="22"/>
      <c r="L10" s="22"/>
      <c r="M10" s="22"/>
      <c r="N10" s="22"/>
      <c r="O10" s="19"/>
      <c r="P10" s="19"/>
      <c r="Q10" s="19"/>
      <c r="R10" s="19"/>
      <c r="S10" s="19"/>
      <c r="T10" s="19"/>
      <c r="U10" s="1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SEC_Comm</vt:lpstr>
      <vt:lpstr>SEC_Processes</vt:lpstr>
      <vt:lpstr>Tech_SHAR_2050</vt:lpstr>
      <vt:lpstr>Tech_Dem_Sum</vt:lpstr>
      <vt:lpstr>Demands</vt:lpstr>
      <vt:lpstr>attached_mining</vt:lpstr>
      <vt:lpstr>Tech_fuel</vt:lpstr>
      <vt:lpstr>Fuel_tech_steam</vt:lpstr>
      <vt:lpstr>EMI</vt:lpstr>
      <vt:lpstr>attached_cons</vt:lpstr>
      <vt:lpstr>attached_ipp</vt:lpstr>
      <vt:lpstr>attached_smelting</vt:lpstr>
      <vt:lpstr>attached_petroleum</vt:lpstr>
      <vt:lpstr>attached_cement</vt:lpstr>
      <vt:lpstr>attached_chemicals</vt:lpstr>
      <vt:lpstr>attached_iron</vt:lpstr>
      <vt:lpstr>attached_others</vt:lpstr>
      <vt:lpstr>attached_forestry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2024-07-27T17:27:12Z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2060E61068584311A71AF93142D29721_12</vt:lpwstr>
  </property>
  <property fmtid="{D5CDD505-2E9C-101B-9397-08002B2CF9AE}" pid="4" name="KSOProductBuildVer">
    <vt:lpwstr>1033-12.2.0.17153</vt:lpwstr>
  </property>
</Properties>
</file>