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20" activeTab="22"/>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<sst xmlns="http://schemas.openxmlformats.org/spreadsheetml/2006/main" count="25950" uniqueCount="614">
  <si>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</si>
  <si>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</si>
  <si>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</si>
  <si>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</si>
  <si>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</si>
  <si>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</si>
  <si>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</si>
  <si>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</si>
  <si>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</si>
  <si>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</si>
  <si>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</si>
  <si>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</si>
  <si>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</si>
  <si>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</si>
  <si>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</si>
  <si>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</si>
  <si>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</si>
  <si>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</si>
  <si>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</si>
  <si>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</si>
  <si>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</si>
  <si>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</si>
  <si>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</si>
  <si>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</si>
  <si>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</si>
  <si>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</si>
  <si>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</si>
  <si>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</si>
  <si>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</si>
  <si>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</si>
  <si>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</si>
  <si>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</si>
  <si>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</si>
  <si>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</si>
  <si>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</si>
  <si>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</si>
  <si>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</si>
  <si>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</si>
  <si>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</si>
  <si>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</si>
  <si>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</si>
  <si>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</si>
  <si>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</si>
  <si>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</si>
  <si>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</si>
  <si>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</si>
  <si>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</si>
  <si>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</si>
  <si>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</si>
  <si>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</si>
  <si>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</si>
  <si>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</si>
  <si>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</si>
  <si>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</si>
  <si>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</si>
  <si>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</si>
  <si>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</si>
  <si>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</si>
  <si>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</si>
  <si>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</si>
  <si>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</si>
  <si>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</si>
  <si>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</si>
  <si>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</si>
  <si>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</si>
  <si>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</si>
  <si>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</si>
  <si>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</si>
  <si>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</si>
  <si>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</si>
  <si>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</si>
  <si>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</si>
  <si>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</si>
  <si>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</si>
  <si>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</si>
  <si>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</si>
  <si>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</si>
  <si>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</si>
  <si>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</si>
  <si>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</si>
  <si>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</si>
  <si>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</si>
  <si>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</si>
  <si>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</si>
  <si>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</si>
  <si>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</si>
  <si>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</si>
  <si>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</si>
  <si>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</si>
  <si>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</si>
  <si>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</si>
  <si>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</si>
  <si>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</si>
  <si>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</si>
  <si>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</si>
  <si>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</si>
  <si>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</si>
  <si>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</si>
  <si>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</si>
  <si>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</si>
  <si>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</si>
  <si>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</si>
  <si>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</si>
  <si>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</si>
  <si>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</si>
  <si>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</si>
  <si>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</si>
  <si>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</si>
  <si>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</si>
  <si>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</si>
  <si>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</si>
  <si>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</si>
  <si>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</si>
  <si>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</si>
  <si>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</si>
  <si>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</si>
  <si>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</si>
  <si>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</si>
  <si>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</si>
  <si>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</si>
  <si>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</si>
  <si>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</si>
  <si>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</si>
  <si>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</si>
  <si>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</si>
  <si>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</si>
  <si>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</si>
  <si>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</si>
  <si>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</si>
  <si>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</si>
  <si>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</si>
  <si>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</si>
  <si>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</si>
  <si>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</si>
  <si>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</si>
  <si>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</si>
  <si>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</si>
  <si>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</si>
  <si>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</si>
  <si>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</si>
  <si>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</si>
  <si>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</si>
  <si>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</si>
  <si>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</si>
  <si>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</si>
  <si>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</si>
  <si>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</si>
  <si>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</si>
  <si>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</si>
  <si>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</si>
  <si>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</si>
  <si>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</si>
  <si>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</si>
  <si>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</si>
  <si>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</si>
  <si>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</si>
  <si>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</si>
  <si>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</si>
  <si>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</si>
  <si>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</si>
  <si>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</si>
  <si>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</si>
  <si>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</si>
  <si>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</si>
  <si>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</si>
  <si>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</si>
  <si>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</si>
  <si>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</si>
  <si>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</si>
  <si>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</si>
  <si>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</si>
  <si>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</si>
  <si>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</si>
  <si>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</si>
  <si>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</si>
  <si>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</si>
  <si>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</si>
  <si>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</si>
  <si>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</si>
  <si>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</si>
  <si>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</si>
  <si>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</si>
  <si>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</si>
  <si>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</si>
  <si>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</si>
  <si>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</si>
  <si>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</si>
  <si>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</si>
  <si>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</si>
  <si>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</si>
  <si>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</si>
  <si>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</si>
  <si>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</si>
  <si>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</si>
  <si>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</si>
  <si>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</si>
  <si>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</si>
  <si>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</si>
  <si>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</si>
  <si>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</si>
  <si>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</si>
  <si>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</si>
  <si>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</si>
  <si>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</si>
  <si>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</si>
  <si>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</si>
  <si>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</si>
  <si>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</si>
  <si>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</si>
  <si>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</si>
  <si>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</si>
  <si>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</si>
  <si>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</si>
  <si>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</si>
  <si>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</si>
  <si>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</si>
  <si>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</si>
  <si>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</si>
  <si>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</si>
  <si>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</si>
  <si>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</si>
  <si>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</si>
  <si>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</si>
  <si>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</si>
  <si>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</si>
  <si>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</si>
  <si>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</si>
  <si>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</si>
  <si>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</si>
  <si>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</si>
  <si>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</si>
  <si>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</si>
  <si>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</si>
  <si>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</si>
  <si>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</si>
  <si>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</si>
  <si>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</si>
  <si>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</si>
  <si>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</si>
  <si>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</si>
  <si>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</si>
  <si>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</si>
  <si>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</si>
  <si>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</si>
  <si>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</si>
  <si>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</si>
  <si>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</si>
  <si>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</si>
  <si>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</si>
  <si>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</si>
  <si>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</si>
  <si>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</si>
  <si>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</si>
  <si>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</si>
  <si>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</si>
  <si>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</si>
  <si>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</si>
  <si>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</si>
  <si>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</si>
  <si>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</si>
  <si>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</si>
  <si>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</si>
  <si>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</si>
  <si>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</si>
  <si>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</si>
  <si>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</si>
  <si>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</si>
  <si>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</si>
  <si>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</si>
  <si>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</si>
  <si>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</si>
  <si>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</si>
  <si>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</si>
  <si>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</si>
  <si>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</si>
  <si>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</si>
  <si>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</si>
  <si>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</si>
  <si>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</si>
  <si>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</si>
  <si>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</si>
  <si>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</si>
  <si>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</si>
  <si>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</si>
  <si>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</si>
  <si>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</si>
  <si>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</si>
  <si>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</si>
  <si>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</si>
  <si>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</si>
  <si>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</si>
  <si>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</si>
  <si>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</si>
  <si>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</si>
  <si>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</si>
  <si>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</si>
  <si>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</si>
  <si>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</si>
  <si>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</si>
  <si>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</si>
  <si>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</si>
  <si>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</si>
  <si>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</si>
  <si>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</si>
  <si>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</si>
  <si>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</si>
  <si>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</si>
  <si>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</si>
  <si>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</si>
  <si>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</si>
  <si>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</si>
  <si>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</si>
  <si>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</si>
  <si>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</si>
  <si>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</si>
  <si>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</si>
  <si>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</si>
  <si>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</si>
  <si>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</si>
  <si>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</si>
  <si>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</si>
  <si>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</si>
  <si>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</si>
  <si>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</si>
  <si>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</si>
  <si>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</si>
  <si>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</si>
  <si>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</si>
  <si>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</si>
  <si>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</si>
  <si>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</si>
  <si>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</si>
  <si>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</si>
  <si>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</si>
  <si>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</si>
  <si>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</si>
  <si>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</si>
  <si>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</si>
  <si>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</si>
  <si>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</si>
  <si>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</si>
  <si>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</si>
  <si>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</si>
  <si>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</si>
  <si>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</si>
  <si>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</si>
  <si>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</si>
  <si>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</si>
  <si>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</si>
  <si>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</si>
  <si>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</si>
  <si>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</si>
  <si>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</si>
  <si>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</si>
  <si>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</si>
  <si>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</si>
  <si>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</si>
  <si>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</si>
  <si>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</si>
  <si>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</si>
  <si>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</si>
  <si>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</si>
  <si>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</si>
  <si>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</si>
  <si>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</si>
  <si>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</si>
  <si>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</si>
  <si>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</si>
  <si>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</si>
  <si>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</si>
  <si>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</si>
  <si>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</si>
  <si>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</si>
  <si>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</si>
  <si>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</si>
  <si>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</si>
  <si>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</si>
  <si>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</si>
  <si>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</si>
  <si>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</si>
  <si>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</si>
  <si>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</si>
  <si>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</si>
  <si>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</si>
  <si>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</si>
  <si>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</si>
  <si>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</si>
  <si>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</si>
  <si>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</si>
  <si>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</si>
  <si>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</si>
  <si>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</si>
  <si>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</si>
  <si>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</si>
  <si>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</si>
  <si>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</si>
  <si>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</si>
  <si>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</si>
  <si>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</si>
  <si>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</si>
  <si>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</si>
  <si>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</si>
  <si>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</si>
  <si>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</si>
  <si>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</si>
  <si>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</si>
  <si>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</si>
  <si>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</si>
  <si>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</si>
  <si>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</si>
  <si>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</si>
  <si>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</si>
  <si>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</si>
  <si>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</si>
  <si>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</si>
  <si>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</si>
  <si>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</si>
  <si>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</si>
  <si>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</si>
  <si>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</si>
  <si>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</si>
  <si>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</si>
  <si>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</si>
  <si>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</si>
  <si>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</si>
  <si>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</si>
  <si>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</si>
  <si>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</si>
  <si>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</si>
  <si>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</si>
  <si>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</si>
  <si>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</si>
  <si>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</si>
  <si>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</si>
  <si>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</si>
  <si>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</si>
  <si>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</si>
  <si>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</si>
  <si>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</si>
  <si>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</si>
  <si>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</si>
  <si>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</si>
  <si>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</si>
  <si>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</si>
  <si>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</si>
  <si>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</si>
  <si>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</si>
  <si>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</si>
  <si>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</si>
  <si>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</si>
  <si>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</si>
  <si>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</si>
  <si>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</si>
  <si>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</si>
  <si>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</si>
  <si>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</si>
  <si>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</si>
  <si>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</si>
  <si>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</si>
  <si>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</si>
  <si>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</si>
  <si>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</si>
  <si>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</si>
  <si>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</si>
  <si>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</si>
  <si>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</si>
  <si>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</si>
  <si>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</si>
  <si>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</si>
  <si>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</si>
  <si>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</si>
  <si>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</si>
  <si>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</si>
  <si>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</si>
  <si>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YES</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</si>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</sst>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u/>
      <sz val="10"/>
      <name val="Arial"/>
      <charset val="134"/>
    </font>
    <font>
      <b/>
      <vertAlign val="superscript"/>
      <sz val="10"/>
      <name val="Arial"/>
      <charset val="134"/>
    </font>
    <font>
      <b/>
      <i/>
      <vertAlign val="subscript"/>
      <sz val="10"/>
      <name val="Arial"/>
      <charset val="134"/>
    </font>
    <font>
      <sz val="9"/>
      <name val="Times New Roman"/>
      <charset val="134"/>
    </font>
    <font>
      <b/>
      <sz val="9"/>
      <name val="Times New Roman"/>
      <charset val="134"/>
    </font>
    <font>
      <b/>
      <sz val="9"/>
      <name val="Times New Roman"/>
      <charset val="0"/>
    </font>
    <font>
      <b/>
      <sz val="9"/>
      <name val="Tahoma"/>
      <charset val="1"/>
    </font>
    <font>
      <sz val="9"/>
      <name val="Times New Roman"/>
      <charset val="0"/>
    </font>
    <font>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25" workbookViewId="0">
      <selection activeCell="E62" sqref="E6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55" zoomScaleNormal="55" topLeftCell="A7" workbookViewId="0">
      <selection activeCell="K38" sqref="K38"/>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2"/>
      <c r="S16" s="135"/>
      <c r="T16" s="136" t="s">
        <v>460</v>
      </c>
      <c r="U16" s="137"/>
      <c r="V16" s="135"/>
      <c r="W16" s="135"/>
      <c r="X16" s="135"/>
      <c r="Y16" s="135"/>
      <c r="Z16" s="135"/>
      <c r="AA16" s="135"/>
      <c r="AE16" s="172"/>
      <c r="AF16" s="135"/>
      <c r="AG16" s="136" t="s">
        <v>461</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462</v>
      </c>
      <c r="C18" s="49" t="s">
        <v>87</v>
      </c>
      <c r="D18" s="51" t="s">
        <v>463</v>
      </c>
      <c r="E18" s="194">
        <f>39/1000</f>
        <v>0.039</v>
      </c>
      <c r="F18" s="194">
        <f t="shared" ref="F18:K18" si="2">39/1000</f>
        <v>0.039</v>
      </c>
      <c r="G18" s="194">
        <f t="shared" si="2"/>
        <v>0.039</v>
      </c>
      <c r="H18" s="194">
        <f t="shared" si="2"/>
        <v>0.039</v>
      </c>
      <c r="I18" s="194">
        <f t="shared" si="2"/>
        <v>0.039</v>
      </c>
      <c r="J18" s="194">
        <f t="shared" si="2"/>
        <v>0.039</v>
      </c>
      <c r="K18" s="194">
        <f t="shared" si="2"/>
        <v>0.039</v>
      </c>
      <c r="L18" s="199"/>
      <c r="M18" s="97" t="s">
        <v>464</v>
      </c>
      <c r="P18" s="96"/>
      <c r="Q18" s="96"/>
      <c r="R18" s="142" t="str">
        <f>B18</f>
        <v>TRA_Rai_Pas-Dst00</v>
      </c>
      <c r="S18" s="142" t="str">
        <f>C18</f>
        <v>TRADST</v>
      </c>
      <c r="T18" s="142" t="str">
        <f>D18</f>
        <v>TRai_Pas</v>
      </c>
      <c r="U18" s="202">
        <f>15.8/17</f>
        <v>0.929411764705882</v>
      </c>
      <c r="V18" s="202">
        <f t="shared" ref="V18:AA18" si="3">U18</f>
        <v>0.929411764705882</v>
      </c>
      <c r="W18" s="202">
        <f t="shared" si="3"/>
        <v>0.929411764705882</v>
      </c>
      <c r="X18" s="202">
        <f t="shared" si="3"/>
        <v>0.929411764705882</v>
      </c>
      <c r="Y18" s="202">
        <f t="shared" si="3"/>
        <v>0.929411764705882</v>
      </c>
      <c r="Z18" s="202">
        <f t="shared" si="3"/>
        <v>0.929411764705882</v>
      </c>
      <c r="AA18" s="202">
        <f t="shared" si="3"/>
        <v>0.929411764705882</v>
      </c>
      <c r="AE18" s="142" t="s">
        <v>462</v>
      </c>
      <c r="AF18" s="142" t="s">
        <v>87</v>
      </c>
      <c r="AG18" s="142" t="s">
        <v>463</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0.070588235294118</v>
      </c>
      <c r="V19" s="203">
        <f t="shared" ref="V19:AA19" si="4">1-V18</f>
        <v>0.070588235294118</v>
      </c>
      <c r="W19" s="203">
        <f t="shared" si="4"/>
        <v>0.070588235294118</v>
      </c>
      <c r="X19" s="203">
        <f t="shared" si="4"/>
        <v>0.070588235294118</v>
      </c>
      <c r="Y19" s="203">
        <f t="shared" si="4"/>
        <v>0.070588235294118</v>
      </c>
      <c r="Z19" s="203">
        <f t="shared" si="4"/>
        <v>0.070588235294118</v>
      </c>
      <c r="AA19" s="203">
        <f t="shared" si="4"/>
        <v>0.070588235294118</v>
      </c>
      <c r="AE19" s="96"/>
      <c r="AF19" s="142"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4">
        <f>123/1000</f>
        <v>0.123</v>
      </c>
      <c r="F20" s="194">
        <f t="shared" ref="F20:K20" si="6">123/1000</f>
        <v>0.123</v>
      </c>
      <c r="G20" s="194">
        <f t="shared" si="6"/>
        <v>0.123</v>
      </c>
      <c r="H20" s="194">
        <f t="shared" si="6"/>
        <v>0.123</v>
      </c>
      <c r="I20" s="194">
        <f t="shared" si="6"/>
        <v>0.123</v>
      </c>
      <c r="J20" s="194">
        <f t="shared" si="6"/>
        <v>0.123</v>
      </c>
      <c r="K20" s="194">
        <f t="shared" si="6"/>
        <v>0.123</v>
      </c>
      <c r="L20" s="199"/>
      <c r="M20" s="49"/>
      <c r="O20" s="96"/>
      <c r="P20" s="96"/>
      <c r="Q20" s="96"/>
      <c r="R20" s="96" t="str">
        <f>B20</f>
        <v>TRA_Rai_Frt-Dst00</v>
      </c>
      <c r="S20" s="96" t="str">
        <f>C20</f>
        <v>TRADST</v>
      </c>
      <c r="T20" s="96" t="str">
        <f>D20</f>
        <v>TRai_Frt</v>
      </c>
      <c r="U20" s="203">
        <f>U18</f>
        <v>0.929411764705882</v>
      </c>
      <c r="V20" s="203">
        <f t="shared" ref="V20:AA20" si="7">V18</f>
        <v>0.929411764705882</v>
      </c>
      <c r="W20" s="203">
        <f t="shared" si="7"/>
        <v>0.929411764705882</v>
      </c>
      <c r="X20" s="203">
        <f t="shared" si="7"/>
        <v>0.929411764705882</v>
      </c>
      <c r="Y20" s="203">
        <f t="shared" si="7"/>
        <v>0.929411764705882</v>
      </c>
      <c r="Z20" s="203">
        <f t="shared" si="7"/>
        <v>0.929411764705882</v>
      </c>
      <c r="AA20" s="203">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3"/>
      <c r="N24" s="153"/>
      <c r="O24" s="153"/>
      <c r="P24" s="153"/>
      <c r="Q24" s="153"/>
      <c r="R24" s="153"/>
      <c r="S24" s="153"/>
      <c r="T24" s="49"/>
      <c r="U24" s="49"/>
      <c r="V24" s="49"/>
      <c r="W24" s="48" t="s">
        <v>469</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7" t="str">
        <f>B18</f>
        <v>TRA_Rai_Pas-Dst00</v>
      </c>
      <c r="M26" s="177">
        <v>100</v>
      </c>
      <c r="N26" s="177">
        <f t="shared" ref="N26:S26" si="12">M26</f>
        <v>100</v>
      </c>
      <c r="O26" s="177">
        <f t="shared" si="12"/>
        <v>100</v>
      </c>
      <c r="P26" s="177">
        <f t="shared" si="12"/>
        <v>100</v>
      </c>
      <c r="Q26" s="177">
        <f t="shared" si="12"/>
        <v>100</v>
      </c>
      <c r="R26" s="177">
        <f t="shared" si="12"/>
        <v>100</v>
      </c>
      <c r="S26" s="177">
        <f t="shared" si="12"/>
        <v>100</v>
      </c>
      <c r="W26" s="157" t="s">
        <v>462</v>
      </c>
      <c r="X26" s="177">
        <v>50</v>
      </c>
      <c r="Y26" s="177">
        <f t="shared" ref="Y26:AD26" si="13">X26</f>
        <v>50</v>
      </c>
      <c r="Z26" s="177">
        <f t="shared" si="13"/>
        <v>50</v>
      </c>
      <c r="AA26" s="177">
        <f t="shared" si="13"/>
        <v>50</v>
      </c>
      <c r="AB26" s="177">
        <f t="shared" si="13"/>
        <v>50</v>
      </c>
      <c r="AC26" s="177">
        <f t="shared" si="13"/>
        <v>50</v>
      </c>
      <c r="AD26" s="177">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7" t="str">
        <f>B20</f>
        <v>TRA_Rai_Frt-Dst00</v>
      </c>
      <c r="M27" s="177">
        <f>M26</f>
        <v>100</v>
      </c>
      <c r="N27" s="177">
        <f t="shared" ref="N27:S27" si="15">N26</f>
        <v>100</v>
      </c>
      <c r="O27" s="177">
        <f t="shared" si="15"/>
        <v>100</v>
      </c>
      <c r="P27" s="177">
        <f t="shared" si="15"/>
        <v>100</v>
      </c>
      <c r="Q27" s="177">
        <f t="shared" si="15"/>
        <v>100</v>
      </c>
      <c r="R27" s="177">
        <f t="shared" si="15"/>
        <v>100</v>
      </c>
      <c r="S27" s="177">
        <f t="shared" si="15"/>
        <v>100</v>
      </c>
      <c r="W27" s="157" t="s">
        <v>465</v>
      </c>
      <c r="X27" s="177">
        <f>X26</f>
        <v>50</v>
      </c>
      <c r="Y27" s="177">
        <f t="shared" ref="Y27:AD27" si="16">Y26</f>
        <v>50</v>
      </c>
      <c r="Z27" s="177">
        <f t="shared" si="16"/>
        <v>50</v>
      </c>
      <c r="AA27" s="177">
        <f t="shared" si="16"/>
        <v>50</v>
      </c>
      <c r="AB27" s="177">
        <f t="shared" si="16"/>
        <v>50</v>
      </c>
      <c r="AC27" s="177">
        <f t="shared" si="16"/>
        <v>50</v>
      </c>
      <c r="AD27" s="177">
        <f t="shared" si="16"/>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9">
      <c r="B34" s="50" t="s">
        <v>35</v>
      </c>
      <c r="C34" s="50" t="s">
        <v>14</v>
      </c>
      <c r="D34" s="50" t="s">
        <v>36</v>
      </c>
      <c r="E34" s="50" t="s">
        <v>37</v>
      </c>
      <c r="F34" s="50" t="s">
        <v>38</v>
      </c>
      <c r="G34" s="50" t="s">
        <v>39</v>
      </c>
      <c r="H34" s="50" t="s">
        <v>40</v>
      </c>
      <c r="I34" t="s">
        <v>470</v>
      </c>
    </row>
    <row r="35" ht="14.5" spans="2:9">
      <c r="B35" s="49" t="s">
        <v>42</v>
      </c>
      <c r="C35" s="51" t="s">
        <v>465</v>
      </c>
      <c r="D35" s="49" t="s">
        <v>471</v>
      </c>
      <c r="E35" s="49" t="s">
        <v>472</v>
      </c>
      <c r="F35" s="49" t="s">
        <v>473</v>
      </c>
      <c r="G35" s="49"/>
      <c r="H35" s="49"/>
      <c r="I35" t="s">
        <v>474</v>
      </c>
    </row>
    <row r="36" ht="14.5" spans="2:9">
      <c r="B36" s="49"/>
      <c r="C36" s="51" t="s">
        <v>462</v>
      </c>
      <c r="D36" s="49" t="s">
        <v>475</v>
      </c>
      <c r="E36" s="49" t="s">
        <v>476</v>
      </c>
      <c r="F36" s="49" t="s">
        <v>477</v>
      </c>
      <c r="G36" s="49"/>
      <c r="H36" s="49"/>
      <c r="I36" t="s">
        <v>474</v>
      </c>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478</v>
      </c>
      <c r="E40" s="49" t="s">
        <v>472</v>
      </c>
      <c r="F40" s="49"/>
      <c r="G40" s="49"/>
      <c r="H40" s="49"/>
      <c r="I40" s="49"/>
    </row>
    <row r="41" ht="14.5" spans="2:9">
      <c r="B41" s="49"/>
      <c r="C41" s="51" t="s">
        <v>463</v>
      </c>
      <c r="D41" s="49" t="s">
        <v>479</v>
      </c>
      <c r="E41" s="49" t="s">
        <v>476</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480</v>
      </c>
      <c r="C48" s="49"/>
      <c r="D48" s="86" t="s">
        <v>481</v>
      </c>
      <c r="E48" s="87"/>
      <c r="F48" s="49"/>
      <c r="G48" s="49"/>
      <c r="H48" s="49"/>
      <c r="I48" s="49"/>
      <c r="J48" s="49"/>
      <c r="K48" s="49"/>
      <c r="M48" s="15" t="s">
        <v>482</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483</v>
      </c>
      <c r="C57" s="49"/>
      <c r="D57" s="86" t="s">
        <v>484</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485</v>
      </c>
      <c r="C66" s="49"/>
      <c r="D66" s="86" t="s">
        <v>486</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487</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488</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6">
        <f>C26/E50/E59/E68*1000</f>
        <v>0</v>
      </c>
      <c r="F77" s="106">
        <f t="shared" ref="F77:K77" si="17">D26/F50/F59/F68*1000</f>
        <v>0.0195</v>
      </c>
      <c r="G77" s="106">
        <f t="shared" si="17"/>
        <v>0.039</v>
      </c>
      <c r="H77" s="106">
        <f t="shared" si="17"/>
        <v>0.0195</v>
      </c>
      <c r="I77" s="106">
        <f t="shared" si="17"/>
        <v>0.039</v>
      </c>
      <c r="J77" s="106">
        <f t="shared" si="17"/>
        <v>0.0585</v>
      </c>
      <c r="K77" s="106">
        <f t="shared" si="17"/>
        <v>0.0195</v>
      </c>
    </row>
    <row r="78" ht="14.5" spans="2:11">
      <c r="B78" s="51" t="s">
        <v>465</v>
      </c>
      <c r="C78" s="49" t="s">
        <v>87</v>
      </c>
      <c r="D78" s="49" t="s">
        <v>466</v>
      </c>
      <c r="E78" s="106">
        <f>C27/E51/E60/E69*1000</f>
        <v>2.2755</v>
      </c>
      <c r="F78" s="106">
        <f t="shared" ref="F78:K78" si="18">D27/F51/F60/F69*1000</f>
        <v>4.2435</v>
      </c>
      <c r="G78" s="106">
        <f t="shared" si="18"/>
        <v>11.6235</v>
      </c>
      <c r="H78" s="106">
        <f t="shared" si="18"/>
        <v>5.9655</v>
      </c>
      <c r="I78" s="106">
        <f t="shared" si="18"/>
        <v>9.717</v>
      </c>
      <c r="J78" s="106">
        <f t="shared" si="18"/>
        <v>14.5755</v>
      </c>
      <c r="K78" s="106">
        <f t="shared" si="18"/>
        <v>7.1955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489</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490</v>
      </c>
      <c r="C98" s="49"/>
      <c r="D98" s="86" t="s">
        <v>491</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5" t="s">
        <v>492</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466</v>
      </c>
      <c r="D121" s="113" t="s">
        <v>152</v>
      </c>
      <c r="E121" s="113">
        <v>0.0941780821917808</v>
      </c>
      <c r="F121" s="107" t="s">
        <v>133</v>
      </c>
    </row>
    <row r="122" ht="14.5" spans="2:6">
      <c r="B122" s="107" t="s">
        <v>151</v>
      </c>
      <c r="C122" s="49" t="s">
        <v>466</v>
      </c>
      <c r="D122" s="113" t="s">
        <v>153</v>
      </c>
      <c r="E122" s="113">
        <v>0.102739726027397</v>
      </c>
      <c r="F122" s="107" t="s">
        <v>133</v>
      </c>
    </row>
    <row r="123" ht="14.5" spans="2:6">
      <c r="B123" s="107" t="s">
        <v>151</v>
      </c>
      <c r="C123" s="49" t="s">
        <v>466</v>
      </c>
      <c r="D123" s="113" t="s">
        <v>154</v>
      </c>
      <c r="E123" s="113">
        <v>0.00856164383561644</v>
      </c>
      <c r="F123" s="107" t="s">
        <v>133</v>
      </c>
    </row>
    <row r="124" ht="14.5" spans="2:6">
      <c r="B124" s="114" t="s">
        <v>151</v>
      </c>
      <c r="C124" s="49" t="s">
        <v>466</v>
      </c>
      <c r="D124" s="113" t="s">
        <v>155</v>
      </c>
      <c r="E124" s="113">
        <v>0.126826484018265</v>
      </c>
      <c r="F124" s="107" t="s">
        <v>133</v>
      </c>
    </row>
    <row r="125" ht="14.5" spans="2:6">
      <c r="B125" s="107" t="s">
        <v>151</v>
      </c>
      <c r="C125" s="49" t="s">
        <v>466</v>
      </c>
      <c r="D125" s="113" t="s">
        <v>156</v>
      </c>
      <c r="E125" s="113">
        <v>0.138356164383562</v>
      </c>
      <c r="F125" s="107" t="s">
        <v>133</v>
      </c>
    </row>
    <row r="126" ht="14.5" spans="2:6">
      <c r="B126" s="107" t="s">
        <v>151</v>
      </c>
      <c r="C126" s="49" t="s">
        <v>466</v>
      </c>
      <c r="D126" s="113" t="s">
        <v>157</v>
      </c>
      <c r="E126" s="113">
        <v>0.0115296803652968</v>
      </c>
      <c r="F126" s="107" t="s">
        <v>133</v>
      </c>
    </row>
    <row r="127" ht="14.5" spans="2:6">
      <c r="B127" s="107" t="s">
        <v>151</v>
      </c>
      <c r="C127" s="49" t="s">
        <v>466</v>
      </c>
      <c r="D127" s="113" t="s">
        <v>158</v>
      </c>
      <c r="E127" s="113">
        <v>0.0992009132420091</v>
      </c>
      <c r="F127" s="107" t="s">
        <v>133</v>
      </c>
    </row>
    <row r="128" ht="14.5" spans="2:6">
      <c r="B128" s="114" t="s">
        <v>151</v>
      </c>
      <c r="C128" s="49" t="s">
        <v>466</v>
      </c>
      <c r="D128" s="113" t="s">
        <v>159</v>
      </c>
      <c r="E128" s="113">
        <v>0.108219178082192</v>
      </c>
      <c r="F128" s="107" t="s">
        <v>133</v>
      </c>
    </row>
    <row r="129" ht="14.5" spans="2:6">
      <c r="B129" s="107" t="s">
        <v>151</v>
      </c>
      <c r="C129" s="49" t="s">
        <v>466</v>
      </c>
      <c r="D129" s="113" t="s">
        <v>160</v>
      </c>
      <c r="E129" s="113">
        <v>0.00901826484018265</v>
      </c>
      <c r="F129" s="107" t="s">
        <v>133</v>
      </c>
    </row>
    <row r="130" ht="14.5" spans="2:6">
      <c r="B130" s="107" t="s">
        <v>151</v>
      </c>
      <c r="C130" s="49" t="s">
        <v>466</v>
      </c>
      <c r="D130" s="113" t="s">
        <v>161</v>
      </c>
      <c r="E130" s="113">
        <v>0.138127853881279</v>
      </c>
      <c r="F130" s="107" t="s">
        <v>133</v>
      </c>
    </row>
    <row r="131" ht="14.5" spans="2:6">
      <c r="B131" s="107" t="s">
        <v>151</v>
      </c>
      <c r="C131" s="49" t="s">
        <v>466</v>
      </c>
      <c r="D131" s="113" t="s">
        <v>162</v>
      </c>
      <c r="E131" s="113">
        <v>0.150684931506849</v>
      </c>
      <c r="F131" s="107" t="s">
        <v>133</v>
      </c>
    </row>
    <row r="132" ht="14.5" spans="2:6">
      <c r="B132" s="115" t="s">
        <v>151</v>
      </c>
      <c r="C132" s="49" t="s">
        <v>466</v>
      </c>
      <c r="D132" s="116" t="s">
        <v>163</v>
      </c>
      <c r="E132" s="116">
        <v>0.0125570776255708</v>
      </c>
      <c r="F132" s="117" t="s">
        <v>133</v>
      </c>
    </row>
    <row r="133" ht="14.5" spans="2:6">
      <c r="B133" s="107" t="s">
        <v>151</v>
      </c>
      <c r="C133" s="51" t="s">
        <v>463</v>
      </c>
      <c r="D133" s="113" t="s">
        <v>152</v>
      </c>
      <c r="E133" s="113">
        <v>0.0941780821917808</v>
      </c>
      <c r="F133" s="107" t="s">
        <v>133</v>
      </c>
    </row>
    <row r="134" ht="14.5" spans="2:6">
      <c r="B134" s="107" t="s">
        <v>151</v>
      </c>
      <c r="C134" s="51" t="s">
        <v>463</v>
      </c>
      <c r="D134" s="113" t="s">
        <v>153</v>
      </c>
      <c r="E134" s="113">
        <v>0.102739726027397</v>
      </c>
      <c r="F134" s="107" t="s">
        <v>133</v>
      </c>
    </row>
    <row r="135" ht="14.5" spans="2:6">
      <c r="B135" s="107" t="s">
        <v>151</v>
      </c>
      <c r="C135" s="51" t="s">
        <v>463</v>
      </c>
      <c r="D135" s="113" t="s">
        <v>154</v>
      </c>
      <c r="E135" s="113">
        <v>0.00856164383561644</v>
      </c>
      <c r="F135" s="107" t="s">
        <v>133</v>
      </c>
    </row>
    <row r="136" ht="14.5" spans="2:6">
      <c r="B136" s="114" t="s">
        <v>151</v>
      </c>
      <c r="C136" s="51" t="s">
        <v>463</v>
      </c>
      <c r="D136" s="113" t="s">
        <v>155</v>
      </c>
      <c r="E136" s="113">
        <v>0.126826484018265</v>
      </c>
      <c r="F136" s="107" t="s">
        <v>133</v>
      </c>
    </row>
    <row r="137" ht="14.5" spans="2:6">
      <c r="B137" s="107" t="s">
        <v>151</v>
      </c>
      <c r="C137" s="51" t="s">
        <v>463</v>
      </c>
      <c r="D137" s="113" t="s">
        <v>156</v>
      </c>
      <c r="E137" s="113">
        <v>0.138356164383562</v>
      </c>
      <c r="F137" s="107" t="s">
        <v>133</v>
      </c>
    </row>
    <row r="138" ht="14.5" spans="2:6">
      <c r="B138" s="107" t="s">
        <v>151</v>
      </c>
      <c r="C138" s="51" t="s">
        <v>463</v>
      </c>
      <c r="D138" s="113" t="s">
        <v>157</v>
      </c>
      <c r="E138" s="113">
        <v>0.0115296803652968</v>
      </c>
      <c r="F138" s="107" t="s">
        <v>133</v>
      </c>
    </row>
    <row r="139" ht="14.5" spans="2:6">
      <c r="B139" s="107" t="s">
        <v>151</v>
      </c>
      <c r="C139" s="51" t="s">
        <v>463</v>
      </c>
      <c r="D139" s="113" t="s">
        <v>158</v>
      </c>
      <c r="E139" s="113">
        <v>0.0992009132420091</v>
      </c>
      <c r="F139" s="107" t="s">
        <v>133</v>
      </c>
    </row>
    <row r="140" ht="14.5" spans="2:6">
      <c r="B140" s="114" t="s">
        <v>151</v>
      </c>
      <c r="C140" s="51" t="s">
        <v>463</v>
      </c>
      <c r="D140" s="113" t="s">
        <v>159</v>
      </c>
      <c r="E140" s="113">
        <v>0.108219178082192</v>
      </c>
      <c r="F140" s="107" t="s">
        <v>133</v>
      </c>
    </row>
    <row r="141" ht="14.5" spans="2:6">
      <c r="B141" s="107" t="s">
        <v>151</v>
      </c>
      <c r="C141" s="51" t="s">
        <v>463</v>
      </c>
      <c r="D141" s="113" t="s">
        <v>160</v>
      </c>
      <c r="E141" s="113">
        <v>0.00901826484018265</v>
      </c>
      <c r="F141" s="107" t="s">
        <v>133</v>
      </c>
    </row>
    <row r="142" ht="14.5" spans="2:6">
      <c r="B142" s="107" t="s">
        <v>151</v>
      </c>
      <c r="C142" s="51" t="s">
        <v>463</v>
      </c>
      <c r="D142" s="113" t="s">
        <v>161</v>
      </c>
      <c r="E142" s="113">
        <v>0.138127853881279</v>
      </c>
      <c r="F142" s="107" t="s">
        <v>133</v>
      </c>
    </row>
    <row r="143" ht="14.5" spans="2:6">
      <c r="B143" s="107" t="s">
        <v>151</v>
      </c>
      <c r="C143" s="51" t="s">
        <v>463</v>
      </c>
      <c r="D143" s="113" t="s">
        <v>162</v>
      </c>
      <c r="E143" s="113">
        <v>0.150684931506849</v>
      </c>
      <c r="F143" s="107" t="s">
        <v>133</v>
      </c>
    </row>
    <row r="144" ht="14.5" spans="2:6">
      <c r="B144" s="115" t="s">
        <v>151</v>
      </c>
      <c r="C144" s="51" t="s">
        <v>463</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workbookViewId="0">
      <selection activeCell="L24" sqref="L24"/>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493</v>
      </c>
      <c r="B1" s="55" t="s">
        <v>494</v>
      </c>
      <c r="C1" s="49"/>
      <c r="D1" s="49"/>
      <c r="E1" s="49"/>
      <c r="F1" s="49"/>
      <c r="G1" s="49"/>
      <c r="H1" s="49"/>
      <c r="I1" s="49"/>
      <c r="J1" s="49"/>
      <c r="K1" s="159"/>
      <c r="L1" s="49"/>
      <c r="M1" s="49"/>
      <c r="N1" s="160" t="s">
        <v>495</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451</v>
      </c>
      <c r="C3" s="49" t="s">
        <v>452</v>
      </c>
      <c r="D3" s="49"/>
      <c r="E3" s="49"/>
      <c r="F3" s="124"/>
      <c r="G3" s="49"/>
      <c r="H3" s="49"/>
      <c r="I3" s="49"/>
      <c r="J3" s="49"/>
      <c r="K3" s="49"/>
      <c r="L3" s="49"/>
      <c r="M3" s="49"/>
      <c r="N3" s="49"/>
      <c r="O3" s="49"/>
    </row>
    <row r="4" ht="14.5" spans="2:15">
      <c r="B4" s="45" t="s">
        <v>496</v>
      </c>
      <c r="C4" s="45" t="s">
        <v>456</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496</v>
      </c>
      <c r="C5" s="127" t="s">
        <v>497</v>
      </c>
      <c r="D5" s="49"/>
      <c r="E5" s="49" t="s">
        <v>456</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496</v>
      </c>
      <c r="C6" s="127" t="s">
        <v>498</v>
      </c>
      <c r="D6" s="49"/>
      <c r="E6" s="49" t="s">
        <v>456</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496</v>
      </c>
      <c r="C7" s="45" t="s">
        <v>454</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454</v>
      </c>
      <c r="C8" s="127" t="s">
        <v>497</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454</v>
      </c>
      <c r="C9" s="127" t="s">
        <v>498</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457</v>
      </c>
      <c r="C10" s="45" t="s">
        <v>499</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457</v>
      </c>
      <c r="C11" s="131" t="s">
        <v>497</v>
      </c>
      <c r="D11" s="132"/>
      <c r="E11" s="132" t="s">
        <v>499</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457</v>
      </c>
      <c r="C12" s="131" t="s">
        <v>498</v>
      </c>
      <c r="D12" s="132"/>
      <c r="E12" s="132" t="s">
        <v>499</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457</v>
      </c>
      <c r="C13" s="45" t="s">
        <v>500</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500</v>
      </c>
      <c r="C14" s="131" t="s">
        <v>497</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500</v>
      </c>
      <c r="C15" s="131" t="s">
        <v>498</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t="s">
        <v>470</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501</v>
      </c>
      <c r="D19" s="51" t="s">
        <v>502</v>
      </c>
      <c r="E19" s="49" t="s">
        <v>472</v>
      </c>
      <c r="F19" s="49" t="s">
        <v>473</v>
      </c>
      <c r="H19" s="49"/>
      <c r="I19" s="124" t="s">
        <v>474</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503</v>
      </c>
      <c r="D20" s="51" t="s">
        <v>504</v>
      </c>
      <c r="E20" s="51" t="s">
        <v>476</v>
      </c>
      <c r="F20" s="51" t="s">
        <v>477</v>
      </c>
      <c r="H20" s="49"/>
      <c r="I20" s="124" t="s">
        <v>474</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505</v>
      </c>
      <c r="D25" s="49"/>
      <c r="E25" s="51" t="s">
        <v>472</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506</v>
      </c>
      <c r="D26" s="49"/>
      <c r="E26" s="51" t="s">
        <v>476</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507</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508</v>
      </c>
      <c r="C31" s="135"/>
      <c r="D31" s="136" t="s">
        <v>67</v>
      </c>
      <c r="E31" s="137"/>
      <c r="F31" s="135"/>
      <c r="G31" s="135"/>
      <c r="H31" s="135"/>
      <c r="I31" s="135"/>
      <c r="J31" s="135"/>
      <c r="K31" s="135"/>
      <c r="L31" s="135"/>
      <c r="M31" s="163" t="s">
        <v>508</v>
      </c>
      <c r="N31" s="135"/>
      <c r="O31" s="136" t="s">
        <v>461</v>
      </c>
      <c r="P31" s="137"/>
      <c r="Q31" s="135"/>
      <c r="R31" s="135"/>
      <c r="S31" s="135"/>
      <c r="T31" s="135"/>
      <c r="U31" s="135"/>
      <c r="V31" s="135"/>
      <c r="W31" s="135"/>
      <c r="X31" s="135"/>
      <c r="Y31" s="135"/>
      <c r="Z31" s="135"/>
      <c r="AA31" s="163" t="s">
        <v>508</v>
      </c>
      <c r="AB31" s="135"/>
      <c r="AC31" s="136" t="s">
        <v>460</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501</v>
      </c>
      <c r="C33" s="142" t="s">
        <v>442</v>
      </c>
      <c r="D33" s="142" t="s">
        <v>505</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501</v>
      </c>
      <c r="N33" s="142" t="s">
        <v>77</v>
      </c>
      <c r="O33" s="142" t="s">
        <v>505</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501</v>
      </c>
      <c r="AB33" s="142" t="s">
        <v>77</v>
      </c>
      <c r="AC33" s="142" t="s">
        <v>505</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509</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507</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510</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503</v>
      </c>
      <c r="C38" s="142" t="s">
        <v>442</v>
      </c>
      <c r="D38" s="142" t="s">
        <v>506</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503</v>
      </c>
      <c r="N38" s="142" t="s">
        <v>77</v>
      </c>
      <c r="O38" s="142" t="s">
        <v>506</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503</v>
      </c>
      <c r="AB38" s="142" t="s">
        <v>77</v>
      </c>
      <c r="AC38" s="142" t="s">
        <v>506</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507</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511</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505</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506</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512</v>
      </c>
      <c r="C58" s="153"/>
      <c r="D58" s="154" t="s">
        <v>481</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513</v>
      </c>
      <c r="C67" s="153"/>
      <c r="D67" s="154" t="s">
        <v>484</v>
      </c>
      <c r="E67" s="175"/>
      <c r="F67" s="153"/>
      <c r="G67" s="153"/>
      <c r="H67" s="153"/>
      <c r="I67" s="153"/>
      <c r="J67" s="153"/>
      <c r="K67" s="153"/>
      <c r="M67" s="187" t="s">
        <v>514</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515</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516</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517</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485</v>
      </c>
      <c r="C76" s="153"/>
      <c r="D76" s="154" t="s">
        <v>486</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518</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519</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520</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521</v>
      </c>
    </row>
    <row r="82" s="119" customFormat="1" spans="1:14">
      <c r="A82" s="151"/>
      <c r="N82" s="189" t="s">
        <v>522</v>
      </c>
    </row>
    <row r="83" s="119" customFormat="1" spans="1:1">
      <c r="A83" s="151"/>
    </row>
    <row r="84" s="119" customFormat="1" spans="1:1">
      <c r="A84" s="151"/>
    </row>
    <row r="85" s="119" customFormat="1" ht="14.5" spans="1:11">
      <c r="A85" s="151"/>
      <c r="B85" s="152" t="s">
        <v>150</v>
      </c>
      <c r="C85" s="153"/>
      <c r="D85" s="154" t="s">
        <v>488</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523</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489</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524</v>
      </c>
      <c r="C108" s="153"/>
      <c r="D108" s="154" t="s">
        <v>491</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525</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526</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505</v>
      </c>
      <c r="D125" s="185" t="s">
        <v>152</v>
      </c>
      <c r="E125" s="185">
        <v>0.0941780821917808</v>
      </c>
      <c r="F125" s="183" t="s">
        <v>133</v>
      </c>
    </row>
    <row r="126" ht="14.5" spans="2:6">
      <c r="B126" s="183" t="s">
        <v>151</v>
      </c>
      <c r="C126" s="157" t="s">
        <v>505</v>
      </c>
      <c r="D126" s="185" t="s">
        <v>153</v>
      </c>
      <c r="E126" s="185">
        <v>0.102739726027397</v>
      </c>
      <c r="F126" s="183" t="s">
        <v>133</v>
      </c>
    </row>
    <row r="127" ht="14.5" spans="2:6">
      <c r="B127" s="183" t="s">
        <v>151</v>
      </c>
      <c r="C127" s="157" t="s">
        <v>505</v>
      </c>
      <c r="D127" s="185" t="s">
        <v>154</v>
      </c>
      <c r="E127" s="185">
        <v>0.00856164383561644</v>
      </c>
      <c r="F127" s="183" t="s">
        <v>133</v>
      </c>
    </row>
    <row r="128" ht="14.5" spans="2:6">
      <c r="B128" s="186" t="s">
        <v>151</v>
      </c>
      <c r="C128" s="157" t="s">
        <v>505</v>
      </c>
      <c r="D128" s="185" t="s">
        <v>155</v>
      </c>
      <c r="E128" s="185">
        <v>0.126826484018265</v>
      </c>
      <c r="F128" s="183" t="s">
        <v>133</v>
      </c>
    </row>
    <row r="129" ht="14.5" spans="2:6">
      <c r="B129" s="183" t="s">
        <v>151</v>
      </c>
      <c r="C129" s="157" t="s">
        <v>505</v>
      </c>
      <c r="D129" s="185" t="s">
        <v>156</v>
      </c>
      <c r="E129" s="185">
        <v>0.138356164383562</v>
      </c>
      <c r="F129" s="183" t="s">
        <v>133</v>
      </c>
    </row>
    <row r="130" ht="14.5" spans="2:6">
      <c r="B130" s="183" t="s">
        <v>151</v>
      </c>
      <c r="C130" s="157" t="s">
        <v>505</v>
      </c>
      <c r="D130" s="185" t="s">
        <v>157</v>
      </c>
      <c r="E130" s="185">
        <v>0.0115296803652968</v>
      </c>
      <c r="F130" s="183" t="s">
        <v>133</v>
      </c>
    </row>
    <row r="131" ht="14.5" spans="2:6">
      <c r="B131" s="183" t="s">
        <v>151</v>
      </c>
      <c r="C131" s="157" t="s">
        <v>505</v>
      </c>
      <c r="D131" s="185" t="s">
        <v>158</v>
      </c>
      <c r="E131" s="185">
        <v>0.0992009132420091</v>
      </c>
      <c r="F131" s="183" t="s">
        <v>133</v>
      </c>
    </row>
    <row r="132" ht="14.5" spans="2:6">
      <c r="B132" s="186" t="s">
        <v>151</v>
      </c>
      <c r="C132" s="157" t="s">
        <v>505</v>
      </c>
      <c r="D132" s="185" t="s">
        <v>159</v>
      </c>
      <c r="E132" s="185">
        <v>0.108219178082192</v>
      </c>
      <c r="F132" s="183" t="s">
        <v>133</v>
      </c>
    </row>
    <row r="133" ht="14.5" spans="2:6">
      <c r="B133" s="183" t="s">
        <v>151</v>
      </c>
      <c r="C133" s="157" t="s">
        <v>505</v>
      </c>
      <c r="D133" s="185" t="s">
        <v>160</v>
      </c>
      <c r="E133" s="185">
        <v>0.00901826484018265</v>
      </c>
      <c r="F133" s="183" t="s">
        <v>133</v>
      </c>
    </row>
    <row r="134" ht="14.5" spans="2:6">
      <c r="B134" s="183" t="s">
        <v>151</v>
      </c>
      <c r="C134" s="157" t="s">
        <v>505</v>
      </c>
      <c r="D134" s="185" t="s">
        <v>161</v>
      </c>
      <c r="E134" s="185">
        <v>0.138127853881279</v>
      </c>
      <c r="F134" s="183" t="s">
        <v>133</v>
      </c>
    </row>
    <row r="135" ht="14.5" spans="2:6">
      <c r="B135" s="183" t="s">
        <v>151</v>
      </c>
      <c r="C135" s="157" t="s">
        <v>505</v>
      </c>
      <c r="D135" s="185" t="s">
        <v>162</v>
      </c>
      <c r="E135" s="185">
        <v>0.150684931506849</v>
      </c>
      <c r="F135" s="183" t="s">
        <v>133</v>
      </c>
    </row>
    <row r="136" ht="14.5" spans="2:6">
      <c r="B136" s="186" t="s">
        <v>151</v>
      </c>
      <c r="C136" s="157" t="s">
        <v>505</v>
      </c>
      <c r="D136" s="185" t="s">
        <v>163</v>
      </c>
      <c r="E136" s="185">
        <v>0.0125570776255708</v>
      </c>
      <c r="F136" s="183" t="s">
        <v>133</v>
      </c>
    </row>
    <row r="137" ht="14.5" spans="2:6">
      <c r="B137" s="183" t="s">
        <v>151</v>
      </c>
      <c r="C137" s="157" t="s">
        <v>506</v>
      </c>
      <c r="D137" s="185" t="s">
        <v>152</v>
      </c>
      <c r="E137" s="185">
        <v>0.0941780821917808</v>
      </c>
      <c r="F137" s="183" t="s">
        <v>133</v>
      </c>
    </row>
    <row r="138" ht="14.5" spans="2:6">
      <c r="B138" s="183" t="s">
        <v>151</v>
      </c>
      <c r="C138" s="157" t="s">
        <v>506</v>
      </c>
      <c r="D138" s="185" t="s">
        <v>153</v>
      </c>
      <c r="E138" s="185">
        <v>0.102739726027397</v>
      </c>
      <c r="F138" s="183" t="s">
        <v>133</v>
      </c>
    </row>
    <row r="139" ht="14.5" spans="2:6">
      <c r="B139" s="183" t="s">
        <v>151</v>
      </c>
      <c r="C139" s="157" t="s">
        <v>506</v>
      </c>
      <c r="D139" s="185" t="s">
        <v>154</v>
      </c>
      <c r="E139" s="185">
        <v>0.00856164383561644</v>
      </c>
      <c r="F139" s="183" t="s">
        <v>133</v>
      </c>
    </row>
    <row r="140" ht="14.5" spans="2:6">
      <c r="B140" s="186" t="s">
        <v>151</v>
      </c>
      <c r="C140" s="157" t="s">
        <v>506</v>
      </c>
      <c r="D140" s="185" t="s">
        <v>155</v>
      </c>
      <c r="E140" s="185">
        <v>0.126826484018265</v>
      </c>
      <c r="F140" s="183" t="s">
        <v>133</v>
      </c>
    </row>
    <row r="141" ht="14.5" spans="2:6">
      <c r="B141" s="183" t="s">
        <v>151</v>
      </c>
      <c r="C141" s="157" t="s">
        <v>506</v>
      </c>
      <c r="D141" s="185" t="s">
        <v>156</v>
      </c>
      <c r="E141" s="185">
        <v>0.138356164383562</v>
      </c>
      <c r="F141" s="183" t="s">
        <v>133</v>
      </c>
    </row>
    <row r="142" ht="14.5" spans="2:6">
      <c r="B142" s="183" t="s">
        <v>151</v>
      </c>
      <c r="C142" s="157" t="s">
        <v>506</v>
      </c>
      <c r="D142" s="185" t="s">
        <v>157</v>
      </c>
      <c r="E142" s="185">
        <v>0.0115296803652968</v>
      </c>
      <c r="F142" s="183" t="s">
        <v>133</v>
      </c>
    </row>
    <row r="143" ht="14.5" spans="2:6">
      <c r="B143" s="183" t="s">
        <v>151</v>
      </c>
      <c r="C143" s="157" t="s">
        <v>506</v>
      </c>
      <c r="D143" s="185" t="s">
        <v>158</v>
      </c>
      <c r="E143" s="185">
        <v>0.0992009132420091</v>
      </c>
      <c r="F143" s="183" t="s">
        <v>133</v>
      </c>
    </row>
    <row r="144" ht="14.5" spans="2:6">
      <c r="B144" s="186" t="s">
        <v>151</v>
      </c>
      <c r="C144" s="157" t="s">
        <v>506</v>
      </c>
      <c r="D144" s="185" t="s">
        <v>159</v>
      </c>
      <c r="E144" s="185">
        <v>0.108219178082192</v>
      </c>
      <c r="F144" s="183" t="s">
        <v>133</v>
      </c>
    </row>
    <row r="145" ht="14.5" spans="2:6">
      <c r="B145" s="183" t="s">
        <v>151</v>
      </c>
      <c r="C145" s="157" t="s">
        <v>506</v>
      </c>
      <c r="D145" s="185" t="s">
        <v>160</v>
      </c>
      <c r="E145" s="185">
        <v>0.00901826484018265</v>
      </c>
      <c r="F145" s="183" t="s">
        <v>133</v>
      </c>
    </row>
    <row r="146" ht="14.5" spans="2:6">
      <c r="B146" s="183" t="s">
        <v>151</v>
      </c>
      <c r="C146" s="157" t="s">
        <v>506</v>
      </c>
      <c r="D146" s="185" t="s">
        <v>161</v>
      </c>
      <c r="E146" s="185">
        <v>0.138127853881279</v>
      </c>
      <c r="F146" s="183" t="s">
        <v>133</v>
      </c>
    </row>
    <row r="147" ht="14.5" spans="2:6">
      <c r="B147" s="183" t="s">
        <v>151</v>
      </c>
      <c r="C147" s="157" t="s">
        <v>506</v>
      </c>
      <c r="D147" s="185" t="s">
        <v>162</v>
      </c>
      <c r="E147" s="185">
        <v>0.150684931506849</v>
      </c>
      <c r="F147" s="183" t="s">
        <v>133</v>
      </c>
    </row>
    <row r="148" ht="14.5" spans="2:6">
      <c r="B148" s="186" t="s">
        <v>151</v>
      </c>
      <c r="C148" s="157" t="s">
        <v>506</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tabSelected="1" zoomScale="55" zoomScaleNormal="55" workbookViewId="0">
      <selection activeCell="L17" sqref="L17"/>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527</v>
      </c>
    </row>
    <row r="2" ht="14.5" spans="1:21">
      <c r="A2" s="49"/>
      <c r="B2" s="62" t="s">
        <v>528</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529</v>
      </c>
      <c r="C5" s="49" t="s">
        <v>530</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531</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532</v>
      </c>
      <c r="D11" s="49" t="s">
        <v>533</v>
      </c>
      <c r="E11" s="49" t="s">
        <v>472</v>
      </c>
      <c r="F11" s="49"/>
      <c r="G11" s="49"/>
      <c r="H11" s="49"/>
      <c r="I11" s="49"/>
      <c r="J11" s="70"/>
      <c r="K11" s="70"/>
      <c r="L11" s="70"/>
      <c r="M11" s="70"/>
      <c r="N11" s="92"/>
      <c r="O11" s="49"/>
      <c r="P11" s="49"/>
      <c r="Q11" s="49"/>
      <c r="R11" s="49"/>
      <c r="S11" s="49"/>
      <c r="T11" s="49"/>
      <c r="U11" s="49"/>
    </row>
    <row r="12" ht="14.5" spans="1:21">
      <c r="A12" s="49"/>
      <c r="B12" s="51" t="s">
        <v>62</v>
      </c>
      <c r="C12" s="49" t="s">
        <v>534</v>
      </c>
      <c r="D12" s="51" t="s">
        <v>531</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I16" t="s">
        <v>470</v>
      </c>
      <c r="N16" s="92"/>
      <c r="O16" s="49"/>
      <c r="P16" s="49"/>
      <c r="Q16" s="49"/>
      <c r="R16" s="49"/>
      <c r="S16" s="49"/>
      <c r="T16" s="49"/>
      <c r="U16" s="49"/>
    </row>
    <row r="17" ht="14.5" spans="1:21">
      <c r="A17" s="49"/>
      <c r="B17" s="77" t="s">
        <v>42</v>
      </c>
      <c r="C17" s="77" t="s">
        <v>535</v>
      </c>
      <c r="D17" s="77" t="s">
        <v>533</v>
      </c>
      <c r="E17" s="77" t="s">
        <v>472</v>
      </c>
      <c r="F17" s="77" t="s">
        <v>473</v>
      </c>
      <c r="I17" s="92" t="s">
        <v>474</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536</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535</v>
      </c>
      <c r="C22" s="49" t="s">
        <v>87</v>
      </c>
      <c r="D22" s="49" t="s">
        <v>532</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534</v>
      </c>
      <c r="D23" s="49"/>
      <c r="E23" s="80"/>
      <c r="F23" s="80"/>
      <c r="G23" s="80"/>
      <c r="H23" s="80"/>
      <c r="I23" s="80"/>
      <c r="J23" s="80"/>
      <c r="K23" s="80"/>
      <c r="L23" s="49"/>
      <c r="M23" s="96"/>
      <c r="N23" s="96"/>
      <c r="O23" s="96"/>
      <c r="P23" s="97"/>
    </row>
    <row r="24" ht="14.5" spans="1:14">
      <c r="A24" s="49"/>
      <c r="B24" s="49"/>
      <c r="C24" s="81" t="s">
        <v>507</v>
      </c>
      <c r="D24" s="70"/>
      <c r="E24" s="70"/>
      <c r="F24" s="70"/>
      <c r="G24" s="72"/>
      <c r="H24" s="70"/>
      <c r="I24" s="70"/>
      <c r="J24" s="70"/>
      <c r="K24" s="70"/>
      <c r="L24" s="70"/>
      <c r="M24" s="70"/>
      <c r="N24" s="49"/>
    </row>
    <row r="25" ht="14.5" spans="1:22">
      <c r="A25" s="49"/>
      <c r="B25" s="49"/>
      <c r="C25" s="81" t="s">
        <v>510</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537</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532</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538</v>
      </c>
      <c r="C33" s="49"/>
      <c r="D33" s="48" t="s">
        <v>461</v>
      </c>
      <c r="E33" s="49"/>
      <c r="F33" s="49"/>
      <c r="G33" s="49"/>
      <c r="H33" s="49"/>
      <c r="I33" s="49"/>
      <c r="J33" s="49"/>
      <c r="K33" s="49"/>
      <c r="L33" s="100"/>
      <c r="M33" s="100"/>
      <c r="O33" s="51" t="s">
        <v>538</v>
      </c>
      <c r="P33" s="49"/>
      <c r="Q33" s="48" t="s">
        <v>460</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539</v>
      </c>
      <c r="AH34" s="105">
        <v>0</v>
      </c>
      <c r="AI34" s="105">
        <v>0.08</v>
      </c>
      <c r="AJ34" s="105">
        <v>0.13</v>
      </c>
      <c r="AK34" s="105">
        <v>0.19</v>
      </c>
    </row>
    <row r="35" s="44" customFormat="1" ht="33" spans="2:37">
      <c r="B35" s="49" t="s">
        <v>535</v>
      </c>
      <c r="C35" s="49" t="s">
        <v>87</v>
      </c>
      <c r="D35" s="49" t="s">
        <v>532</v>
      </c>
      <c r="E35" s="83">
        <f>SUM(D6:G6)/SUM(D5:G5)</f>
        <v>0.956521739130435</v>
      </c>
      <c r="F35" s="83">
        <f>H6/H5</f>
        <v>0.451428571428571</v>
      </c>
      <c r="G35" s="83">
        <f>I6/I5</f>
        <v>0.0411764705882353</v>
      </c>
      <c r="H35" s="83">
        <v>1</v>
      </c>
      <c r="I35" s="83">
        <f>H35</f>
        <v>1</v>
      </c>
      <c r="J35" s="83">
        <f>I35</f>
        <v>1</v>
      </c>
      <c r="K35" s="83">
        <f>M6/M5</f>
        <v>0.684587813620072</v>
      </c>
      <c r="O35" s="49" t="s">
        <v>535</v>
      </c>
      <c r="P35" s="49" t="s">
        <v>87</v>
      </c>
      <c r="Q35" s="49" t="s">
        <v>532</v>
      </c>
      <c r="R35" s="83">
        <f>1-SUM(R36:R39)</f>
        <v>0.18</v>
      </c>
      <c r="S35" s="83">
        <f t="shared" ref="S35:X35" si="2">R35</f>
        <v>0.18</v>
      </c>
      <c r="T35" s="83">
        <f t="shared" si="2"/>
        <v>0.18</v>
      </c>
      <c r="U35" s="83">
        <f t="shared" si="2"/>
        <v>0.18</v>
      </c>
      <c r="V35" s="83">
        <f t="shared" si="2"/>
        <v>0.18</v>
      </c>
      <c r="W35" s="83">
        <f t="shared" si="2"/>
        <v>0.18</v>
      </c>
      <c r="X35" s="83">
        <f t="shared" si="2"/>
        <v>0.18</v>
      </c>
      <c r="AG35" s="104" t="s">
        <v>540</v>
      </c>
      <c r="AH35" s="105">
        <v>0</v>
      </c>
      <c r="AI35" s="105">
        <v>0.04</v>
      </c>
      <c r="AJ35" s="105">
        <v>0.07</v>
      </c>
      <c r="AK35" s="105">
        <v>0.19</v>
      </c>
    </row>
    <row r="36" ht="33" spans="2:37">
      <c r="B36" s="49"/>
      <c r="C36" t="s">
        <v>534</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534</v>
      </c>
      <c r="Q36" s="49"/>
      <c r="R36">
        <v>0</v>
      </c>
      <c r="S36">
        <v>0</v>
      </c>
      <c r="T36">
        <v>0</v>
      </c>
      <c r="U36">
        <v>0</v>
      </c>
      <c r="V36">
        <v>0</v>
      </c>
      <c r="W36">
        <v>0</v>
      </c>
      <c r="X36">
        <v>0</v>
      </c>
      <c r="AG36" s="104" t="s">
        <v>541</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542</v>
      </c>
      <c r="AH37" s="105">
        <v>0</v>
      </c>
      <c r="AI37" s="105">
        <v>0.01</v>
      </c>
      <c r="AJ37" s="105">
        <v>0.01</v>
      </c>
      <c r="AK37" s="105">
        <v>0.03</v>
      </c>
    </row>
    <row r="38" spans="3:24">
      <c r="C38" s="81" t="s">
        <v>510</v>
      </c>
      <c r="E38" s="84">
        <v>0</v>
      </c>
      <c r="F38" s="84">
        <v>0</v>
      </c>
      <c r="G38" s="84">
        <v>0</v>
      </c>
      <c r="H38" s="84">
        <v>0</v>
      </c>
      <c r="I38" s="84">
        <v>0</v>
      </c>
      <c r="J38" s="84">
        <v>0</v>
      </c>
      <c r="K38" s="84">
        <v>0</v>
      </c>
      <c r="P38" s="81" t="s">
        <v>510</v>
      </c>
      <c r="R38" s="84">
        <f>AK34</f>
        <v>0.19</v>
      </c>
      <c r="S38" s="83">
        <f>R38</f>
        <v>0.19</v>
      </c>
      <c r="T38" s="83">
        <f t="shared" si="4"/>
        <v>0.19</v>
      </c>
      <c r="U38" s="83">
        <f t="shared" si="4"/>
        <v>0.19</v>
      </c>
      <c r="V38" s="83">
        <f t="shared" si="4"/>
        <v>0.19</v>
      </c>
      <c r="W38" s="83">
        <f t="shared" si="4"/>
        <v>0.19</v>
      </c>
      <c r="X38" s="83">
        <f t="shared" si="4"/>
        <v>0.19</v>
      </c>
    </row>
    <row r="39" ht="14.5" spans="3:24">
      <c r="C39" t="s">
        <v>543</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480</v>
      </c>
      <c r="C41" s="49"/>
      <c r="D41" s="86" t="s">
        <v>481</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535</v>
      </c>
      <c r="C43" s="49" t="s">
        <v>87</v>
      </c>
      <c r="D43" s="49" t="s">
        <v>532</v>
      </c>
      <c r="E43" s="88">
        <v>0.001</v>
      </c>
      <c r="F43" s="88">
        <v>0.001</v>
      </c>
      <c r="G43" s="88">
        <v>0.001</v>
      </c>
      <c r="H43" s="88">
        <v>0.001</v>
      </c>
      <c r="I43" s="88">
        <v>0.001</v>
      </c>
      <c r="J43" s="88">
        <v>0.001</v>
      </c>
      <c r="K43" s="88">
        <v>0.001</v>
      </c>
    </row>
    <row r="44" ht="14.5" spans="2:11">
      <c r="B44" s="49"/>
      <c r="C44" s="49" t="s">
        <v>534</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483</v>
      </c>
      <c r="C50" s="49"/>
      <c r="D50" s="86" t="s">
        <v>484</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535</v>
      </c>
      <c r="C52" s="49" t="s">
        <v>87</v>
      </c>
      <c r="D52" s="49" t="s">
        <v>532</v>
      </c>
      <c r="E52" s="90">
        <v>1000</v>
      </c>
      <c r="F52" s="90">
        <v>1000</v>
      </c>
      <c r="G52" s="90">
        <v>1000</v>
      </c>
      <c r="H52" s="90">
        <v>1000</v>
      </c>
      <c r="I52" s="90">
        <v>1000</v>
      </c>
      <c r="J52" s="90">
        <v>1000</v>
      </c>
      <c r="K52" s="90">
        <v>1000</v>
      </c>
      <c r="M52" s="101" t="s">
        <v>544</v>
      </c>
    </row>
    <row r="53" ht="14.5" spans="2:11">
      <c r="B53" s="49"/>
      <c r="C53" s="49" t="s">
        <v>534</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485</v>
      </c>
      <c r="C59" s="49"/>
      <c r="D59" s="86" t="s">
        <v>486</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535</v>
      </c>
      <c r="C61" s="49" t="s">
        <v>87</v>
      </c>
      <c r="D61" s="49" t="s">
        <v>532</v>
      </c>
      <c r="E61" s="82">
        <f>30*24*200/1000</f>
        <v>144</v>
      </c>
      <c r="F61" s="82">
        <f t="shared" ref="F61:K61" si="7">30*24*200/1000</f>
        <v>144</v>
      </c>
      <c r="G61" s="82">
        <f t="shared" si="7"/>
        <v>144</v>
      </c>
      <c r="H61" s="82">
        <f t="shared" si="7"/>
        <v>144</v>
      </c>
      <c r="I61" s="82">
        <f t="shared" si="7"/>
        <v>144</v>
      </c>
      <c r="J61" s="82">
        <f t="shared" si="7"/>
        <v>144</v>
      </c>
      <c r="K61" s="82">
        <f t="shared" si="7"/>
        <v>144</v>
      </c>
      <c r="M61" s="101" t="s">
        <v>545</v>
      </c>
    </row>
    <row r="62" ht="14.5" spans="2:11">
      <c r="B62" s="49"/>
      <c r="C62" s="49" t="s">
        <v>534</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488</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535</v>
      </c>
      <c r="C70" s="49" t="s">
        <v>87</v>
      </c>
      <c r="D70" s="49" t="s">
        <v>532</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534</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489</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535</v>
      </c>
      <c r="C81" s="49" t="s">
        <v>87</v>
      </c>
      <c r="D81" s="49" t="s">
        <v>532</v>
      </c>
      <c r="E81" s="90">
        <v>30</v>
      </c>
      <c r="F81" s="90">
        <v>30</v>
      </c>
      <c r="G81" s="90">
        <v>30</v>
      </c>
      <c r="H81" s="90">
        <v>30</v>
      </c>
      <c r="I81" s="90">
        <v>30</v>
      </c>
      <c r="J81" s="90">
        <v>30</v>
      </c>
      <c r="K81" s="90">
        <v>30</v>
      </c>
    </row>
    <row r="82" ht="14.5" spans="2:11">
      <c r="B82" s="49"/>
      <c r="C82" s="49" t="s">
        <v>534</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546</v>
      </c>
      <c r="C91" s="49"/>
      <c r="D91" s="86" t="s">
        <v>491</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547</v>
      </c>
    </row>
    <row r="93" ht="14.5" spans="2:11">
      <c r="B93" s="49" t="s">
        <v>535</v>
      </c>
      <c r="C93" s="49" t="s">
        <v>87</v>
      </c>
      <c r="D93" s="49" t="s">
        <v>532</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534</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532</v>
      </c>
      <c r="D110" s="113" t="s">
        <v>152</v>
      </c>
      <c r="E110" s="113">
        <v>0.0941780821917808</v>
      </c>
      <c r="F110" s="107" t="s">
        <v>133</v>
      </c>
    </row>
    <row r="111" ht="14.5" spans="2:6">
      <c r="B111" s="107" t="s">
        <v>151</v>
      </c>
      <c r="C111" s="49" t="s">
        <v>532</v>
      </c>
      <c r="D111" s="113" t="s">
        <v>153</v>
      </c>
      <c r="E111" s="113">
        <v>0.102739726027397</v>
      </c>
      <c r="F111" s="107" t="s">
        <v>133</v>
      </c>
    </row>
    <row r="112" ht="14.5" spans="2:6">
      <c r="B112" s="107" t="s">
        <v>151</v>
      </c>
      <c r="C112" s="49" t="s">
        <v>532</v>
      </c>
      <c r="D112" s="113" t="s">
        <v>154</v>
      </c>
      <c r="E112" s="113">
        <v>0.00856164383561644</v>
      </c>
      <c r="F112" s="107" t="s">
        <v>133</v>
      </c>
    </row>
    <row r="113" ht="14.5" spans="2:6">
      <c r="B113" s="114" t="s">
        <v>151</v>
      </c>
      <c r="C113" s="49" t="s">
        <v>532</v>
      </c>
      <c r="D113" s="113" t="s">
        <v>155</v>
      </c>
      <c r="E113" s="113">
        <v>0.126826484018265</v>
      </c>
      <c r="F113" s="107" t="s">
        <v>133</v>
      </c>
    </row>
    <row r="114" ht="14.5" spans="2:6">
      <c r="B114" s="107" t="s">
        <v>151</v>
      </c>
      <c r="C114" s="49" t="s">
        <v>532</v>
      </c>
      <c r="D114" s="113" t="s">
        <v>156</v>
      </c>
      <c r="E114" s="113">
        <v>0.138356164383562</v>
      </c>
      <c r="F114" s="107" t="s">
        <v>133</v>
      </c>
    </row>
    <row r="115" ht="14.5" spans="2:6">
      <c r="B115" s="107" t="s">
        <v>151</v>
      </c>
      <c r="C115" s="49" t="s">
        <v>532</v>
      </c>
      <c r="D115" s="113" t="s">
        <v>157</v>
      </c>
      <c r="E115" s="113">
        <v>0.0115296803652968</v>
      </c>
      <c r="F115" s="107" t="s">
        <v>133</v>
      </c>
    </row>
    <row r="116" ht="14.5" spans="2:6">
      <c r="B116" s="107" t="s">
        <v>151</v>
      </c>
      <c r="C116" s="49" t="s">
        <v>532</v>
      </c>
      <c r="D116" s="113" t="s">
        <v>158</v>
      </c>
      <c r="E116" s="113">
        <v>0.0992009132420091</v>
      </c>
      <c r="F116" s="107" t="s">
        <v>133</v>
      </c>
    </row>
    <row r="117" ht="14.5" spans="2:6">
      <c r="B117" s="114" t="s">
        <v>151</v>
      </c>
      <c r="C117" s="49" t="s">
        <v>532</v>
      </c>
      <c r="D117" s="113" t="s">
        <v>159</v>
      </c>
      <c r="E117" s="113">
        <v>0.108219178082192</v>
      </c>
      <c r="F117" s="107" t="s">
        <v>133</v>
      </c>
    </row>
    <row r="118" ht="14.5" spans="2:6">
      <c r="B118" s="107" t="s">
        <v>151</v>
      </c>
      <c r="C118" s="49" t="s">
        <v>532</v>
      </c>
      <c r="D118" s="113" t="s">
        <v>160</v>
      </c>
      <c r="E118" s="113">
        <v>0.00901826484018265</v>
      </c>
      <c r="F118" s="107" t="s">
        <v>133</v>
      </c>
    </row>
    <row r="119" ht="14.5" spans="2:6">
      <c r="B119" s="107" t="s">
        <v>151</v>
      </c>
      <c r="C119" s="49" t="s">
        <v>532</v>
      </c>
      <c r="D119" s="113" t="s">
        <v>161</v>
      </c>
      <c r="E119" s="113">
        <v>0.138127853881279</v>
      </c>
      <c r="F119" s="107" t="s">
        <v>133</v>
      </c>
    </row>
    <row r="120" ht="14.5" spans="2:6">
      <c r="B120" s="107" t="s">
        <v>151</v>
      </c>
      <c r="C120" s="49" t="s">
        <v>532</v>
      </c>
      <c r="D120" s="113" t="s">
        <v>162</v>
      </c>
      <c r="E120" s="113">
        <v>0.150684931506849</v>
      </c>
      <c r="F120" s="107" t="s">
        <v>133</v>
      </c>
    </row>
    <row r="121" ht="14.5" spans="2:6">
      <c r="B121" s="115" t="s">
        <v>151</v>
      </c>
      <c r="C121" s="49" t="s">
        <v>532</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550</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550</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550</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550</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550</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550</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551</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551</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551</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551</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552</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552</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552</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552</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552</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552</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552</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551</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551</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551</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551</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551</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551</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551</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552</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552</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552</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552</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552</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552</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552</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553</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553</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553</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553</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553</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553</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553</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551</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551</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551</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551</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551</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551</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552</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552</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552</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552</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552</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551</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551</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551</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551</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551</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551</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551</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552</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552</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552</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552</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552</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552</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552</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554</v>
      </c>
      <c r="B34" s="59"/>
      <c r="C34" s="1"/>
      <c r="D34" s="1"/>
      <c r="E34" s="1"/>
      <c r="F34" s="1"/>
      <c r="G34" s="1"/>
      <c r="H34" s="1"/>
      <c r="I34" s="1"/>
      <c r="J34" s="1"/>
      <c r="K34" s="1"/>
      <c r="L34" s="1"/>
      <c r="M34" s="1"/>
      <c r="N34" s="1"/>
      <c r="O34" s="1"/>
      <c r="P34" s="1"/>
      <c r="Q34" s="1"/>
      <c r="R34" s="1"/>
      <c r="S34" s="1"/>
      <c r="T34" s="1"/>
      <c r="U34" s="1"/>
      <c r="V34" s="1"/>
      <c r="W34" s="1"/>
      <c r="Y34" s="59" t="s">
        <v>554</v>
      </c>
      <c r="Z34" s="59"/>
      <c r="AA34" s="1"/>
      <c r="AB34" s="1"/>
      <c r="AC34" s="1"/>
      <c r="AD34" s="1"/>
      <c r="AE34" s="1"/>
      <c r="AF34" s="1"/>
      <c r="AG34" s="1"/>
      <c r="AH34" s="1"/>
      <c r="AI34" s="1"/>
      <c r="AJ34" s="1"/>
      <c r="AK34" s="1"/>
      <c r="AL34" s="1"/>
      <c r="AM34" s="1"/>
      <c r="AN34" s="1"/>
      <c r="AO34" s="1"/>
      <c r="AP34" s="1"/>
      <c r="AQ34" s="1"/>
      <c r="AR34" s="1"/>
      <c r="AS34" s="1"/>
      <c r="AT34" s="1"/>
      <c r="AU34" s="1"/>
      <c r="AW34" s="59" t="s">
        <v>554</v>
      </c>
      <c r="AX34" s="59"/>
      <c r="AY34" s="1"/>
      <c r="AZ34" s="1"/>
      <c r="BA34" s="1"/>
      <c r="BB34" s="1"/>
      <c r="BC34" s="1"/>
      <c r="BD34" s="1"/>
      <c r="BE34" s="1"/>
      <c r="BF34" s="1"/>
      <c r="BG34" s="1"/>
      <c r="BH34" s="1"/>
      <c r="BI34" s="1"/>
      <c r="BJ34" s="1"/>
      <c r="BK34" s="1"/>
      <c r="BL34" s="1"/>
      <c r="BM34" s="1"/>
      <c r="BN34" s="1"/>
      <c r="BO34" s="1"/>
      <c r="BP34" s="1"/>
      <c r="BQ34" s="1"/>
      <c r="BR34" s="1"/>
      <c r="BS34" s="1"/>
      <c r="BU34" s="59" t="s">
        <v>554</v>
      </c>
      <c r="BV34" s="59"/>
      <c r="BW34" s="1"/>
      <c r="BX34" s="1"/>
      <c r="BY34" s="1"/>
      <c r="BZ34" s="1"/>
      <c r="CA34" s="1"/>
      <c r="CB34" s="1"/>
      <c r="CC34" s="1"/>
      <c r="CD34" s="1"/>
      <c r="CE34" s="1"/>
      <c r="CF34" s="1"/>
      <c r="CG34" s="1"/>
      <c r="CH34" s="1"/>
      <c r="CI34" s="1"/>
      <c r="CJ34" s="1"/>
      <c r="CK34" s="1"/>
      <c r="CL34" s="1"/>
      <c r="CM34" s="1"/>
      <c r="CN34" s="1"/>
      <c r="CO34" s="1"/>
      <c r="CP34" s="1"/>
      <c r="CQ34" s="1"/>
      <c r="CS34" s="59" t="s">
        <v>554</v>
      </c>
      <c r="CT34" s="59"/>
      <c r="CU34" s="1"/>
      <c r="CV34" s="1"/>
      <c r="CW34" s="1"/>
      <c r="CX34" s="1"/>
      <c r="CY34" s="1"/>
      <c r="CZ34" s="1"/>
      <c r="DA34" s="1"/>
      <c r="DB34" s="1"/>
      <c r="DC34" s="1"/>
      <c r="DD34" s="1"/>
      <c r="DE34" s="1"/>
      <c r="DF34" s="1"/>
      <c r="DG34" s="1"/>
      <c r="DH34" s="1"/>
      <c r="DI34" s="1"/>
      <c r="DJ34" s="1"/>
      <c r="DK34" s="1"/>
      <c r="DL34" s="1"/>
      <c r="DM34" s="1"/>
      <c r="DN34" s="1"/>
      <c r="DO34" s="1"/>
      <c r="DQ34" s="59" t="s">
        <v>554</v>
      </c>
      <c r="DR34" s="59"/>
      <c r="DS34" s="1"/>
      <c r="DT34" s="1"/>
      <c r="DU34" s="1"/>
      <c r="DV34" s="1"/>
      <c r="DW34" s="1"/>
      <c r="DX34" s="1"/>
      <c r="DY34" s="1"/>
      <c r="DZ34" s="1"/>
      <c r="EA34" s="1"/>
      <c r="EB34" s="1"/>
      <c r="EC34" s="1"/>
      <c r="ED34" s="1"/>
      <c r="EE34" s="1"/>
      <c r="EF34" s="1"/>
      <c r="EG34" s="1"/>
      <c r="EH34" s="1"/>
      <c r="EI34" s="1"/>
      <c r="EJ34" s="1"/>
      <c r="EK34" s="1"/>
      <c r="EL34" s="1"/>
      <c r="EM34" s="1"/>
      <c r="EO34" s="59" t="s">
        <v>554</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555</v>
      </c>
      <c r="B8" s="4"/>
      <c r="C8" s="5"/>
      <c r="D8" s="5"/>
      <c r="E8" s="5"/>
      <c r="F8" s="5"/>
      <c r="G8" s="5"/>
      <c r="H8" s="5"/>
      <c r="I8" s="5"/>
      <c r="J8" s="5"/>
      <c r="K8" s="5"/>
      <c r="L8" s="5"/>
      <c r="M8" s="5"/>
      <c r="N8" s="5"/>
      <c r="O8" s="5"/>
      <c r="P8" s="5"/>
      <c r="Q8" s="5"/>
      <c r="R8" s="5"/>
      <c r="S8" s="5"/>
      <c r="T8" s="5"/>
      <c r="U8" s="5"/>
      <c r="V8" s="5"/>
      <c r="W8" s="5"/>
      <c r="Y8" s="4" t="s">
        <v>555</v>
      </c>
      <c r="Z8" s="4"/>
      <c r="AA8" s="5"/>
      <c r="AB8" s="5"/>
      <c r="AC8" s="5"/>
      <c r="AD8" s="5"/>
      <c r="AE8" s="5"/>
      <c r="AF8" s="5"/>
      <c r="AG8" s="5"/>
      <c r="AH8" s="5"/>
      <c r="AI8" s="5"/>
      <c r="AJ8" s="5"/>
      <c r="AK8" s="5"/>
      <c r="AL8" s="5"/>
      <c r="AM8" s="5"/>
      <c r="AN8" s="5"/>
      <c r="AO8" s="5"/>
      <c r="AP8" s="5"/>
      <c r="AQ8" s="5"/>
      <c r="AR8" s="5"/>
      <c r="AS8" s="5"/>
      <c r="AT8" s="5"/>
      <c r="AU8" s="5"/>
      <c r="AW8" s="4" t="s">
        <v>555</v>
      </c>
      <c r="AX8" s="4"/>
      <c r="AY8" s="5"/>
      <c r="AZ8" s="5"/>
      <c r="BA8" s="5"/>
      <c r="BB8" s="5"/>
      <c r="BC8" s="5"/>
      <c r="BD8" s="5"/>
      <c r="BE8" s="5"/>
      <c r="BF8" s="5"/>
      <c r="BG8" s="5"/>
      <c r="BH8" s="5"/>
      <c r="BI8" s="5"/>
      <c r="BJ8" s="5"/>
      <c r="BK8" s="5"/>
      <c r="BL8" s="5"/>
      <c r="BM8" s="5"/>
      <c r="BN8" s="5"/>
      <c r="BO8" s="5"/>
      <c r="BP8" s="5"/>
      <c r="BQ8" s="5"/>
      <c r="BR8" s="5"/>
      <c r="BS8" s="5"/>
      <c r="BU8" s="4" t="s">
        <v>555</v>
      </c>
      <c r="BV8" s="4"/>
      <c r="BW8" s="5"/>
      <c r="BX8" s="5"/>
      <c r="BY8" s="5"/>
      <c r="BZ8" s="5"/>
      <c r="CA8" s="5"/>
      <c r="CB8" s="5"/>
      <c r="CC8" s="5"/>
      <c r="CD8" s="5"/>
      <c r="CE8" s="5"/>
      <c r="CF8" s="5"/>
      <c r="CG8" s="5"/>
      <c r="CH8" s="5"/>
      <c r="CI8" s="5"/>
      <c r="CJ8" s="5"/>
      <c r="CK8" s="5"/>
      <c r="CL8" s="5"/>
      <c r="CM8" s="5"/>
      <c r="CN8" s="5"/>
      <c r="CO8" s="5"/>
      <c r="CP8" s="5"/>
      <c r="CQ8" s="5"/>
      <c r="CS8" s="4" t="s">
        <v>555</v>
      </c>
      <c r="CT8" s="4"/>
      <c r="CU8" s="5"/>
      <c r="CV8" s="5"/>
      <c r="CW8" s="5"/>
      <c r="CX8" s="5"/>
      <c r="CY8" s="5"/>
      <c r="CZ8" s="5"/>
      <c r="DA8" s="5"/>
      <c r="DB8" s="5"/>
      <c r="DC8" s="5"/>
      <c r="DD8" s="5"/>
      <c r="DE8" s="5"/>
      <c r="DF8" s="5"/>
      <c r="DG8" s="5"/>
      <c r="DH8" s="5"/>
      <c r="DI8" s="5"/>
      <c r="DJ8" s="5"/>
      <c r="DK8" s="5"/>
      <c r="DL8" s="5"/>
      <c r="DM8" s="5"/>
      <c r="DN8" s="5"/>
      <c r="DO8" s="5"/>
      <c r="DQ8" s="4" t="s">
        <v>555</v>
      </c>
      <c r="DR8" s="4"/>
      <c r="DS8" s="5"/>
      <c r="DT8" s="5"/>
      <c r="DU8" s="5"/>
      <c r="DV8" s="5"/>
      <c r="DW8" s="5"/>
      <c r="DX8" s="5"/>
      <c r="DY8" s="5"/>
      <c r="DZ8" s="5"/>
      <c r="EA8" s="5"/>
      <c r="EB8" s="5"/>
      <c r="EC8" s="5"/>
      <c r="ED8" s="5"/>
      <c r="EE8" s="5"/>
      <c r="EF8" s="5"/>
      <c r="EG8" s="5"/>
      <c r="EH8" s="5"/>
      <c r="EI8" s="5"/>
      <c r="EJ8" s="5"/>
      <c r="EK8" s="5"/>
      <c r="EL8" s="5"/>
      <c r="EM8" s="5"/>
      <c r="EO8" s="4" t="s">
        <v>555</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556</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556</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556</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556</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556</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556</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556</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557</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557</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557</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557</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557</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557</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557</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558</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558</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558</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558</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558</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558</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558</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559</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559</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559</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559</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559</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559</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559</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557</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557</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557</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557</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557</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557</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557</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558</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558</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558</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558</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558</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558</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558</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560</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560</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560</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560</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560</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560</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560</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561</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561</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561</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561</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561</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561</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561</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562</v>
      </c>
      <c r="B25" s="15"/>
      <c r="C25" s="1"/>
      <c r="D25" s="1"/>
      <c r="E25" s="1"/>
      <c r="F25" s="1"/>
      <c r="G25" s="1"/>
      <c r="H25" s="1"/>
      <c r="I25" s="1"/>
      <c r="J25" s="1"/>
      <c r="K25" s="1"/>
      <c r="L25" s="1"/>
      <c r="M25" s="1"/>
      <c r="N25" s="1"/>
      <c r="O25" s="1"/>
      <c r="P25" s="1"/>
      <c r="Q25" s="1"/>
      <c r="R25" s="1"/>
      <c r="S25" s="1"/>
      <c r="T25" s="1"/>
      <c r="U25" s="1"/>
      <c r="V25" s="1"/>
      <c r="W25" s="1"/>
      <c r="Y25" s="15" t="s">
        <v>562</v>
      </c>
      <c r="Z25" s="15"/>
      <c r="AA25" s="1"/>
      <c r="AB25" s="1"/>
      <c r="AC25" s="1"/>
      <c r="AD25" s="1"/>
      <c r="AE25" s="1"/>
      <c r="AF25" s="1"/>
      <c r="AG25" s="1"/>
      <c r="AH25" s="1"/>
      <c r="AI25" s="1"/>
      <c r="AJ25" s="1"/>
      <c r="AK25" s="1"/>
      <c r="AL25" s="1"/>
      <c r="AM25" s="1"/>
      <c r="AN25" s="1"/>
      <c r="AO25" s="1"/>
      <c r="AP25" s="1"/>
      <c r="AQ25" s="1"/>
      <c r="AR25" s="1"/>
      <c r="AS25" s="1"/>
      <c r="AT25" s="1"/>
      <c r="AU25" s="1"/>
      <c r="AW25" s="15" t="s">
        <v>562</v>
      </c>
      <c r="AX25" s="15"/>
      <c r="AY25" s="1"/>
      <c r="AZ25" s="1"/>
      <c r="BA25" s="1"/>
      <c r="BB25" s="1"/>
      <c r="BC25" s="1"/>
      <c r="BD25" s="1"/>
      <c r="BE25" s="1"/>
      <c r="BF25" s="1"/>
      <c r="BG25" s="1"/>
      <c r="BH25" s="1"/>
      <c r="BI25" s="1"/>
      <c r="BJ25" s="1"/>
      <c r="BK25" s="1"/>
      <c r="BL25" s="1"/>
      <c r="BM25" s="1"/>
      <c r="BN25" s="1"/>
      <c r="BO25" s="1"/>
      <c r="BP25" s="1"/>
      <c r="BQ25" s="1"/>
      <c r="BR25" s="1"/>
      <c r="BS25" s="1"/>
      <c r="BU25" s="15" t="s">
        <v>562</v>
      </c>
      <c r="BV25" s="15"/>
      <c r="BW25" s="1"/>
      <c r="BX25" s="1"/>
      <c r="BY25" s="1"/>
      <c r="BZ25" s="1"/>
      <c r="CA25" s="1"/>
      <c r="CB25" s="1"/>
      <c r="CC25" s="1"/>
      <c r="CD25" s="1"/>
      <c r="CE25" s="1"/>
      <c r="CF25" s="1"/>
      <c r="CG25" s="1"/>
      <c r="CH25" s="1"/>
      <c r="CI25" s="1"/>
      <c r="CJ25" s="1"/>
      <c r="CK25" s="1"/>
      <c r="CL25" s="1"/>
      <c r="CM25" s="1"/>
      <c r="CN25" s="1"/>
      <c r="CO25" s="1"/>
      <c r="CP25" s="1"/>
      <c r="CQ25" s="1"/>
      <c r="CS25" s="15" t="s">
        <v>562</v>
      </c>
      <c r="CT25" s="15"/>
      <c r="CU25" s="1"/>
      <c r="CV25" s="1"/>
      <c r="CW25" s="1"/>
      <c r="CX25" s="1"/>
      <c r="CY25" s="1"/>
      <c r="CZ25" s="1"/>
      <c r="DA25" s="1"/>
      <c r="DB25" s="1"/>
      <c r="DC25" s="1"/>
      <c r="DD25" s="1"/>
      <c r="DE25" s="1"/>
      <c r="DF25" s="1"/>
      <c r="DG25" s="1"/>
      <c r="DH25" s="1"/>
      <c r="DI25" s="1"/>
      <c r="DJ25" s="1"/>
      <c r="DK25" s="1"/>
      <c r="DL25" s="1"/>
      <c r="DM25" s="1"/>
      <c r="DN25" s="1"/>
      <c r="DO25" s="1"/>
      <c r="DQ25" s="15" t="s">
        <v>562</v>
      </c>
      <c r="DR25" s="15"/>
      <c r="DS25" s="1"/>
      <c r="DT25" s="1"/>
      <c r="DU25" s="1"/>
      <c r="DV25" s="1"/>
      <c r="DW25" s="1"/>
      <c r="DX25" s="1"/>
      <c r="DY25" s="1"/>
      <c r="DZ25" s="1"/>
      <c r="EA25" s="1"/>
      <c r="EB25" s="1"/>
      <c r="EC25" s="1"/>
      <c r="ED25" s="1"/>
      <c r="EE25" s="1"/>
      <c r="EF25" s="1"/>
      <c r="EG25" s="1"/>
      <c r="EH25" s="1"/>
      <c r="EI25" s="1"/>
      <c r="EJ25" s="1"/>
      <c r="EK25" s="1"/>
      <c r="EL25" s="1"/>
      <c r="EM25" s="1"/>
      <c r="EO25" s="15" t="s">
        <v>562</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563</v>
      </c>
      <c r="B27" s="59"/>
      <c r="C27" s="15"/>
      <c r="D27" s="15"/>
      <c r="E27" s="15"/>
      <c r="F27" s="15"/>
      <c r="G27" s="15"/>
      <c r="H27" s="15"/>
      <c r="I27" s="15"/>
      <c r="J27" s="15"/>
      <c r="K27" s="15"/>
      <c r="L27" s="15"/>
      <c r="M27" s="15"/>
      <c r="N27" s="15"/>
      <c r="O27" s="15"/>
      <c r="P27" s="15"/>
      <c r="Q27" s="15"/>
      <c r="R27" s="15"/>
      <c r="S27" s="15"/>
      <c r="T27" s="15"/>
      <c r="U27" s="15"/>
      <c r="V27" s="15"/>
      <c r="W27" s="15"/>
      <c r="Y27" s="59" t="s">
        <v>563</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563</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563</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563</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563</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563</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564</v>
      </c>
      <c r="B8" s="4"/>
      <c r="C8" s="5"/>
      <c r="D8" s="5"/>
      <c r="E8" s="5"/>
      <c r="F8" s="5"/>
      <c r="G8" s="5"/>
      <c r="H8" s="5"/>
      <c r="I8" s="5"/>
      <c r="J8" s="5"/>
      <c r="K8" s="5"/>
      <c r="L8" s="5"/>
      <c r="M8" s="5"/>
      <c r="N8" s="5"/>
      <c r="O8" s="5"/>
      <c r="P8" s="5"/>
      <c r="Q8" s="5"/>
      <c r="R8" s="5"/>
      <c r="S8" s="5"/>
      <c r="T8" s="5"/>
      <c r="U8" s="5"/>
      <c r="V8" s="5"/>
      <c r="W8" s="5"/>
      <c r="Y8" s="4" t="s">
        <v>564</v>
      </c>
      <c r="Z8" s="4"/>
      <c r="AA8" s="5"/>
      <c r="AB8" s="5"/>
      <c r="AC8" s="5"/>
      <c r="AD8" s="5"/>
      <c r="AE8" s="5"/>
      <c r="AF8" s="5"/>
      <c r="AG8" s="5"/>
      <c r="AH8" s="5"/>
      <c r="AI8" s="5"/>
      <c r="AJ8" s="5"/>
      <c r="AK8" s="5"/>
      <c r="AL8" s="5"/>
      <c r="AM8" s="5"/>
      <c r="AN8" s="5"/>
      <c r="AO8" s="5"/>
      <c r="AP8" s="5"/>
      <c r="AQ8" s="5"/>
      <c r="AR8" s="5"/>
      <c r="AS8" s="5"/>
      <c r="AT8" s="5"/>
      <c r="AU8" s="5"/>
      <c r="AW8" s="4" t="s">
        <v>564</v>
      </c>
      <c r="AX8" s="4"/>
      <c r="AY8" s="5"/>
      <c r="AZ8" s="5"/>
      <c r="BA8" s="5"/>
      <c r="BB8" s="5"/>
      <c r="BC8" s="5"/>
      <c r="BD8" s="5"/>
      <c r="BE8" s="5"/>
      <c r="BF8" s="5"/>
      <c r="BG8" s="5"/>
      <c r="BH8" s="5"/>
      <c r="BI8" s="5"/>
      <c r="BJ8" s="5"/>
      <c r="BK8" s="5"/>
      <c r="BL8" s="5"/>
      <c r="BM8" s="5"/>
      <c r="BN8" s="5"/>
      <c r="BO8" s="5"/>
      <c r="BP8" s="5"/>
      <c r="BQ8" s="5"/>
      <c r="BR8" s="5"/>
      <c r="BS8" s="5"/>
      <c r="BU8" s="4" t="s">
        <v>564</v>
      </c>
      <c r="BV8" s="4"/>
      <c r="BW8" s="5"/>
      <c r="BX8" s="5"/>
      <c r="BY8" s="5"/>
      <c r="BZ8" s="5"/>
      <c r="CA8" s="5"/>
      <c r="CB8" s="5"/>
      <c r="CC8" s="5"/>
      <c r="CD8" s="5"/>
      <c r="CE8" s="5"/>
      <c r="CF8" s="5"/>
      <c r="CG8" s="5"/>
      <c r="CH8" s="5"/>
      <c r="CI8" s="5"/>
      <c r="CJ8" s="5"/>
      <c r="CK8" s="5"/>
      <c r="CL8" s="5"/>
      <c r="CM8" s="5"/>
      <c r="CN8" s="5"/>
      <c r="CO8" s="5"/>
      <c r="CP8" s="5"/>
      <c r="CQ8" s="5"/>
      <c r="CS8" s="4" t="s">
        <v>564</v>
      </c>
      <c r="CT8" s="4"/>
      <c r="CU8" s="5"/>
      <c r="CV8" s="5"/>
      <c r="CW8" s="5"/>
      <c r="CX8" s="5"/>
      <c r="CY8" s="5"/>
      <c r="CZ8" s="5"/>
      <c r="DA8" s="5"/>
      <c r="DB8" s="5"/>
      <c r="DC8" s="5"/>
      <c r="DD8" s="5"/>
      <c r="DE8" s="5"/>
      <c r="DF8" s="5"/>
      <c r="DG8" s="5"/>
      <c r="DH8" s="5"/>
      <c r="DI8" s="5"/>
      <c r="DJ8" s="5"/>
      <c r="DK8" s="5"/>
      <c r="DL8" s="5"/>
      <c r="DM8" s="5"/>
      <c r="DN8" s="5"/>
      <c r="DO8" s="5"/>
      <c r="DQ8" s="4" t="s">
        <v>564</v>
      </c>
      <c r="DR8" s="4"/>
      <c r="DS8" s="5"/>
      <c r="DT8" s="5"/>
      <c r="DU8" s="5"/>
      <c r="DV8" s="5"/>
      <c r="DW8" s="5"/>
      <c r="DX8" s="5"/>
      <c r="DY8" s="5"/>
      <c r="DZ8" s="5"/>
      <c r="EA8" s="5"/>
      <c r="EB8" s="5"/>
      <c r="EC8" s="5"/>
      <c r="ED8" s="5"/>
      <c r="EE8" s="5"/>
      <c r="EF8" s="5"/>
      <c r="EG8" s="5"/>
      <c r="EH8" s="5"/>
      <c r="EI8" s="5"/>
      <c r="EJ8" s="5"/>
      <c r="EK8" s="5"/>
      <c r="EL8" s="5"/>
      <c r="EM8" s="5"/>
      <c r="EO8" s="4" t="s">
        <v>564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565</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565</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565</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565</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565</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565</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565</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551</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551</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551</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551</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551</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551</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551</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552</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552</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552</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552</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552</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552</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552</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551</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551</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551</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551</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551</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551</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551</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552</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552</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552</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552</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552</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552</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552</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566</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566</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566</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566</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566</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566</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566</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551</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551</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551</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551</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551</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551</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552</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552</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552</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552</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552</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552</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552</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551</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551</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551</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551</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551</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551</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551</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552</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552</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552</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552</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552</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552</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552</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554</v>
      </c>
      <c r="B34" s="59"/>
      <c r="C34" s="1"/>
      <c r="D34" s="1"/>
      <c r="E34" s="1"/>
      <c r="F34" s="1"/>
      <c r="G34" s="1"/>
      <c r="H34" s="1"/>
      <c r="I34" s="1"/>
      <c r="J34" s="1"/>
      <c r="K34" s="1"/>
      <c r="L34" s="1"/>
      <c r="M34" s="1"/>
      <c r="N34" s="1"/>
      <c r="O34" s="1"/>
      <c r="P34" s="1"/>
      <c r="Q34" s="1"/>
      <c r="R34" s="1"/>
      <c r="S34" s="1"/>
      <c r="T34" s="1"/>
      <c r="U34" s="1"/>
      <c r="V34" s="1"/>
      <c r="W34" s="1"/>
      <c r="Y34" s="59" t="s">
        <v>554</v>
      </c>
      <c r="Z34" s="59"/>
      <c r="AA34" s="1"/>
      <c r="AB34" s="1"/>
      <c r="AC34" s="1"/>
      <c r="AD34" s="1"/>
      <c r="AE34" s="1"/>
      <c r="AF34" s="1"/>
      <c r="AG34" s="1"/>
      <c r="AH34" s="1"/>
      <c r="AI34" s="1"/>
      <c r="AJ34" s="1"/>
      <c r="AK34" s="1"/>
      <c r="AL34" s="1"/>
      <c r="AM34" s="1"/>
      <c r="AN34" s="1"/>
      <c r="AO34" s="1"/>
      <c r="AP34" s="1"/>
      <c r="AQ34" s="1"/>
      <c r="AR34" s="1"/>
      <c r="AS34" s="1"/>
      <c r="AT34" s="1"/>
      <c r="AU34" s="1"/>
      <c r="AW34" s="59" t="s">
        <v>554</v>
      </c>
      <c r="AX34" s="59"/>
      <c r="AY34" s="1"/>
      <c r="AZ34" s="1"/>
      <c r="BA34" s="1"/>
      <c r="BB34" s="1"/>
      <c r="BC34" s="1"/>
      <c r="BD34" s="1"/>
      <c r="BE34" s="1"/>
      <c r="BF34" s="1"/>
      <c r="BG34" s="1"/>
      <c r="BH34" s="1"/>
      <c r="BI34" s="1"/>
      <c r="BJ34" s="1"/>
      <c r="BK34" s="1"/>
      <c r="BL34" s="1"/>
      <c r="BM34" s="1"/>
      <c r="BN34" s="1"/>
      <c r="BO34" s="1"/>
      <c r="BP34" s="1"/>
      <c r="BQ34" s="1"/>
      <c r="BR34" s="1"/>
      <c r="BS34" s="1"/>
      <c r="BU34" s="59" t="s">
        <v>554</v>
      </c>
      <c r="BV34" s="59"/>
      <c r="BW34" s="1"/>
      <c r="BX34" s="1"/>
      <c r="BY34" s="1"/>
      <c r="BZ34" s="1"/>
      <c r="CA34" s="1"/>
      <c r="CB34" s="1"/>
      <c r="CC34" s="1"/>
      <c r="CD34" s="1"/>
      <c r="CE34" s="1"/>
      <c r="CF34" s="1"/>
      <c r="CG34" s="1"/>
      <c r="CH34" s="1"/>
      <c r="CI34" s="1"/>
      <c r="CJ34" s="1"/>
      <c r="CK34" s="1"/>
      <c r="CL34" s="1"/>
      <c r="CM34" s="1"/>
      <c r="CN34" s="1"/>
      <c r="CO34" s="1"/>
      <c r="CP34" s="1"/>
      <c r="CQ34" s="1"/>
      <c r="CS34" s="59" t="s">
        <v>554</v>
      </c>
      <c r="CT34" s="59"/>
      <c r="CU34" s="1"/>
      <c r="CV34" s="1"/>
      <c r="CW34" s="1"/>
      <c r="CX34" s="1"/>
      <c r="CY34" s="1"/>
      <c r="CZ34" s="1"/>
      <c r="DA34" s="1"/>
      <c r="DB34" s="1"/>
      <c r="DC34" s="1"/>
      <c r="DD34" s="1"/>
      <c r="DE34" s="1"/>
      <c r="DF34" s="1"/>
      <c r="DG34" s="1"/>
      <c r="DH34" s="1"/>
      <c r="DI34" s="1"/>
      <c r="DJ34" s="1"/>
      <c r="DK34" s="1"/>
      <c r="DL34" s="1"/>
      <c r="DM34" s="1"/>
      <c r="DN34" s="1"/>
      <c r="DO34" s="1"/>
      <c r="DQ34" s="59" t="s">
        <v>554</v>
      </c>
      <c r="DR34" s="59"/>
      <c r="DS34" s="1"/>
      <c r="DT34" s="1"/>
      <c r="DU34" s="1"/>
      <c r="DV34" s="1"/>
      <c r="DW34" s="1"/>
      <c r="DX34" s="1"/>
      <c r="DY34" s="1"/>
      <c r="DZ34" s="1"/>
      <c r="EA34" s="1"/>
      <c r="EB34" s="1"/>
      <c r="EC34" s="1"/>
      <c r="ED34" s="1"/>
      <c r="EE34" s="1"/>
      <c r="EF34" s="1"/>
      <c r="EG34" s="1"/>
      <c r="EH34" s="1"/>
      <c r="EI34" s="1"/>
      <c r="EJ34" s="1"/>
      <c r="EK34" s="1"/>
      <c r="EL34" s="1"/>
      <c r="EM34" s="1"/>
      <c r="EO34" s="59" t="s">
        <v>554</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567</v>
      </c>
      <c r="C4" s="49" t="s">
        <v>568</v>
      </c>
      <c r="D4" s="49" t="s">
        <v>569</v>
      </c>
      <c r="E4" s="49" t="s">
        <v>142</v>
      </c>
      <c r="F4" s="49" t="s">
        <v>570</v>
      </c>
      <c r="G4" s="49" t="s">
        <v>46</v>
      </c>
      <c r="H4" s="49"/>
      <c r="I4" s="49"/>
      <c r="J4" s="49"/>
    </row>
    <row r="5" ht="14.5" spans="2:12">
      <c r="B5" s="49" t="s">
        <v>567</v>
      </c>
      <c r="C5" s="49" t="s">
        <v>571</v>
      </c>
      <c r="D5" s="49" t="s">
        <v>572</v>
      </c>
      <c r="E5" s="49" t="s">
        <v>142</v>
      </c>
      <c r="F5" s="49" t="s">
        <v>570</v>
      </c>
      <c r="H5" s="49"/>
      <c r="I5" s="49"/>
      <c r="J5" s="49"/>
      <c r="L5" s="49" t="s">
        <v>46</v>
      </c>
    </row>
    <row r="6" ht="14.5" spans="2:12">
      <c r="B6" s="49"/>
      <c r="C6" s="49" t="s">
        <v>573</v>
      </c>
      <c r="D6" s="49" t="s">
        <v>574</v>
      </c>
      <c r="E6" s="49" t="s">
        <v>142</v>
      </c>
      <c r="F6" s="49" t="s">
        <v>570</v>
      </c>
      <c r="G6" s="51" t="s">
        <v>575</v>
      </c>
      <c r="H6" s="49"/>
      <c r="J6" s="49"/>
      <c r="L6" s="49" t="s">
        <v>46</v>
      </c>
    </row>
    <row r="7" ht="14.5" spans="2:12">
      <c r="B7" s="49"/>
      <c r="C7" s="49" t="s">
        <v>576</v>
      </c>
      <c r="D7" s="49" t="s">
        <v>577</v>
      </c>
      <c r="E7" s="49" t="s">
        <v>142</v>
      </c>
      <c r="F7" s="49" t="s">
        <v>570</v>
      </c>
      <c r="H7" s="49"/>
      <c r="J7" s="49"/>
      <c r="L7" s="49" t="s">
        <v>46</v>
      </c>
    </row>
    <row r="8" ht="14.5" spans="2:12">
      <c r="B8" s="49"/>
      <c r="C8" s="51" t="s">
        <v>578</v>
      </c>
      <c r="D8" s="51" t="s">
        <v>579</v>
      </c>
      <c r="E8" s="49" t="s">
        <v>142</v>
      </c>
      <c r="F8" s="49" t="s">
        <v>570</v>
      </c>
      <c r="H8" s="49"/>
      <c r="J8" s="49"/>
      <c r="L8" s="49" t="s">
        <v>46</v>
      </c>
    </row>
    <row r="9" ht="14.5" spans="2:12">
      <c r="B9" s="49"/>
      <c r="C9" s="51" t="s">
        <v>580</v>
      </c>
      <c r="D9" s="51" t="s">
        <v>115</v>
      </c>
      <c r="E9" s="49" t="s">
        <v>142</v>
      </c>
      <c r="F9" s="49" t="s">
        <v>570</v>
      </c>
      <c r="H9" s="49"/>
      <c r="J9" s="49"/>
      <c r="L9" s="49" t="s">
        <v>46</v>
      </c>
    </row>
    <row r="10" ht="14.5" spans="2:12">
      <c r="B10" s="49"/>
      <c r="C10" s="51" t="s">
        <v>581</v>
      </c>
      <c r="D10" s="51" t="s">
        <v>582</v>
      </c>
      <c r="E10" s="49" t="s">
        <v>142</v>
      </c>
      <c r="F10" s="49" t="s">
        <v>570</v>
      </c>
      <c r="H10" s="49"/>
      <c r="J10" s="49"/>
      <c r="L10" s="49" t="s">
        <v>46</v>
      </c>
    </row>
    <row r="11" ht="14.5" spans="2:12">
      <c r="B11" s="49"/>
      <c r="C11" s="51" t="s">
        <v>583</v>
      </c>
      <c r="D11" s="49"/>
      <c r="E11" s="49" t="s">
        <v>142</v>
      </c>
      <c r="F11" s="49" t="s">
        <v>570</v>
      </c>
      <c r="G11" s="49"/>
      <c r="H11" s="49"/>
      <c r="J11" s="49"/>
      <c r="L11" s="49" t="s">
        <v>46</v>
      </c>
    </row>
    <row r="12" ht="14.5" spans="2:12">
      <c r="B12" s="49"/>
      <c r="C12" s="49" t="str">
        <f>B27</f>
        <v>TRAWOOD00</v>
      </c>
      <c r="D12" s="49"/>
      <c r="E12" s="49" t="s">
        <v>142</v>
      </c>
      <c r="F12" s="49" t="s">
        <v>570</v>
      </c>
      <c r="H12" s="49"/>
      <c r="J12" s="49"/>
      <c r="L12" s="49" t="s">
        <v>46</v>
      </c>
    </row>
    <row r="13" ht="14.5" spans="7:7">
      <c r="G13" s="49"/>
    </row>
    <row r="17" ht="14.5" spans="2:5">
      <c r="B17" s="49"/>
      <c r="C17" s="49"/>
      <c r="D17" s="48" t="s">
        <v>203</v>
      </c>
      <c r="E17" s="49"/>
    </row>
    <row r="18" ht="15.25" spans="2:7">
      <c r="B18" s="50" t="s">
        <v>14</v>
      </c>
      <c r="C18" s="50" t="s">
        <v>74</v>
      </c>
      <c r="D18" s="50" t="s">
        <v>75</v>
      </c>
      <c r="E18" s="52" t="s">
        <v>584</v>
      </c>
      <c r="F18" s="52" t="s">
        <v>585</v>
      </c>
      <c r="G18" s="52" t="s">
        <v>586</v>
      </c>
    </row>
    <row r="19" ht="14.5" spans="2:7">
      <c r="B19" s="49" t="s">
        <v>571</v>
      </c>
      <c r="C19" s="49" t="s">
        <v>587</v>
      </c>
      <c r="D19" s="49" t="s">
        <v>145</v>
      </c>
      <c r="E19" s="53">
        <v>1</v>
      </c>
      <c r="F19">
        <v>1</v>
      </c>
      <c r="G19">
        <v>1</v>
      </c>
    </row>
    <row r="20" ht="14.5" spans="2:7">
      <c r="B20" s="49" t="s">
        <v>573</v>
      </c>
      <c r="C20" s="49" t="s">
        <v>588</v>
      </c>
      <c r="D20" s="49" t="s">
        <v>140</v>
      </c>
      <c r="E20" s="53">
        <v>1</v>
      </c>
      <c r="F20">
        <v>1</v>
      </c>
      <c r="G20">
        <v>1</v>
      </c>
    </row>
    <row r="21" ht="14.5" spans="2:7">
      <c r="B21" s="49" t="s">
        <v>576</v>
      </c>
      <c r="C21" s="49" t="s">
        <v>589</v>
      </c>
      <c r="D21" s="49" t="s">
        <v>534</v>
      </c>
      <c r="E21" s="53">
        <v>1</v>
      </c>
      <c r="F21">
        <v>1</v>
      </c>
      <c r="G21">
        <v>1</v>
      </c>
    </row>
    <row r="22" ht="14.5" spans="2:7">
      <c r="B22" s="51" t="s">
        <v>578</v>
      </c>
      <c r="C22" s="45" t="s">
        <v>590</v>
      </c>
      <c r="D22" s="45" t="s">
        <v>87</v>
      </c>
      <c r="E22" s="54">
        <v>1</v>
      </c>
      <c r="F22">
        <v>1</v>
      </c>
      <c r="G22">
        <v>1</v>
      </c>
    </row>
    <row r="23" ht="14.5" spans="2:7">
      <c r="B23" s="55" t="s">
        <v>581</v>
      </c>
      <c r="C23" s="45" t="s">
        <v>591</v>
      </c>
      <c r="D23" s="45" t="s">
        <v>442</v>
      </c>
      <c r="E23" s="54">
        <v>1</v>
      </c>
      <c r="F23">
        <v>1</v>
      </c>
      <c r="G23">
        <v>1</v>
      </c>
    </row>
    <row r="24" ht="14.5" spans="2:7">
      <c r="B24" s="51" t="s">
        <v>580</v>
      </c>
      <c r="C24" s="45" t="s">
        <v>592</v>
      </c>
      <c r="D24" s="51" t="s">
        <v>77</v>
      </c>
      <c r="E24" s="54">
        <v>1</v>
      </c>
      <c r="F24">
        <v>1</v>
      </c>
      <c r="G24">
        <v>1</v>
      </c>
    </row>
    <row r="25" ht="14.5" spans="2:7">
      <c r="B25" s="55" t="s">
        <v>568</v>
      </c>
      <c r="C25" s="45" t="s">
        <v>593</v>
      </c>
      <c r="D25" t="s">
        <v>63</v>
      </c>
      <c r="E25" s="54">
        <v>1</v>
      </c>
      <c r="F25">
        <v>1</v>
      </c>
      <c r="G25">
        <v>1</v>
      </c>
    </row>
    <row r="26" ht="14.5" spans="2:7">
      <c r="B26" t="str">
        <f>C11</f>
        <v>TRASYNH2CT00</v>
      </c>
      <c r="C26" t="s">
        <v>594</v>
      </c>
      <c r="D26" t="s">
        <v>507</v>
      </c>
      <c r="E26" s="54">
        <v>1</v>
      </c>
      <c r="F26">
        <v>1</v>
      </c>
      <c r="G26">
        <v>1</v>
      </c>
    </row>
    <row r="27" ht="14.5" spans="2:7">
      <c r="B27" t="s">
        <v>595</v>
      </c>
      <c r="C27" t="s">
        <v>596</v>
      </c>
      <c r="D27" t="s">
        <v>510</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topLeftCell="A4" workbookViewId="0">
      <selection activeCell="E21" sqref="E21"/>
    </sheetView>
  </sheetViews>
  <sheetFormatPr defaultColWidth="9" defaultRowHeight="12.5"/>
  <cols>
    <col min="3" max="3" width="12.8181818181818"/>
    <col min="5" max="5" width="12.8181818181818"/>
    <col min="8" max="8" width="10.1818181818182" customWidth="1"/>
  </cols>
  <sheetData>
    <row r="3" ht="18.5" spans="2:14">
      <c r="B3" s="443" t="s">
        <v>597</v>
      </c>
      <c r="C3" s="35"/>
      <c r="D3" s="35"/>
      <c r="E3" s="35"/>
      <c r="F3" s="35"/>
      <c r="G3" s="36"/>
      <c r="H3" s="36"/>
      <c r="I3" s="36"/>
      <c r="J3" s="36"/>
      <c r="K3" s="36"/>
      <c r="L3" s="36"/>
      <c r="M3" s="36"/>
      <c r="N3" s="36"/>
    </row>
    <row r="4" ht="18.5" spans="2:14">
      <c r="B4" s="37" t="s">
        <v>598</v>
      </c>
      <c r="C4" s="38"/>
      <c r="D4" s="36"/>
      <c r="E4" s="36"/>
      <c r="F4" s="36"/>
      <c r="G4" s="36"/>
      <c r="H4" s="36"/>
      <c r="I4" s="36"/>
      <c r="J4" s="36"/>
      <c r="K4" s="36"/>
      <c r="L4" s="36"/>
      <c r="M4" s="36"/>
      <c r="N4" s="36"/>
    </row>
    <row r="5" ht="26.75" spans="2:14">
      <c r="B5" s="39" t="s">
        <v>41</v>
      </c>
      <c r="C5" s="40" t="s">
        <v>145</v>
      </c>
      <c r="D5" s="40" t="s">
        <v>599</v>
      </c>
      <c r="E5" s="40" t="s">
        <v>87</v>
      </c>
      <c r="F5" s="40" t="s">
        <v>534</v>
      </c>
      <c r="G5" s="40" t="s">
        <v>140</v>
      </c>
      <c r="H5" s="40" t="s">
        <v>77</v>
      </c>
      <c r="I5" s="45" t="s">
        <v>442</v>
      </c>
      <c r="J5" s="36"/>
      <c r="K5" s="36"/>
      <c r="L5" s="36"/>
      <c r="M5" s="36"/>
      <c r="N5" s="36"/>
    </row>
    <row r="6" ht="14.5" spans="2:14">
      <c r="B6" s="41" t="s">
        <v>600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601</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602</v>
      </c>
      <c r="B8" s="4"/>
      <c r="C8" s="5"/>
      <c r="D8" s="5"/>
      <c r="E8" s="5"/>
      <c r="F8" s="5"/>
      <c r="G8" s="5"/>
      <c r="H8" s="5"/>
      <c r="I8" s="5"/>
      <c r="J8" s="5"/>
      <c r="K8" s="5"/>
      <c r="L8" s="5"/>
      <c r="M8" s="5"/>
      <c r="N8" s="5"/>
      <c r="O8" s="5"/>
      <c r="P8" s="5"/>
      <c r="Q8" s="5"/>
      <c r="R8" s="5"/>
      <c r="S8" s="5"/>
      <c r="T8" s="5"/>
      <c r="U8" s="5"/>
      <c r="V8" s="5"/>
      <c r="W8" s="5"/>
      <c r="Y8" s="4" t="s">
        <v>602</v>
      </c>
      <c r="Z8" s="4"/>
      <c r="AA8" s="5"/>
      <c r="AB8" s="5"/>
      <c r="AC8" s="5"/>
      <c r="AD8" s="5"/>
      <c r="AE8" s="5"/>
      <c r="AF8" s="5"/>
      <c r="AG8" s="5"/>
      <c r="AH8" s="5"/>
      <c r="AI8" s="5"/>
      <c r="AJ8" s="5"/>
      <c r="AK8" s="5"/>
      <c r="AL8" s="5"/>
      <c r="AM8" s="5"/>
      <c r="AN8" s="5"/>
      <c r="AO8" s="5"/>
      <c r="AP8" s="5"/>
      <c r="AQ8" s="5"/>
      <c r="AR8" s="5"/>
      <c r="AS8" s="5"/>
      <c r="AT8" s="5"/>
      <c r="AU8" s="5"/>
      <c r="AW8" s="21" t="s">
        <v>603</v>
      </c>
      <c r="AX8" s="21"/>
      <c r="AY8" s="22"/>
      <c r="AZ8" s="22"/>
      <c r="BA8" s="22"/>
      <c r="BB8" s="22"/>
      <c r="BC8" s="22"/>
      <c r="BD8" s="22"/>
      <c r="BE8" s="22"/>
      <c r="BF8" s="22"/>
      <c r="BG8" s="22"/>
      <c r="BH8" s="22"/>
      <c r="BI8" s="22"/>
      <c r="BJ8" s="22"/>
      <c r="BK8" s="22"/>
      <c r="BL8" s="22"/>
      <c r="BM8" s="22"/>
      <c r="BN8" s="22"/>
      <c r="BO8" s="22"/>
      <c r="BP8" s="22"/>
      <c r="BQ8" s="22"/>
      <c r="BR8" s="22"/>
      <c r="BS8" s="22"/>
      <c r="BT8" s="33"/>
      <c r="BU8" s="21" t="s">
        <v>603</v>
      </c>
      <c r="BV8" s="21"/>
      <c r="BW8" s="22"/>
      <c r="BX8" s="22"/>
      <c r="BY8" s="22"/>
      <c r="BZ8" s="22"/>
      <c r="CA8" s="22"/>
      <c r="CB8" s="22"/>
      <c r="CC8" s="22"/>
      <c r="CD8" s="22"/>
      <c r="CE8" s="22"/>
      <c r="CF8" s="22"/>
      <c r="CG8" s="22"/>
      <c r="CH8" s="22"/>
      <c r="CI8" s="22"/>
      <c r="CJ8" s="22"/>
      <c r="CK8" s="22"/>
      <c r="CL8" s="22"/>
      <c r="CM8" s="22"/>
      <c r="CN8" s="22"/>
      <c r="CO8" s="22"/>
      <c r="CP8" s="22"/>
      <c r="CQ8" s="22"/>
      <c r="CR8" s="33"/>
      <c r="CS8" s="21" t="s">
        <v>603</v>
      </c>
      <c r="CT8" s="21"/>
      <c r="CU8" s="22"/>
      <c r="CV8" s="22"/>
      <c r="CW8" s="22"/>
      <c r="CX8" s="22"/>
      <c r="CY8" s="22"/>
      <c r="CZ8" s="22"/>
      <c r="DA8" s="22"/>
      <c r="DB8" s="22"/>
      <c r="DC8" s="22"/>
      <c r="DD8" s="22"/>
      <c r="DE8" s="22"/>
      <c r="DF8" s="22"/>
      <c r="DG8" s="22"/>
      <c r="DH8" s="22"/>
      <c r="DI8" s="22"/>
      <c r="DJ8" s="22"/>
      <c r="DK8" s="22"/>
      <c r="DL8" s="22"/>
      <c r="DM8" s="22"/>
      <c r="DN8" s="22"/>
      <c r="DO8" s="22"/>
      <c r="DP8" s="33"/>
      <c r="DQ8" s="21" t="s">
        <v>603</v>
      </c>
      <c r="DR8" s="21"/>
      <c r="DS8" s="22"/>
      <c r="DT8" s="22"/>
      <c r="DU8" s="22"/>
      <c r="DV8" s="22"/>
      <c r="DW8" s="22"/>
      <c r="DX8" s="22"/>
      <c r="DY8" s="22"/>
      <c r="DZ8" s="22"/>
      <c r="EA8" s="22"/>
      <c r="EB8" s="22"/>
      <c r="EC8" s="22"/>
      <c r="ED8" s="22"/>
      <c r="EE8" s="22"/>
      <c r="EF8" s="22"/>
      <c r="EG8" s="22"/>
      <c r="EH8" s="22"/>
      <c r="EI8" s="22"/>
      <c r="EJ8" s="22"/>
      <c r="EK8" s="22"/>
      <c r="EL8" s="22"/>
      <c r="EM8" s="22"/>
      <c r="EO8" s="4" t="s">
        <v>602</v>
      </c>
      <c r="EP8" s="4"/>
      <c r="EQ8" s="5"/>
      <c r="ER8" s="5"/>
      <c r="ES8" s="5"/>
      <c r="ET8" s="5"/>
      <c r="EU8" s="5"/>
      <c r="EV8" s="5"/>
      <c r="EW8" s="5"/>
      <c r="EX8" s="5"/>
      <c r="EY8" s="5"/>
      <c r="EZ8" s="5"/>
      <c r="FA8" s="5"/>
      <c r="FB8" s="5"/>
      <c r="FC8" s="5"/>
      <c r="FD8" s="5"/>
      <c r="FE8" s="5"/>
      <c r="FF8" s="5"/>
      <c r="FG8" s="5"/>
      <c r="FH8" s="5"/>
      <c r="FI8" s="5"/>
      <c r="FJ8" s="5"/>
      <c r="FK8" s="5"/>
      <c r="FM8" s="4" t="s">
        <v>602</v>
      </c>
      <c r="FN8" s="4"/>
      <c r="FO8" s="5"/>
      <c r="FP8" s="5"/>
      <c r="FQ8" s="5"/>
      <c r="FR8" s="5"/>
      <c r="FS8" s="5"/>
      <c r="FT8" s="5"/>
      <c r="FU8" s="5"/>
      <c r="FV8" s="5"/>
      <c r="FW8" s="5"/>
      <c r="FX8" s="5"/>
      <c r="FY8" s="5"/>
      <c r="FZ8" s="5"/>
      <c r="GA8" s="5"/>
      <c r="GB8" s="5"/>
      <c r="GC8" s="5"/>
      <c r="GD8" s="5"/>
      <c r="GE8" s="5"/>
      <c r="GF8" s="5"/>
      <c r="GG8" s="5"/>
      <c r="GH8" s="5"/>
      <c r="GI8" s="5"/>
      <c r="GK8" s="4" t="s">
        <v>602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604</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604</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604</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604</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604</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604</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604</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604</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604</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605</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605</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605</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605</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605</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605</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606</v>
      </c>
      <c r="C26" s="1"/>
      <c r="D26" s="1"/>
      <c r="E26" s="1"/>
      <c r="F26" s="1"/>
      <c r="G26" s="1"/>
      <c r="H26" s="1"/>
      <c r="I26" s="1"/>
      <c r="J26" s="1"/>
      <c r="K26" s="1"/>
      <c r="L26" s="1"/>
      <c r="M26" s="1"/>
      <c r="N26" s="1"/>
      <c r="O26" s="1"/>
      <c r="P26" s="1"/>
      <c r="Q26" s="1"/>
      <c r="R26" s="1"/>
      <c r="S26" s="1"/>
      <c r="T26" s="1"/>
      <c r="U26" s="1"/>
      <c r="V26" s="1"/>
      <c r="W26" s="1"/>
      <c r="Y26" s="1"/>
      <c r="Z26" s="8" t="s">
        <v>606</v>
      </c>
      <c r="AA26" s="1"/>
      <c r="AB26" s="1"/>
      <c r="AC26" s="1"/>
      <c r="AD26" s="1"/>
      <c r="AE26" s="1"/>
      <c r="AF26" s="1"/>
      <c r="AG26" s="1"/>
      <c r="AH26" s="1"/>
      <c r="AI26" s="1"/>
      <c r="AJ26" s="1"/>
      <c r="AK26" s="1"/>
      <c r="AL26" s="1"/>
      <c r="AM26" s="1"/>
      <c r="AN26" s="1"/>
      <c r="AO26" s="1"/>
      <c r="AP26" s="1"/>
      <c r="AQ26" s="1"/>
      <c r="AR26" s="1"/>
      <c r="AS26" s="1"/>
      <c r="AT26" s="1"/>
      <c r="AU26" s="1"/>
      <c r="AW26" s="18"/>
      <c r="AX26" s="25" t="s">
        <v>607</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607</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607</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607</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606</v>
      </c>
      <c r="EQ26" s="1"/>
      <c r="ER26" s="1"/>
      <c r="ES26" s="1"/>
      <c r="ET26" s="1"/>
      <c r="EU26" s="1"/>
      <c r="EV26" s="1"/>
      <c r="EW26" s="1"/>
      <c r="EX26" s="1"/>
      <c r="EY26" s="1"/>
      <c r="EZ26" s="1"/>
      <c r="FA26" s="1"/>
      <c r="FB26" s="1"/>
      <c r="FC26" s="1"/>
      <c r="FD26" s="1"/>
      <c r="FE26" s="1"/>
      <c r="FF26" s="1"/>
      <c r="FG26" s="1"/>
      <c r="FH26" s="1"/>
      <c r="FI26" s="1"/>
      <c r="FJ26" s="1"/>
      <c r="FK26" s="1"/>
      <c r="FM26" s="1"/>
      <c r="FN26" s="8" t="s">
        <v>606</v>
      </c>
      <c r="FO26" s="1"/>
      <c r="FP26" s="1"/>
      <c r="FQ26" s="1"/>
      <c r="FR26" s="1"/>
      <c r="FS26" s="1"/>
      <c r="FT26" s="1"/>
      <c r="FU26" s="1"/>
      <c r="FV26" s="1"/>
      <c r="FW26" s="1"/>
      <c r="FX26" s="1"/>
      <c r="FY26" s="1"/>
      <c r="FZ26" s="1"/>
      <c r="GA26" s="1"/>
      <c r="GB26" s="1"/>
      <c r="GC26" s="1"/>
      <c r="GD26" s="1"/>
      <c r="GE26" s="1"/>
      <c r="GF26" s="1"/>
      <c r="GG26" s="1"/>
      <c r="GH26" s="1"/>
      <c r="GI26" s="1"/>
      <c r="GK26" s="1"/>
      <c r="GL26" s="8" t="s">
        <v>606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608</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608</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608</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608</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609</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609</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609</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609</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611</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611</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611</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611</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612</v>
      </c>
      <c r="B31" s="15"/>
      <c r="C31" s="1"/>
      <c r="D31" s="1"/>
      <c r="E31" s="1"/>
      <c r="F31" s="1"/>
      <c r="G31" s="1"/>
      <c r="H31" s="1"/>
      <c r="I31" s="1"/>
      <c r="J31" s="1"/>
      <c r="K31" s="1"/>
      <c r="L31" s="1"/>
      <c r="M31" s="1"/>
      <c r="N31" s="1"/>
      <c r="O31" s="1"/>
      <c r="P31" s="1"/>
      <c r="Q31" s="1"/>
      <c r="R31" s="1"/>
      <c r="S31" s="1"/>
      <c r="T31" s="1"/>
      <c r="U31" s="1"/>
      <c r="V31" s="1"/>
      <c r="W31" s="1"/>
      <c r="Y31" s="15" t="s">
        <v>612</v>
      </c>
      <c r="Z31" s="15"/>
      <c r="AA31" s="1"/>
      <c r="AB31" s="1"/>
      <c r="AC31" s="1"/>
      <c r="AD31" s="1"/>
      <c r="AE31" s="1"/>
      <c r="AF31" s="1"/>
      <c r="AG31" s="1"/>
      <c r="AH31" s="1"/>
      <c r="AI31" s="1"/>
      <c r="AJ31" s="1"/>
      <c r="AK31" s="1"/>
      <c r="AL31" s="1"/>
      <c r="AM31" s="1"/>
      <c r="AN31" s="1"/>
      <c r="AO31" s="1"/>
      <c r="AP31" s="1"/>
      <c r="AQ31" s="1"/>
      <c r="AR31" s="1"/>
      <c r="AS31" s="1"/>
      <c r="AT31" s="1"/>
      <c r="AU31" s="1"/>
      <c r="AW31" s="32" t="s">
        <v>613</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613</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613</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613</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612</v>
      </c>
      <c r="EP31" s="15"/>
      <c r="EQ31" s="1"/>
      <c r="ER31" s="1"/>
      <c r="ES31" s="1"/>
      <c r="ET31" s="1"/>
      <c r="EU31" s="1"/>
      <c r="EV31" s="1"/>
      <c r="EW31" s="1"/>
      <c r="EX31" s="1"/>
      <c r="EY31" s="1"/>
      <c r="EZ31" s="1"/>
      <c r="FA31" s="1"/>
      <c r="FB31" s="1"/>
      <c r="FC31" s="1"/>
      <c r="FD31" s="1"/>
      <c r="FE31" s="1"/>
      <c r="FF31" s="1"/>
      <c r="FG31" s="1"/>
      <c r="FH31" s="1"/>
      <c r="FI31" s="1"/>
      <c r="FJ31" s="1"/>
      <c r="FK31" s="1"/>
      <c r="FM31" s="15" t="s">
        <v>612</v>
      </c>
      <c r="FN31" s="15"/>
      <c r="FO31" s="1"/>
      <c r="FP31" s="1"/>
      <c r="FQ31" s="1"/>
      <c r="FR31" s="1"/>
      <c r="FS31" s="1"/>
      <c r="FT31" s="1"/>
      <c r="FU31" s="1"/>
      <c r="FV31" s="1"/>
      <c r="FW31" s="1"/>
      <c r="FX31" s="1"/>
      <c r="FY31" s="1"/>
      <c r="FZ31" s="1"/>
      <c r="GA31" s="1"/>
      <c r="GB31" s="1"/>
      <c r="GC31" s="1"/>
      <c r="GD31" s="1"/>
      <c r="GE31" s="1"/>
      <c r="GF31" s="1"/>
      <c r="GG31" s="1"/>
      <c r="GH31" s="1"/>
      <c r="GI31" s="1"/>
      <c r="GK31" s="15" t="s">
        <v>612</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602</v>
      </c>
      <c r="B8" s="4"/>
      <c r="C8" s="5"/>
      <c r="D8" s="5"/>
      <c r="E8" s="5"/>
      <c r="F8" s="5"/>
      <c r="G8" s="5"/>
      <c r="H8" s="5"/>
      <c r="I8" s="5"/>
      <c r="J8" s="5"/>
      <c r="K8" s="5"/>
      <c r="L8" s="5"/>
      <c r="M8" s="5"/>
      <c r="N8" s="5"/>
      <c r="O8" s="5"/>
      <c r="P8" s="5"/>
      <c r="Q8" s="5"/>
      <c r="R8" s="5"/>
      <c r="S8" s="5"/>
      <c r="T8" s="5"/>
      <c r="U8" s="5"/>
      <c r="V8" s="5"/>
      <c r="W8" s="5"/>
      <c r="Y8" s="4" t="s">
        <v>602</v>
      </c>
      <c r="Z8" s="4"/>
      <c r="AA8" s="5"/>
      <c r="AB8" s="5"/>
      <c r="AC8" s="5"/>
      <c r="AD8" s="5"/>
      <c r="AE8" s="5"/>
      <c r="AF8" s="5"/>
      <c r="AG8" s="5"/>
      <c r="AH8" s="5"/>
      <c r="AI8" s="5"/>
      <c r="AJ8" s="5"/>
      <c r="AK8" s="5"/>
      <c r="AL8" s="5"/>
      <c r="AM8" s="5"/>
      <c r="AN8" s="5"/>
      <c r="AO8" s="5"/>
      <c r="AP8" s="5"/>
      <c r="AQ8" s="5"/>
      <c r="AR8" s="5"/>
      <c r="AS8" s="5"/>
      <c r="AT8" s="5"/>
      <c r="AU8" s="5"/>
      <c r="AW8" s="4" t="s">
        <v>602</v>
      </c>
      <c r="AX8" s="4"/>
      <c r="AY8" s="5"/>
      <c r="AZ8" s="5"/>
      <c r="BA8" s="5"/>
      <c r="BB8" s="5"/>
      <c r="BC8" s="5"/>
      <c r="BD8" s="5"/>
      <c r="BE8" s="5"/>
      <c r="BF8" s="5"/>
      <c r="BG8" s="5"/>
      <c r="BH8" s="5"/>
      <c r="BI8" s="5"/>
      <c r="BJ8" s="5"/>
      <c r="BK8" s="5"/>
      <c r="BL8" s="5"/>
      <c r="BM8" s="5"/>
      <c r="BN8" s="5"/>
      <c r="BO8" s="5"/>
      <c r="BP8" s="5"/>
      <c r="BQ8" s="5"/>
      <c r="BR8" s="5"/>
      <c r="BS8" s="5"/>
      <c r="BU8" s="4" t="s">
        <v>602</v>
      </c>
      <c r="BV8" s="4"/>
      <c r="BW8" s="5"/>
      <c r="BX8" s="5"/>
      <c r="BY8" s="5"/>
      <c r="BZ8" s="5"/>
      <c r="CA8" s="5"/>
      <c r="CB8" s="5"/>
      <c r="CC8" s="5"/>
      <c r="CD8" s="5"/>
      <c r="CE8" s="5"/>
      <c r="CF8" s="5"/>
      <c r="CG8" s="5"/>
      <c r="CH8" s="5"/>
      <c r="CI8" s="5"/>
      <c r="CJ8" s="5"/>
      <c r="CK8" s="5"/>
      <c r="CL8" s="5"/>
      <c r="CM8" s="5"/>
      <c r="CN8" s="5"/>
      <c r="CO8" s="5"/>
      <c r="CP8" s="5"/>
      <c r="CQ8" s="5"/>
      <c r="CS8" s="4" t="s">
        <v>602</v>
      </c>
      <c r="CT8" s="4"/>
      <c r="CU8" s="5"/>
      <c r="CV8" s="5"/>
      <c r="CW8" s="5"/>
      <c r="CX8" s="5"/>
      <c r="CY8" s="5"/>
      <c r="CZ8" s="5"/>
      <c r="DA8" s="5"/>
      <c r="DB8" s="5"/>
      <c r="DC8" s="5"/>
      <c r="DD8" s="5"/>
      <c r="DE8" s="5"/>
      <c r="DF8" s="5"/>
      <c r="DG8" s="5"/>
      <c r="DH8" s="5"/>
      <c r="DI8" s="5"/>
      <c r="DJ8" s="5"/>
      <c r="DK8" s="5"/>
      <c r="DL8" s="5"/>
      <c r="DM8" s="5"/>
      <c r="DN8" s="5"/>
      <c r="DO8" s="5"/>
      <c r="DQ8" s="4" t="s">
        <v>602</v>
      </c>
      <c r="DR8" s="4"/>
      <c r="DS8" s="5"/>
      <c r="DT8" s="5"/>
      <c r="DU8" s="5"/>
      <c r="DV8" s="5"/>
      <c r="DW8" s="5"/>
      <c r="DX8" s="5"/>
      <c r="DY8" s="5"/>
      <c r="DZ8" s="5"/>
      <c r="EA8" s="5"/>
      <c r="EB8" s="5"/>
      <c r="EC8" s="5"/>
      <c r="ED8" s="5"/>
      <c r="EE8" s="5"/>
      <c r="EF8" s="5"/>
      <c r="EG8" s="5"/>
      <c r="EH8" s="5"/>
      <c r="EI8" s="5"/>
      <c r="EJ8" s="5"/>
      <c r="EK8" s="5"/>
      <c r="EL8" s="5"/>
      <c r="EM8" s="5"/>
      <c r="EO8" s="4" t="s">
        <v>602</v>
      </c>
      <c r="EP8" s="4"/>
      <c r="EQ8" s="5"/>
      <c r="ER8" s="5"/>
      <c r="ES8" s="5"/>
      <c r="ET8" s="5"/>
      <c r="EU8" s="5"/>
      <c r="EV8" s="5"/>
      <c r="EW8" s="5"/>
      <c r="EX8" s="5"/>
      <c r="EY8" s="5"/>
      <c r="EZ8" s="5"/>
      <c r="FA8" s="5"/>
      <c r="FB8" s="5"/>
      <c r="FC8" s="5"/>
      <c r="FD8" s="5"/>
      <c r="FE8" s="5"/>
      <c r="FF8" s="5"/>
      <c r="FG8" s="5"/>
      <c r="FH8" s="5"/>
      <c r="FI8" s="5"/>
      <c r="FJ8" s="5"/>
      <c r="FK8" s="5"/>
      <c r="FM8" s="4" t="s">
        <v>602</v>
      </c>
      <c r="FN8" s="4"/>
      <c r="FO8" s="5"/>
      <c r="FP8" s="5"/>
      <c r="FQ8" s="5"/>
      <c r="FR8" s="5"/>
      <c r="FS8" s="5"/>
      <c r="FT8" s="5"/>
      <c r="FU8" s="5"/>
      <c r="FV8" s="5"/>
      <c r="FW8" s="5"/>
      <c r="FX8" s="5"/>
      <c r="FY8" s="5"/>
      <c r="FZ8" s="5"/>
      <c r="GA8" s="5"/>
      <c r="GB8" s="5"/>
      <c r="GC8" s="5"/>
      <c r="GD8" s="5"/>
      <c r="GE8" s="5"/>
      <c r="GF8" s="5"/>
      <c r="GG8" s="5"/>
      <c r="GH8" s="5"/>
      <c r="GI8" s="5"/>
      <c r="GK8" s="4" t="s">
        <v>602</v>
      </c>
      <c r="GL8" s="4"/>
      <c r="GM8" s="5"/>
      <c r="GN8" s="5"/>
      <c r="GO8" s="5"/>
      <c r="GP8" s="5"/>
      <c r="GQ8" s="5"/>
      <c r="GR8" s="5"/>
      <c r="GS8" s="5"/>
      <c r="GT8" s="5"/>
      <c r="GU8" s="5"/>
      <c r="GV8" s="5"/>
      <c r="GW8" s="5"/>
      <c r="GX8" s="5"/>
      <c r="GY8" s="5"/>
      <c r="GZ8" s="5"/>
      <c r="HA8" s="5"/>
      <c r="HB8" s="5"/>
      <c r="HC8" s="5"/>
      <c r="HD8" s="5"/>
      <c r="HE8" s="5"/>
      <c r="HF8" s="5"/>
      <c r="HG8" s="5"/>
      <c r="HI8" s="4" t="s">
        <v>602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604</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604</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604</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604</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604</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604</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604</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604</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604</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604</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605</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605</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605</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605</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605</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605</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605</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606</v>
      </c>
      <c r="C26" s="1"/>
      <c r="D26" s="1"/>
      <c r="E26" s="1"/>
      <c r="F26" s="1"/>
      <c r="G26" s="1"/>
      <c r="H26" s="1"/>
      <c r="I26" s="1"/>
      <c r="J26" s="1"/>
      <c r="K26" s="1"/>
      <c r="L26" s="1"/>
      <c r="M26" s="1"/>
      <c r="N26" s="1"/>
      <c r="O26" s="1"/>
      <c r="P26" s="1"/>
      <c r="Q26" s="1"/>
      <c r="R26" s="1"/>
      <c r="S26" s="1"/>
      <c r="T26" s="1"/>
      <c r="U26" s="1"/>
      <c r="V26" s="1"/>
      <c r="W26" s="1"/>
      <c r="Y26" s="1"/>
      <c r="Z26" s="8" t="s">
        <v>606</v>
      </c>
      <c r="AA26" s="1"/>
      <c r="AB26" s="1"/>
      <c r="AC26" s="1"/>
      <c r="AD26" s="1"/>
      <c r="AE26" s="1"/>
      <c r="AF26" s="1"/>
      <c r="AG26" s="1"/>
      <c r="AH26" s="1"/>
      <c r="AI26" s="1"/>
      <c r="AJ26" s="1"/>
      <c r="AK26" s="1"/>
      <c r="AL26" s="1"/>
      <c r="AM26" s="1"/>
      <c r="AN26" s="1"/>
      <c r="AO26" s="1"/>
      <c r="AP26" s="1"/>
      <c r="AQ26" s="1"/>
      <c r="AR26" s="1"/>
      <c r="AS26" s="1"/>
      <c r="AT26" s="1"/>
      <c r="AU26" s="1"/>
      <c r="AW26" s="1"/>
      <c r="AX26" s="8" t="s">
        <v>606</v>
      </c>
      <c r="AY26" s="1"/>
      <c r="AZ26" s="1"/>
      <c r="BA26" s="1"/>
      <c r="BB26" s="1"/>
      <c r="BC26" s="1"/>
      <c r="BD26" s="1"/>
      <c r="BE26" s="1"/>
      <c r="BF26" s="1"/>
      <c r="BG26" s="1"/>
      <c r="BH26" s="1"/>
      <c r="BI26" s="1"/>
      <c r="BJ26" s="1"/>
      <c r="BK26" s="1"/>
      <c r="BL26" s="1"/>
      <c r="BM26" s="1"/>
      <c r="BN26" s="1"/>
      <c r="BO26" s="1"/>
      <c r="BP26" s="1"/>
      <c r="BQ26" s="1"/>
      <c r="BR26" s="1"/>
      <c r="BS26" s="1"/>
      <c r="BU26" s="1"/>
      <c r="BV26" s="8" t="s">
        <v>606</v>
      </c>
      <c r="BW26" s="1"/>
      <c r="BX26" s="1"/>
      <c r="BY26" s="1"/>
      <c r="BZ26" s="1"/>
      <c r="CA26" s="1"/>
      <c r="CB26" s="1"/>
      <c r="CC26" s="1"/>
      <c r="CD26" s="1"/>
      <c r="CE26" s="1"/>
      <c r="CF26" s="1"/>
      <c r="CG26" s="1"/>
      <c r="CH26" s="1"/>
      <c r="CI26" s="1"/>
      <c r="CJ26" s="1"/>
      <c r="CK26" s="1"/>
      <c r="CL26" s="1"/>
      <c r="CM26" s="1"/>
      <c r="CN26" s="1"/>
      <c r="CO26" s="1"/>
      <c r="CP26" s="1"/>
      <c r="CQ26" s="1"/>
      <c r="CS26" s="1"/>
      <c r="CT26" s="8" t="s">
        <v>606</v>
      </c>
      <c r="CU26" s="1"/>
      <c r="CV26" s="1"/>
      <c r="CW26" s="1"/>
      <c r="CX26" s="1"/>
      <c r="CY26" s="1"/>
      <c r="CZ26" s="1"/>
      <c r="DA26" s="1"/>
      <c r="DB26" s="1"/>
      <c r="DC26" s="1"/>
      <c r="DD26" s="1"/>
      <c r="DE26" s="1"/>
      <c r="DF26" s="1"/>
      <c r="DG26" s="1"/>
      <c r="DH26" s="1"/>
      <c r="DI26" s="1"/>
      <c r="DJ26" s="1"/>
      <c r="DK26" s="1"/>
      <c r="DL26" s="1"/>
      <c r="DM26" s="1"/>
      <c r="DN26" s="1"/>
      <c r="DO26" s="1"/>
      <c r="DQ26" s="1"/>
      <c r="DR26" s="8" t="s">
        <v>606</v>
      </c>
      <c r="DS26" s="1"/>
      <c r="DT26" s="1"/>
      <c r="DU26" s="1"/>
      <c r="DV26" s="1"/>
      <c r="DW26" s="1"/>
      <c r="DX26" s="1"/>
      <c r="DY26" s="1"/>
      <c r="DZ26" s="1"/>
      <c r="EA26" s="1"/>
      <c r="EB26" s="1"/>
      <c r="EC26" s="1"/>
      <c r="ED26" s="1"/>
      <c r="EE26" s="1"/>
      <c r="EF26" s="1"/>
      <c r="EG26" s="1"/>
      <c r="EH26" s="1"/>
      <c r="EI26" s="1"/>
      <c r="EJ26" s="1"/>
      <c r="EK26" s="1"/>
      <c r="EL26" s="1"/>
      <c r="EM26" s="1"/>
      <c r="EO26" s="1"/>
      <c r="EP26" s="8" t="s">
        <v>606</v>
      </c>
      <c r="EQ26" s="1"/>
      <c r="ER26" s="1"/>
      <c r="ES26" s="1"/>
      <c r="ET26" s="1"/>
      <c r="EU26" s="1"/>
      <c r="EV26" s="1"/>
      <c r="EW26" s="1"/>
      <c r="EX26" s="1"/>
      <c r="EY26" s="1"/>
      <c r="EZ26" s="1"/>
      <c r="FA26" s="1"/>
      <c r="FB26" s="1"/>
      <c r="FC26" s="1"/>
      <c r="FD26" s="1"/>
      <c r="FE26" s="1"/>
      <c r="FF26" s="1"/>
      <c r="FG26" s="1"/>
      <c r="FH26" s="1"/>
      <c r="FI26" s="1"/>
      <c r="FJ26" s="1"/>
      <c r="FK26" s="1"/>
      <c r="FM26" s="1"/>
      <c r="FN26" s="8" t="s">
        <v>606</v>
      </c>
      <c r="FO26" s="1"/>
      <c r="FP26" s="1"/>
      <c r="FQ26" s="1"/>
      <c r="FR26" s="1"/>
      <c r="FS26" s="1"/>
      <c r="FT26" s="1"/>
      <c r="FU26" s="1"/>
      <c r="FV26" s="1"/>
      <c r="FW26" s="1"/>
      <c r="FX26" s="1"/>
      <c r="FY26" s="1"/>
      <c r="FZ26" s="1"/>
      <c r="GA26" s="1"/>
      <c r="GB26" s="1"/>
      <c r="GC26" s="1"/>
      <c r="GD26" s="1"/>
      <c r="GE26" s="1"/>
      <c r="GF26" s="1"/>
      <c r="GG26" s="1"/>
      <c r="GH26" s="1"/>
      <c r="GI26" s="1"/>
      <c r="GK26" s="1"/>
      <c r="GL26" s="8" t="s">
        <v>606</v>
      </c>
      <c r="GM26" s="1"/>
      <c r="GN26" s="1"/>
      <c r="GO26" s="1"/>
      <c r="GP26" s="1"/>
      <c r="GQ26" s="1"/>
      <c r="GR26" s="1"/>
      <c r="GS26" s="1"/>
      <c r="GT26" s="1"/>
      <c r="GU26" s="1"/>
      <c r="GV26" s="1"/>
      <c r="GW26" s="1"/>
      <c r="GX26" s="1"/>
      <c r="GY26" s="1"/>
      <c r="GZ26" s="1"/>
      <c r="HA26" s="1"/>
      <c r="HB26" s="1"/>
      <c r="HC26" s="1"/>
      <c r="HD26" s="1"/>
      <c r="HE26" s="1"/>
      <c r="HF26" s="1"/>
      <c r="HG26" s="1"/>
      <c r="HI26" s="1"/>
      <c r="HJ26" s="8" t="s">
        <v>606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612</v>
      </c>
      <c r="B31" s="15"/>
      <c r="C31" s="1"/>
      <c r="D31" s="1"/>
      <c r="E31" s="1"/>
      <c r="F31" s="1"/>
      <c r="G31" s="1"/>
      <c r="H31" s="1"/>
      <c r="I31" s="1"/>
      <c r="J31" s="1"/>
      <c r="K31" s="1"/>
      <c r="L31" s="1"/>
      <c r="M31" s="1"/>
      <c r="N31" s="1"/>
      <c r="O31" s="1"/>
      <c r="P31" s="1"/>
      <c r="Q31" s="1"/>
      <c r="R31" s="1"/>
      <c r="S31" s="1"/>
      <c r="T31" s="1"/>
      <c r="U31" s="1"/>
      <c r="V31" s="1"/>
      <c r="W31" s="1"/>
      <c r="Y31" s="15" t="s">
        <v>612</v>
      </c>
      <c r="Z31" s="15"/>
      <c r="AA31" s="1"/>
      <c r="AB31" s="1"/>
      <c r="AC31" s="1"/>
      <c r="AD31" s="1"/>
      <c r="AE31" s="1"/>
      <c r="AF31" s="1"/>
      <c r="AG31" s="1"/>
      <c r="AH31" s="1"/>
      <c r="AI31" s="1"/>
      <c r="AJ31" s="1"/>
      <c r="AK31" s="1"/>
      <c r="AL31" s="1"/>
      <c r="AM31" s="1"/>
      <c r="AN31" s="1"/>
      <c r="AO31" s="1"/>
      <c r="AP31" s="1"/>
      <c r="AQ31" s="1"/>
      <c r="AR31" s="1"/>
      <c r="AS31" s="1"/>
      <c r="AT31" s="1"/>
      <c r="AU31" s="1"/>
      <c r="AW31" s="15" t="s">
        <v>612</v>
      </c>
      <c r="AX31" s="15"/>
      <c r="AY31" s="1"/>
      <c r="AZ31" s="1"/>
      <c r="BA31" s="1"/>
      <c r="BB31" s="1"/>
      <c r="BC31" s="1"/>
      <c r="BD31" s="1"/>
      <c r="BE31" s="1"/>
      <c r="BF31" s="1"/>
      <c r="BG31" s="1"/>
      <c r="BH31" s="1"/>
      <c r="BI31" s="1"/>
      <c r="BJ31" s="1"/>
      <c r="BK31" s="1"/>
      <c r="BL31" s="1"/>
      <c r="BM31" s="1"/>
      <c r="BN31" s="1"/>
      <c r="BO31" s="1"/>
      <c r="BP31" s="1"/>
      <c r="BQ31" s="1"/>
      <c r="BR31" s="1"/>
      <c r="BS31" s="1"/>
      <c r="BU31" s="15" t="s">
        <v>612</v>
      </c>
      <c r="BV31" s="15"/>
      <c r="BW31" s="1"/>
      <c r="BX31" s="1"/>
      <c r="BY31" s="1"/>
      <c r="BZ31" s="1"/>
      <c r="CA31" s="1"/>
      <c r="CB31" s="1"/>
      <c r="CC31" s="1"/>
      <c r="CD31" s="1"/>
      <c r="CE31" s="1"/>
      <c r="CF31" s="1"/>
      <c r="CG31" s="1"/>
      <c r="CH31" s="1"/>
      <c r="CI31" s="1"/>
      <c r="CJ31" s="1"/>
      <c r="CK31" s="1"/>
      <c r="CL31" s="1"/>
      <c r="CM31" s="1"/>
      <c r="CN31" s="1"/>
      <c r="CO31" s="1"/>
      <c r="CP31" s="1"/>
      <c r="CQ31" s="1"/>
      <c r="CS31" s="15" t="s">
        <v>612</v>
      </c>
      <c r="CT31" s="15"/>
      <c r="CU31" s="1"/>
      <c r="CV31" s="1"/>
      <c r="CW31" s="1"/>
      <c r="CX31" s="1"/>
      <c r="CY31" s="1"/>
      <c r="CZ31" s="1"/>
      <c r="DA31" s="1"/>
      <c r="DB31" s="1"/>
      <c r="DC31" s="1"/>
      <c r="DD31" s="1"/>
      <c r="DE31" s="1"/>
      <c r="DF31" s="1"/>
      <c r="DG31" s="1"/>
      <c r="DH31" s="1"/>
      <c r="DI31" s="1"/>
      <c r="DJ31" s="1"/>
      <c r="DK31" s="1"/>
      <c r="DL31" s="1"/>
      <c r="DM31" s="1"/>
      <c r="DN31" s="1"/>
      <c r="DO31" s="1"/>
      <c r="DQ31" s="15" t="s">
        <v>612</v>
      </c>
      <c r="DR31" s="15"/>
      <c r="DS31" s="1"/>
      <c r="DT31" s="1"/>
      <c r="DU31" s="1"/>
      <c r="DV31" s="1"/>
      <c r="DW31" s="1"/>
      <c r="DX31" s="1"/>
      <c r="DY31" s="1"/>
      <c r="DZ31" s="1"/>
      <c r="EA31" s="1"/>
      <c r="EB31" s="1"/>
      <c r="EC31" s="1"/>
      <c r="ED31" s="1"/>
      <c r="EE31" s="1"/>
      <c r="EF31" s="1"/>
      <c r="EG31" s="1"/>
      <c r="EH31" s="1"/>
      <c r="EI31" s="1"/>
      <c r="EJ31" s="1"/>
      <c r="EK31" s="1"/>
      <c r="EL31" s="1"/>
      <c r="EM31" s="1"/>
      <c r="EO31" s="15" t="s">
        <v>612</v>
      </c>
      <c r="EP31" s="15"/>
      <c r="EQ31" s="1"/>
      <c r="ER31" s="1"/>
      <c r="ES31" s="1"/>
      <c r="ET31" s="1"/>
      <c r="EU31" s="1"/>
      <c r="EV31" s="1"/>
      <c r="EW31" s="1"/>
      <c r="EX31" s="1"/>
      <c r="EY31" s="1"/>
      <c r="EZ31" s="1"/>
      <c r="FA31" s="1"/>
      <c r="FB31" s="1"/>
      <c r="FC31" s="1"/>
      <c r="FD31" s="1"/>
      <c r="FE31" s="1"/>
      <c r="FF31" s="1"/>
      <c r="FG31" s="1"/>
      <c r="FH31" s="1"/>
      <c r="FI31" s="1"/>
      <c r="FJ31" s="1"/>
      <c r="FK31" s="1"/>
      <c r="FM31" s="15" t="s">
        <v>612</v>
      </c>
      <c r="FN31" s="15"/>
      <c r="FO31" s="1"/>
      <c r="FP31" s="1"/>
      <c r="FQ31" s="1"/>
      <c r="FR31" s="1"/>
      <c r="FS31" s="1"/>
      <c r="FT31" s="1"/>
      <c r="FU31" s="1"/>
      <c r="FV31" s="1"/>
      <c r="FW31" s="1"/>
      <c r="FX31" s="1"/>
      <c r="FY31" s="1"/>
      <c r="FZ31" s="1"/>
      <c r="GA31" s="1"/>
      <c r="GB31" s="1"/>
      <c r="GC31" s="1"/>
      <c r="GD31" s="1"/>
      <c r="GE31" s="1"/>
      <c r="GF31" s="1"/>
      <c r="GG31" s="1"/>
      <c r="GH31" s="1"/>
      <c r="GI31" s="1"/>
      <c r="GK31" s="15" t="s">
        <v>612</v>
      </c>
      <c r="GL31" s="15"/>
      <c r="GM31" s="1"/>
      <c r="GN31" s="1"/>
      <c r="GO31" s="1"/>
      <c r="GP31" s="1"/>
      <c r="GQ31" s="1"/>
      <c r="GR31" s="1"/>
      <c r="GS31" s="1"/>
      <c r="GT31" s="1"/>
      <c r="GU31" s="1"/>
      <c r="GV31" s="1"/>
      <c r="GW31" s="1"/>
      <c r="GX31" s="1"/>
      <c r="GY31" s="1"/>
      <c r="GZ31" s="1"/>
      <c r="HA31" s="1"/>
      <c r="HB31" s="1"/>
      <c r="HC31" s="1"/>
      <c r="HD31" s="1"/>
      <c r="HE31" s="1"/>
      <c r="HF31" s="1"/>
      <c r="HG31" s="1"/>
      <c r="HI31" s="15" t="s">
        <v>612</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2024-12-11T03:09:44Z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1033-12.2.0.19307</vt:lpwstr>
  </property>
</Properties>
</file>