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2" activeTab="7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<sst xmlns="http://schemas.openxmlformats.org/spreadsheetml/2006/main" count="3781" uniqueCount="145">
  <si>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</si>
  <si>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</si>
  <si>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</si>
  <si>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</si>
  <si>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</si>
  <si>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</si>
  <si>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</si>
  <si>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</si>
  <si>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</si>
  <si>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</si>
  <si>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</si>
  <si>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</si>
  <si>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</si>
  <si>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</si>
  <si>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</si>
  <si>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</si>
  <si>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</si>
  <si>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</si>
  <si>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</si>
  <si>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</si>
  <si>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</si>
  <si>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</si>
  <si>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</si>
  <si>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</si>
  <si>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</si>
  <si>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</si>
  <si>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</si>
  <si>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</si>
  <si>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</si>
  <si>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</si>
  <si>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</si>
  <si>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</si>
  <si>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</si>
  <si>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</si>
  <si>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</si>
  <si>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</si>
  <si>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</si>
  <si>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AU_RSDCO2_BND</t>
  </si>
  <si>
    <t>RSDCO2N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</si>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</sst>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ahoma"/>
      <charset val="1"/>
    </font>
    <font>
      <sz val="9"/>
      <name val="Times New Roman"/>
      <charset val="134"/>
    </font>
    <font>
      <b/>
      <sz val="9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2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16" fillId="0" borderId="0" xfId="0" applyFont="1"/>
    <xf numFmtId="0" fontId="1" fillId="0" borderId="0" xfId="0" applyFont="1" applyFill="1" applyBorder="1"/>
    <xf numFmtId="0" fontId="1" fillId="10" borderId="0" xfId="0" applyFont="1" applyFill="1" applyBorder="1"/>
    <xf numFmtId="0" fontId="0" fillId="10" borderId="0" xfId="0" applyFill="1"/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3" workbookViewId="0">
      <selection activeCell="B27" sqref="B27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8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59" t="s">
        <v>16</v>
      </c>
      <c r="H11" s="60"/>
      <c r="I11" s="60">
        <v>2020</v>
      </c>
      <c r="J11" s="60" t="s">
        <v>17</v>
      </c>
      <c r="K11" s="60">
        <v>1</v>
      </c>
      <c r="L11" s="60">
        <f t="shared" ref="L11:L25" si="0">N11*1000</f>
        <v>53684.46015</v>
      </c>
      <c r="M11" s="59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1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1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1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1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1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1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1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1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1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1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1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1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1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1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1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1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S41"/>
  <sheetViews>
    <sheetView zoomScale="67" zoomScaleNormal="67" workbookViewId="0">
      <selection activeCell="L49" sqref="L49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V41"/>
  <sheetViews>
    <sheetView zoomScale="67" zoomScaleNormal="67" topLeftCell="A6" workbookViewId="0">
      <selection activeCell="L11" sqref="L11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A1:L164"/>
  <sheetViews>
    <sheetView zoomScale="69" zoomScaleNormal="6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4" sqref="L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7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7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5:L41" si="1">L25</f>
        <v>0</v>
      </c>
      <c r="N26" s="57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7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7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7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7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7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7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7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7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7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7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7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7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7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7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7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2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2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2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2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2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2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2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2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2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2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2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2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2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2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2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2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selection activeCell="L14" sqref="L14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7" t="s">
        <v>90</v>
      </c>
      <c r="R6" s="7" t="s">
        <v>85</v>
      </c>
      <c r="S6" s="7" t="s">
        <v>87</v>
      </c>
      <c r="T6" s="7" t="s">
        <v>88</v>
      </c>
      <c r="U6" s="7" t="s">
        <v>86</v>
      </c>
      <c r="V6" s="7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>
        <f>Y9*1/2</f>
        <v>626.325691623516</v>
      </c>
      <c r="R9">
        <f>AA9*1/2</f>
        <v>268.425296410078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7" t="s">
        <v>90</v>
      </c>
      <c r="R18" s="7" t="s">
        <v>85</v>
      </c>
      <c r="S18" s="7" t="s">
        <v>87</v>
      </c>
      <c r="T18" s="7" t="s">
        <v>88</v>
      </c>
      <c r="U18" s="7" t="s">
        <v>86</v>
      </c>
      <c r="V18" s="7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 t="shared" ref="P20:S20" si="0">Y20*1/4</f>
        <v>1851.0993527852</v>
      </c>
      <c r="Q20">
        <f t="shared" si="0"/>
        <v>158.539640920737</v>
      </c>
      <c r="S20">
        <f t="shared" si="0"/>
        <v>58.6614650047618</v>
      </c>
      <c r="U20">
        <f>AD20*1/4</f>
        <v>79.6501172221742</v>
      </c>
      <c r="Y20" s="10">
        <v>7404.3974111408</v>
      </c>
      <c r="Z20" s="11">
        <v>634.158563682946</v>
      </c>
      <c r="AA20" s="12"/>
      <c r="AB20" s="13">
        <v>234.645860019047</v>
      </c>
      <c r="AC20" s="12"/>
      <c r="AD20" s="14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Y21*1/4</f>
        <v>313.162845811758</v>
      </c>
      <c r="R21">
        <f>AA21*1/4</f>
        <v>134.212648205039</v>
      </c>
      <c r="Y21" s="15">
        <v>1252.65138324703</v>
      </c>
      <c r="Z21" s="1"/>
      <c r="AA21" s="15">
        <v>536.850592820157</v>
      </c>
      <c r="AB21" s="1"/>
      <c r="AC21" s="1"/>
      <c r="AD21" s="1"/>
      <c r="AE21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1" workbookViewId="0">
      <selection activeCell="G11" sqref="G11: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22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23</v>
      </c>
      <c r="R10" s="51"/>
    </row>
    <row r="11" spans="2:17">
      <c r="B11" s="16" t="s">
        <v>24</v>
      </c>
      <c r="G11" t="s">
        <v>25</v>
      </c>
      <c r="I11" s="16">
        <v>2020</v>
      </c>
      <c r="J11" s="16" t="s">
        <v>17</v>
      </c>
      <c r="K11" s="16">
        <v>1</v>
      </c>
      <c r="L11" s="16">
        <f>Q11*1000*34.9/(38.5+34.9)</f>
        <v>42373.483147139</v>
      </c>
      <c r="Q11">
        <f>89.11787</f>
        <v>89.11787</v>
      </c>
    </row>
    <row r="12" spans="7:17">
      <c r="G12" t="s">
        <v>25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</v>
      </c>
      <c r="Q12" s="20">
        <v>87.16960461</v>
      </c>
    </row>
    <row r="13" spans="7:17">
      <c r="G13" t="s">
        <v>25</v>
      </c>
      <c r="I13" s="16">
        <v>2022</v>
      </c>
      <c r="J13" s="16" t="s">
        <v>17</v>
      </c>
      <c r="K13" s="16">
        <v>1</v>
      </c>
      <c r="L13" s="16">
        <f t="shared" si="0"/>
        <v>38955.0199736921</v>
      </c>
      <c r="Q13" s="20">
        <v>81.92832281</v>
      </c>
    </row>
    <row r="14" spans="7:17">
      <c r="G14" t="s">
        <v>25</v>
      </c>
      <c r="I14" s="16">
        <v>2023</v>
      </c>
      <c r="J14" s="16" t="s">
        <v>17</v>
      </c>
      <c r="K14" s="16">
        <v>1</v>
      </c>
      <c r="L14" s="16">
        <f t="shared" si="0"/>
        <v>38549.4416389918</v>
      </c>
      <c r="Q14" s="20">
        <v>81.07532998</v>
      </c>
    </row>
    <row r="15" spans="7:17">
      <c r="G15" t="s">
        <v>25</v>
      </c>
      <c r="I15" s="16">
        <v>2024</v>
      </c>
      <c r="J15" s="16" t="s">
        <v>17</v>
      </c>
      <c r="K15" s="16">
        <v>1</v>
      </c>
      <c r="L15" s="16">
        <f t="shared" si="0"/>
        <v>37690.7986079155</v>
      </c>
      <c r="Q15" s="20">
        <v>79.26947329</v>
      </c>
    </row>
    <row r="16" spans="7:17">
      <c r="G16" t="s">
        <v>25</v>
      </c>
      <c r="I16" s="16">
        <v>2025</v>
      </c>
      <c r="J16" s="16" t="s">
        <v>17</v>
      </c>
      <c r="K16" s="16">
        <v>1</v>
      </c>
      <c r="L16" s="16">
        <f t="shared" si="0"/>
        <v>36618.7926675749</v>
      </c>
      <c r="Q16" s="20">
        <v>77.014882</v>
      </c>
    </row>
    <row r="17" spans="7:17">
      <c r="G17" t="s">
        <v>25</v>
      </c>
      <c r="I17" s="16">
        <v>2026</v>
      </c>
      <c r="J17" s="16" t="s">
        <v>17</v>
      </c>
      <c r="K17" s="16">
        <v>1</v>
      </c>
      <c r="L17" s="16">
        <f t="shared" si="0"/>
        <v>35628.3175396594</v>
      </c>
      <c r="Q17" s="20">
        <v>74.93176239</v>
      </c>
    </row>
    <row r="18" spans="7:17">
      <c r="G18" t="s">
        <v>25</v>
      </c>
      <c r="I18" s="16">
        <v>2027</v>
      </c>
      <c r="J18" s="16" t="s">
        <v>17</v>
      </c>
      <c r="K18" s="16">
        <v>1</v>
      </c>
      <c r="L18" s="16">
        <f t="shared" si="0"/>
        <v>34563.7899275749</v>
      </c>
      <c r="Q18" s="20">
        <v>72.69289916</v>
      </c>
    </row>
    <row r="19" spans="7:17">
      <c r="G19" t="s">
        <v>25</v>
      </c>
      <c r="I19" s="16">
        <v>2028</v>
      </c>
      <c r="J19" s="16" t="s">
        <v>17</v>
      </c>
      <c r="K19" s="16">
        <v>1</v>
      </c>
      <c r="L19" s="16">
        <f t="shared" si="0"/>
        <v>33496.0910989373</v>
      </c>
      <c r="Q19" s="20">
        <v>70.44736638</v>
      </c>
    </row>
    <row r="20" spans="7:17">
      <c r="G20" t="s">
        <v>25</v>
      </c>
      <c r="I20" s="16">
        <v>2029</v>
      </c>
      <c r="J20" s="16" t="s">
        <v>17</v>
      </c>
      <c r="K20" s="16">
        <v>1</v>
      </c>
      <c r="L20" s="16">
        <f t="shared" si="0"/>
        <v>32378.8279940054</v>
      </c>
      <c r="Q20" s="20">
        <v>68.0975924</v>
      </c>
    </row>
    <row r="21" spans="7:17">
      <c r="G21" t="s">
        <v>25</v>
      </c>
      <c r="I21" s="16">
        <v>2030</v>
      </c>
      <c r="J21" s="16" t="s">
        <v>17</v>
      </c>
      <c r="K21" s="16">
        <v>1</v>
      </c>
      <c r="L21" s="16">
        <f t="shared" si="0"/>
        <v>31203.3066709264</v>
      </c>
      <c r="Q21" s="20">
        <v>65.62529254</v>
      </c>
    </row>
    <row r="22" spans="7:17">
      <c r="G22" t="s">
        <v>25</v>
      </c>
      <c r="I22" s="16">
        <v>2031</v>
      </c>
      <c r="J22" s="16" t="s">
        <v>17</v>
      </c>
      <c r="K22" s="16">
        <v>1</v>
      </c>
      <c r="L22" s="16">
        <f t="shared" si="0"/>
        <v>30095.4961644278</v>
      </c>
      <c r="Q22" s="20">
        <v>63.29539881</v>
      </c>
    </row>
    <row r="23" spans="7:17">
      <c r="G23" t="s">
        <v>25</v>
      </c>
      <c r="I23" s="16">
        <v>2032</v>
      </c>
      <c r="J23" s="16" t="s">
        <v>17</v>
      </c>
      <c r="K23" s="16">
        <v>1</v>
      </c>
      <c r="L23" s="16">
        <f t="shared" si="0"/>
        <v>28817.2151101771</v>
      </c>
      <c r="Q23" s="20">
        <v>60.60697963</v>
      </c>
    </row>
    <row r="24" spans="7:17">
      <c r="G24" t="s">
        <v>25</v>
      </c>
      <c r="I24" s="16">
        <v>2033</v>
      </c>
      <c r="J24" s="16" t="s">
        <v>17</v>
      </c>
      <c r="K24" s="16">
        <v>1</v>
      </c>
      <c r="L24" s="16">
        <f t="shared" si="0"/>
        <v>27583.6743486648</v>
      </c>
      <c r="Q24" s="20">
        <v>58.01265608</v>
      </c>
    </row>
    <row r="25" spans="7:17">
      <c r="G25" t="s">
        <v>25</v>
      </c>
      <c r="I25" s="16">
        <v>2034</v>
      </c>
      <c r="J25" s="16" t="s">
        <v>17</v>
      </c>
      <c r="K25" s="16">
        <v>1</v>
      </c>
      <c r="L25" s="16">
        <f t="shared" si="0"/>
        <v>26297.6594449046</v>
      </c>
      <c r="Q25" s="20">
        <v>55.30797144</v>
      </c>
    </row>
    <row r="26" spans="7:18">
      <c r="G26" t="s">
        <v>25</v>
      </c>
      <c r="I26" s="16">
        <v>2035</v>
      </c>
      <c r="J26" s="16" t="s">
        <v>17</v>
      </c>
      <c r="K26" s="16">
        <v>1</v>
      </c>
      <c r="L26" s="16">
        <f t="shared" si="0"/>
        <v>24875.9346358856</v>
      </c>
      <c r="Q26" s="20">
        <v>52.31786826</v>
      </c>
      <c r="R26">
        <v>-6.180210064</v>
      </c>
    </row>
    <row r="27" spans="7:18">
      <c r="G27" t="s">
        <v>25</v>
      </c>
      <c r="I27" s="16">
        <v>2036</v>
      </c>
      <c r="J27" s="16" t="s">
        <v>17</v>
      </c>
      <c r="K27" s="16">
        <v>1</v>
      </c>
      <c r="L27" s="16">
        <f t="shared" si="0"/>
        <v>23576.7566122888</v>
      </c>
      <c r="Q27" s="20">
        <v>49.58549958</v>
      </c>
      <c r="R27">
        <v>-8.377055855</v>
      </c>
    </row>
    <row r="28" spans="7:18">
      <c r="G28" t="s">
        <v>25</v>
      </c>
      <c r="I28" s="16">
        <v>2037</v>
      </c>
      <c r="J28" s="16" t="s">
        <v>17</v>
      </c>
      <c r="K28" s="16">
        <v>1</v>
      </c>
      <c r="L28" s="16">
        <f t="shared" si="0"/>
        <v>22491.0327657357</v>
      </c>
      <c r="Q28" s="20">
        <v>47.30205745</v>
      </c>
      <c r="R28">
        <v>-10.61957522</v>
      </c>
    </row>
    <row r="29" spans="7:18">
      <c r="G29" t="s">
        <v>25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0">
        <v>45.09009124</v>
      </c>
      <c r="R29">
        <v>-12.81215095</v>
      </c>
    </row>
    <row r="30" spans="7:18">
      <c r="G30" t="s">
        <v>25</v>
      </c>
      <c r="I30" s="16">
        <v>2039</v>
      </c>
      <c r="J30" s="16" t="s">
        <v>17</v>
      </c>
      <c r="K30" s="16">
        <v>1</v>
      </c>
      <c r="L30" s="16">
        <f t="shared" si="0"/>
        <v>20419.5790453678</v>
      </c>
      <c r="Q30" s="20">
        <v>42.9454757</v>
      </c>
      <c r="R30">
        <v>-14.87106076</v>
      </c>
    </row>
    <row r="31" spans="7:18">
      <c r="G31" t="s">
        <v>25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0">
        <v>40.8789442</v>
      </c>
      <c r="R31">
        <v>-16.4795872</v>
      </c>
    </row>
    <row r="32" spans="7:18">
      <c r="G32" t="s">
        <v>25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0">
        <v>38.61117357</v>
      </c>
      <c r="R32">
        <v>-18.44727958</v>
      </c>
    </row>
    <row r="33" spans="7:18">
      <c r="G33" t="s">
        <v>25</v>
      </c>
      <c r="I33" s="16">
        <v>2042</v>
      </c>
      <c r="J33" s="16" t="s">
        <v>17</v>
      </c>
      <c r="K33" s="16">
        <v>1</v>
      </c>
      <c r="L33" s="16">
        <f t="shared" si="0"/>
        <v>17418.9080559673</v>
      </c>
      <c r="Q33" s="20">
        <v>36.63460892</v>
      </c>
      <c r="R33">
        <v>-20.20071619</v>
      </c>
    </row>
    <row r="34" spans="7:18">
      <c r="G34" t="s">
        <v>25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0">
        <v>34.80322339</v>
      </c>
      <c r="R34">
        <v>-22.15722077</v>
      </c>
    </row>
    <row r="35" spans="7:18">
      <c r="G35" t="s">
        <v>25</v>
      </c>
      <c r="I35" s="16">
        <v>2044</v>
      </c>
      <c r="J35" s="16" t="s">
        <v>17</v>
      </c>
      <c r="K35" s="16">
        <v>1</v>
      </c>
      <c r="L35" s="16">
        <f t="shared" si="0"/>
        <v>15758.8752583787</v>
      </c>
      <c r="Q35" s="20">
        <v>33.14330785</v>
      </c>
      <c r="R35">
        <v>-24.34974926</v>
      </c>
    </row>
    <row r="36" spans="7:18">
      <c r="G36" t="s">
        <v>25</v>
      </c>
      <c r="I36" s="16">
        <v>2045</v>
      </c>
      <c r="J36" s="16" t="s">
        <v>17</v>
      </c>
      <c r="K36" s="16">
        <v>1</v>
      </c>
      <c r="L36" s="16">
        <f t="shared" si="0"/>
        <v>15006.9293346322</v>
      </c>
      <c r="Q36" s="20">
        <v>31.56185138</v>
      </c>
      <c r="R36">
        <v>-26.46567382</v>
      </c>
    </row>
    <row r="37" spans="7:18">
      <c r="G37" t="s">
        <v>25</v>
      </c>
      <c r="I37" s="16">
        <v>2046</v>
      </c>
      <c r="J37" s="16" t="s">
        <v>17</v>
      </c>
      <c r="K37" s="16">
        <v>1</v>
      </c>
      <c r="L37" s="16">
        <f t="shared" si="0"/>
        <v>14305.9032288556</v>
      </c>
      <c r="Q37" s="20">
        <v>30.08748702</v>
      </c>
      <c r="R37">
        <v>-28.28177019</v>
      </c>
    </row>
    <row r="38" spans="7:18">
      <c r="G38" t="s">
        <v>25</v>
      </c>
      <c r="I38" s="16">
        <v>2047</v>
      </c>
      <c r="J38" s="16" t="s">
        <v>17</v>
      </c>
      <c r="K38" s="16">
        <v>1</v>
      </c>
      <c r="L38" s="16">
        <f t="shared" si="0"/>
        <v>13543.9705322207</v>
      </c>
      <c r="Q38" s="20">
        <v>28.48502685</v>
      </c>
      <c r="R38">
        <v>-30.10375906</v>
      </c>
    </row>
    <row r="39" spans="7:18">
      <c r="G39" t="s">
        <v>25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0">
        <v>27.22931895</v>
      </c>
      <c r="R39">
        <v>-31.88349658</v>
      </c>
    </row>
    <row r="40" spans="7:18">
      <c r="G40" t="s">
        <v>25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0">
        <v>26.0384488</v>
      </c>
      <c r="R40">
        <v>-33.64222028</v>
      </c>
    </row>
    <row r="41" spans="7:18">
      <c r="G41" t="s">
        <v>25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J17" sqref="J1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26</v>
      </c>
      <c r="G11" t="s">
        <v>27</v>
      </c>
      <c r="I11" s="16">
        <v>2020</v>
      </c>
      <c r="J11" s="16" t="s">
        <v>17</v>
      </c>
      <c r="K11" s="16">
        <v>1</v>
      </c>
      <c r="L11" s="16">
        <f>N11*1000</f>
        <v>143220.2336</v>
      </c>
      <c r="N11" s="28">
        <v>143.2202336</v>
      </c>
    </row>
    <row r="12" spans="7:14">
      <c r="G12" t="s">
        <v>27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0">
        <v>150.1147371</v>
      </c>
    </row>
    <row r="13" spans="7:14">
      <c r="G13" t="s">
        <v>27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27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27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27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27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27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27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27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27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27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27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27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27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27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27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27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27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27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27</v>
      </c>
      <c r="I31" s="16">
        <v>2040</v>
      </c>
      <c r="J31" s="16" t="s">
        <v>17</v>
      </c>
      <c r="K31" s="16">
        <v>1</v>
      </c>
      <c r="L31" s="16">
        <f t="shared" si="0"/>
        <v>68868.37811</v>
      </c>
      <c r="N31" s="20">
        <v>68.86837811</v>
      </c>
    </row>
    <row r="32" spans="7:14">
      <c r="G32" t="s">
        <v>27</v>
      </c>
      <c r="I32" s="16">
        <v>2041</v>
      </c>
      <c r="J32" s="16" t="s">
        <v>17</v>
      </c>
      <c r="K32" s="16">
        <v>1</v>
      </c>
      <c r="L32" s="16">
        <f t="shared" si="0"/>
        <v>61641.18503</v>
      </c>
      <c r="N32" s="20">
        <v>61.64118503</v>
      </c>
    </row>
    <row r="33" spans="7:14">
      <c r="G33" t="s">
        <v>27</v>
      </c>
      <c r="I33" s="16">
        <v>2042</v>
      </c>
      <c r="J33" s="16" t="s">
        <v>17</v>
      </c>
      <c r="K33" s="16">
        <v>1</v>
      </c>
      <c r="L33" s="16">
        <f t="shared" si="0"/>
        <v>54799.10077</v>
      </c>
      <c r="N33" s="20">
        <v>54.79910077</v>
      </c>
    </row>
    <row r="34" spans="7:14">
      <c r="G34" t="s">
        <v>27</v>
      </c>
      <c r="I34" s="16">
        <v>2043</v>
      </c>
      <c r="J34" s="16" t="s">
        <v>17</v>
      </c>
      <c r="K34" s="16">
        <v>1</v>
      </c>
      <c r="L34" s="16">
        <f t="shared" si="0"/>
        <v>48456.81244</v>
      </c>
      <c r="N34" s="20">
        <v>48.45681244</v>
      </c>
    </row>
    <row r="35" spans="7:14">
      <c r="G35" t="s">
        <v>27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0">
        <v>42.49213536</v>
      </c>
    </row>
    <row r="36" spans="7:14">
      <c r="G36" t="s">
        <v>27</v>
      </c>
      <c r="I36" s="16">
        <v>2045</v>
      </c>
      <c r="J36" s="16" t="s">
        <v>17</v>
      </c>
      <c r="K36" s="16">
        <v>1</v>
      </c>
      <c r="L36" s="16">
        <f t="shared" si="0"/>
        <v>36967.32284</v>
      </c>
      <c r="N36" s="20">
        <v>36.96732284</v>
      </c>
    </row>
    <row r="37" spans="7:14">
      <c r="G37" t="s">
        <v>27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0">
        <v>31.78085527</v>
      </c>
    </row>
    <row r="38" spans="7:14">
      <c r="G38" t="s">
        <v>27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0">
        <v>26.89498763</v>
      </c>
    </row>
    <row r="39" spans="7:14">
      <c r="G39" t="s">
        <v>27</v>
      </c>
      <c r="I39" s="16">
        <v>2048</v>
      </c>
      <c r="J39" s="16" t="s">
        <v>17</v>
      </c>
      <c r="K39" s="16">
        <v>1</v>
      </c>
      <c r="L39" s="16">
        <f t="shared" si="0"/>
        <v>22352.53594</v>
      </c>
      <c r="N39" s="20">
        <v>22.35253594</v>
      </c>
    </row>
    <row r="40" spans="7:14">
      <c r="G40" t="s">
        <v>27</v>
      </c>
      <c r="I40" s="16">
        <v>2049</v>
      </c>
      <c r="J40" s="16" t="s">
        <v>17</v>
      </c>
      <c r="K40" s="16">
        <v>1</v>
      </c>
      <c r="L40" s="16">
        <f t="shared" si="0"/>
        <v>18094.83061</v>
      </c>
      <c r="N40" s="20">
        <v>18.09483061</v>
      </c>
    </row>
    <row r="41" spans="7:14">
      <c r="G41" t="s">
        <v>27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0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1"/>
  <sheetViews>
    <sheetView zoomScale="70" zoomScaleNormal="70" topLeftCell="A30" workbookViewId="0">
      <selection activeCell="E58" sqref="E58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28</v>
      </c>
      <c r="B1" s="16" t="s">
        <v>29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30</v>
      </c>
      <c r="Q9" s="55" t="s">
        <v>31</v>
      </c>
      <c r="R9" s="56" t="s">
        <v>32</v>
      </c>
      <c r="T9" t="s">
        <v>33</v>
      </c>
    </row>
    <row r="10" spans="2:20">
      <c r="B10" s="16" t="s">
        <v>34</v>
      </c>
      <c r="G10" t="s">
        <v>35</v>
      </c>
      <c r="I10" s="16">
        <v>2020</v>
      </c>
      <c r="J10" s="16" t="s">
        <v>17</v>
      </c>
      <c r="K10" s="16">
        <v>1</v>
      </c>
      <c r="L10" s="16">
        <f>SUM(P10:R10)*1000</f>
        <v>302987.16466</v>
      </c>
      <c r="N10" s="20"/>
      <c r="P10" s="28">
        <v>73.57588066</v>
      </c>
      <c r="Q10">
        <v>183.35403</v>
      </c>
      <c r="R10">
        <v>46.057254</v>
      </c>
      <c r="T10" s="28">
        <v>-17.30257254</v>
      </c>
    </row>
    <row r="11" spans="7:20">
      <c r="G11" t="s">
        <v>35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0"/>
      <c r="P11" s="20">
        <v>76.81255283</v>
      </c>
      <c r="Q11" s="20">
        <v>189.1523515</v>
      </c>
      <c r="R11" s="20">
        <v>46.98380465</v>
      </c>
      <c r="T11" s="28">
        <v>-15.40632582</v>
      </c>
    </row>
    <row r="12" spans="7:20">
      <c r="G12" t="s">
        <v>35</v>
      </c>
      <c r="I12" s="16">
        <v>2022</v>
      </c>
      <c r="J12" s="16" t="s">
        <v>17</v>
      </c>
      <c r="K12" s="16">
        <v>1</v>
      </c>
      <c r="L12" s="16">
        <f t="shared" si="0"/>
        <v>311563.88228</v>
      </c>
      <c r="N12" s="20"/>
      <c r="P12" s="20">
        <v>74.20667416</v>
      </c>
      <c r="Q12" s="20">
        <v>191.4234074</v>
      </c>
      <c r="R12" s="20">
        <v>45.93380072</v>
      </c>
      <c r="T12" s="28">
        <v>-17.23053509</v>
      </c>
    </row>
    <row r="13" spans="7:20">
      <c r="G13" t="s">
        <v>35</v>
      </c>
      <c r="I13" s="16">
        <v>2023</v>
      </c>
      <c r="J13" s="16" t="s">
        <v>17</v>
      </c>
      <c r="K13" s="16">
        <v>1</v>
      </c>
      <c r="L13" s="16">
        <f t="shared" si="0"/>
        <v>309717.59778</v>
      </c>
      <c r="N13" s="20"/>
      <c r="P13" s="20">
        <v>75.91317615</v>
      </c>
      <c r="Q13" s="20">
        <v>188.9128906</v>
      </c>
      <c r="R13" s="20">
        <v>44.89153103</v>
      </c>
      <c r="T13" s="28">
        <v>-19.05474437</v>
      </c>
    </row>
    <row r="14" spans="7:20">
      <c r="G14" t="s">
        <v>35</v>
      </c>
      <c r="I14" s="16">
        <v>2024</v>
      </c>
      <c r="J14" s="16" t="s">
        <v>17</v>
      </c>
      <c r="K14" s="16">
        <v>1</v>
      </c>
      <c r="L14" s="16">
        <f t="shared" si="0"/>
        <v>302065.49566</v>
      </c>
      <c r="N14" s="20"/>
      <c r="P14" s="20">
        <v>74.57508591</v>
      </c>
      <c r="Q14" s="20">
        <v>183.3913564</v>
      </c>
      <c r="R14" s="20">
        <v>44.09905335</v>
      </c>
      <c r="T14" s="28">
        <v>-20.87895364</v>
      </c>
    </row>
    <row r="15" spans="7:20">
      <c r="G15" t="s">
        <v>35</v>
      </c>
      <c r="I15" s="16">
        <v>2025</v>
      </c>
      <c r="J15" s="16" t="s">
        <v>17</v>
      </c>
      <c r="K15" s="16">
        <v>1</v>
      </c>
      <c r="L15" s="16">
        <f t="shared" si="0"/>
        <v>291833.93701</v>
      </c>
      <c r="N15" s="20"/>
      <c r="P15" s="20">
        <v>72.15813951</v>
      </c>
      <c r="Q15" s="20">
        <v>177.271171</v>
      </c>
      <c r="R15" s="20">
        <v>42.4046265</v>
      </c>
      <c r="T15" s="28">
        <v>-22.70316291</v>
      </c>
    </row>
    <row r="16" spans="7:20">
      <c r="G16" t="s">
        <v>35</v>
      </c>
      <c r="I16" s="16">
        <v>2026</v>
      </c>
      <c r="J16" s="16" t="s">
        <v>17</v>
      </c>
      <c r="K16" s="16">
        <v>1</v>
      </c>
      <c r="L16" s="16">
        <f t="shared" si="0"/>
        <v>283696.79167</v>
      </c>
      <c r="N16" s="20"/>
      <c r="P16" s="20">
        <v>69.65448481</v>
      </c>
      <c r="Q16" s="20">
        <v>172.6087422</v>
      </c>
      <c r="R16" s="20">
        <v>41.43356466</v>
      </c>
      <c r="T16" s="28">
        <v>-24.52737218</v>
      </c>
    </row>
    <row r="17" spans="7:20">
      <c r="G17" t="s">
        <v>35</v>
      </c>
      <c r="I17" s="16">
        <v>2027</v>
      </c>
      <c r="J17" s="16" t="s">
        <v>17</v>
      </c>
      <c r="K17" s="16">
        <v>1</v>
      </c>
      <c r="L17" s="16">
        <f t="shared" si="0"/>
        <v>274252.88083</v>
      </c>
      <c r="N17" s="20"/>
      <c r="P17" s="20">
        <v>68.02326498</v>
      </c>
      <c r="Q17" s="20">
        <v>165.7685096</v>
      </c>
      <c r="R17" s="20">
        <v>40.46110625</v>
      </c>
      <c r="T17" s="28">
        <v>-26.35158146</v>
      </c>
    </row>
    <row r="18" spans="7:20">
      <c r="G18" t="s">
        <v>35</v>
      </c>
      <c r="I18" s="16">
        <v>2028</v>
      </c>
      <c r="J18" s="16" t="s">
        <v>17</v>
      </c>
      <c r="K18" s="16">
        <v>1</v>
      </c>
      <c r="L18" s="16">
        <f t="shared" si="0"/>
        <v>261728.57445</v>
      </c>
      <c r="N18" s="20"/>
      <c r="P18" s="20">
        <v>65.38544422</v>
      </c>
      <c r="Q18" s="20">
        <v>157.1440222</v>
      </c>
      <c r="R18" s="20">
        <v>39.19910803</v>
      </c>
      <c r="T18" s="28">
        <v>-28.17579073</v>
      </c>
    </row>
    <row r="19" spans="7:20">
      <c r="G19" t="s">
        <v>35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0"/>
      <c r="P19" s="20">
        <v>60.96120725</v>
      </c>
      <c r="Q19" s="20">
        <v>146.8629556</v>
      </c>
      <c r="R19" s="20">
        <v>37.94543523</v>
      </c>
      <c r="T19" s="28">
        <v>-30</v>
      </c>
    </row>
    <row r="20" spans="7:20">
      <c r="G20" t="s">
        <v>35</v>
      </c>
      <c r="I20" s="16">
        <v>2030</v>
      </c>
      <c r="J20" s="16" t="s">
        <v>17</v>
      </c>
      <c r="K20" s="16">
        <v>1</v>
      </c>
      <c r="L20" s="16">
        <f t="shared" si="0"/>
        <v>227991.83259</v>
      </c>
      <c r="N20" s="20"/>
      <c r="P20" s="20">
        <v>56.54267449</v>
      </c>
      <c r="Q20" s="20">
        <v>134.8391153</v>
      </c>
      <c r="R20" s="20">
        <v>36.6100428</v>
      </c>
      <c r="T20" s="28">
        <v>-31</v>
      </c>
    </row>
    <row r="21" spans="7:20">
      <c r="G21" t="s">
        <v>35</v>
      </c>
      <c r="I21" s="16">
        <v>2031</v>
      </c>
      <c r="J21" s="16" t="s">
        <v>17</v>
      </c>
      <c r="K21" s="16">
        <v>1</v>
      </c>
      <c r="L21" s="16">
        <f t="shared" si="0"/>
        <v>214298.98055</v>
      </c>
      <c r="N21" s="20"/>
      <c r="P21" s="20">
        <v>54.46291834</v>
      </c>
      <c r="Q21" s="20">
        <v>123.7230884</v>
      </c>
      <c r="R21" s="20">
        <v>36.11297381</v>
      </c>
      <c r="T21" s="28">
        <v>-32</v>
      </c>
    </row>
    <row r="22" spans="7:20">
      <c r="G22" t="s">
        <v>35</v>
      </c>
      <c r="I22" s="16">
        <v>2032</v>
      </c>
      <c r="J22" s="16" t="s">
        <v>17</v>
      </c>
      <c r="K22" s="16">
        <v>1</v>
      </c>
      <c r="L22" s="16">
        <f t="shared" si="0"/>
        <v>200408.52767</v>
      </c>
      <c r="N22" s="20"/>
      <c r="P22" s="20">
        <v>51.61645744</v>
      </c>
      <c r="Q22" s="20">
        <v>113.1427199</v>
      </c>
      <c r="R22" s="20">
        <v>35.64935033</v>
      </c>
      <c r="T22" s="28">
        <v>-33</v>
      </c>
    </row>
    <row r="23" spans="7:20">
      <c r="G23" t="s">
        <v>35</v>
      </c>
      <c r="I23" s="16">
        <v>2033</v>
      </c>
      <c r="J23" s="16" t="s">
        <v>17</v>
      </c>
      <c r="K23" s="16">
        <v>1</v>
      </c>
      <c r="L23" s="16">
        <f t="shared" si="0"/>
        <v>187006.25304</v>
      </c>
      <c r="N23" s="20"/>
      <c r="P23" s="20">
        <v>49.26306062</v>
      </c>
      <c r="Q23" s="20">
        <v>102.5974759</v>
      </c>
      <c r="R23" s="20">
        <v>35.14571652</v>
      </c>
      <c r="T23" s="28">
        <v>-34</v>
      </c>
    </row>
    <row r="24" spans="7:20">
      <c r="G24" t="s">
        <v>35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0"/>
      <c r="P24" s="20">
        <v>46.83002163</v>
      </c>
      <c r="Q24" s="20">
        <v>92.49518478</v>
      </c>
      <c r="R24" s="20">
        <v>34.60264472</v>
      </c>
      <c r="T24" s="28">
        <v>-35</v>
      </c>
    </row>
    <row r="25" spans="7:20">
      <c r="G25" t="s">
        <v>35</v>
      </c>
      <c r="I25" s="16">
        <v>2035</v>
      </c>
      <c r="J25" s="16" t="s">
        <v>17</v>
      </c>
      <c r="K25" s="16">
        <v>1</v>
      </c>
      <c r="L25" s="16">
        <f t="shared" si="0"/>
        <v>163194.82696</v>
      </c>
      <c r="N25" s="20"/>
      <c r="P25" s="20">
        <v>45.43781315</v>
      </c>
      <c r="Q25" s="20">
        <v>83.63703044</v>
      </c>
      <c r="R25" s="20">
        <v>34.11998337</v>
      </c>
      <c r="T25" s="28">
        <v>-36</v>
      </c>
    </row>
    <row r="26" spans="7:20">
      <c r="G26" t="s">
        <v>35</v>
      </c>
      <c r="I26" s="16">
        <v>2036</v>
      </c>
      <c r="J26" s="16" t="s">
        <v>17</v>
      </c>
      <c r="K26" s="16">
        <v>1</v>
      </c>
      <c r="L26" s="16">
        <f t="shared" si="0"/>
        <v>150662.57961</v>
      </c>
      <c r="N26" s="20"/>
      <c r="P26" s="20">
        <v>42.39814088</v>
      </c>
      <c r="Q26" s="20">
        <v>74.63349683</v>
      </c>
      <c r="R26" s="20">
        <v>33.6309419</v>
      </c>
      <c r="T26" s="28">
        <v>-37</v>
      </c>
    </row>
    <row r="27" spans="7:20">
      <c r="G27" t="s">
        <v>35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0"/>
      <c r="P27" s="20">
        <v>39.54132139</v>
      </c>
      <c r="Q27" s="20">
        <v>65.50766735</v>
      </c>
      <c r="R27" s="20">
        <v>33.10020108</v>
      </c>
      <c r="T27" s="28">
        <v>-38</v>
      </c>
    </row>
    <row r="28" spans="7:20">
      <c r="G28" t="s">
        <v>35</v>
      </c>
      <c r="I28" s="16">
        <v>2038</v>
      </c>
      <c r="J28" s="16" t="s">
        <v>17</v>
      </c>
      <c r="K28" s="16">
        <v>1</v>
      </c>
      <c r="L28" s="16">
        <f t="shared" si="0"/>
        <v>127970.76631</v>
      </c>
      <c r="N28" s="20"/>
      <c r="P28" s="20">
        <v>36.58257851</v>
      </c>
      <c r="Q28" s="20">
        <v>58.87306954</v>
      </c>
      <c r="R28" s="20">
        <v>32.51511826</v>
      </c>
      <c r="T28" s="28">
        <v>-39</v>
      </c>
    </row>
    <row r="29" spans="7:20">
      <c r="G29" t="s">
        <v>35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0"/>
      <c r="P29" s="20">
        <v>33.68633261</v>
      </c>
      <c r="Q29" s="20">
        <v>55.53666573</v>
      </c>
      <c r="R29" s="20">
        <v>31.98097403</v>
      </c>
      <c r="T29" s="28">
        <v>-40</v>
      </c>
    </row>
    <row r="30" spans="7:20">
      <c r="G30" t="s">
        <v>35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0"/>
      <c r="P30" s="20">
        <v>30.06667329</v>
      </c>
      <c r="Q30" s="20">
        <v>52.02803603</v>
      </c>
      <c r="R30" s="20">
        <v>31.43365158</v>
      </c>
      <c r="T30" s="28">
        <v>-41</v>
      </c>
    </row>
    <row r="31" spans="7:20">
      <c r="G31" t="s">
        <v>35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0"/>
      <c r="P31" s="20">
        <v>27.05425281</v>
      </c>
      <c r="Q31" s="20">
        <v>47.81056568</v>
      </c>
      <c r="R31" s="20">
        <v>30.75217849</v>
      </c>
      <c r="T31" s="28">
        <v>-42</v>
      </c>
    </row>
    <row r="32" spans="7:20">
      <c r="G32" t="s">
        <v>35</v>
      </c>
      <c r="I32" s="16">
        <v>2042</v>
      </c>
      <c r="J32" s="16" t="s">
        <v>17</v>
      </c>
      <c r="K32" s="16">
        <v>1</v>
      </c>
      <c r="L32" s="16">
        <f t="shared" si="0"/>
        <v>100975.11831</v>
      </c>
      <c r="N32" s="20"/>
      <c r="P32" s="20">
        <v>25.50652088</v>
      </c>
      <c r="Q32" s="20">
        <v>45.29177179</v>
      </c>
      <c r="R32" s="20">
        <v>30.17682564</v>
      </c>
      <c r="T32" s="28">
        <v>-43</v>
      </c>
    </row>
    <row r="33" spans="7:20">
      <c r="G33" t="s">
        <v>35</v>
      </c>
      <c r="I33" s="16">
        <v>2043</v>
      </c>
      <c r="J33" s="16" t="s">
        <v>17</v>
      </c>
      <c r="K33" s="16">
        <v>1</v>
      </c>
      <c r="L33" s="16">
        <f t="shared" si="0"/>
        <v>97347.35898</v>
      </c>
      <c r="N33" s="20"/>
      <c r="P33" s="20">
        <v>24.38823505</v>
      </c>
      <c r="Q33" s="20">
        <v>43.35530839</v>
      </c>
      <c r="R33" s="20">
        <v>29.60381554</v>
      </c>
      <c r="T33" s="28">
        <v>-44</v>
      </c>
    </row>
    <row r="34" spans="7:20">
      <c r="G34" t="s">
        <v>35</v>
      </c>
      <c r="I34" s="16">
        <v>2044</v>
      </c>
      <c r="J34" s="16" t="s">
        <v>17</v>
      </c>
      <c r="K34" s="16">
        <v>1</v>
      </c>
      <c r="L34" s="16">
        <f t="shared" si="0"/>
        <v>93660.7809</v>
      </c>
      <c r="N34" s="20"/>
      <c r="P34" s="20">
        <v>23.24361514</v>
      </c>
      <c r="Q34" s="20">
        <v>41.33981175</v>
      </c>
      <c r="R34" s="20">
        <v>29.07735401</v>
      </c>
      <c r="T34" s="28">
        <v>-45</v>
      </c>
    </row>
    <row r="35" spans="7:20">
      <c r="G35" t="s">
        <v>35</v>
      </c>
      <c r="I35" s="16">
        <v>2045</v>
      </c>
      <c r="J35" s="16" t="s">
        <v>17</v>
      </c>
      <c r="K35" s="16">
        <v>1</v>
      </c>
      <c r="L35" s="16">
        <f t="shared" si="0"/>
        <v>90571.2493</v>
      </c>
      <c r="N35" s="20"/>
      <c r="P35" s="20">
        <v>22.52632113</v>
      </c>
      <c r="Q35" s="20">
        <v>39.4803992</v>
      </c>
      <c r="R35" s="20">
        <v>28.56452897</v>
      </c>
      <c r="T35" s="28">
        <v>-46</v>
      </c>
    </row>
    <row r="36" spans="7:20">
      <c r="G36" t="s">
        <v>35</v>
      </c>
      <c r="I36" s="16">
        <v>2046</v>
      </c>
      <c r="J36" s="16" t="s">
        <v>17</v>
      </c>
      <c r="K36" s="16">
        <v>1</v>
      </c>
      <c r="L36" s="16">
        <f t="shared" si="0"/>
        <v>87572.46333</v>
      </c>
      <c r="N36" s="20"/>
      <c r="P36" s="20">
        <v>21.67822849</v>
      </c>
      <c r="Q36" s="20">
        <v>37.83372709</v>
      </c>
      <c r="R36" s="20">
        <v>28.06050775</v>
      </c>
      <c r="T36" s="28">
        <v>-47</v>
      </c>
    </row>
    <row r="37" spans="7:20">
      <c r="G37" t="s">
        <v>35</v>
      </c>
      <c r="I37" s="16">
        <v>2047</v>
      </c>
      <c r="J37" s="16" t="s">
        <v>17</v>
      </c>
      <c r="K37" s="16">
        <v>1</v>
      </c>
      <c r="L37" s="16">
        <f t="shared" si="0"/>
        <v>84700.60083</v>
      </c>
      <c r="N37" s="20"/>
      <c r="P37" s="20">
        <v>20.82485252</v>
      </c>
      <c r="Q37" s="20">
        <v>36.28121566</v>
      </c>
      <c r="R37" s="20">
        <v>27.59453265</v>
      </c>
      <c r="T37" s="28">
        <v>-48</v>
      </c>
    </row>
    <row r="38" spans="7:20">
      <c r="G38" t="s">
        <v>35</v>
      </c>
      <c r="I38" s="16">
        <v>2048</v>
      </c>
      <c r="J38" s="16" t="s">
        <v>17</v>
      </c>
      <c r="K38" s="16">
        <v>1</v>
      </c>
      <c r="L38" s="16">
        <f t="shared" si="0"/>
        <v>82101.89134</v>
      </c>
      <c r="N38" s="20"/>
      <c r="P38" s="20">
        <v>20.20542524</v>
      </c>
      <c r="Q38" s="20">
        <v>34.74463757</v>
      </c>
      <c r="R38" s="20">
        <v>27.15182853</v>
      </c>
      <c r="T38" s="28">
        <v>-49</v>
      </c>
    </row>
    <row r="39" spans="7:20">
      <c r="G39" t="s">
        <v>35</v>
      </c>
      <c r="I39" s="16">
        <v>2049</v>
      </c>
      <c r="J39" s="16" t="s">
        <v>17</v>
      </c>
      <c r="K39" s="16">
        <v>1</v>
      </c>
      <c r="L39" s="16">
        <f t="shared" si="0"/>
        <v>79557.95646</v>
      </c>
      <c r="N39" s="20"/>
      <c r="P39" s="20">
        <v>19.54219027</v>
      </c>
      <c r="Q39" s="20">
        <v>33.28264818</v>
      </c>
      <c r="R39" s="20">
        <v>26.73311801</v>
      </c>
      <c r="T39" s="28">
        <v>-50</v>
      </c>
    </row>
    <row r="40" spans="7:18">
      <c r="G40" t="s">
        <v>35</v>
      </c>
      <c r="I40" s="16">
        <v>2050</v>
      </c>
      <c r="J40" s="16" t="s">
        <v>17</v>
      </c>
      <c r="K40" s="16">
        <v>1</v>
      </c>
      <c r="L40" s="16">
        <f t="shared" si="0"/>
        <v>77320.23761</v>
      </c>
      <c r="N40" s="20"/>
      <c r="P40" s="20">
        <v>19.10080467</v>
      </c>
      <c r="Q40" s="20">
        <v>31.86210077</v>
      </c>
      <c r="R40" s="20">
        <v>26.35733217</v>
      </c>
    </row>
    <row r="41" spans="7:11">
      <c r="G41" s="53" t="s">
        <v>36</v>
      </c>
      <c r="I41" s="16">
        <v>2020</v>
      </c>
      <c r="J41" s="16" t="s">
        <v>17</v>
      </c>
      <c r="K41" s="16">
        <v>1</v>
      </c>
    </row>
    <row r="42" spans="7:11">
      <c r="G42" s="16" t="str">
        <f>G41</f>
        <v>WASTECO2N</v>
      </c>
      <c r="I42" s="16">
        <v>2021</v>
      </c>
      <c r="J42" s="16" t="s">
        <v>17</v>
      </c>
      <c r="K42" s="16">
        <v>1</v>
      </c>
    </row>
    <row r="43" spans="7:11">
      <c r="G43" s="16" t="str">
        <f t="shared" ref="G43:G71" si="1">G42</f>
        <v>WASTECO2N</v>
      </c>
      <c r="I43" s="16">
        <v>2022</v>
      </c>
      <c r="J43" s="16" t="s">
        <v>17</v>
      </c>
      <c r="K43" s="16">
        <v>1</v>
      </c>
    </row>
    <row r="44" spans="7:11">
      <c r="G44" s="16" t="str">
        <f t="shared" si="1"/>
        <v>WASTECO2N</v>
      </c>
      <c r="I44" s="16">
        <v>2023</v>
      </c>
      <c r="J44" s="16" t="s">
        <v>17</v>
      </c>
      <c r="K44" s="16">
        <v>1</v>
      </c>
    </row>
    <row r="45" spans="7:11">
      <c r="G45" s="16" t="str">
        <f t="shared" si="1"/>
        <v>WASTECO2N</v>
      </c>
      <c r="I45" s="16">
        <v>2024</v>
      </c>
      <c r="J45" s="16" t="s">
        <v>17</v>
      </c>
      <c r="K45" s="16">
        <v>1</v>
      </c>
    </row>
    <row r="46" spans="7:11">
      <c r="G46" s="16" t="str">
        <f t="shared" si="1"/>
        <v>WASTECO2N</v>
      </c>
      <c r="I46" s="16">
        <v>2025</v>
      </c>
      <c r="J46" s="16" t="s">
        <v>17</v>
      </c>
      <c r="K46" s="16">
        <v>1</v>
      </c>
    </row>
    <row r="47" spans="7:11">
      <c r="G47" s="16" t="str">
        <f t="shared" si="1"/>
        <v>WASTECO2N</v>
      </c>
      <c r="I47" s="16">
        <v>2026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2027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2028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2029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2030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2031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2032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2033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2034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2035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2036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2037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2038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2039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2040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2041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2042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2043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2044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2045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2046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2047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2048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2049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2050</v>
      </c>
      <c r="J71" s="16" t="s">
        <v>17</v>
      </c>
      <c r="K71" s="16">
        <v>1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1" workbookViewId="0">
      <selection activeCell="K47" sqref="K4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L11" s="16">
        <f>Q11*1000*38.5/(38.5+34.9)</f>
        <v>46744.386852861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16">
        <f t="shared" si="0"/>
        <v>42973.3028363079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16">
        <f t="shared" si="0"/>
        <v>42525.8883410082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16">
        <f t="shared" si="0"/>
        <v>40396.0893324251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16">
        <f t="shared" si="0"/>
        <v>39303.4448503406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16">
        <f t="shared" si="0"/>
        <v>36951.2752810627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16">
        <f t="shared" si="0"/>
        <v>35718.7644059945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16">
        <f t="shared" si="0"/>
        <v>33199.9026455722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16">
        <f t="shared" si="0"/>
        <v>29010.3119950954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16">
        <f t="shared" si="0"/>
        <v>27441.9336241144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16">
        <f t="shared" si="0"/>
        <v>26008.7429677112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16">
        <f t="shared" si="0"/>
        <v>24811.0246842643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16">
        <f t="shared" si="0"/>
        <v>23650.7971762943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16">
        <f t="shared" si="0"/>
        <v>22525.8966546322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16">
        <f t="shared" si="0"/>
        <v>21441.953020436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16">
        <f t="shared" si="0"/>
        <v>20252.454801703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16">
        <f t="shared" si="0"/>
        <v>17384.4325916213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16">
        <f t="shared" si="0"/>
        <v>16554.9220453678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16">
        <f t="shared" si="0"/>
        <v>14941.0563177793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16">
        <f t="shared" si="0"/>
        <v>14282.4084410763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8" workbookViewId="0">
      <selection activeCell="E44" sqref="E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abSelected="1" workbookViewId="0">
      <selection activeCell="E18" sqref="E1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L11" s="16">
        <f>N11*1000</f>
        <v>69778.457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53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10" workbookViewId="0">
      <selection activeCell="P33" sqref="P3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2025-02-26T21:07:45Z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