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30" windowHeight="8720" activeTab="1"/>
  </bookViews>
  <sheets>
    <sheet name="Trade_Param" sheetId="2" r:id="rId1"/>
    <sheet name="ELC_Parameter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  <author>Gary Goldstein</author>
  </authors>
  <commentList>
    <comment ref="C1" authorId="0">
      <text>
        <r>
          <rPr>
            <b/>
            <sz val="8"/>
            <rFont val="Tahoma"/>
            <charset val="134"/>
          </rPr>
          <t>Insert Table</t>
        </r>
      </text>
    </comment>
    <comment ref="B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I58" authorId="2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58" authorId="2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5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H85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<sst xmlns="http://schemas.openxmlformats.org/spreadsheetml/2006/main" count="174" uniqueCount="92">
  <si>
    <t>~TFM_INS-AT</t>
  </si>
  <si>
    <t>*Act_BND for electricity trading are from SceTrade_Trade_Links, and ON's trade is 2020's trade in https://www.ieso.ca/power-data/supply-overview/imports-and-exports?utm_source=chatgpt.com</t>
  </si>
  <si>
    <t>LimType</t>
  </si>
  <si>
    <t>Year</t>
  </si>
  <si>
    <t>CAP_BND</t>
  </si>
  <si>
    <t>Pset_PN</t>
  </si>
  <si>
    <t>Region</t>
  </si>
  <si>
    <t>Pset_PD</t>
  </si>
  <si>
    <t>Pset_CI</t>
  </si>
  <si>
    <t>Pset_CO</t>
  </si>
  <si>
    <t>Cset_Set</t>
  </si>
  <si>
    <t>Cset_CN</t>
  </si>
  <si>
    <t>Cset_CD</t>
  </si>
  <si>
    <t>TB_ELC_QU_AT_01</t>
  </si>
  <si>
    <t>QU</t>
  </si>
  <si>
    <t>TB_ELC_QU_ON_01</t>
  </si>
  <si>
    <t>TB_ELC_MA_SA_01</t>
  </si>
  <si>
    <t>MA</t>
  </si>
  <si>
    <t>TB_ELC_SA_AL_01</t>
  </si>
  <si>
    <t>SA</t>
  </si>
  <si>
    <t>TB_ELC_BC_AL_01</t>
  </si>
  <si>
    <t>BC</t>
  </si>
  <si>
    <t>AT</t>
  </si>
  <si>
    <t>ON</t>
  </si>
  <si>
    <t>AL</t>
  </si>
  <si>
    <t>TU_GASNAT_AL_MA_01</t>
  </si>
  <si>
    <t>ACT_BND</t>
  </si>
  <si>
    <t>*</t>
  </si>
  <si>
    <t>TB_ELC_ON_QU_01</t>
  </si>
  <si>
    <t>TU_GASNAT_AL_ON_01</t>
  </si>
  <si>
    <t>TB_ELC_SA_MA_01</t>
  </si>
  <si>
    <t>TU_GASNAT_AL_SA_01</t>
  </si>
  <si>
    <t>TB_ELC_AL_BC_01</t>
  </si>
  <si>
    <t>TU_GASNAT_BC_AL_01</t>
  </si>
  <si>
    <t>TU_GASNAT_ON_QU_01</t>
  </si>
  <si>
    <t>TU_OILCRD_AL_BC_01</t>
  </si>
  <si>
    <t>TU_OILCRD_AL_MA_01</t>
  </si>
  <si>
    <t>TU_OILCRD_AL_ON_01</t>
  </si>
  <si>
    <t>TU_OILCRD_AL_QU_01</t>
  </si>
  <si>
    <t>TU_OILCRD_AT_BC_01</t>
  </si>
  <si>
    <t>TU_OILCRD_AT_MA_01</t>
  </si>
  <si>
    <t>TU_OILCRD_AT_ON_01</t>
  </si>
  <si>
    <t>TU_OILCRD_AT_QU_01</t>
  </si>
  <si>
    <t>TU_OILCRD_SA_BC_01</t>
  </si>
  <si>
    <t>TU_OILCRD_SA_MA_01</t>
  </si>
  <si>
    <t>TU_OILCRD_SA_ON_01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</si>
  <si>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</si>
  <si>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</si>
  <si>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</si>
  <si>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</si>
  <si>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TimeSlice</t>
  </si>
  <si>
    <t>Attribute</t>
  </si>
  <si>
    <t>Attrib_Cond</t>
  </si>
  <si>
    <t>Val_Cond</t>
  </si>
  <si>
    <t>AllRegions</t>
  </si>
  <si>
    <t>Pset_Set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</si>
  <si>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</si>
  <si>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</si>
  <si>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</si>
  <si>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</si>
  <si>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</si>
  <si>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</si>
  <si>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</si>
  <si>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</si>
  <si>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</si>
  <si>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</si>
  <si>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</si>
  <si>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</si>
  <si>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</si>
  <si>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</si>
  <si>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</si>
  <si>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</si>
  <si>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</si>
  <si>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TU_*</t>
  </si>
  <si>
    <t>TB_*</t>
  </si>
  <si>
    <t>NCAP_FOM</t>
  </si>
  <si>
    <t>~TFM_INS</t>
  </si>
  <si>
    <t>*Attrib_Cond</t>
  </si>
  <si>
    <t>IS</t>
  </si>
  <si>
    <t>NCAP_AF</t>
  </si>
  <si>
    <t>IRE</t>
  </si>
  <si>
    <t>TB_ELC*</t>
  </si>
  <si>
    <t>CAP2ACT</t>
  </si>
  <si>
    <t>LIFE</t>
  </si>
  <si>
    <t>FX</t>
  </si>
  <si>
    <t>-CAP_BND</t>
  </si>
  <si>
    <t>UP</t>
  </si>
  <si>
    <t>NCAP_BND</t>
  </si>
  <si>
    <t>INVCOST</t>
  </si>
  <si>
    <t>-INVCOST</t>
  </si>
  <si>
    <t>TU_GASNAT*</t>
  </si>
  <si>
    <t>=&gt; var cost of ~ 2.7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</si>
</sst>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9">
    <font>
      <sz val="11"/>
      <color theme="1"/>
      <name val="Calibri"/>
      <charset val="134"/>
      <scheme val="minor"/>
    </font>
    <font>
      <b/>
      <sz val="10"/>
      <color rgb="FF0000FF"/>
      <name val="Arial"/>
      <charset val="0"/>
    </font>
    <font>
      <sz val="10"/>
      <name val="Arial"/>
      <charset val="0"/>
    </font>
    <font>
      <b/>
      <sz val="10"/>
      <name val="Arial"/>
      <charset val="0"/>
    </font>
    <font>
      <sz val="11"/>
      <color rgb="FF000000"/>
      <name val="Calibri"/>
      <charset val="0"/>
    </font>
    <font>
      <sz val="10"/>
      <color rgb="FFFF0000"/>
      <name val="Arial"/>
      <charset val="0"/>
    </font>
    <font>
      <b/>
      <i/>
      <sz val="11"/>
      <color rgb="FF000000"/>
      <name val="Calibri"/>
      <charset val="0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sz val="8"/>
      <name val="Tahoma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9" fillId="0" borderId="0"/>
    <xf numFmtId="0" fontId="32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3" xfId="0" applyFont="1" applyFill="1" applyBorder="1"/>
    <xf numFmtId="0" fontId="4" fillId="0" borderId="0" xfId="0" applyFont="1"/>
    <xf numFmtId="0" fontId="9" fillId="0" borderId="3" xfId="0" applyFont="1" applyFill="1" applyBorder="1"/>
    <xf numFmtId="0" fontId="0" fillId="3" borderId="0" xfId="0" applyFill="1"/>
    <xf numFmtId="0" fontId="10" fillId="3" borderId="0" xfId="0" applyFont="1" applyFill="1"/>
    <xf numFmtId="0" fontId="0" fillId="4" borderId="0" xfId="0" applyFill="1"/>
    <xf numFmtId="0" fontId="10" fillId="4" borderId="0" xfId="0" applyFont="1" applyFill="1"/>
    <xf numFmtId="0" fontId="10" fillId="0" borderId="0" xfId="0" applyFont="1"/>
    <xf numFmtId="0" fontId="10" fillId="5" borderId="0" xfId="0" applyFont="1" applyFill="1"/>
    <xf numFmtId="0" fontId="8" fillId="3" borderId="3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3" borderId="3" xfId="0" applyFont="1" applyFill="1" applyBorder="1"/>
    <xf numFmtId="0" fontId="10" fillId="0" borderId="0" xfId="0" applyFont="1" applyFill="1"/>
    <xf numFmtId="0" fontId="11" fillId="3" borderId="0" xfId="0" applyFont="1" applyFill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"/>
  <sheetViews>
    <sheetView zoomScale="69" zoomScaleNormal="69" workbookViewId="0">
      <selection activeCell="E23" sqref="E23"/>
    </sheetView>
  </sheetViews>
  <sheetFormatPr defaultColWidth="9" defaultRowHeight="14.5"/>
  <cols>
    <col min="2" max="2" width="10.0909090909091" customWidth="1"/>
    <col min="3" max="3" width="10.4545454545455" customWidth="1"/>
    <col min="4" max="4" width="11.6363636363636" customWidth="1"/>
    <col min="5" max="5" width="44.5454545454545" customWidth="1"/>
    <col min="6" max="6" width="23.4545454545455" customWidth="1"/>
    <col min="7" max="7" width="9.72727272727273" customWidth="1"/>
    <col min="8" max="8" width="10.7272727272727" customWidth="1"/>
    <col min="9" max="9" width="18.8181818181818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  <col min="19" max="19" width="28.3727272727273" customWidth="1"/>
  </cols>
  <sheetData>
    <row r="1" spans="3:23">
      <c r="C1" s="8" t="s">
        <v>0</v>
      </c>
      <c r="M1" s="10"/>
      <c r="R1" s="22" t="s">
        <v>1</v>
      </c>
      <c r="S1" s="10"/>
      <c r="T1" s="10"/>
      <c r="U1" s="10"/>
      <c r="V1" s="10"/>
      <c r="W1" s="10"/>
    </row>
    <row r="2" ht="15.25" spans="2:23">
      <c r="B2" s="9"/>
      <c r="C2" s="9" t="s">
        <v>2</v>
      </c>
      <c r="D2" s="9" t="s">
        <v>3</v>
      </c>
      <c r="E2" s="10" t="s">
        <v>4</v>
      </c>
      <c r="F2" s="11" t="s">
        <v>5</v>
      </c>
      <c r="G2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S2" s="10"/>
      <c r="T2" s="10"/>
      <c r="U2" s="10"/>
      <c r="V2" s="10"/>
      <c r="W2" s="10"/>
    </row>
    <row r="3" spans="3:23">
      <c r="C3" s="12"/>
      <c r="D3">
        <v>2020</v>
      </c>
      <c r="E3">
        <v>11.76</v>
      </c>
      <c r="F3" s="13" t="s">
        <v>13</v>
      </c>
      <c r="G3" t="s">
        <v>14</v>
      </c>
      <c r="S3" s="10"/>
      <c r="T3" s="10"/>
      <c r="U3" s="10"/>
      <c r="V3" s="10"/>
      <c r="W3" s="10"/>
    </row>
    <row r="4" spans="3:23">
      <c r="C4" s="12"/>
      <c r="D4">
        <v>2020</v>
      </c>
      <c r="E4">
        <v>15.41</v>
      </c>
      <c r="F4" s="13" t="s">
        <v>15</v>
      </c>
      <c r="G4" t="s">
        <v>14</v>
      </c>
      <c r="S4" s="10"/>
      <c r="T4" s="10"/>
      <c r="U4" s="10"/>
      <c r="V4" s="10"/>
      <c r="W4" s="10"/>
    </row>
    <row r="5" spans="3:23">
      <c r="C5" s="12"/>
      <c r="D5">
        <v>2020</v>
      </c>
      <c r="E5">
        <v>4.16</v>
      </c>
      <c r="F5" s="13" t="s">
        <v>16</v>
      </c>
      <c r="G5" t="s">
        <v>17</v>
      </c>
      <c r="S5" s="10"/>
      <c r="T5" s="10"/>
      <c r="U5" s="10"/>
      <c r="V5" s="10"/>
      <c r="W5" s="10"/>
    </row>
    <row r="6" spans="3:23">
      <c r="C6" s="12"/>
      <c r="D6">
        <v>2020</v>
      </c>
      <c r="E6">
        <v>1.34</v>
      </c>
      <c r="F6" s="13" t="s">
        <v>18</v>
      </c>
      <c r="G6" t="s">
        <v>19</v>
      </c>
      <c r="S6" s="10"/>
      <c r="T6" s="10"/>
      <c r="U6" s="10"/>
      <c r="V6" s="10"/>
      <c r="W6" s="10"/>
    </row>
    <row r="7" spans="3:23">
      <c r="C7" s="12"/>
      <c r="D7">
        <v>2020</v>
      </c>
      <c r="E7">
        <v>18.4</v>
      </c>
      <c r="F7" s="13" t="s">
        <v>20</v>
      </c>
      <c r="G7" t="s">
        <v>21</v>
      </c>
      <c r="S7" s="10"/>
      <c r="T7" s="10"/>
      <c r="U7" s="10"/>
      <c r="V7" s="10"/>
      <c r="W7" s="10"/>
    </row>
    <row r="8" spans="3:23">
      <c r="C8" s="12"/>
      <c r="D8">
        <v>2020</v>
      </c>
      <c r="E8">
        <v>11.76</v>
      </c>
      <c r="F8" s="13" t="s">
        <v>13</v>
      </c>
      <c r="G8" t="s">
        <v>22</v>
      </c>
      <c r="S8" s="10"/>
      <c r="T8" s="10"/>
      <c r="U8" s="10"/>
      <c r="V8" s="10"/>
      <c r="W8" s="10"/>
    </row>
    <row r="9" spans="3:7">
      <c r="C9" s="12"/>
      <c r="D9">
        <v>2020</v>
      </c>
      <c r="E9">
        <v>15.41</v>
      </c>
      <c r="F9" s="13" t="s">
        <v>15</v>
      </c>
      <c r="G9" t="s">
        <v>23</v>
      </c>
    </row>
    <row r="10" spans="3:7">
      <c r="C10" s="12"/>
      <c r="D10">
        <v>2020</v>
      </c>
      <c r="E10">
        <v>4.16</v>
      </c>
      <c r="F10" s="13" t="s">
        <v>16</v>
      </c>
      <c r="G10" t="s">
        <v>19</v>
      </c>
    </row>
    <row r="11" spans="3:7">
      <c r="C11" s="12"/>
      <c r="D11">
        <v>2020</v>
      </c>
      <c r="E11">
        <v>1.34</v>
      </c>
      <c r="F11" s="13" t="s">
        <v>18</v>
      </c>
      <c r="G11" t="s">
        <v>24</v>
      </c>
    </row>
    <row r="12" spans="3:7">
      <c r="C12" s="12"/>
      <c r="D12">
        <v>2020</v>
      </c>
      <c r="E12">
        <v>18.4</v>
      </c>
      <c r="F12" s="13" t="s">
        <v>20</v>
      </c>
      <c r="G12" t="s">
        <v>24</v>
      </c>
    </row>
    <row r="13" spans="3:26">
      <c r="C13" s="14"/>
      <c r="D13">
        <v>2020</v>
      </c>
      <c r="E13" s="14">
        <v>10</v>
      </c>
      <c r="F13" s="15" t="s">
        <v>25</v>
      </c>
      <c r="G13" t="s">
        <v>24</v>
      </c>
      <c r="T13" s="12" t="s">
        <v>26</v>
      </c>
      <c r="U13" t="s">
        <v>27</v>
      </c>
      <c r="X13">
        <v>6.98</v>
      </c>
      <c r="Z13" s="13" t="s">
        <v>28</v>
      </c>
    </row>
    <row r="14" spans="3:26">
      <c r="C14" s="14"/>
      <c r="D14">
        <v>2020</v>
      </c>
      <c r="E14" s="14">
        <v>10</v>
      </c>
      <c r="F14" s="15" t="s">
        <v>29</v>
      </c>
      <c r="G14" t="s">
        <v>24</v>
      </c>
      <c r="T14" s="12" t="s">
        <v>26</v>
      </c>
      <c r="U14" t="s">
        <v>27</v>
      </c>
      <c r="X14">
        <v>0.0015</v>
      </c>
      <c r="Z14" s="13" t="s">
        <v>30</v>
      </c>
    </row>
    <row r="15" spans="3:26">
      <c r="C15" s="14"/>
      <c r="D15">
        <v>2020</v>
      </c>
      <c r="E15" s="14">
        <v>10</v>
      </c>
      <c r="F15" s="15" t="s">
        <v>31</v>
      </c>
      <c r="G15" t="s">
        <v>24</v>
      </c>
      <c r="T15" s="12">
        <f>C6</f>
        <v>0</v>
      </c>
      <c r="U15" t="s">
        <v>27</v>
      </c>
      <c r="X15">
        <v>3.38</v>
      </c>
      <c r="Z15" s="13" t="s">
        <v>32</v>
      </c>
    </row>
    <row r="16" spans="3:7">
      <c r="C16" s="14"/>
      <c r="D16">
        <v>2020</v>
      </c>
      <c r="E16" s="14">
        <v>10</v>
      </c>
      <c r="F16" s="15" t="s">
        <v>33</v>
      </c>
      <c r="G16" t="s">
        <v>21</v>
      </c>
    </row>
    <row r="17" spans="3:7">
      <c r="C17" s="14"/>
      <c r="D17">
        <v>2020</v>
      </c>
      <c r="E17" s="14">
        <v>10</v>
      </c>
      <c r="F17" s="15" t="s">
        <v>34</v>
      </c>
      <c r="G17" t="s">
        <v>23</v>
      </c>
    </row>
    <row r="18" spans="3:6">
      <c r="C18" s="14"/>
      <c r="D18">
        <v>2020</v>
      </c>
      <c r="E18" s="14">
        <v>10</v>
      </c>
      <c r="F18" s="16" t="s">
        <v>35</v>
      </c>
    </row>
    <row r="19" spans="3:6">
      <c r="C19" s="14"/>
      <c r="D19">
        <v>2020</v>
      </c>
      <c r="E19" s="14">
        <v>10</v>
      </c>
      <c r="F19" s="16" t="s">
        <v>36</v>
      </c>
    </row>
    <row r="20" spans="3:6">
      <c r="C20" s="14"/>
      <c r="D20">
        <v>2020</v>
      </c>
      <c r="E20" s="14">
        <v>10</v>
      </c>
      <c r="F20" s="16" t="s">
        <v>37</v>
      </c>
    </row>
    <row r="21" spans="3:6">
      <c r="C21" s="14"/>
      <c r="D21">
        <v>2020</v>
      </c>
      <c r="E21" s="14">
        <v>10</v>
      </c>
      <c r="F21" s="16" t="s">
        <v>38</v>
      </c>
    </row>
    <row r="22" spans="3:6">
      <c r="C22" s="14"/>
      <c r="D22">
        <v>2020</v>
      </c>
      <c r="E22" s="14">
        <v>10</v>
      </c>
      <c r="F22" s="16" t="s">
        <v>39</v>
      </c>
    </row>
    <row r="23" spans="3:6">
      <c r="C23" s="14"/>
      <c r="D23">
        <v>2020</v>
      </c>
      <c r="E23" s="14">
        <v>10</v>
      </c>
      <c r="F23" s="16" t="s">
        <v>40</v>
      </c>
    </row>
    <row r="24" spans="3:6">
      <c r="C24" s="14"/>
      <c r="D24">
        <v>2020</v>
      </c>
      <c r="E24" s="14">
        <v>10</v>
      </c>
      <c r="F24" s="16" t="s">
        <v>41</v>
      </c>
    </row>
    <row r="25" spans="3:6">
      <c r="C25" s="14"/>
      <c r="D25">
        <v>2020</v>
      </c>
      <c r="E25" s="14">
        <v>10</v>
      </c>
      <c r="F25" s="16" t="s">
        <v>42</v>
      </c>
    </row>
    <row r="26" spans="3:6">
      <c r="C26" s="14"/>
      <c r="D26">
        <v>2020</v>
      </c>
      <c r="E26" s="14">
        <v>10</v>
      </c>
      <c r="F26" s="16" t="s">
        <v>43</v>
      </c>
    </row>
    <row r="27" spans="3:6">
      <c r="C27" s="14"/>
      <c r="D27">
        <v>2020</v>
      </c>
      <c r="E27" s="14">
        <v>10</v>
      </c>
      <c r="F27" s="16" t="s">
        <v>44</v>
      </c>
    </row>
    <row r="28" spans="3:6">
      <c r="C28" s="14"/>
      <c r="D28">
        <v>2020</v>
      </c>
      <c r="E28" s="14">
        <v>10</v>
      </c>
      <c r="F28" s="16" t="s">
        <v>45</v>
      </c>
    </row>
    <row r="29" spans="3:6">
      <c r="C29" s="14"/>
      <c r="D29">
        <v>2020</v>
      </c>
      <c r="E29" s="14">
        <v>10</v>
      </c>
      <c r="F29" s="16" t="s">
        <v>46</v>
      </c>
    </row>
    <row r="57" spans="1:5">
      <c r="A57" t="s">
        <v>47</v>
      </c>
      <c r="D57" s="17" t="s">
        <v>48</v>
      </c>
      <c r="E57" s="17" t="s">
        <v>49</v>
      </c>
    </row>
    <row r="58" spans="9:16">
      <c r="I58" s="19"/>
      <c r="J58" s="20"/>
      <c r="K58" s="20"/>
      <c r="L58" s="20"/>
      <c r="M58" s="20"/>
      <c r="N58" s="20"/>
      <c r="O58" s="20"/>
      <c r="P58" s="20"/>
    </row>
    <row r="59" ht="15.25" spans="2:16">
      <c r="B59" s="18" t="s">
        <v>50</v>
      </c>
      <c r="C59" s="18" t="s">
        <v>2</v>
      </c>
      <c r="D59" s="18" t="s">
        <v>51</v>
      </c>
      <c r="E59" s="18" t="s">
        <v>3</v>
      </c>
      <c r="F59" s="18" t="s">
        <v>52</v>
      </c>
      <c r="G59" s="18" t="s">
        <v>53</v>
      </c>
      <c r="H59" s="18" t="s">
        <v>54</v>
      </c>
      <c r="I59" s="21" t="s">
        <v>55</v>
      </c>
      <c r="J59" s="21" t="s">
        <v>5</v>
      </c>
      <c r="K59" s="21" t="s">
        <v>7</v>
      </c>
      <c r="L59" s="21" t="s">
        <v>8</v>
      </c>
      <c r="M59" s="21" t="s">
        <v>9</v>
      </c>
      <c r="N59" s="21" t="s">
        <v>10</v>
      </c>
      <c r="O59" s="21" t="s">
        <v>11</v>
      </c>
      <c r="P59" s="21" t="s">
        <v>12</v>
      </c>
    </row>
    <row r="60" spans="2:16">
      <c r="B60" s="12"/>
      <c r="C60" s="12"/>
      <c r="D60" s="12" t="s">
        <v>27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>
      <c r="B61" s="12"/>
      <c r="C61" s="12"/>
      <c r="D61" s="12" t="s">
        <v>27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>
      <c r="B62" s="12"/>
      <c r="C62" s="12"/>
      <c r="D62" s="12" t="s">
        <v>27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>
      <c r="B63" s="12"/>
      <c r="C63" s="12"/>
      <c r="D63" s="12" t="s">
        <v>27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>
      <c r="B64" s="12"/>
      <c r="C64" s="12"/>
      <c r="D64" s="12" t="s">
        <v>27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>
      <c r="B65" s="12"/>
      <c r="C65" s="12"/>
      <c r="D65" s="12" t="s">
        <v>27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>
      <c r="B66" s="12"/>
      <c r="C66" s="12"/>
      <c r="D66" s="12" t="s">
        <v>27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20">
      <c r="B67" s="12"/>
      <c r="C67" s="12"/>
      <c r="D67" s="12" t="s">
        <v>26</v>
      </c>
      <c r="E67" s="12"/>
      <c r="F67" s="12"/>
      <c r="G67" s="12"/>
      <c r="H67" s="13">
        <f>1.35/0.2777</f>
        <v>4.86136118113072</v>
      </c>
      <c r="I67" s="13"/>
      <c r="J67" s="13" t="s">
        <v>56</v>
      </c>
      <c r="K67" s="12"/>
      <c r="L67" s="12"/>
      <c r="M67" s="12"/>
      <c r="N67" s="12"/>
      <c r="O67" s="12"/>
      <c r="P67" s="12"/>
      <c r="R67" s="12"/>
      <c r="S67" s="12" t="s">
        <v>57</v>
      </c>
      <c r="T67" s="12"/>
    </row>
    <row r="68" spans="2:20">
      <c r="B68" s="12"/>
      <c r="C68" s="12"/>
      <c r="D68" s="12" t="s">
        <v>26</v>
      </c>
      <c r="E68" s="12"/>
      <c r="F68" s="12"/>
      <c r="G68" s="12"/>
      <c r="H68" s="13">
        <f>31.1/0.27777</f>
        <v>111.963134967779</v>
      </c>
      <c r="I68" s="13"/>
      <c r="J68" s="13" t="s">
        <v>58</v>
      </c>
      <c r="K68" s="12"/>
      <c r="L68" s="12"/>
      <c r="M68" s="12"/>
      <c r="N68" s="12"/>
      <c r="O68" s="12"/>
      <c r="P68" s="12"/>
      <c r="R68" s="12" t="s">
        <v>59</v>
      </c>
      <c r="S68" s="12" t="s">
        <v>60</v>
      </c>
      <c r="T68" s="12"/>
    </row>
    <row r="69" spans="2:20">
      <c r="B69" s="12"/>
      <c r="C69" s="12"/>
      <c r="D69" s="12" t="s">
        <v>26</v>
      </c>
      <c r="E69" s="12"/>
      <c r="F69" s="12"/>
      <c r="G69" s="12"/>
      <c r="H69" s="12">
        <f>7.9/3/0.27777</f>
        <v>9.48026544743253</v>
      </c>
      <c r="I69" s="12"/>
      <c r="J69" s="12" t="s">
        <v>61</v>
      </c>
      <c r="K69" s="12"/>
      <c r="L69" s="12"/>
      <c r="M69" s="12"/>
      <c r="N69" s="12"/>
      <c r="O69" s="12"/>
      <c r="P69" s="12"/>
      <c r="R69" s="12"/>
      <c r="S69" s="12" t="s">
        <v>62</v>
      </c>
      <c r="T69" s="12"/>
    </row>
    <row r="70" spans="2:20">
      <c r="B70" s="12"/>
      <c r="C70" s="12"/>
      <c r="D70" s="12" t="s">
        <v>26</v>
      </c>
      <c r="E70" s="12"/>
      <c r="F70" s="12"/>
      <c r="G70" s="12"/>
      <c r="H70" s="13">
        <f>0.02/0.27777</f>
        <v>0.0720020160564496</v>
      </c>
      <c r="I70" s="13"/>
      <c r="J70" s="13" t="s">
        <v>63</v>
      </c>
      <c r="K70" s="12"/>
      <c r="L70" s="12"/>
      <c r="M70" s="12"/>
      <c r="N70" s="12"/>
      <c r="O70" s="12"/>
      <c r="P70" s="12"/>
      <c r="R70" s="12"/>
      <c r="S70" s="12" t="s">
        <v>64</v>
      </c>
      <c r="T70" s="12"/>
    </row>
    <row r="71" spans="2:20">
      <c r="B71" s="12"/>
      <c r="C71" s="12"/>
      <c r="D71" s="12" t="s">
        <v>26</v>
      </c>
      <c r="E71" s="12"/>
      <c r="F71" s="12"/>
      <c r="G71" s="12"/>
      <c r="H71" s="13">
        <f>3.4/0.27777</f>
        <v>12.2403427295964</v>
      </c>
      <c r="I71" s="13"/>
      <c r="J71" s="13" t="s">
        <v>65</v>
      </c>
      <c r="K71" s="12"/>
      <c r="L71" s="12"/>
      <c r="M71" s="12"/>
      <c r="N71" s="12"/>
      <c r="O71" s="12"/>
      <c r="P71" s="12"/>
      <c r="R71" s="12"/>
      <c r="S71" s="12" t="s">
        <v>66</v>
      </c>
      <c r="T71" s="12"/>
    </row>
    <row r="72" spans="2:20">
      <c r="B72" s="12"/>
      <c r="C72" s="12"/>
      <c r="D72" s="12" t="s">
        <v>26</v>
      </c>
      <c r="E72" s="12"/>
      <c r="F72" s="12"/>
      <c r="G72" s="12"/>
      <c r="H72" s="13">
        <f>2.7/0.277777</f>
        <v>9.72002721607621</v>
      </c>
      <c r="I72" s="13"/>
      <c r="J72" s="13" t="s">
        <v>67</v>
      </c>
      <c r="K72" s="12"/>
      <c r="L72" s="12"/>
      <c r="M72" s="12"/>
      <c r="N72" s="12"/>
      <c r="O72" s="12"/>
      <c r="P72" s="12"/>
      <c r="R72" s="12"/>
      <c r="S72" s="12"/>
      <c r="T72" s="12"/>
    </row>
    <row r="73" spans="2:20">
      <c r="B73" s="12"/>
      <c r="C73" s="12"/>
      <c r="D73" s="12" t="str">
        <f>D72</f>
        <v>ACT_BND</v>
      </c>
      <c r="E73" s="12"/>
      <c r="F73" s="12"/>
      <c r="G73" s="12"/>
      <c r="H73" s="23">
        <f>H71</f>
        <v>12.2403427295964</v>
      </c>
      <c r="I73" s="13"/>
      <c r="J73" s="13" t="s">
        <v>68</v>
      </c>
      <c r="K73" s="12"/>
      <c r="L73" s="12"/>
      <c r="M73" s="12"/>
      <c r="N73" s="12"/>
      <c r="O73" s="12"/>
      <c r="P73" s="12"/>
      <c r="R73" s="12"/>
      <c r="S73" s="12"/>
      <c r="T73" s="12"/>
    </row>
    <row r="74" spans="2:16">
      <c r="B74" s="12"/>
      <c r="C74" s="12"/>
      <c r="D74" s="12" t="str">
        <f>D73</f>
        <v>ACT_BND</v>
      </c>
      <c r="E74" s="12"/>
      <c r="F74" s="12"/>
      <c r="G74" s="12"/>
      <c r="H74" s="23">
        <f>H70</f>
        <v>0.0720020160564496</v>
      </c>
      <c r="I74" s="13"/>
      <c r="J74" s="13" t="s">
        <v>69</v>
      </c>
      <c r="K74" s="12"/>
      <c r="L74" s="12"/>
      <c r="M74" s="12"/>
      <c r="N74" s="12"/>
      <c r="O74" s="12"/>
      <c r="P74" s="12"/>
    </row>
    <row r="75" spans="2:16">
      <c r="B75" s="12"/>
      <c r="C75" s="12"/>
      <c r="D75" s="12" t="str">
        <f>D74</f>
        <v>ACT_BND</v>
      </c>
      <c r="E75" s="12"/>
      <c r="F75" s="12"/>
      <c r="G75" s="12"/>
      <c r="H75" s="24">
        <f>H72</f>
        <v>9.72002721607621</v>
      </c>
      <c r="I75" s="12"/>
      <c r="J75" s="12" t="s">
        <v>70</v>
      </c>
      <c r="K75" s="12"/>
      <c r="L75" s="12"/>
      <c r="M75" s="12"/>
      <c r="N75" s="12"/>
      <c r="O75" s="12"/>
      <c r="P75" s="12"/>
    </row>
    <row r="76" spans="2:16">
      <c r="B76" s="12"/>
      <c r="C76" s="12"/>
      <c r="D76" s="12" t="str">
        <f>D75</f>
        <v>ACT_BND</v>
      </c>
      <c r="E76" s="12"/>
      <c r="F76" s="12"/>
      <c r="G76" s="12"/>
      <c r="H76" s="12">
        <f>H69</f>
        <v>9.48026544743253</v>
      </c>
      <c r="I76" s="12"/>
      <c r="J76" s="12" t="s">
        <v>71</v>
      </c>
      <c r="K76" s="12"/>
      <c r="L76" s="12"/>
      <c r="M76" s="12"/>
      <c r="N76" s="12"/>
      <c r="O76" s="12"/>
      <c r="P76" s="12"/>
    </row>
    <row r="83" spans="5:15">
      <c r="E83" s="12" t="s">
        <v>72</v>
      </c>
      <c r="F83" s="12"/>
      <c r="G83" s="12"/>
      <c r="H83" s="12">
        <f>50*1.37</f>
        <v>68.5</v>
      </c>
      <c r="I83" s="12"/>
      <c r="J83" s="12" t="s">
        <v>73</v>
      </c>
      <c r="K83" s="12"/>
      <c r="L83" s="12"/>
      <c r="M83" s="12"/>
      <c r="N83" s="12"/>
      <c r="O83" s="12"/>
    </row>
    <row r="84" spans="5:15">
      <c r="E84" s="12" t="s">
        <v>72</v>
      </c>
      <c r="F84" s="12"/>
      <c r="G84" s="12"/>
      <c r="H84" s="12">
        <f>57.5*1.37</f>
        <v>78.775</v>
      </c>
      <c r="I84" s="12"/>
      <c r="J84" s="12" t="s">
        <v>74</v>
      </c>
      <c r="K84" s="12"/>
      <c r="L84" s="12"/>
      <c r="M84" s="12"/>
      <c r="N84" s="12"/>
      <c r="O84" s="12"/>
    </row>
    <row r="85" spans="5:15">
      <c r="E85" s="12"/>
      <c r="F85" s="12"/>
      <c r="G85" s="12"/>
      <c r="H85" s="12">
        <v>50</v>
      </c>
      <c r="I85" s="12"/>
      <c r="J85" s="12" t="s">
        <v>73</v>
      </c>
      <c r="K85" s="12"/>
      <c r="L85" s="12"/>
      <c r="M85" s="12"/>
      <c r="N85" s="12"/>
      <c r="O85" s="12"/>
    </row>
    <row r="86" spans="5:15">
      <c r="E86" s="12"/>
      <c r="F86" s="12"/>
      <c r="G86" s="12"/>
      <c r="H86" s="12">
        <v>100</v>
      </c>
      <c r="I86" s="12"/>
      <c r="J86" s="12" t="s">
        <v>74</v>
      </c>
      <c r="K86" s="12"/>
      <c r="L86" s="12"/>
      <c r="M86" s="12"/>
      <c r="N86" s="12"/>
      <c r="O86" s="12"/>
    </row>
    <row r="87" spans="5:15">
      <c r="E87" s="12" t="s">
        <v>75</v>
      </c>
      <c r="F87" s="12"/>
      <c r="G87" s="12"/>
      <c r="H87" s="12">
        <f>1.37*2.5</f>
        <v>3.425</v>
      </c>
      <c r="I87" s="12"/>
      <c r="J87" s="12" t="s">
        <v>74</v>
      </c>
      <c r="K87" s="12"/>
      <c r="L87" s="12"/>
      <c r="M87" s="12"/>
      <c r="N87" s="12"/>
      <c r="O87" s="12"/>
    </row>
    <row r="88" spans="5:15">
      <c r="E88" s="12"/>
      <c r="F88" s="12"/>
      <c r="G88" s="12"/>
      <c r="H88" s="12">
        <v>31.54</v>
      </c>
      <c r="I88" s="12"/>
      <c r="J88" s="12" t="s">
        <v>74</v>
      </c>
      <c r="K88" s="12"/>
      <c r="L88" s="12"/>
      <c r="M88" s="12"/>
      <c r="N88" s="12"/>
      <c r="O88" s="12"/>
    </row>
    <row r="89" spans="5:15">
      <c r="E89" s="12"/>
      <c r="F89" s="12"/>
      <c r="G89" s="12"/>
      <c r="H89" s="12">
        <v>0.7</v>
      </c>
      <c r="I89" s="12"/>
      <c r="J89" s="12" t="s">
        <v>74</v>
      </c>
      <c r="K89" s="12"/>
      <c r="L89" s="12"/>
      <c r="M89" s="12"/>
      <c r="N89" s="12"/>
      <c r="O89" s="12"/>
    </row>
    <row r="90" spans="5:1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5:1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5:1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5:1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5:1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5:1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5:1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5:1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20"/>
  <sheetViews>
    <sheetView tabSelected="1" workbookViewId="0">
      <selection activeCell="F18" sqref="F18"/>
    </sheetView>
  </sheetViews>
  <sheetFormatPr defaultColWidth="8.72727272727273" defaultRowHeight="14.5"/>
  <cols>
    <col min="4" max="4" width="11.1818181818182" customWidth="1"/>
    <col min="5" max="5" width="12.9090909090909" customWidth="1"/>
    <col min="8" max="8" width="13.1818181818182" customWidth="1"/>
  </cols>
  <sheetData>
    <row r="4" spans="2:16">
      <c r="B4" s="1" t="s">
        <v>76</v>
      </c>
      <c r="C4" s="2"/>
      <c r="D4" s="2"/>
      <c r="E4" s="2"/>
      <c r="F4" s="2"/>
      <c r="G4" s="2"/>
      <c r="H4" s="2"/>
      <c r="I4" s="2"/>
      <c r="J4" s="5"/>
      <c r="K4" s="5"/>
      <c r="L4" s="5"/>
      <c r="M4" s="5"/>
      <c r="N4" s="5"/>
      <c r="O4" s="5"/>
      <c r="P4" s="5"/>
    </row>
    <row r="5" spans="2:16">
      <c r="B5" s="3" t="s">
        <v>50</v>
      </c>
      <c r="C5" s="4" t="s">
        <v>2</v>
      </c>
      <c r="D5" s="4" t="s">
        <v>51</v>
      </c>
      <c r="E5" s="4" t="s">
        <v>77</v>
      </c>
      <c r="F5" s="4" t="s">
        <v>3</v>
      </c>
      <c r="G5" s="4" t="s">
        <v>55</v>
      </c>
      <c r="H5" s="4" t="s">
        <v>5</v>
      </c>
      <c r="I5" s="4" t="s">
        <v>54</v>
      </c>
      <c r="J5" s="4" t="s">
        <v>78</v>
      </c>
      <c r="K5" s="5"/>
      <c r="L5" s="5"/>
      <c r="M5" s="5"/>
      <c r="N5" s="5"/>
      <c r="O5" s="5"/>
      <c r="P5" s="5"/>
    </row>
    <row r="6" spans="2:16">
      <c r="B6" s="2"/>
      <c r="C6" s="2"/>
      <c r="D6" s="2" t="s">
        <v>79</v>
      </c>
      <c r="E6" s="2"/>
      <c r="F6" s="2"/>
      <c r="G6" s="2" t="s">
        <v>80</v>
      </c>
      <c r="H6" s="2" t="s">
        <v>81</v>
      </c>
      <c r="I6" s="2">
        <v>0.7</v>
      </c>
      <c r="J6" s="5"/>
      <c r="K6" s="5"/>
      <c r="L6" s="5"/>
      <c r="M6" s="5"/>
      <c r="N6" s="5"/>
      <c r="O6" s="5"/>
      <c r="P6" s="5"/>
    </row>
    <row r="7" spans="2:16">
      <c r="B7" s="2"/>
      <c r="C7" s="2"/>
      <c r="D7" s="2" t="s">
        <v>82</v>
      </c>
      <c r="E7" s="2"/>
      <c r="F7" s="2"/>
      <c r="G7" s="2" t="s">
        <v>80</v>
      </c>
      <c r="H7" s="2" t="s">
        <v>81</v>
      </c>
      <c r="I7" s="2">
        <v>31.536</v>
      </c>
      <c r="J7" s="5"/>
      <c r="K7" s="5"/>
      <c r="L7" s="5"/>
      <c r="M7" s="5"/>
      <c r="N7" s="5"/>
      <c r="O7" s="5"/>
      <c r="P7" s="5"/>
    </row>
    <row r="8" spans="2:16">
      <c r="B8" s="2"/>
      <c r="C8" s="2"/>
      <c r="D8" s="2" t="s">
        <v>83</v>
      </c>
      <c r="E8" s="2"/>
      <c r="F8" s="2"/>
      <c r="G8" s="2" t="s">
        <v>80</v>
      </c>
      <c r="H8" s="2" t="s">
        <v>81</v>
      </c>
      <c r="I8" s="2">
        <v>100</v>
      </c>
      <c r="J8" s="5"/>
      <c r="K8" s="5"/>
      <c r="L8" s="5"/>
      <c r="M8" s="5"/>
      <c r="N8" s="5"/>
      <c r="O8" s="5"/>
      <c r="P8" s="5"/>
    </row>
    <row r="9" spans="2:16">
      <c r="B9" s="5"/>
      <c r="C9" s="5" t="s">
        <v>84</v>
      </c>
      <c r="D9" s="2" t="s">
        <v>4</v>
      </c>
      <c r="E9" s="2" t="s">
        <v>85</v>
      </c>
      <c r="F9" s="5">
        <v>2020</v>
      </c>
      <c r="G9" s="2" t="s">
        <v>80</v>
      </c>
      <c r="H9" s="2" t="s">
        <v>81</v>
      </c>
      <c r="I9" s="2">
        <v>0</v>
      </c>
      <c r="J9" s="5"/>
      <c r="K9" s="5"/>
      <c r="L9" s="5"/>
      <c r="M9" s="5"/>
      <c r="N9" s="5"/>
      <c r="O9" s="5"/>
      <c r="P9" s="5"/>
    </row>
    <row r="10" spans="2:16">
      <c r="B10" s="5"/>
      <c r="C10" s="5" t="s">
        <v>84</v>
      </c>
      <c r="D10" s="2" t="s">
        <v>4</v>
      </c>
      <c r="E10" s="2" t="s">
        <v>85</v>
      </c>
      <c r="F10" s="5">
        <v>2025</v>
      </c>
      <c r="G10" s="2" t="s">
        <v>80</v>
      </c>
      <c r="H10" s="2" t="s">
        <v>81</v>
      </c>
      <c r="I10" s="2">
        <v>0</v>
      </c>
      <c r="J10" s="5"/>
      <c r="K10" s="5"/>
      <c r="L10" s="5"/>
      <c r="M10" s="5"/>
      <c r="N10" s="5"/>
      <c r="O10" s="5"/>
      <c r="P10" s="5"/>
    </row>
    <row r="11" spans="2:16">
      <c r="B11" s="5"/>
      <c r="C11" s="5" t="s">
        <v>84</v>
      </c>
      <c r="D11" s="2" t="s">
        <v>4</v>
      </c>
      <c r="E11" s="2" t="s">
        <v>85</v>
      </c>
      <c r="F11" s="5">
        <v>2030</v>
      </c>
      <c r="G11" s="2" t="s">
        <v>80</v>
      </c>
      <c r="H11" s="2" t="s">
        <v>81</v>
      </c>
      <c r="I11" s="2">
        <v>0</v>
      </c>
      <c r="J11" s="5"/>
      <c r="K11" s="5"/>
      <c r="L11" s="5"/>
      <c r="M11" s="5"/>
      <c r="N11" s="5"/>
      <c r="O11" s="5"/>
      <c r="P11" s="5"/>
    </row>
    <row r="12" spans="2:16">
      <c r="B12" s="5"/>
      <c r="C12" s="5" t="s">
        <v>84</v>
      </c>
      <c r="D12" s="2" t="s">
        <v>4</v>
      </c>
      <c r="E12" s="2" t="s">
        <v>85</v>
      </c>
      <c r="F12" s="5">
        <v>0</v>
      </c>
      <c r="G12" s="2" t="s">
        <v>80</v>
      </c>
      <c r="H12" s="2" t="s">
        <v>81</v>
      </c>
      <c r="I12" s="2">
        <v>1</v>
      </c>
      <c r="J12" s="5"/>
      <c r="K12" s="5"/>
      <c r="L12" s="5"/>
      <c r="M12" s="5"/>
      <c r="N12" s="5"/>
      <c r="O12" s="5"/>
      <c r="P12" s="5"/>
    </row>
    <row r="13" spans="2:16">
      <c r="B13" s="5"/>
      <c r="C13" s="5" t="s">
        <v>86</v>
      </c>
      <c r="D13" s="2" t="s">
        <v>4</v>
      </c>
      <c r="E13" s="2" t="s">
        <v>85</v>
      </c>
      <c r="F13" s="5">
        <v>2035</v>
      </c>
      <c r="G13" s="2" t="s">
        <v>80</v>
      </c>
      <c r="H13" s="2" t="s">
        <v>81</v>
      </c>
      <c r="I13" s="2">
        <v>0</v>
      </c>
      <c r="J13" s="5"/>
      <c r="K13" s="5"/>
      <c r="L13" s="5"/>
      <c r="M13" s="5"/>
      <c r="N13" s="5"/>
      <c r="O13" s="5"/>
      <c r="P13" s="5"/>
    </row>
    <row r="14" spans="2:16">
      <c r="B14" s="5"/>
      <c r="C14" s="5" t="s">
        <v>86</v>
      </c>
      <c r="D14" s="2" t="s">
        <v>87</v>
      </c>
      <c r="E14" s="2"/>
      <c r="F14" s="5">
        <v>0</v>
      </c>
      <c r="G14" s="2"/>
      <c r="H14" s="2" t="s">
        <v>81</v>
      </c>
      <c r="I14" s="2"/>
      <c r="J14" s="5">
        <v>2</v>
      </c>
      <c r="K14" s="5"/>
      <c r="L14" s="5"/>
      <c r="M14" s="5"/>
      <c r="N14" s="5"/>
      <c r="O14" s="5"/>
      <c r="P14" s="5"/>
    </row>
    <row r="15" spans="2:16">
      <c r="B15" s="5"/>
      <c r="C15" s="5"/>
      <c r="D15" s="2" t="s">
        <v>27</v>
      </c>
      <c r="E15" s="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>
      <c r="B16" s="5"/>
      <c r="C16" s="5"/>
      <c r="D16" s="2" t="s">
        <v>88</v>
      </c>
      <c r="E16" s="2" t="s">
        <v>89</v>
      </c>
      <c r="F16" s="5"/>
      <c r="G16" s="5"/>
      <c r="H16" s="2" t="s">
        <v>90</v>
      </c>
      <c r="I16" s="2">
        <v>50</v>
      </c>
      <c r="J16" s="5"/>
      <c r="K16" s="5"/>
      <c r="L16" s="7" t="s">
        <v>91</v>
      </c>
      <c r="M16" s="7"/>
      <c r="N16" s="5"/>
      <c r="O16" s="5"/>
      <c r="P16" s="5"/>
    </row>
    <row r="17" spans="2:16">
      <c r="B17" s="5"/>
      <c r="C17" s="5"/>
      <c r="D17" s="2" t="s">
        <v>83</v>
      </c>
      <c r="E17" s="2"/>
      <c r="F17" s="5"/>
      <c r="G17" s="5"/>
      <c r="H17" s="2" t="s">
        <v>90</v>
      </c>
      <c r="I17" s="2">
        <v>50</v>
      </c>
      <c r="J17" s="5"/>
      <c r="K17" s="5"/>
      <c r="L17" s="5"/>
      <c r="M17" s="5"/>
      <c r="N17" s="5"/>
      <c r="O17" s="5"/>
      <c r="P17" s="5"/>
    </row>
    <row r="18" spans="2:16">
      <c r="B18" s="5"/>
      <c r="C18" s="5"/>
      <c r="D18" s="2"/>
      <c r="E18" s="2"/>
      <c r="F18" s="5"/>
      <c r="G18" s="5"/>
      <c r="H18" s="6"/>
      <c r="I18" s="2"/>
      <c r="J18" s="5"/>
      <c r="K18" s="5"/>
      <c r="L18" s="5"/>
      <c r="M18" s="5"/>
      <c r="N18" s="5"/>
      <c r="O18" s="5"/>
      <c r="P18" s="5"/>
    </row>
    <row r="19" spans="2:16">
      <c r="B19" s="5"/>
      <c r="C19" s="5"/>
      <c r="D19" s="2"/>
      <c r="E19" s="2"/>
      <c r="F19" s="5"/>
      <c r="G19" s="5"/>
      <c r="H19" s="6"/>
      <c r="I19" s="2"/>
      <c r="J19" s="5"/>
      <c r="K19" s="5"/>
      <c r="L19" s="5"/>
      <c r="M19" s="5"/>
      <c r="N19" s="5"/>
      <c r="O19" s="5"/>
      <c r="P19" s="5"/>
    </row>
    <row r="20" spans="2:16">
      <c r="B20" s="5"/>
      <c r="C20" s="5"/>
      <c r="D20" s="2"/>
      <c r="E20" s="5"/>
      <c r="F20" s="5"/>
      <c r="G20" s="5"/>
      <c r="H20" s="6"/>
      <c r="I20" s="2"/>
      <c r="J20" s="5"/>
      <c r="K20" s="5"/>
      <c r="L20" s="5"/>
      <c r="M20" s="5"/>
      <c r="N20" s="5"/>
      <c r="O20" s="5"/>
      <c r="P20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Trade_Param</vt:lpstr>
      <vt:lpstr>ELC_Parameters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2025-01-23T16:30:02Z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1033-12.2.0.19805</vt:lpwstr>
  </property>
</Properties>
</file>