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6" activeTab="10"/>
  </bookViews>
  <sheets>
    <sheet name="ELECO2" sheetId="21" r:id="rId1"/>
    <sheet name="COMCO2" sheetId="22" r:id="rId2"/>
    <sheet name="TRACO2" sheetId="17" r:id="rId3"/>
    <sheet name="HYDROGENCO2" sheetId="19" r:id="rId4"/>
    <sheet name="INDCO2" sheetId="18" r:id="rId5"/>
    <sheet name="TotalCO2" sheetId="16" r:id="rId6"/>
    <sheet name="AGRCO2" sheetId="20" r:id="rId7"/>
    <sheet name="SNKCO2_2" sheetId="26" r:id="rId8"/>
    <sheet name="SNKCO2" sheetId="27" r:id="rId9"/>
    <sheet name="RSDCO2" sheetId="23" r:id="rId10"/>
    <sheet name="IMPOIL_BND" sheetId="24" r:id="rId11"/>
    <sheet name="IMPGAS_BND" sheetId="2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L41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removed this constraint to avoid IMPDMD. Besides, you can not set it as vancant because if vacant the model will recognize it as no constraint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<sst xmlns="http://schemas.openxmlformats.org/spreadsheetml/2006/main" count="968" uniqueCount="52">
  <si>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</si>
  <si>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</si>
  <si>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</si>
  <si>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</si>
  <si>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</si>
  <si>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</si>
  <si>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</si>
  <si>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</si>
  <si>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</si>
  <si>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</si>
  <si>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</si>
  <si>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</si>
  <si>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</si>
  <si>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</si>
  <si>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</si>
  <si>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</si>
  <si>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</si>
  <si>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</si>
  <si>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</si>
  <si>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</si>
  <si>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</si>
  <si>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</si>
  <si>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</si>
  <si>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original series</t>
  </si>
  <si>
    <t>AU_HYDROGENCO2_BND</t>
  </si>
  <si>
    <t>HYDROGENCO2N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</si>
  <si>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</si>
  <si>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</si>
  <si>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</si>
  <si>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</si>
  <si>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</si>
  <si>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</si>
  <si>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</si>
  <si>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AU_CO2_BND</t>
  </si>
  <si>
    <t>TOTCO2</t>
  </si>
  <si>
    <t>AU_AGRCO2_BND</t>
  </si>
  <si>
    <t>AGRCO2N</t>
  </si>
  <si>
    <t>UC_ACT</t>
  </si>
  <si>
    <t>AU_SNKCO2_BND2</t>
  </si>
  <si>
    <t>SINKCCU_Fake</t>
  </si>
  <si>
    <t>AU_SNKCO2_BND</t>
  </si>
  <si>
    <t>SNKCO2N</t>
  </si>
  <si>
    <t>AU_RSDCO2_BND</t>
  </si>
  <si>
    <t>RSDCO2N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</si>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</sst>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5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"/>
      <name val="Arial"/>
      <charset val="134"/>
    </font>
    <font>
      <sz val="8"/>
      <color rgb="FF000000"/>
      <name val="Segoe UI"/>
      <charset val="134"/>
    </font>
    <font>
      <b/>
      <sz val="11"/>
      <color rgb="FFFF0000"/>
      <name val="Calibri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  <font>
      <sz val="9"/>
      <name val="Times New Roman"/>
      <charset val="134"/>
    </font>
    <font>
      <b/>
      <sz val="9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7" fillId="0" borderId="0"/>
    <xf numFmtId="0" fontId="5" fillId="0" borderId="0"/>
  </cellStyleXfs>
  <cellXfs count="22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2" borderId="0" xfId="0" applyFont="1" applyFill="1" applyBorder="1"/>
    <xf numFmtId="0" fontId="8" fillId="0" borderId="0" xfId="0" applyFont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7" fillId="0" borderId="0" xfId="0" applyFont="1" applyFill="1" applyBorder="1"/>
    <xf numFmtId="0" fontId="7" fillId="3" borderId="0" xfId="0" applyFont="1" applyFill="1" applyBorder="1"/>
    <xf numFmtId="0" fontId="0" fillId="3" borderId="0" xfId="0" applyFill="1"/>
    <xf numFmtId="0" fontId="9" fillId="0" borderId="0" xfId="0" applyNumberFormat="1" applyFont="1" applyFill="1" applyBorder="1" applyAlignment="1" applyProtection="1">
      <alignment vertical="center"/>
    </xf>
    <xf numFmtId="0" fontId="10" fillId="0" borderId="0" xfId="0" applyFont="1" applyFill="1" applyAlignment="1"/>
    <xf numFmtId="0" fontId="0" fillId="4" borderId="0" xfId="0" applyFill="1"/>
    <xf numFmtId="0" fontId="0" fillId="4" borderId="0" xfId="0" applyFont="1" applyFill="1" applyAlignment="1"/>
    <xf numFmtId="0" fontId="0" fillId="4" borderId="0" xfId="0" applyFill="1" applyAlignment="1">
      <alignment vertical="center"/>
    </xf>
    <xf numFmtId="0" fontId="11" fillId="0" borderId="0" xfId="0" applyFont="1" applyFill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19050</xdr:colOff>
      <xdr:row>7</xdr:row>
      <xdr:rowOff>175260</xdr:rowOff>
    </xdr:from>
    <xdr:to>
      <xdr:col>38</xdr:col>
      <xdr:colOff>334010</xdr:colOff>
      <xdr:row>41</xdr:row>
      <xdr:rowOff>43815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043900" y="146431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6" workbookViewId="0">
      <selection activeCell="G44" sqref="G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9"/>
    </row>
    <row r="11" spans="2:14">
      <c r="B11" s="1" t="s">
        <v>14</v>
      </c>
      <c r="G11" s="18" t="s">
        <v>15</v>
      </c>
      <c r="H11" s="19"/>
      <c r="I11" s="19">
        <v>2020</v>
      </c>
      <c r="J11" s="19" t="s">
        <v>16</v>
      </c>
      <c r="K11" s="19">
        <v>1</v>
      </c>
      <c r="L11" s="19">
        <f t="shared" ref="L11:L25" si="0">N11*1000</f>
        <v>53684.46015</v>
      </c>
      <c r="M11" s="18"/>
      <c r="N11" s="20">
        <v>53.68446015</v>
      </c>
    </row>
    <row r="12" spans="7:14">
      <c r="G12" t="s">
        <v>15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</row>
    <row r="13" spans="7:14">
      <c r="G13" t="s">
        <v>15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</row>
    <row r="14" spans="7:14">
      <c r="G14" t="s">
        <v>15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</row>
    <row r="15" spans="7:14">
      <c r="G15" t="s">
        <v>15</v>
      </c>
      <c r="I15" s="1">
        <v>2024</v>
      </c>
      <c r="J15" s="1" t="s">
        <v>16</v>
      </c>
      <c r="K15" s="1">
        <v>1</v>
      </c>
      <c r="L15" s="1">
        <f t="shared" si="0"/>
        <v>45365.01788</v>
      </c>
      <c r="N15" s="7">
        <v>45.36501788</v>
      </c>
    </row>
    <row r="16" spans="7:14">
      <c r="G16" t="s">
        <v>15</v>
      </c>
      <c r="I16" s="1">
        <v>2025</v>
      </c>
      <c r="J16" s="1" t="s">
        <v>16</v>
      </c>
      <c r="K16" s="1">
        <v>1</v>
      </c>
      <c r="L16" s="1">
        <f t="shared" si="0"/>
        <v>34977.20559</v>
      </c>
      <c r="N16" s="7">
        <v>34.97720559</v>
      </c>
    </row>
    <row r="17" spans="7:14">
      <c r="G17" t="s">
        <v>15</v>
      </c>
      <c r="I17" s="1">
        <v>2026</v>
      </c>
      <c r="J17" s="1" t="s">
        <v>16</v>
      </c>
      <c r="K17" s="1">
        <v>1</v>
      </c>
      <c r="L17" s="1">
        <f t="shared" si="0"/>
        <v>35194.17164</v>
      </c>
      <c r="N17" s="7">
        <v>35.19417164</v>
      </c>
    </row>
    <row r="18" spans="7:14">
      <c r="G18" t="s">
        <v>15</v>
      </c>
      <c r="I18" s="1">
        <v>2027</v>
      </c>
      <c r="J18" s="1" t="s">
        <v>16</v>
      </c>
      <c r="K18" s="1">
        <v>1</v>
      </c>
      <c r="L18" s="1">
        <f t="shared" si="0"/>
        <v>35830.90737</v>
      </c>
      <c r="N18" s="7">
        <v>35.83090737</v>
      </c>
    </row>
    <row r="19" spans="7:14">
      <c r="G19" t="s">
        <v>15</v>
      </c>
      <c r="I19" s="1">
        <v>2028</v>
      </c>
      <c r="J19" s="1" t="s">
        <v>16</v>
      </c>
      <c r="K19" s="1">
        <v>1</v>
      </c>
      <c r="L19" s="1">
        <f t="shared" si="0"/>
        <v>36186.61766</v>
      </c>
      <c r="N19" s="7">
        <v>36.18661766</v>
      </c>
    </row>
    <row r="20" spans="7:14">
      <c r="G20" t="s">
        <v>15</v>
      </c>
      <c r="I20" s="1">
        <v>2029</v>
      </c>
      <c r="J20" s="1" t="s">
        <v>16</v>
      </c>
      <c r="K20" s="1">
        <v>1</v>
      </c>
      <c r="L20" s="1">
        <f t="shared" si="0"/>
        <v>33308.48543</v>
      </c>
      <c r="N20" s="7">
        <v>33.30848543</v>
      </c>
    </row>
    <row r="21" spans="7:14">
      <c r="G21" t="s">
        <v>15</v>
      </c>
      <c r="I21" s="1">
        <v>2030</v>
      </c>
      <c r="J21" s="1" t="s">
        <v>16</v>
      </c>
      <c r="K21" s="1">
        <v>1</v>
      </c>
      <c r="L21" s="1">
        <f t="shared" si="0"/>
        <v>27550.49185</v>
      </c>
      <c r="N21" s="7">
        <v>27.55049185</v>
      </c>
    </row>
    <row r="22" spans="7:14">
      <c r="G22" t="s">
        <v>15</v>
      </c>
      <c r="I22" s="1">
        <v>2031</v>
      </c>
      <c r="J22" s="1" t="s">
        <v>16</v>
      </c>
      <c r="K22" s="1">
        <v>1</v>
      </c>
      <c r="L22" s="1">
        <f t="shared" si="0"/>
        <v>17025.95966</v>
      </c>
      <c r="N22" s="7">
        <v>17.02595966</v>
      </c>
    </row>
    <row r="23" spans="7:14">
      <c r="G23" t="s">
        <v>15</v>
      </c>
      <c r="I23" s="1">
        <v>2032</v>
      </c>
      <c r="J23" s="1" t="s">
        <v>16</v>
      </c>
      <c r="K23" s="1">
        <v>1</v>
      </c>
      <c r="L23" s="1">
        <f t="shared" si="0"/>
        <v>7512.528453</v>
      </c>
      <c r="N23" s="7">
        <v>7.512528453</v>
      </c>
    </row>
    <row r="24" spans="7:14">
      <c r="G24" t="s">
        <v>15</v>
      </c>
      <c r="I24" s="1">
        <v>2033</v>
      </c>
      <c r="J24" s="1" t="s">
        <v>16</v>
      </c>
      <c r="K24" s="1">
        <v>1</v>
      </c>
      <c r="L24" s="1">
        <f t="shared" si="0"/>
        <v>5960.649678</v>
      </c>
      <c r="N24" s="7">
        <v>5.960649678</v>
      </c>
    </row>
    <row r="25" spans="7:14">
      <c r="G25" t="s">
        <v>15</v>
      </c>
      <c r="I25" s="1">
        <v>2034</v>
      </c>
      <c r="J25" s="1" t="s">
        <v>16</v>
      </c>
      <c r="K25" s="1">
        <v>1</v>
      </c>
      <c r="L25" s="1">
        <f t="shared" si="0"/>
        <v>791.187009</v>
      </c>
      <c r="N25" s="7">
        <v>0.791187009</v>
      </c>
    </row>
    <row r="26" spans="7:15">
      <c r="G26" t="s">
        <v>15</v>
      </c>
      <c r="I26" s="1">
        <v>2035</v>
      </c>
      <c r="J26" s="1" t="s">
        <v>16</v>
      </c>
      <c r="K26" s="1">
        <v>1</v>
      </c>
      <c r="L26" s="21">
        <f>N26</f>
        <v>0</v>
      </c>
      <c r="N26" s="7">
        <v>0</v>
      </c>
      <c r="O26">
        <v>-6.180210064</v>
      </c>
    </row>
    <row r="27" spans="7:15">
      <c r="G27" t="s">
        <v>15</v>
      </c>
      <c r="I27" s="1">
        <v>2036</v>
      </c>
      <c r="J27" s="1" t="s">
        <v>16</v>
      </c>
      <c r="K27" s="1">
        <v>1</v>
      </c>
      <c r="L27" s="21">
        <f t="shared" ref="L27:L41" si="1">L26</f>
        <v>0</v>
      </c>
      <c r="N27" s="7">
        <v>0</v>
      </c>
      <c r="O27">
        <v>-8.377055855</v>
      </c>
    </row>
    <row r="28" spans="7:15">
      <c r="G28" t="s">
        <v>15</v>
      </c>
      <c r="I28" s="1">
        <v>2037</v>
      </c>
      <c r="J28" s="1" t="s">
        <v>16</v>
      </c>
      <c r="K28" s="1">
        <v>1</v>
      </c>
      <c r="L28" s="21">
        <f t="shared" si="1"/>
        <v>0</v>
      </c>
      <c r="N28" s="7">
        <v>0</v>
      </c>
      <c r="O28">
        <v>-10.61957522</v>
      </c>
    </row>
    <row r="29" spans="7:15">
      <c r="G29" t="s">
        <v>15</v>
      </c>
      <c r="I29" s="1">
        <v>2038</v>
      </c>
      <c r="J29" s="1" t="s">
        <v>16</v>
      </c>
      <c r="K29" s="1">
        <v>1</v>
      </c>
      <c r="L29" s="21">
        <f t="shared" si="1"/>
        <v>0</v>
      </c>
      <c r="N29" s="7">
        <v>0</v>
      </c>
      <c r="O29">
        <v>-12.81215095</v>
      </c>
    </row>
    <row r="30" spans="7:15">
      <c r="G30" t="s">
        <v>15</v>
      </c>
      <c r="I30" s="1">
        <v>2039</v>
      </c>
      <c r="J30" s="1" t="s">
        <v>16</v>
      </c>
      <c r="K30" s="1">
        <v>1</v>
      </c>
      <c r="L30" s="21">
        <f t="shared" si="1"/>
        <v>0</v>
      </c>
      <c r="N30" s="7">
        <v>0</v>
      </c>
      <c r="O30">
        <v>-14.87106076</v>
      </c>
    </row>
    <row r="31" spans="7:15">
      <c r="G31" t="s">
        <v>15</v>
      </c>
      <c r="I31" s="1">
        <v>2040</v>
      </c>
      <c r="J31" s="1" t="s">
        <v>16</v>
      </c>
      <c r="K31" s="1">
        <v>1</v>
      </c>
      <c r="L31" s="21">
        <f t="shared" si="1"/>
        <v>0</v>
      </c>
      <c r="N31" s="7">
        <v>0</v>
      </c>
      <c r="O31">
        <v>-16.4795872</v>
      </c>
    </row>
    <row r="32" spans="7:15">
      <c r="G32" t="s">
        <v>15</v>
      </c>
      <c r="I32" s="1">
        <v>2041</v>
      </c>
      <c r="J32" s="1" t="s">
        <v>16</v>
      </c>
      <c r="K32" s="1">
        <v>1</v>
      </c>
      <c r="L32" s="21">
        <f t="shared" si="1"/>
        <v>0</v>
      </c>
      <c r="N32" s="7">
        <v>0</v>
      </c>
      <c r="O32">
        <v>-18.44727958</v>
      </c>
    </row>
    <row r="33" spans="7:15">
      <c r="G33" t="s">
        <v>15</v>
      </c>
      <c r="I33" s="1">
        <v>2042</v>
      </c>
      <c r="J33" s="1" t="s">
        <v>16</v>
      </c>
      <c r="K33" s="1">
        <v>1</v>
      </c>
      <c r="L33" s="21">
        <f t="shared" si="1"/>
        <v>0</v>
      </c>
      <c r="N33" s="7">
        <v>0</v>
      </c>
      <c r="O33">
        <v>-20.20071619</v>
      </c>
    </row>
    <row r="34" spans="7:15">
      <c r="G34" t="s">
        <v>15</v>
      </c>
      <c r="I34" s="1">
        <v>2043</v>
      </c>
      <c r="J34" s="1" t="s">
        <v>16</v>
      </c>
      <c r="K34" s="1">
        <v>1</v>
      </c>
      <c r="L34" s="21">
        <f t="shared" si="1"/>
        <v>0</v>
      </c>
      <c r="N34" s="7">
        <v>0</v>
      </c>
      <c r="O34">
        <v>-22.15722077</v>
      </c>
    </row>
    <row r="35" spans="7:15">
      <c r="G35" t="s">
        <v>15</v>
      </c>
      <c r="I35" s="1">
        <v>2044</v>
      </c>
      <c r="J35" s="1" t="s">
        <v>16</v>
      </c>
      <c r="K35" s="1">
        <v>1</v>
      </c>
      <c r="L35" s="21">
        <f t="shared" si="1"/>
        <v>0</v>
      </c>
      <c r="N35" s="7">
        <v>0</v>
      </c>
      <c r="O35">
        <v>-24.34974926</v>
      </c>
    </row>
    <row r="36" spans="7:15">
      <c r="G36" t="s">
        <v>15</v>
      </c>
      <c r="I36" s="1">
        <v>2045</v>
      </c>
      <c r="J36" s="1" t="s">
        <v>16</v>
      </c>
      <c r="K36" s="1">
        <v>1</v>
      </c>
      <c r="L36" s="21">
        <f t="shared" si="1"/>
        <v>0</v>
      </c>
      <c r="N36" s="7">
        <v>0</v>
      </c>
      <c r="O36">
        <v>-26.46567382</v>
      </c>
    </row>
    <row r="37" spans="7:15">
      <c r="G37" t="s">
        <v>15</v>
      </c>
      <c r="I37" s="1">
        <v>2046</v>
      </c>
      <c r="J37" s="1" t="s">
        <v>16</v>
      </c>
      <c r="K37" s="1">
        <v>1</v>
      </c>
      <c r="L37" s="21">
        <f t="shared" si="1"/>
        <v>0</v>
      </c>
      <c r="N37" s="7">
        <v>0</v>
      </c>
      <c r="O37">
        <v>-28.28177019</v>
      </c>
    </row>
    <row r="38" spans="7:15">
      <c r="G38" t="s">
        <v>15</v>
      </c>
      <c r="I38" s="1">
        <v>2047</v>
      </c>
      <c r="J38" s="1" t="s">
        <v>16</v>
      </c>
      <c r="K38" s="1">
        <v>1</v>
      </c>
      <c r="L38" s="21">
        <f t="shared" si="1"/>
        <v>0</v>
      </c>
      <c r="N38" s="7">
        <v>0</v>
      </c>
      <c r="O38">
        <v>-30.10375906</v>
      </c>
    </row>
    <row r="39" spans="7:15">
      <c r="G39" t="s">
        <v>15</v>
      </c>
      <c r="I39" s="1">
        <v>2048</v>
      </c>
      <c r="J39" s="1" t="s">
        <v>16</v>
      </c>
      <c r="K39" s="1">
        <v>1</v>
      </c>
      <c r="L39" s="21">
        <f t="shared" si="1"/>
        <v>0</v>
      </c>
      <c r="N39" s="7">
        <v>0</v>
      </c>
      <c r="O39">
        <v>-31.88349658</v>
      </c>
    </row>
    <row r="40" spans="7:15">
      <c r="G40" t="s">
        <v>15</v>
      </c>
      <c r="I40" s="1">
        <v>2049</v>
      </c>
      <c r="J40" s="1" t="s">
        <v>16</v>
      </c>
      <c r="K40" s="1">
        <v>1</v>
      </c>
      <c r="L40" s="21">
        <f t="shared" si="1"/>
        <v>0</v>
      </c>
      <c r="N40" s="7">
        <v>0</v>
      </c>
      <c r="O40">
        <v>-33.64222028</v>
      </c>
    </row>
    <row r="41" spans="7:15">
      <c r="G41" t="s">
        <v>15</v>
      </c>
      <c r="I41" s="1">
        <v>2050</v>
      </c>
      <c r="J41" s="1" t="s">
        <v>16</v>
      </c>
      <c r="K41" s="1">
        <v>1</v>
      </c>
      <c r="L41" s="21">
        <f t="shared" si="1"/>
        <v>0</v>
      </c>
      <c r="N41" s="7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11" sqref="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18</v>
      </c>
      <c r="R10" s="9"/>
    </row>
    <row r="11" spans="2:17">
      <c r="B11" s="1" t="s">
        <v>42</v>
      </c>
      <c r="G11" t="s">
        <v>43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43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43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43</v>
      </c>
      <c r="I14" s="1">
        <v>2023</v>
      </c>
      <c r="J14" s="1" t="s">
        <v>16</v>
      </c>
      <c r="K14" s="1">
        <v>1</v>
      </c>
      <c r="L14" s="1">
        <f t="shared" si="0"/>
        <v>42525.8883410082</v>
      </c>
      <c r="Q14" s="7">
        <v>81.07532998</v>
      </c>
    </row>
    <row r="15" spans="7:17">
      <c r="G15" t="s">
        <v>43</v>
      </c>
      <c r="I15" s="1">
        <v>2024</v>
      </c>
      <c r="J15" s="1" t="s">
        <v>16</v>
      </c>
      <c r="K15" s="1">
        <v>1</v>
      </c>
      <c r="L15" s="1">
        <f t="shared" si="0"/>
        <v>41578.6746820845</v>
      </c>
      <c r="Q15" s="7">
        <v>79.26947329</v>
      </c>
    </row>
    <row r="16" spans="7:17">
      <c r="G16" t="s">
        <v>43</v>
      </c>
      <c r="I16" s="1">
        <v>2025</v>
      </c>
      <c r="J16" s="1" t="s">
        <v>16</v>
      </c>
      <c r="K16" s="1">
        <v>1</v>
      </c>
      <c r="L16" s="1">
        <f t="shared" si="0"/>
        <v>40396.0893324251</v>
      </c>
      <c r="Q16" s="7">
        <v>77.014882</v>
      </c>
    </row>
    <row r="17" spans="7:17">
      <c r="G17" t="s">
        <v>43</v>
      </c>
      <c r="I17" s="1">
        <v>2026</v>
      </c>
      <c r="J17" s="1" t="s">
        <v>16</v>
      </c>
      <c r="K17" s="1">
        <v>1</v>
      </c>
      <c r="L17" s="1">
        <f t="shared" si="0"/>
        <v>39303.4448503406</v>
      </c>
      <c r="Q17" s="7">
        <v>74.93176239</v>
      </c>
    </row>
    <row r="18" spans="7:17">
      <c r="G18" t="s">
        <v>43</v>
      </c>
      <c r="I18" s="1">
        <v>2027</v>
      </c>
      <c r="J18" s="1" t="s">
        <v>16</v>
      </c>
      <c r="K18" s="1">
        <v>1</v>
      </c>
      <c r="L18" s="1">
        <f t="shared" si="0"/>
        <v>38129.1092324251</v>
      </c>
      <c r="Q18" s="7">
        <v>72.69289916</v>
      </c>
    </row>
    <row r="19" spans="7:17">
      <c r="G19" t="s">
        <v>43</v>
      </c>
      <c r="I19" s="1">
        <v>2028</v>
      </c>
      <c r="J19" s="1" t="s">
        <v>16</v>
      </c>
      <c r="K19" s="1">
        <v>1</v>
      </c>
      <c r="L19" s="1">
        <f t="shared" si="0"/>
        <v>36951.2752810627</v>
      </c>
      <c r="Q19" s="7">
        <v>70.44736638</v>
      </c>
    </row>
    <row r="20" spans="7:17">
      <c r="G20" t="s">
        <v>43</v>
      </c>
      <c r="I20" s="1">
        <v>2029</v>
      </c>
      <c r="J20" s="1" t="s">
        <v>16</v>
      </c>
      <c r="K20" s="1">
        <v>1</v>
      </c>
      <c r="L20" s="1">
        <f t="shared" si="0"/>
        <v>35718.7644059945</v>
      </c>
      <c r="Q20" s="7">
        <v>68.0975924</v>
      </c>
    </row>
    <row r="21" spans="7:17">
      <c r="G21" t="s">
        <v>43</v>
      </c>
      <c r="I21" s="1">
        <v>2030</v>
      </c>
      <c r="J21" s="1" t="s">
        <v>16</v>
      </c>
      <c r="K21" s="1">
        <v>1</v>
      </c>
      <c r="L21" s="1">
        <f t="shared" si="0"/>
        <v>34421.9858690736</v>
      </c>
      <c r="Q21" s="7">
        <v>65.62529254</v>
      </c>
    </row>
    <row r="22" spans="7:17">
      <c r="G22" t="s">
        <v>43</v>
      </c>
      <c r="I22" s="1">
        <v>2031</v>
      </c>
      <c r="J22" s="1" t="s">
        <v>16</v>
      </c>
      <c r="K22" s="1">
        <v>1</v>
      </c>
      <c r="L22" s="1">
        <f t="shared" si="0"/>
        <v>33199.9026455722</v>
      </c>
      <c r="Q22" s="7">
        <v>63.29539881</v>
      </c>
    </row>
    <row r="23" spans="7:17">
      <c r="G23" t="s">
        <v>43</v>
      </c>
      <c r="I23" s="1">
        <v>2032</v>
      </c>
      <c r="J23" s="1" t="s">
        <v>16</v>
      </c>
      <c r="K23" s="1">
        <v>1</v>
      </c>
      <c r="L23" s="1">
        <f t="shared" si="0"/>
        <v>31789.7645198229</v>
      </c>
      <c r="Q23" s="7">
        <v>60.60697963</v>
      </c>
    </row>
    <row r="24" spans="7:17">
      <c r="G24" t="s">
        <v>43</v>
      </c>
      <c r="I24" s="1">
        <v>2033</v>
      </c>
      <c r="J24" s="1" t="s">
        <v>16</v>
      </c>
      <c r="K24" s="1">
        <v>1</v>
      </c>
      <c r="L24" s="1">
        <f t="shared" si="0"/>
        <v>30428.9817313352</v>
      </c>
      <c r="Q24" s="7">
        <v>58.01265608</v>
      </c>
    </row>
    <row r="25" spans="7:17">
      <c r="G25" t="s">
        <v>43</v>
      </c>
      <c r="I25" s="1">
        <v>2034</v>
      </c>
      <c r="J25" s="1" t="s">
        <v>16</v>
      </c>
      <c r="K25" s="1">
        <v>1</v>
      </c>
      <c r="L25" s="1">
        <f t="shared" si="0"/>
        <v>29010.3119950954</v>
      </c>
      <c r="Q25" s="7">
        <v>55.30797144</v>
      </c>
    </row>
    <row r="26" spans="7:18">
      <c r="G26" t="s">
        <v>43</v>
      </c>
      <c r="I26" s="1">
        <v>2035</v>
      </c>
      <c r="J26" s="1" t="s">
        <v>16</v>
      </c>
      <c r="K26" s="1">
        <v>1</v>
      </c>
      <c r="L26" s="1">
        <f t="shared" si="0"/>
        <v>27441.9336241144</v>
      </c>
      <c r="Q26" s="7">
        <v>52.31786826</v>
      </c>
      <c r="R26">
        <v>-6.180210064</v>
      </c>
    </row>
    <row r="27" spans="7:18">
      <c r="G27" t="s">
        <v>43</v>
      </c>
      <c r="I27" s="1">
        <v>2036</v>
      </c>
      <c r="J27" s="1" t="s">
        <v>16</v>
      </c>
      <c r="K27" s="1">
        <v>1</v>
      </c>
      <c r="L27" s="1">
        <f t="shared" si="0"/>
        <v>26008.7429677112</v>
      </c>
      <c r="Q27" s="7">
        <v>49.58549958</v>
      </c>
      <c r="R27">
        <v>-8.377055855</v>
      </c>
    </row>
    <row r="28" spans="7:18">
      <c r="G28" t="s">
        <v>43</v>
      </c>
      <c r="I28" s="1">
        <v>2037</v>
      </c>
      <c r="J28" s="1" t="s">
        <v>16</v>
      </c>
      <c r="K28" s="1">
        <v>1</v>
      </c>
      <c r="L28" s="1">
        <f t="shared" si="0"/>
        <v>24811.0246842643</v>
      </c>
      <c r="Q28" s="7">
        <v>47.30205745</v>
      </c>
      <c r="R28">
        <v>-10.61957522</v>
      </c>
    </row>
    <row r="29" spans="7:18">
      <c r="G29" t="s">
        <v>43</v>
      </c>
      <c r="I29" s="1">
        <v>2038</v>
      </c>
      <c r="J29" s="1" t="s">
        <v>16</v>
      </c>
      <c r="K29" s="1">
        <v>1</v>
      </c>
      <c r="L29" s="1">
        <f t="shared" si="0"/>
        <v>23650.7971762943</v>
      </c>
      <c r="Q29" s="7">
        <v>45.09009124</v>
      </c>
      <c r="R29">
        <v>-12.81215095</v>
      </c>
    </row>
    <row r="30" spans="7:18">
      <c r="G30" t="s">
        <v>43</v>
      </c>
      <c r="I30" s="1">
        <v>2039</v>
      </c>
      <c r="J30" s="1" t="s">
        <v>16</v>
      </c>
      <c r="K30" s="1">
        <v>1</v>
      </c>
      <c r="L30" s="1">
        <f t="shared" si="0"/>
        <v>22525.8966546322</v>
      </c>
      <c r="Q30" s="7">
        <v>42.9454757</v>
      </c>
      <c r="R30">
        <v>-14.87106076</v>
      </c>
    </row>
    <row r="31" spans="7:18">
      <c r="G31" t="s">
        <v>43</v>
      </c>
      <c r="I31" s="1">
        <v>2040</v>
      </c>
      <c r="J31" s="1" t="s">
        <v>16</v>
      </c>
      <c r="K31" s="1">
        <v>1</v>
      </c>
      <c r="L31" s="1">
        <f t="shared" si="0"/>
        <v>21441.953020436</v>
      </c>
      <c r="Q31" s="7">
        <v>40.8789442</v>
      </c>
      <c r="R31">
        <v>-16.4795872</v>
      </c>
    </row>
    <row r="32" spans="7:18">
      <c r="G32" t="s">
        <v>43</v>
      </c>
      <c r="I32" s="1">
        <v>2041</v>
      </c>
      <c r="J32" s="1" t="s">
        <v>16</v>
      </c>
      <c r="K32" s="1">
        <v>1</v>
      </c>
      <c r="L32" s="1">
        <f t="shared" si="0"/>
        <v>20252.454801703</v>
      </c>
      <c r="Q32" s="7">
        <v>38.61117357</v>
      </c>
      <c r="R32">
        <v>-18.44727958</v>
      </c>
    </row>
    <row r="33" spans="7:18">
      <c r="G33" t="s">
        <v>43</v>
      </c>
      <c r="I33" s="1">
        <v>2042</v>
      </c>
      <c r="J33" s="1" t="s">
        <v>16</v>
      </c>
      <c r="K33" s="1">
        <v>1</v>
      </c>
      <c r="L33" s="1">
        <f t="shared" si="0"/>
        <v>19215.7008640327</v>
      </c>
      <c r="Q33" s="7">
        <v>36.63460892</v>
      </c>
      <c r="R33">
        <v>-20.20071619</v>
      </c>
    </row>
    <row r="34" spans="7:18">
      <c r="G34" t="s">
        <v>43</v>
      </c>
      <c r="I34" s="1">
        <v>2043</v>
      </c>
      <c r="J34" s="1" t="s">
        <v>16</v>
      </c>
      <c r="K34" s="1">
        <v>1</v>
      </c>
      <c r="L34" s="1">
        <f t="shared" si="0"/>
        <v>18255.0967372616</v>
      </c>
      <c r="Q34" s="7">
        <v>34.80322339</v>
      </c>
      <c r="R34">
        <v>-22.15722077</v>
      </c>
    </row>
    <row r="35" spans="7:18">
      <c r="G35" t="s">
        <v>43</v>
      </c>
      <c r="I35" s="1">
        <v>2044</v>
      </c>
      <c r="J35" s="1" t="s">
        <v>16</v>
      </c>
      <c r="K35" s="1">
        <v>1</v>
      </c>
      <c r="L35" s="1">
        <f t="shared" si="0"/>
        <v>17384.4325916213</v>
      </c>
      <c r="Q35" s="7">
        <v>33.14330785</v>
      </c>
      <c r="R35">
        <v>-24.34974926</v>
      </c>
    </row>
    <row r="36" spans="7:18">
      <c r="G36" t="s">
        <v>43</v>
      </c>
      <c r="I36" s="1">
        <v>2045</v>
      </c>
      <c r="J36" s="1" t="s">
        <v>16</v>
      </c>
      <c r="K36" s="1">
        <v>1</v>
      </c>
      <c r="L36" s="1">
        <f t="shared" si="0"/>
        <v>16554.9220453678</v>
      </c>
      <c r="Q36" s="7">
        <v>31.56185138</v>
      </c>
      <c r="R36">
        <v>-26.46567382</v>
      </c>
    </row>
    <row r="37" spans="7:18">
      <c r="G37" t="s">
        <v>43</v>
      </c>
      <c r="I37" s="1">
        <v>2046</v>
      </c>
      <c r="J37" s="1" t="s">
        <v>16</v>
      </c>
      <c r="K37" s="1">
        <v>1</v>
      </c>
      <c r="L37" s="1">
        <f t="shared" si="0"/>
        <v>15781.5837911444</v>
      </c>
      <c r="Q37" s="7">
        <v>30.08748702</v>
      </c>
      <c r="R37">
        <v>-28.28177019</v>
      </c>
    </row>
    <row r="38" spans="7:18">
      <c r="G38" t="s">
        <v>43</v>
      </c>
      <c r="I38" s="1">
        <v>2047</v>
      </c>
      <c r="J38" s="1" t="s">
        <v>16</v>
      </c>
      <c r="K38" s="1">
        <v>1</v>
      </c>
      <c r="L38" s="1">
        <f t="shared" si="0"/>
        <v>14941.0563177793</v>
      </c>
      <c r="Q38" s="7">
        <v>28.48502685</v>
      </c>
      <c r="R38">
        <v>-30.10375906</v>
      </c>
    </row>
    <row r="39" spans="7:18">
      <c r="G39" t="s">
        <v>43</v>
      </c>
      <c r="I39" s="1">
        <v>2048</v>
      </c>
      <c r="J39" s="1" t="s">
        <v>16</v>
      </c>
      <c r="K39" s="1">
        <v>1</v>
      </c>
      <c r="L39" s="1">
        <f t="shared" si="0"/>
        <v>14282.4084410763</v>
      </c>
      <c r="Q39" s="7">
        <v>27.22931895</v>
      </c>
      <c r="R39">
        <v>-31.88349658</v>
      </c>
    </row>
    <row r="40" spans="7:18">
      <c r="G40" t="s">
        <v>43</v>
      </c>
      <c r="I40" s="1">
        <v>2049</v>
      </c>
      <c r="J40" s="1" t="s">
        <v>16</v>
      </c>
      <c r="K40" s="1">
        <v>1</v>
      </c>
      <c r="L40" s="1">
        <f t="shared" si="0"/>
        <v>13657.7694659401</v>
      </c>
      <c r="Q40" s="7">
        <v>26.0384488</v>
      </c>
      <c r="R40">
        <v>-33.64222028</v>
      </c>
    </row>
    <row r="41" spans="7:18">
      <c r="G41" t="s">
        <v>43</v>
      </c>
      <c r="I41" s="1">
        <v>2050</v>
      </c>
      <c r="J41" s="1" t="s">
        <v>16</v>
      </c>
      <c r="K41" s="1">
        <v>1</v>
      </c>
      <c r="L41" s="1">
        <f t="shared" si="0"/>
        <v>13087.1352538147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tabSelected="1" zoomScale="56" zoomScaleNormal="56" workbookViewId="0">
      <selection activeCell="O26" sqref="O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44</v>
      </c>
      <c r="L10" s="1" t="s">
        <v>13</v>
      </c>
    </row>
    <row r="11" spans="2:17">
      <c r="B11" s="1" t="s">
        <v>45</v>
      </c>
      <c r="D11" s="3" t="s">
        <v>46</v>
      </c>
      <c r="G11"/>
      <c r="H11" s="1" t="s">
        <v>47</v>
      </c>
      <c r="I11" s="1">
        <v>2020</v>
      </c>
      <c r="J11" s="1" t="s">
        <v>16</v>
      </c>
      <c r="L11" s="1">
        <f>8823.795*0.000039356*366/3</f>
        <v>42.36685167444</v>
      </c>
      <c r="O11" s="3"/>
      <c r="P11" s="8" t="s">
        <v>48</v>
      </c>
      <c r="Q11" s="4" t="s">
        <v>49</v>
      </c>
    </row>
    <row r="12" spans="4:17">
      <c r="D12" s="3" t="s">
        <v>46</v>
      </c>
      <c r="G12"/>
      <c r="H12" s="1" t="s">
        <v>47</v>
      </c>
      <c r="I12" s="1">
        <v>2021</v>
      </c>
      <c r="J12" s="1" t="s">
        <v>16</v>
      </c>
      <c r="L12" s="1">
        <f>L11</f>
        <v>42.36685167444</v>
      </c>
      <c r="P12" s="6"/>
      <c r="Q12" s="6"/>
    </row>
    <row r="13" spans="4:17">
      <c r="D13" s="3" t="s">
        <v>46</v>
      </c>
      <c r="G13"/>
      <c r="H13" s="1" t="s">
        <v>47</v>
      </c>
      <c r="I13" s="1">
        <v>2022</v>
      </c>
      <c r="J13" s="1" t="s">
        <v>16</v>
      </c>
      <c r="L13" s="1">
        <f t="shared" ref="L13:L41" si="0">L12</f>
        <v>42.36685167444</v>
      </c>
      <c r="P13" s="6"/>
      <c r="Q13" s="6"/>
    </row>
    <row r="14" spans="4:17">
      <c r="D14" s="3" t="s">
        <v>46</v>
      </c>
      <c r="G14"/>
      <c r="H14" s="1" t="s">
        <v>47</v>
      </c>
      <c r="I14" s="1">
        <v>2023</v>
      </c>
      <c r="J14" s="1" t="s">
        <v>16</v>
      </c>
      <c r="L14" s="1">
        <f t="shared" si="0"/>
        <v>42.36685167444</v>
      </c>
      <c r="P14" s="6"/>
      <c r="Q14" s="6"/>
    </row>
    <row r="15" spans="4:12">
      <c r="D15" s="3" t="s">
        <v>46</v>
      </c>
      <c r="G15"/>
      <c r="H15" s="1" t="s">
        <v>47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3" t="s">
        <v>46</v>
      </c>
      <c r="G16"/>
      <c r="H16" s="1" t="s">
        <v>47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3" t="s">
        <v>46</v>
      </c>
      <c r="G17"/>
      <c r="H17" s="1" t="s">
        <v>47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3" t="s">
        <v>46</v>
      </c>
      <c r="G18"/>
      <c r="H18" s="1" t="s">
        <v>47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3" t="s">
        <v>46</v>
      </c>
      <c r="G19"/>
      <c r="H19" s="1" t="s">
        <v>47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3" t="s">
        <v>46</v>
      </c>
      <c r="G20"/>
      <c r="H20" s="1" t="s">
        <v>47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3" t="s">
        <v>46</v>
      </c>
      <c r="G21"/>
      <c r="H21" s="1" t="s">
        <v>47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3" t="s">
        <v>46</v>
      </c>
      <c r="G22"/>
      <c r="H22" s="1" t="s">
        <v>47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3" t="s">
        <v>46</v>
      </c>
      <c r="G23"/>
      <c r="H23" s="1" t="s">
        <v>47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3" t="s">
        <v>46</v>
      </c>
      <c r="G24"/>
      <c r="H24" s="1" t="s">
        <v>47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3" t="s">
        <v>46</v>
      </c>
      <c r="G25"/>
      <c r="H25" s="1" t="s">
        <v>47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3" t="s">
        <v>46</v>
      </c>
      <c r="G26"/>
      <c r="H26" s="1" t="s">
        <v>47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3" t="s">
        <v>46</v>
      </c>
      <c r="G27"/>
      <c r="H27" s="1" t="s">
        <v>47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3" t="s">
        <v>46</v>
      </c>
      <c r="G28"/>
      <c r="H28" s="1" t="s">
        <v>47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3" t="s">
        <v>46</v>
      </c>
      <c r="G29"/>
      <c r="H29" s="1" t="s">
        <v>47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3" t="s">
        <v>46</v>
      </c>
      <c r="G30"/>
      <c r="H30" s="1" t="s">
        <v>47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3" t="s">
        <v>46</v>
      </c>
      <c r="G31"/>
      <c r="H31" s="1" t="s">
        <v>47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3" t="s">
        <v>46</v>
      </c>
      <c r="G32"/>
      <c r="H32" s="1" t="s">
        <v>47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3" t="s">
        <v>46</v>
      </c>
      <c r="G33"/>
      <c r="H33" s="1" t="s">
        <v>47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3" t="s">
        <v>46</v>
      </c>
      <c r="G34"/>
      <c r="H34" s="1" t="s">
        <v>47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3" t="s">
        <v>46</v>
      </c>
      <c r="G35"/>
      <c r="H35" s="1" t="s">
        <v>47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3" t="s">
        <v>46</v>
      </c>
      <c r="G36"/>
      <c r="H36" s="1" t="s">
        <v>47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3" t="s">
        <v>46</v>
      </c>
      <c r="G37"/>
      <c r="H37" s="1" t="s">
        <v>47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3" t="s">
        <v>46</v>
      </c>
      <c r="G38"/>
      <c r="H38" s="1" t="s">
        <v>47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3" t="s">
        <v>46</v>
      </c>
      <c r="G39"/>
      <c r="H39" s="1" t="s">
        <v>47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3" t="s">
        <v>46</v>
      </c>
      <c r="G40"/>
      <c r="H40" s="1" t="s">
        <v>47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3" t="s">
        <v>46</v>
      </c>
      <c r="G41"/>
      <c r="H41" s="1" t="s">
        <v>47</v>
      </c>
      <c r="I41" s="1">
        <v>2050</v>
      </c>
      <c r="J41" s="1" t="s">
        <v>16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4" zoomScaleNormal="64" workbookViewId="0">
      <selection activeCell="N30" sqref="N3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44</v>
      </c>
      <c r="L10" s="1" t="s">
        <v>13</v>
      </c>
    </row>
    <row r="11" spans="2:17">
      <c r="B11" s="1" t="s">
        <v>45</v>
      </c>
      <c r="D11" s="3" t="s">
        <v>50</v>
      </c>
      <c r="G11"/>
      <c r="H11" s="1" t="s">
        <v>47</v>
      </c>
      <c r="I11" s="1">
        <v>2020</v>
      </c>
      <c r="J11" s="1" t="s">
        <v>16</v>
      </c>
      <c r="L11" s="4">
        <f>0.06*366*10^9*0.0373/10^6/3</f>
        <v>273.036</v>
      </c>
      <c r="O11" s="3"/>
      <c r="P11" s="5" t="s">
        <v>51</v>
      </c>
      <c r="Q11" s="4"/>
    </row>
    <row r="12" spans="4:17">
      <c r="D12" s="3" t="s">
        <v>50</v>
      </c>
      <c r="G12"/>
      <c r="H12" s="1" t="s">
        <v>47</v>
      </c>
      <c r="I12" s="1">
        <v>2021</v>
      </c>
      <c r="J12" s="1" t="s">
        <v>16</v>
      </c>
      <c r="L12" s="4">
        <f>L11</f>
        <v>273.036</v>
      </c>
      <c r="P12" s="6"/>
      <c r="Q12" s="6"/>
    </row>
    <row r="13" spans="4:17">
      <c r="D13" s="3" t="s">
        <v>50</v>
      </c>
      <c r="G13"/>
      <c r="H13" s="1" t="s">
        <v>47</v>
      </c>
      <c r="I13" s="1">
        <v>2022</v>
      </c>
      <c r="J13" s="1" t="s">
        <v>16</v>
      </c>
      <c r="L13" s="4">
        <f t="shared" ref="L13:L41" si="0">L12</f>
        <v>273.036</v>
      </c>
      <c r="P13" s="6"/>
      <c r="Q13" s="6"/>
    </row>
    <row r="14" spans="4:17">
      <c r="D14" s="3" t="s">
        <v>50</v>
      </c>
      <c r="G14"/>
      <c r="H14" s="1" t="s">
        <v>47</v>
      </c>
      <c r="I14" s="1">
        <v>2023</v>
      </c>
      <c r="J14" s="1" t="s">
        <v>16</v>
      </c>
      <c r="L14" s="4">
        <f t="shared" si="0"/>
        <v>273.036</v>
      </c>
      <c r="P14" s="6"/>
      <c r="Q14" s="6"/>
    </row>
    <row r="15" spans="4:12">
      <c r="D15" s="3" t="s">
        <v>50</v>
      </c>
      <c r="G15"/>
      <c r="H15" s="1" t="s">
        <v>47</v>
      </c>
      <c r="I15" s="1">
        <v>2024</v>
      </c>
      <c r="J15" s="1" t="s">
        <v>16</v>
      </c>
      <c r="L15" s="4">
        <f t="shared" si="0"/>
        <v>273.036</v>
      </c>
    </row>
    <row r="16" spans="4:12">
      <c r="D16" s="3" t="s">
        <v>50</v>
      </c>
      <c r="G16"/>
      <c r="H16" s="1" t="s">
        <v>47</v>
      </c>
      <c r="I16" s="1">
        <v>2025</v>
      </c>
      <c r="J16" s="1" t="s">
        <v>16</v>
      </c>
      <c r="L16" s="4">
        <f t="shared" si="0"/>
        <v>273.036</v>
      </c>
    </row>
    <row r="17" spans="4:12">
      <c r="D17" s="3" t="s">
        <v>50</v>
      </c>
      <c r="G17"/>
      <c r="H17" s="1" t="s">
        <v>47</v>
      </c>
      <c r="I17" s="1">
        <v>2026</v>
      </c>
      <c r="J17" s="1" t="s">
        <v>16</v>
      </c>
      <c r="L17" s="4">
        <f t="shared" si="0"/>
        <v>273.036</v>
      </c>
    </row>
    <row r="18" spans="4:12">
      <c r="D18" s="3" t="s">
        <v>50</v>
      </c>
      <c r="G18"/>
      <c r="H18" s="1" t="s">
        <v>47</v>
      </c>
      <c r="I18" s="1">
        <v>2027</v>
      </c>
      <c r="J18" s="1" t="s">
        <v>16</v>
      </c>
      <c r="L18" s="4">
        <f t="shared" si="0"/>
        <v>273.036</v>
      </c>
    </row>
    <row r="19" spans="4:12">
      <c r="D19" s="3" t="s">
        <v>50</v>
      </c>
      <c r="G19"/>
      <c r="H19" s="1" t="s">
        <v>47</v>
      </c>
      <c r="I19" s="1">
        <v>2028</v>
      </c>
      <c r="J19" s="1" t="s">
        <v>16</v>
      </c>
      <c r="L19" s="4">
        <f t="shared" si="0"/>
        <v>273.036</v>
      </c>
    </row>
    <row r="20" spans="4:12">
      <c r="D20" s="3" t="s">
        <v>50</v>
      </c>
      <c r="G20"/>
      <c r="H20" s="1" t="s">
        <v>47</v>
      </c>
      <c r="I20" s="1">
        <v>2029</v>
      </c>
      <c r="J20" s="1" t="s">
        <v>16</v>
      </c>
      <c r="L20" s="4">
        <f t="shared" si="0"/>
        <v>273.036</v>
      </c>
    </row>
    <row r="21" spans="4:12">
      <c r="D21" s="3" t="s">
        <v>50</v>
      </c>
      <c r="G21"/>
      <c r="H21" s="1" t="s">
        <v>47</v>
      </c>
      <c r="I21" s="1">
        <v>2030</v>
      </c>
      <c r="J21" s="1" t="s">
        <v>16</v>
      </c>
      <c r="L21" s="4">
        <f t="shared" si="0"/>
        <v>273.036</v>
      </c>
    </row>
    <row r="22" spans="4:12">
      <c r="D22" s="3" t="s">
        <v>50</v>
      </c>
      <c r="G22"/>
      <c r="H22" s="1" t="s">
        <v>47</v>
      </c>
      <c r="I22" s="1">
        <v>2031</v>
      </c>
      <c r="J22" s="1" t="s">
        <v>16</v>
      </c>
      <c r="L22" s="4">
        <f t="shared" si="0"/>
        <v>273.036</v>
      </c>
    </row>
    <row r="23" spans="4:12">
      <c r="D23" s="3" t="s">
        <v>50</v>
      </c>
      <c r="G23"/>
      <c r="H23" s="1" t="s">
        <v>47</v>
      </c>
      <c r="I23" s="1">
        <v>2032</v>
      </c>
      <c r="J23" s="1" t="s">
        <v>16</v>
      </c>
      <c r="L23" s="4">
        <f t="shared" si="0"/>
        <v>273.036</v>
      </c>
    </row>
    <row r="24" spans="4:12">
      <c r="D24" s="3" t="s">
        <v>50</v>
      </c>
      <c r="G24"/>
      <c r="H24" s="1" t="s">
        <v>47</v>
      </c>
      <c r="I24" s="1">
        <v>2033</v>
      </c>
      <c r="J24" s="1" t="s">
        <v>16</v>
      </c>
      <c r="L24" s="4">
        <f t="shared" si="0"/>
        <v>273.036</v>
      </c>
    </row>
    <row r="25" spans="4:12">
      <c r="D25" s="3" t="s">
        <v>50</v>
      </c>
      <c r="G25"/>
      <c r="H25" s="1" t="s">
        <v>47</v>
      </c>
      <c r="I25" s="1">
        <v>2034</v>
      </c>
      <c r="J25" s="1" t="s">
        <v>16</v>
      </c>
      <c r="L25" s="4">
        <f t="shared" si="0"/>
        <v>273.036</v>
      </c>
    </row>
    <row r="26" spans="4:12">
      <c r="D26" s="3" t="s">
        <v>50</v>
      </c>
      <c r="G26"/>
      <c r="H26" s="1" t="s">
        <v>47</v>
      </c>
      <c r="I26" s="1">
        <v>2035</v>
      </c>
      <c r="J26" s="1" t="s">
        <v>16</v>
      </c>
      <c r="L26" s="4">
        <f t="shared" si="0"/>
        <v>273.036</v>
      </c>
    </row>
    <row r="27" spans="4:12">
      <c r="D27" s="3" t="s">
        <v>50</v>
      </c>
      <c r="G27"/>
      <c r="H27" s="1" t="s">
        <v>47</v>
      </c>
      <c r="I27" s="1">
        <v>2036</v>
      </c>
      <c r="J27" s="1" t="s">
        <v>16</v>
      </c>
      <c r="L27" s="4">
        <f t="shared" si="0"/>
        <v>273.036</v>
      </c>
    </row>
    <row r="28" spans="4:12">
      <c r="D28" s="3" t="s">
        <v>50</v>
      </c>
      <c r="G28"/>
      <c r="H28" s="1" t="s">
        <v>47</v>
      </c>
      <c r="I28" s="1">
        <v>2037</v>
      </c>
      <c r="J28" s="1" t="s">
        <v>16</v>
      </c>
      <c r="L28" s="4">
        <f t="shared" si="0"/>
        <v>273.036</v>
      </c>
    </row>
    <row r="29" spans="4:12">
      <c r="D29" s="3" t="s">
        <v>50</v>
      </c>
      <c r="G29"/>
      <c r="H29" s="1" t="s">
        <v>47</v>
      </c>
      <c r="I29" s="1">
        <v>2038</v>
      </c>
      <c r="J29" s="1" t="s">
        <v>16</v>
      </c>
      <c r="L29" s="4">
        <f t="shared" si="0"/>
        <v>273.036</v>
      </c>
    </row>
    <row r="30" spans="4:12">
      <c r="D30" s="3" t="s">
        <v>50</v>
      </c>
      <c r="G30"/>
      <c r="H30" s="1" t="s">
        <v>47</v>
      </c>
      <c r="I30" s="1">
        <v>2039</v>
      </c>
      <c r="J30" s="1" t="s">
        <v>16</v>
      </c>
      <c r="L30" s="4">
        <f t="shared" si="0"/>
        <v>273.036</v>
      </c>
    </row>
    <row r="31" spans="4:12">
      <c r="D31" s="3" t="s">
        <v>50</v>
      </c>
      <c r="G31"/>
      <c r="H31" s="1" t="s">
        <v>47</v>
      </c>
      <c r="I31" s="1">
        <v>2040</v>
      </c>
      <c r="J31" s="1" t="s">
        <v>16</v>
      </c>
      <c r="L31" s="4">
        <f t="shared" si="0"/>
        <v>273.036</v>
      </c>
    </row>
    <row r="32" spans="4:12">
      <c r="D32" s="3" t="s">
        <v>50</v>
      </c>
      <c r="G32"/>
      <c r="H32" s="1" t="s">
        <v>47</v>
      </c>
      <c r="I32" s="1">
        <v>2041</v>
      </c>
      <c r="J32" s="1" t="s">
        <v>16</v>
      </c>
      <c r="L32" s="4">
        <f t="shared" si="0"/>
        <v>273.036</v>
      </c>
    </row>
    <row r="33" spans="4:12">
      <c r="D33" s="3" t="s">
        <v>50</v>
      </c>
      <c r="G33"/>
      <c r="H33" s="1" t="s">
        <v>47</v>
      </c>
      <c r="I33" s="1">
        <v>2042</v>
      </c>
      <c r="J33" s="1" t="s">
        <v>16</v>
      </c>
      <c r="L33" s="4">
        <f t="shared" si="0"/>
        <v>273.036</v>
      </c>
    </row>
    <row r="34" spans="4:12">
      <c r="D34" s="3" t="s">
        <v>50</v>
      </c>
      <c r="G34"/>
      <c r="H34" s="1" t="s">
        <v>47</v>
      </c>
      <c r="I34" s="1">
        <v>2043</v>
      </c>
      <c r="J34" s="1" t="s">
        <v>16</v>
      </c>
      <c r="L34" s="4">
        <f t="shared" si="0"/>
        <v>273.036</v>
      </c>
    </row>
    <row r="35" spans="4:12">
      <c r="D35" s="3" t="s">
        <v>50</v>
      </c>
      <c r="G35"/>
      <c r="H35" s="1" t="s">
        <v>47</v>
      </c>
      <c r="I35" s="1">
        <v>2044</v>
      </c>
      <c r="J35" s="1" t="s">
        <v>16</v>
      </c>
      <c r="L35" s="4">
        <f t="shared" si="0"/>
        <v>273.036</v>
      </c>
    </row>
    <row r="36" spans="4:12">
      <c r="D36" s="3" t="s">
        <v>50</v>
      </c>
      <c r="G36"/>
      <c r="H36" s="1" t="s">
        <v>47</v>
      </c>
      <c r="I36" s="1">
        <v>2045</v>
      </c>
      <c r="J36" s="1" t="s">
        <v>16</v>
      </c>
      <c r="L36" s="4">
        <f t="shared" si="0"/>
        <v>273.036</v>
      </c>
    </row>
    <row r="37" spans="4:12">
      <c r="D37" s="3" t="s">
        <v>50</v>
      </c>
      <c r="G37"/>
      <c r="H37" s="1" t="s">
        <v>47</v>
      </c>
      <c r="I37" s="1">
        <v>2046</v>
      </c>
      <c r="J37" s="1" t="s">
        <v>16</v>
      </c>
      <c r="L37" s="4">
        <f t="shared" si="0"/>
        <v>273.036</v>
      </c>
    </row>
    <row r="38" spans="4:12">
      <c r="D38" s="3" t="s">
        <v>50</v>
      </c>
      <c r="G38"/>
      <c r="H38" s="1" t="s">
        <v>47</v>
      </c>
      <c r="I38" s="1">
        <v>2047</v>
      </c>
      <c r="J38" s="1" t="s">
        <v>16</v>
      </c>
      <c r="L38" s="4">
        <f t="shared" si="0"/>
        <v>273.036</v>
      </c>
    </row>
    <row r="39" spans="4:12">
      <c r="D39" s="3" t="s">
        <v>50</v>
      </c>
      <c r="G39"/>
      <c r="H39" s="1" t="s">
        <v>47</v>
      </c>
      <c r="I39" s="1">
        <v>2048</v>
      </c>
      <c r="J39" s="1" t="s">
        <v>16</v>
      </c>
      <c r="L39" s="4">
        <f t="shared" si="0"/>
        <v>273.036</v>
      </c>
    </row>
    <row r="40" spans="4:12">
      <c r="D40" s="3" t="s">
        <v>50</v>
      </c>
      <c r="G40"/>
      <c r="H40" s="1" t="s">
        <v>47</v>
      </c>
      <c r="I40" s="1">
        <v>2049</v>
      </c>
      <c r="J40" s="1" t="s">
        <v>16</v>
      </c>
      <c r="L40" s="4">
        <f t="shared" si="0"/>
        <v>273.036</v>
      </c>
    </row>
    <row r="41" spans="4:12">
      <c r="D41" s="3" t="s">
        <v>50</v>
      </c>
      <c r="G41"/>
      <c r="H41" s="1" t="s">
        <v>47</v>
      </c>
      <c r="I41" s="1">
        <v>2050</v>
      </c>
      <c r="J41" s="1" t="s">
        <v>16</v>
      </c>
      <c r="L41" s="4">
        <f t="shared" si="0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21"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17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18</v>
      </c>
      <c r="R10" s="9"/>
    </row>
    <row r="11" spans="2:17">
      <c r="B11" s="1" t="s">
        <v>19</v>
      </c>
      <c r="G11" t="s">
        <v>20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20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20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20</v>
      </c>
      <c r="I14" s="1">
        <v>2023</v>
      </c>
      <c r="J14" s="1" t="s">
        <v>16</v>
      </c>
      <c r="K14" s="1">
        <v>1</v>
      </c>
      <c r="L14" s="1">
        <f t="shared" si="0"/>
        <v>38549.4416389918</v>
      </c>
      <c r="Q14" s="7">
        <v>81.07532998</v>
      </c>
    </row>
    <row r="15" spans="7:17">
      <c r="G15" t="s">
        <v>20</v>
      </c>
      <c r="I15" s="1">
        <v>2024</v>
      </c>
      <c r="J15" s="1" t="s">
        <v>16</v>
      </c>
      <c r="K15" s="1">
        <v>1</v>
      </c>
      <c r="L15" s="1">
        <f t="shared" si="0"/>
        <v>37690.7986079155</v>
      </c>
      <c r="Q15" s="7">
        <v>79.26947329</v>
      </c>
    </row>
    <row r="16" spans="7:17">
      <c r="G16" t="s">
        <v>20</v>
      </c>
      <c r="I16" s="1">
        <v>2025</v>
      </c>
      <c r="J16" s="1" t="s">
        <v>16</v>
      </c>
      <c r="K16" s="1">
        <v>1</v>
      </c>
      <c r="L16" s="1">
        <f t="shared" si="0"/>
        <v>36618.7926675749</v>
      </c>
      <c r="Q16" s="7">
        <v>77.014882</v>
      </c>
    </row>
    <row r="17" spans="7:17">
      <c r="G17" t="s">
        <v>20</v>
      </c>
      <c r="I17" s="1">
        <v>2026</v>
      </c>
      <c r="J17" s="1" t="s">
        <v>16</v>
      </c>
      <c r="K17" s="1">
        <v>1</v>
      </c>
      <c r="L17" s="1">
        <f t="shared" si="0"/>
        <v>35628.3175396594</v>
      </c>
      <c r="Q17" s="7">
        <v>74.93176239</v>
      </c>
    </row>
    <row r="18" spans="7:17">
      <c r="G18" t="s">
        <v>20</v>
      </c>
      <c r="I18" s="1">
        <v>2027</v>
      </c>
      <c r="J18" s="1" t="s">
        <v>16</v>
      </c>
      <c r="K18" s="1">
        <v>1</v>
      </c>
      <c r="L18" s="1">
        <f t="shared" si="0"/>
        <v>34563.7899275749</v>
      </c>
      <c r="Q18" s="7">
        <v>72.69289916</v>
      </c>
    </row>
    <row r="19" spans="7:17">
      <c r="G19" t="s">
        <v>20</v>
      </c>
      <c r="I19" s="1">
        <v>2028</v>
      </c>
      <c r="J19" s="1" t="s">
        <v>16</v>
      </c>
      <c r="K19" s="1">
        <v>1</v>
      </c>
      <c r="L19" s="1">
        <f t="shared" si="0"/>
        <v>33496.0910989373</v>
      </c>
      <c r="Q19" s="7">
        <v>70.44736638</v>
      </c>
    </row>
    <row r="20" spans="7:17">
      <c r="G20" t="s">
        <v>20</v>
      </c>
      <c r="I20" s="1">
        <v>2029</v>
      </c>
      <c r="J20" s="1" t="s">
        <v>16</v>
      </c>
      <c r="K20" s="1">
        <v>1</v>
      </c>
      <c r="L20" s="1">
        <f t="shared" si="0"/>
        <v>32378.8279940054</v>
      </c>
      <c r="Q20" s="7">
        <v>68.0975924</v>
      </c>
    </row>
    <row r="21" spans="7:17">
      <c r="G21" t="s">
        <v>20</v>
      </c>
      <c r="I21" s="1">
        <v>2030</v>
      </c>
      <c r="J21" s="1" t="s">
        <v>16</v>
      </c>
      <c r="K21" s="1">
        <v>1</v>
      </c>
      <c r="L21" s="1">
        <f t="shared" si="0"/>
        <v>31203.3066709264</v>
      </c>
      <c r="Q21" s="7">
        <v>65.62529254</v>
      </c>
    </row>
    <row r="22" spans="7:17">
      <c r="G22" t="s">
        <v>20</v>
      </c>
      <c r="I22" s="1">
        <v>2031</v>
      </c>
      <c r="J22" s="1" t="s">
        <v>16</v>
      </c>
      <c r="K22" s="1">
        <v>1</v>
      </c>
      <c r="L22" s="1">
        <f t="shared" si="0"/>
        <v>30095.4961644278</v>
      </c>
      <c r="Q22" s="7">
        <v>63.29539881</v>
      </c>
    </row>
    <row r="23" spans="7:17">
      <c r="G23" t="s">
        <v>20</v>
      </c>
      <c r="I23" s="1">
        <v>2032</v>
      </c>
      <c r="J23" s="1" t="s">
        <v>16</v>
      </c>
      <c r="K23" s="1">
        <v>1</v>
      </c>
      <c r="L23" s="1">
        <f t="shared" si="0"/>
        <v>28817.2151101771</v>
      </c>
      <c r="Q23" s="7">
        <v>60.60697963</v>
      </c>
    </row>
    <row r="24" spans="7:17">
      <c r="G24" t="s">
        <v>20</v>
      </c>
      <c r="I24" s="1">
        <v>2033</v>
      </c>
      <c r="J24" s="1" t="s">
        <v>16</v>
      </c>
      <c r="K24" s="1">
        <v>1</v>
      </c>
      <c r="L24" s="1">
        <f t="shared" si="0"/>
        <v>27583.6743486648</v>
      </c>
      <c r="Q24" s="7">
        <v>58.01265608</v>
      </c>
    </row>
    <row r="25" spans="7:17">
      <c r="G25" t="s">
        <v>20</v>
      </c>
      <c r="I25" s="1">
        <v>2034</v>
      </c>
      <c r="J25" s="1" t="s">
        <v>16</v>
      </c>
      <c r="K25" s="1">
        <v>1</v>
      </c>
      <c r="L25" s="1">
        <f t="shared" si="0"/>
        <v>26297.6594449046</v>
      </c>
      <c r="Q25" s="7">
        <v>55.30797144</v>
      </c>
    </row>
    <row r="26" spans="7:18">
      <c r="G26" t="s">
        <v>20</v>
      </c>
      <c r="I26" s="1">
        <v>2035</v>
      </c>
      <c r="J26" s="1" t="s">
        <v>16</v>
      </c>
      <c r="K26" s="1">
        <v>1</v>
      </c>
      <c r="L26" s="1">
        <f t="shared" si="0"/>
        <v>24875.9346358856</v>
      </c>
      <c r="Q26" s="7">
        <v>52.31786826</v>
      </c>
      <c r="R26">
        <v>-6.180210064</v>
      </c>
    </row>
    <row r="27" spans="7:18">
      <c r="G27" t="s">
        <v>20</v>
      </c>
      <c r="I27" s="1">
        <v>2036</v>
      </c>
      <c r="J27" s="1" t="s">
        <v>16</v>
      </c>
      <c r="K27" s="1">
        <v>1</v>
      </c>
      <c r="L27" s="1">
        <f t="shared" si="0"/>
        <v>23576.7566122888</v>
      </c>
      <c r="Q27" s="7">
        <v>49.58549958</v>
      </c>
      <c r="R27">
        <v>-8.377055855</v>
      </c>
    </row>
    <row r="28" spans="7:18">
      <c r="G28" t="s">
        <v>20</v>
      </c>
      <c r="I28" s="1">
        <v>2037</v>
      </c>
      <c r="J28" s="1" t="s">
        <v>16</v>
      </c>
      <c r="K28" s="1">
        <v>1</v>
      </c>
      <c r="L28" s="1">
        <f t="shared" si="0"/>
        <v>22491.0327657357</v>
      </c>
      <c r="Q28" s="7">
        <v>47.30205745</v>
      </c>
      <c r="R28">
        <v>-10.61957522</v>
      </c>
    </row>
    <row r="29" spans="7:18">
      <c r="G29" t="s">
        <v>20</v>
      </c>
      <c r="I29" s="1">
        <v>2038</v>
      </c>
      <c r="J29" s="1" t="s">
        <v>16</v>
      </c>
      <c r="K29" s="1">
        <v>1</v>
      </c>
      <c r="L29" s="1">
        <f t="shared" si="0"/>
        <v>21439.2940637057</v>
      </c>
      <c r="Q29" s="7">
        <v>45.09009124</v>
      </c>
      <c r="R29">
        <v>-12.81215095</v>
      </c>
    </row>
    <row r="30" spans="7:18">
      <c r="G30" t="s">
        <v>20</v>
      </c>
      <c r="I30" s="1">
        <v>2039</v>
      </c>
      <c r="J30" s="1" t="s">
        <v>16</v>
      </c>
      <c r="K30" s="1">
        <v>1</v>
      </c>
      <c r="L30" s="1">
        <f t="shared" si="0"/>
        <v>20419.5790453678</v>
      </c>
      <c r="Q30" s="7">
        <v>42.9454757</v>
      </c>
      <c r="R30">
        <v>-14.87106076</v>
      </c>
    </row>
    <row r="31" spans="7:18">
      <c r="G31" t="s">
        <v>20</v>
      </c>
      <c r="I31" s="1">
        <v>2040</v>
      </c>
      <c r="J31" s="1" t="s">
        <v>16</v>
      </c>
      <c r="K31" s="1">
        <v>1</v>
      </c>
      <c r="L31" s="1">
        <f t="shared" si="0"/>
        <v>19436.991179564</v>
      </c>
      <c r="Q31" s="7">
        <v>40.8789442</v>
      </c>
      <c r="R31">
        <v>-16.4795872</v>
      </c>
    </row>
    <row r="32" spans="7:18">
      <c r="G32" t="s">
        <v>20</v>
      </c>
      <c r="I32" s="1">
        <v>2041</v>
      </c>
      <c r="J32" s="1" t="s">
        <v>16</v>
      </c>
      <c r="K32" s="1">
        <v>1</v>
      </c>
      <c r="L32" s="1">
        <f t="shared" si="0"/>
        <v>18358.718768297</v>
      </c>
      <c r="Q32" s="7">
        <v>38.61117357</v>
      </c>
      <c r="R32">
        <v>-18.44727958</v>
      </c>
    </row>
    <row r="33" spans="7:18">
      <c r="G33" t="s">
        <v>20</v>
      </c>
      <c r="I33" s="1">
        <v>2042</v>
      </c>
      <c r="J33" s="1" t="s">
        <v>16</v>
      </c>
      <c r="K33" s="1">
        <v>1</v>
      </c>
      <c r="L33" s="1">
        <f t="shared" si="0"/>
        <v>17418.9080559673</v>
      </c>
      <c r="Q33" s="7">
        <v>36.63460892</v>
      </c>
      <c r="R33">
        <v>-20.20071619</v>
      </c>
    </row>
    <row r="34" spans="7:18">
      <c r="G34" t="s">
        <v>20</v>
      </c>
      <c r="I34" s="1">
        <v>2043</v>
      </c>
      <c r="J34" s="1" t="s">
        <v>16</v>
      </c>
      <c r="K34" s="1">
        <v>1</v>
      </c>
      <c r="L34" s="1">
        <f t="shared" si="0"/>
        <v>16548.1266527384</v>
      </c>
      <c r="Q34" s="7">
        <v>34.80322339</v>
      </c>
      <c r="R34">
        <v>-22.15722077</v>
      </c>
    </row>
    <row r="35" spans="7:18">
      <c r="G35" t="s">
        <v>20</v>
      </c>
      <c r="I35" s="1">
        <v>2044</v>
      </c>
      <c r="J35" s="1" t="s">
        <v>16</v>
      </c>
      <c r="K35" s="1">
        <v>1</v>
      </c>
      <c r="L35" s="1">
        <f t="shared" si="0"/>
        <v>15758.8752583787</v>
      </c>
      <c r="Q35" s="7">
        <v>33.14330785</v>
      </c>
      <c r="R35">
        <v>-24.34974926</v>
      </c>
    </row>
    <row r="36" spans="7:18">
      <c r="G36" t="s">
        <v>20</v>
      </c>
      <c r="I36" s="1">
        <v>2045</v>
      </c>
      <c r="J36" s="1" t="s">
        <v>16</v>
      </c>
      <c r="K36" s="1">
        <v>1</v>
      </c>
      <c r="L36" s="1">
        <f t="shared" si="0"/>
        <v>15006.9293346322</v>
      </c>
      <c r="Q36" s="7">
        <v>31.56185138</v>
      </c>
      <c r="R36">
        <v>-26.46567382</v>
      </c>
    </row>
    <row r="37" spans="7:18">
      <c r="G37" t="s">
        <v>20</v>
      </c>
      <c r="I37" s="1">
        <v>2046</v>
      </c>
      <c r="J37" s="1" t="s">
        <v>16</v>
      </c>
      <c r="K37" s="1">
        <v>1</v>
      </c>
      <c r="L37" s="1">
        <f t="shared" si="0"/>
        <v>14305.9032288556</v>
      </c>
      <c r="Q37" s="7">
        <v>30.08748702</v>
      </c>
      <c r="R37">
        <v>-28.28177019</v>
      </c>
    </row>
    <row r="38" spans="7:18">
      <c r="G38" t="s">
        <v>20</v>
      </c>
      <c r="I38" s="1">
        <v>2047</v>
      </c>
      <c r="J38" s="1" t="s">
        <v>16</v>
      </c>
      <c r="K38" s="1">
        <v>1</v>
      </c>
      <c r="L38" s="1">
        <f t="shared" si="0"/>
        <v>13543.9705322207</v>
      </c>
      <c r="Q38" s="7">
        <v>28.48502685</v>
      </c>
      <c r="R38">
        <v>-30.10375906</v>
      </c>
    </row>
    <row r="39" spans="7:18">
      <c r="G39" t="s">
        <v>20</v>
      </c>
      <c r="I39" s="1">
        <v>2048</v>
      </c>
      <c r="J39" s="1" t="s">
        <v>16</v>
      </c>
      <c r="K39" s="1">
        <v>1</v>
      </c>
      <c r="L39" s="1">
        <f t="shared" si="0"/>
        <v>12946.9105089237</v>
      </c>
      <c r="Q39" s="7">
        <v>27.22931895</v>
      </c>
      <c r="R39">
        <v>-31.88349658</v>
      </c>
    </row>
    <row r="40" spans="7:18">
      <c r="G40" t="s">
        <v>20</v>
      </c>
      <c r="I40" s="1">
        <v>2049</v>
      </c>
      <c r="J40" s="1" t="s">
        <v>16</v>
      </c>
      <c r="K40" s="1">
        <v>1</v>
      </c>
      <c r="L40" s="1">
        <f t="shared" si="0"/>
        <v>12380.6793340599</v>
      </c>
      <c r="Q40" s="7">
        <v>26.0384488</v>
      </c>
      <c r="R40">
        <v>-33.64222028</v>
      </c>
    </row>
    <row r="41" spans="7:18">
      <c r="G41" t="s">
        <v>20</v>
      </c>
      <c r="I41" s="1">
        <v>2050</v>
      </c>
      <c r="J41" s="1" t="s">
        <v>16</v>
      </c>
      <c r="K41" s="1">
        <v>1</v>
      </c>
      <c r="L41" s="1">
        <f t="shared" si="0"/>
        <v>11863.4031261853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5"/>
  <sheetViews>
    <sheetView topLeftCell="A8" workbookViewId="0">
      <selection activeCell="Q43" sqref="Q43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21</v>
      </c>
      <c r="G11" t="s">
        <v>22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11">
        <v>143.2202336</v>
      </c>
    </row>
    <row r="12" spans="7:14">
      <c r="G12" t="s">
        <v>22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22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22</v>
      </c>
      <c r="I14" s="1">
        <v>2023</v>
      </c>
      <c r="J14" s="1" t="s">
        <v>16</v>
      </c>
      <c r="K14" s="1">
        <v>1</v>
      </c>
      <c r="L14" s="1">
        <f t="shared" si="0"/>
        <v>172329.7735</v>
      </c>
      <c r="N14" s="7">
        <v>172.3297735</v>
      </c>
    </row>
    <row r="15" spans="7:14">
      <c r="G15" t="s">
        <v>22</v>
      </c>
      <c r="I15" s="1">
        <v>2024</v>
      </c>
      <c r="J15" s="1" t="s">
        <v>16</v>
      </c>
      <c r="K15" s="1">
        <v>1</v>
      </c>
      <c r="L15" s="1">
        <f t="shared" si="0"/>
        <v>170379.9788</v>
      </c>
      <c r="N15" s="7">
        <v>170.3799788</v>
      </c>
    </row>
    <row r="16" spans="7:14">
      <c r="G16" t="s">
        <v>22</v>
      </c>
      <c r="I16" s="1">
        <v>2025</v>
      </c>
      <c r="J16" s="1" t="s">
        <v>16</v>
      </c>
      <c r="K16" s="1">
        <v>1</v>
      </c>
      <c r="L16" s="1">
        <f t="shared" si="0"/>
        <v>169566.1153</v>
      </c>
      <c r="N16" s="7">
        <v>169.5661153</v>
      </c>
    </row>
    <row r="17" spans="7:14">
      <c r="G17" t="s">
        <v>22</v>
      </c>
      <c r="I17" s="1">
        <v>2026</v>
      </c>
      <c r="J17" s="1" t="s">
        <v>16</v>
      </c>
      <c r="K17" s="1">
        <v>1</v>
      </c>
      <c r="L17" s="1">
        <f t="shared" si="0"/>
        <v>167681.3094</v>
      </c>
      <c r="N17" s="7">
        <v>167.6813094</v>
      </c>
    </row>
    <row r="18" spans="7:14">
      <c r="G18" t="s">
        <v>22</v>
      </c>
      <c r="I18" s="1">
        <v>2027</v>
      </c>
      <c r="J18" s="1" t="s">
        <v>16</v>
      </c>
      <c r="K18" s="1">
        <v>1</v>
      </c>
      <c r="L18" s="1">
        <f t="shared" si="0"/>
        <v>164823.3073</v>
      </c>
      <c r="N18" s="7">
        <v>164.8233073</v>
      </c>
    </row>
    <row r="19" spans="7:14">
      <c r="G19" t="s">
        <v>22</v>
      </c>
      <c r="I19" s="1">
        <v>2028</v>
      </c>
      <c r="J19" s="1" t="s">
        <v>16</v>
      </c>
      <c r="K19" s="1">
        <v>1</v>
      </c>
      <c r="L19" s="1">
        <f t="shared" si="0"/>
        <v>159733.9805</v>
      </c>
      <c r="N19" s="7">
        <v>159.7339805</v>
      </c>
    </row>
    <row r="20" spans="7:14">
      <c r="G20" t="s">
        <v>22</v>
      </c>
      <c r="I20" s="1">
        <v>2029</v>
      </c>
      <c r="J20" s="1" t="s">
        <v>16</v>
      </c>
      <c r="K20" s="1">
        <v>1</v>
      </c>
      <c r="L20" s="1">
        <f t="shared" si="0"/>
        <v>154409.2259</v>
      </c>
      <c r="N20" s="7">
        <v>154.4092259</v>
      </c>
    </row>
    <row r="21" spans="7:14">
      <c r="G21" t="s">
        <v>22</v>
      </c>
      <c r="I21" s="1">
        <v>2030</v>
      </c>
      <c r="J21" s="1" t="s">
        <v>16</v>
      </c>
      <c r="K21" s="1">
        <v>1</v>
      </c>
      <c r="L21" s="1">
        <f t="shared" si="0"/>
        <v>148034.6677</v>
      </c>
      <c r="N21" s="7">
        <v>148.0346677</v>
      </c>
    </row>
    <row r="22" spans="7:14">
      <c r="G22" t="s">
        <v>22</v>
      </c>
      <c r="I22" s="1">
        <v>2031</v>
      </c>
      <c r="J22" s="1" t="s">
        <v>16</v>
      </c>
      <c r="K22" s="1">
        <v>1</v>
      </c>
      <c r="L22" s="1">
        <f t="shared" si="0"/>
        <v>140688.0977</v>
      </c>
      <c r="N22" s="7">
        <v>140.6880977</v>
      </c>
    </row>
    <row r="23" spans="7:14">
      <c r="G23" t="s">
        <v>22</v>
      </c>
      <c r="I23" s="1">
        <v>2032</v>
      </c>
      <c r="J23" s="1" t="s">
        <v>16</v>
      </c>
      <c r="K23" s="1">
        <v>1</v>
      </c>
      <c r="L23" s="1">
        <f t="shared" si="0"/>
        <v>133032.8466</v>
      </c>
      <c r="N23" s="7">
        <v>133.0328466</v>
      </c>
    </row>
    <row r="24" spans="7:14">
      <c r="G24" t="s">
        <v>22</v>
      </c>
      <c r="I24" s="1">
        <v>2033</v>
      </c>
      <c r="J24" s="1" t="s">
        <v>16</v>
      </c>
      <c r="K24" s="1">
        <v>1</v>
      </c>
      <c r="L24" s="1">
        <f t="shared" si="0"/>
        <v>125138.2539</v>
      </c>
      <c r="N24" s="7">
        <v>125.1382539</v>
      </c>
    </row>
    <row r="25" spans="7:14">
      <c r="G25" t="s">
        <v>22</v>
      </c>
      <c r="I25" s="1">
        <v>2034</v>
      </c>
      <c r="J25" s="1" t="s">
        <v>16</v>
      </c>
      <c r="K25" s="1">
        <v>1</v>
      </c>
      <c r="L25" s="1">
        <f t="shared" si="0"/>
        <v>117246.1892</v>
      </c>
      <c r="N25" s="7">
        <v>117.2461892</v>
      </c>
    </row>
    <row r="26" spans="7:14">
      <c r="G26" t="s">
        <v>22</v>
      </c>
      <c r="I26" s="1">
        <v>2035</v>
      </c>
      <c r="J26" s="1" t="s">
        <v>16</v>
      </c>
      <c r="K26" s="1">
        <v>1</v>
      </c>
      <c r="L26" s="1">
        <f t="shared" si="0"/>
        <v>108998.4381</v>
      </c>
      <c r="N26" s="7">
        <v>108.9984381</v>
      </c>
    </row>
    <row r="27" spans="7:14">
      <c r="G27" t="s">
        <v>22</v>
      </c>
      <c r="I27" s="1">
        <v>2036</v>
      </c>
      <c r="J27" s="1" t="s">
        <v>16</v>
      </c>
      <c r="K27" s="1">
        <v>1</v>
      </c>
      <c r="L27" s="1">
        <f t="shared" si="0"/>
        <v>100335.7872</v>
      </c>
      <c r="N27" s="7">
        <v>100.3357872</v>
      </c>
    </row>
    <row r="28" spans="7:14">
      <c r="G28" t="s">
        <v>22</v>
      </c>
      <c r="I28" s="1">
        <v>2037</v>
      </c>
      <c r="J28" s="1" t="s">
        <v>16</v>
      </c>
      <c r="K28" s="1">
        <v>1</v>
      </c>
      <c r="L28" s="1">
        <f t="shared" si="0"/>
        <v>91954.46574</v>
      </c>
      <c r="N28" s="7">
        <v>91.95446574</v>
      </c>
    </row>
    <row r="29" spans="7:14">
      <c r="G29" t="s">
        <v>22</v>
      </c>
      <c r="I29" s="1">
        <v>2038</v>
      </c>
      <c r="J29" s="1" t="s">
        <v>16</v>
      </c>
      <c r="K29" s="1">
        <v>1</v>
      </c>
      <c r="L29" s="1">
        <f t="shared" si="0"/>
        <v>83997.41757</v>
      </c>
      <c r="N29" s="7">
        <v>83.99741757</v>
      </c>
    </row>
    <row r="30" spans="7:14">
      <c r="G30" t="s">
        <v>22</v>
      </c>
      <c r="I30" s="1">
        <v>2039</v>
      </c>
      <c r="J30" s="1" t="s">
        <v>16</v>
      </c>
      <c r="K30" s="1">
        <v>1</v>
      </c>
      <c r="L30" s="1">
        <f t="shared" si="0"/>
        <v>76378.08009</v>
      </c>
      <c r="N30" s="7">
        <v>76.37808009</v>
      </c>
    </row>
    <row r="31" spans="7:14">
      <c r="G31" t="s">
        <v>22</v>
      </c>
      <c r="I31" s="1">
        <v>2040</v>
      </c>
      <c r="J31" s="1" t="s">
        <v>16</v>
      </c>
      <c r="K31" s="1">
        <v>1</v>
      </c>
      <c r="L31" s="1">
        <f t="shared" si="0"/>
        <v>68868.37811</v>
      </c>
      <c r="N31" s="7">
        <v>68.86837811</v>
      </c>
    </row>
    <row r="32" spans="7:14">
      <c r="G32" t="s">
        <v>22</v>
      </c>
      <c r="I32" s="1">
        <v>2041</v>
      </c>
      <c r="J32" s="1" t="s">
        <v>16</v>
      </c>
      <c r="K32" s="1">
        <v>1</v>
      </c>
      <c r="L32" s="1">
        <f t="shared" si="0"/>
        <v>61641.18503</v>
      </c>
      <c r="N32" s="7">
        <v>61.64118503</v>
      </c>
    </row>
    <row r="33" spans="7:14">
      <c r="G33" t="s">
        <v>22</v>
      </c>
      <c r="I33" s="1">
        <v>2042</v>
      </c>
      <c r="J33" s="1" t="s">
        <v>16</v>
      </c>
      <c r="K33" s="1">
        <v>1</v>
      </c>
      <c r="L33" s="1">
        <f t="shared" si="0"/>
        <v>54799.10077</v>
      </c>
      <c r="N33" s="7">
        <v>54.79910077</v>
      </c>
    </row>
    <row r="34" spans="7:14">
      <c r="G34" t="s">
        <v>22</v>
      </c>
      <c r="I34" s="1">
        <v>2043</v>
      </c>
      <c r="J34" s="1" t="s">
        <v>16</v>
      </c>
      <c r="K34" s="1">
        <v>1</v>
      </c>
      <c r="L34" s="1">
        <f t="shared" si="0"/>
        <v>48456.81244</v>
      </c>
      <c r="N34" s="7">
        <v>48.45681244</v>
      </c>
    </row>
    <row r="35" spans="7:14">
      <c r="G35" t="s">
        <v>22</v>
      </c>
      <c r="I35" s="1">
        <v>2044</v>
      </c>
      <c r="J35" s="1" t="s">
        <v>16</v>
      </c>
      <c r="K35" s="1">
        <v>1</v>
      </c>
      <c r="L35" s="1">
        <f t="shared" si="0"/>
        <v>42492.13536</v>
      </c>
      <c r="N35" s="7">
        <v>42.49213536</v>
      </c>
    </row>
    <row r="36" spans="7:14">
      <c r="G36" t="s">
        <v>22</v>
      </c>
      <c r="I36" s="1">
        <v>2045</v>
      </c>
      <c r="J36" s="1" t="s">
        <v>16</v>
      </c>
      <c r="K36" s="1">
        <v>1</v>
      </c>
      <c r="L36" s="1">
        <f t="shared" si="0"/>
        <v>36967.32284</v>
      </c>
      <c r="N36" s="7">
        <v>36.96732284</v>
      </c>
    </row>
    <row r="37" spans="7:14">
      <c r="G37" t="s">
        <v>22</v>
      </c>
      <c r="I37" s="1">
        <v>2046</v>
      </c>
      <c r="J37" s="1" t="s">
        <v>16</v>
      </c>
      <c r="K37" s="1">
        <v>1</v>
      </c>
      <c r="L37" s="1">
        <f t="shared" si="0"/>
        <v>31780.85527</v>
      </c>
      <c r="N37" s="7">
        <v>31.78085527</v>
      </c>
    </row>
    <row r="38" spans="7:14">
      <c r="G38" t="s">
        <v>22</v>
      </c>
      <c r="I38" s="1">
        <v>2047</v>
      </c>
      <c r="J38" s="1" t="s">
        <v>16</v>
      </c>
      <c r="K38" s="1">
        <v>1</v>
      </c>
      <c r="L38" s="1">
        <f t="shared" si="0"/>
        <v>26894.98763</v>
      </c>
      <c r="N38" s="7">
        <v>26.89498763</v>
      </c>
    </row>
    <row r="39" spans="7:14">
      <c r="G39" t="s">
        <v>22</v>
      </c>
      <c r="I39" s="1">
        <v>2048</v>
      </c>
      <c r="J39" s="1" t="s">
        <v>16</v>
      </c>
      <c r="K39" s="1">
        <v>1</v>
      </c>
      <c r="L39" s="1">
        <f t="shared" si="0"/>
        <v>22352.53594</v>
      </c>
      <c r="N39" s="7">
        <v>22.35253594</v>
      </c>
    </row>
    <row r="40" spans="7:14">
      <c r="G40" t="s">
        <v>22</v>
      </c>
      <c r="I40" s="1">
        <v>2049</v>
      </c>
      <c r="J40" s="1" t="s">
        <v>16</v>
      </c>
      <c r="K40" s="1">
        <v>1</v>
      </c>
      <c r="L40" s="1">
        <f t="shared" si="0"/>
        <v>18094.83061</v>
      </c>
      <c r="N40" s="7">
        <v>18.09483061</v>
      </c>
    </row>
    <row r="41" spans="7:12">
      <c r="G41" t="s">
        <v>22</v>
      </c>
      <c r="I41" s="1">
        <v>2050</v>
      </c>
      <c r="J41" s="1" t="s">
        <v>16</v>
      </c>
      <c r="K41" s="1">
        <v>1</v>
      </c>
      <c r="L41" s="17">
        <f>L40</f>
        <v>18094.83061</v>
      </c>
    </row>
    <row r="45" spans="12:14">
      <c r="L45" s="1">
        <f>N45*1000</f>
        <v>14297.8521</v>
      </c>
      <c r="N45" s="7">
        <v>14.2978521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3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9" t="s">
        <v>23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0</v>
      </c>
      <c r="N12" s="7">
        <v>0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0.309722</v>
      </c>
      <c r="N14" s="7">
        <v>0.000309722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67.328</v>
      </c>
      <c r="N15" s="7">
        <v>0.067328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164.334</v>
      </c>
      <c r="N16" s="7">
        <v>0.164334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244.887</v>
      </c>
      <c r="N17" s="7">
        <v>0.244887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303.694</v>
      </c>
      <c r="N18" s="7">
        <v>0.303694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344.586</v>
      </c>
      <c r="N19" s="7">
        <v>0.344586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449.817</v>
      </c>
      <c r="N20" s="7">
        <v>0.449817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544.142</v>
      </c>
      <c r="N21" s="7">
        <v>0.544142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419.8448</v>
      </c>
      <c r="N22" s="7">
        <v>0.4198448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132.1646</v>
      </c>
      <c r="N23" s="7">
        <v>0.1321646</v>
      </c>
    </row>
    <row r="24" spans="7:15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16">
        <v>0</v>
      </c>
      <c r="O24">
        <v>-0.134108</v>
      </c>
    </row>
    <row r="25" spans="7:15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16">
        <v>0</v>
      </c>
      <c r="O25">
        <v>-0.5101056</v>
      </c>
    </row>
    <row r="26" spans="7:15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16">
        <v>0</v>
      </c>
      <c r="O26">
        <v>-1.4024116</v>
      </c>
    </row>
    <row r="27" spans="7:15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16">
        <v>0</v>
      </c>
      <c r="O27">
        <v>-2.635778</v>
      </c>
    </row>
    <row r="28" spans="7:15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16">
        <v>0</v>
      </c>
      <c r="O28">
        <v>-3.7248196</v>
      </c>
    </row>
    <row r="29" spans="7:15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16">
        <v>0</v>
      </c>
      <c r="O29">
        <v>-5.0245944</v>
      </c>
    </row>
    <row r="30" spans="7:15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16">
        <v>0</v>
      </c>
      <c r="O30">
        <v>-6.4905976</v>
      </c>
    </row>
    <row r="31" spans="7:15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16">
        <v>0</v>
      </c>
      <c r="O31">
        <v>-8.236068</v>
      </c>
    </row>
    <row r="32" spans="7:15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16">
        <v>0</v>
      </c>
      <c r="O32">
        <v>-10.152918</v>
      </c>
    </row>
    <row r="33" spans="7:15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16">
        <v>0</v>
      </c>
      <c r="O33">
        <v>-12.3220596</v>
      </c>
    </row>
    <row r="34" spans="7:15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16">
        <v>0</v>
      </c>
      <c r="O34">
        <v>-13.7317244</v>
      </c>
    </row>
    <row r="35" spans="7:15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16">
        <v>0</v>
      </c>
      <c r="O35">
        <v>-15.1351048</v>
      </c>
    </row>
    <row r="36" spans="7:15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16">
        <v>0</v>
      </c>
      <c r="O36">
        <v>-16.4217484</v>
      </c>
    </row>
    <row r="37" spans="7:15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16">
        <v>0</v>
      </c>
      <c r="O37">
        <v>-18.23905032</v>
      </c>
    </row>
    <row r="38" spans="7:15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16">
        <v>0</v>
      </c>
      <c r="O38">
        <v>-20.01555344</v>
      </c>
    </row>
    <row r="39" spans="7:15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16">
        <v>0</v>
      </c>
      <c r="O39">
        <v>-21.74925968</v>
      </c>
    </row>
    <row r="40" spans="7:15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16">
        <v>0</v>
      </c>
      <c r="O40">
        <v>-23.46094608</v>
      </c>
    </row>
    <row r="41" spans="7:15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16">
        <v>0</v>
      </c>
      <c r="O41">
        <v>-25.1005784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topLeftCell="A12" workbookViewId="0">
      <selection activeCell="D33" sqref="D33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26</v>
      </c>
      <c r="B1" s="1" t="s">
        <v>27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3"/>
      <c r="P9" s="14" t="s">
        <v>28</v>
      </c>
      <c r="Q9" s="14" t="s">
        <v>29</v>
      </c>
      <c r="R9" s="15" t="s">
        <v>30</v>
      </c>
    </row>
    <row r="10" spans="2:18">
      <c r="B10" s="1" t="s">
        <v>31</v>
      </c>
      <c r="G10" t="s">
        <v>32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11">
        <v>73.57588066</v>
      </c>
      <c r="Q10">
        <v>183.35403</v>
      </c>
      <c r="R10">
        <v>46.057254</v>
      </c>
    </row>
    <row r="11" spans="7:18">
      <c r="G11" t="s">
        <v>32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7">
        <v>76.81255283</v>
      </c>
      <c r="Q11" s="7">
        <v>189.1523515</v>
      </c>
      <c r="R11" s="7">
        <v>46.98380465</v>
      </c>
    </row>
    <row r="12" spans="7:18">
      <c r="G12" t="s">
        <v>32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7">
        <v>74.20667416</v>
      </c>
      <c r="Q12" s="7">
        <v>191.4234074</v>
      </c>
      <c r="R12" s="7">
        <v>45.93380072</v>
      </c>
    </row>
    <row r="13" spans="7:18">
      <c r="G13" t="s">
        <v>32</v>
      </c>
      <c r="I13" s="1">
        <v>2023</v>
      </c>
      <c r="J13" s="1" t="s">
        <v>16</v>
      </c>
      <c r="K13" s="1">
        <v>1</v>
      </c>
      <c r="L13" s="1">
        <f t="shared" si="0"/>
        <v>309717.59778</v>
      </c>
      <c r="N13" s="7"/>
      <c r="P13" s="7">
        <v>75.91317615</v>
      </c>
      <c r="Q13" s="7">
        <v>188.9128906</v>
      </c>
      <c r="R13" s="7">
        <v>44.89153103</v>
      </c>
    </row>
    <row r="14" spans="7:18">
      <c r="G14" t="s">
        <v>32</v>
      </c>
      <c r="I14" s="1">
        <v>2024</v>
      </c>
      <c r="J14" s="1" t="s">
        <v>16</v>
      </c>
      <c r="K14" s="1">
        <v>1</v>
      </c>
      <c r="L14" s="1">
        <f t="shared" si="0"/>
        <v>302065.49566</v>
      </c>
      <c r="N14" s="7"/>
      <c r="P14" s="7">
        <v>74.57508591</v>
      </c>
      <c r="Q14" s="7">
        <v>183.3913564</v>
      </c>
      <c r="R14" s="7">
        <v>44.09905335</v>
      </c>
    </row>
    <row r="15" spans="7:18">
      <c r="G15" t="s">
        <v>32</v>
      </c>
      <c r="I15" s="1">
        <v>2025</v>
      </c>
      <c r="J15" s="1" t="s">
        <v>16</v>
      </c>
      <c r="K15" s="1">
        <v>1</v>
      </c>
      <c r="L15" s="1">
        <f t="shared" si="0"/>
        <v>291833.93701</v>
      </c>
      <c r="N15" s="7"/>
      <c r="P15" s="7">
        <v>72.15813951</v>
      </c>
      <c r="Q15" s="7">
        <v>177.271171</v>
      </c>
      <c r="R15" s="7">
        <v>42.4046265</v>
      </c>
    </row>
    <row r="16" spans="7:18">
      <c r="G16" t="s">
        <v>32</v>
      </c>
      <c r="I16" s="1">
        <v>2026</v>
      </c>
      <c r="J16" s="1" t="s">
        <v>16</v>
      </c>
      <c r="K16" s="1">
        <v>1</v>
      </c>
      <c r="L16" s="1">
        <f t="shared" si="0"/>
        <v>283696.79167</v>
      </c>
      <c r="N16" s="7"/>
      <c r="P16" s="7">
        <v>69.65448481</v>
      </c>
      <c r="Q16" s="7">
        <v>172.6087422</v>
      </c>
      <c r="R16" s="7">
        <v>41.43356466</v>
      </c>
    </row>
    <row r="17" spans="7:18">
      <c r="G17" t="s">
        <v>32</v>
      </c>
      <c r="I17" s="1">
        <v>2027</v>
      </c>
      <c r="J17" s="1" t="s">
        <v>16</v>
      </c>
      <c r="K17" s="1">
        <v>1</v>
      </c>
      <c r="L17" s="1">
        <f t="shared" si="0"/>
        <v>274252.88083</v>
      </c>
      <c r="N17" s="7"/>
      <c r="P17" s="7">
        <v>68.02326498</v>
      </c>
      <c r="Q17" s="7">
        <v>165.7685096</v>
      </c>
      <c r="R17" s="7">
        <v>40.46110625</v>
      </c>
    </row>
    <row r="18" spans="7:18">
      <c r="G18" t="s">
        <v>32</v>
      </c>
      <c r="I18" s="1">
        <v>2028</v>
      </c>
      <c r="J18" s="1" t="s">
        <v>16</v>
      </c>
      <c r="K18" s="1">
        <v>1</v>
      </c>
      <c r="L18" s="1">
        <f t="shared" si="0"/>
        <v>261728.57445</v>
      </c>
      <c r="N18" s="7"/>
      <c r="P18" s="7">
        <v>65.38544422</v>
      </c>
      <c r="Q18" s="7">
        <v>157.1440222</v>
      </c>
      <c r="R18" s="7">
        <v>39.19910803</v>
      </c>
    </row>
    <row r="19" spans="7:18">
      <c r="G19" t="s">
        <v>32</v>
      </c>
      <c r="I19" s="1">
        <v>2029</v>
      </c>
      <c r="J19" s="1" t="s">
        <v>16</v>
      </c>
      <c r="K19" s="1">
        <v>1</v>
      </c>
      <c r="L19" s="1">
        <f t="shared" si="0"/>
        <v>245769.59808</v>
      </c>
      <c r="N19" s="7"/>
      <c r="P19" s="7">
        <v>60.96120725</v>
      </c>
      <c r="Q19" s="7">
        <v>146.8629556</v>
      </c>
      <c r="R19" s="7">
        <v>37.94543523</v>
      </c>
    </row>
    <row r="20" spans="7:18">
      <c r="G20" t="s">
        <v>32</v>
      </c>
      <c r="I20" s="1">
        <v>2030</v>
      </c>
      <c r="J20" s="1" t="s">
        <v>16</v>
      </c>
      <c r="K20" s="1">
        <v>1</v>
      </c>
      <c r="L20" s="1">
        <f t="shared" si="0"/>
        <v>227991.83259</v>
      </c>
      <c r="N20" s="7"/>
      <c r="P20" s="7">
        <v>56.54267449</v>
      </c>
      <c r="Q20" s="7">
        <v>134.8391153</v>
      </c>
      <c r="R20" s="7">
        <v>36.6100428</v>
      </c>
    </row>
    <row r="21" spans="7:18">
      <c r="G21" t="s">
        <v>32</v>
      </c>
      <c r="I21" s="1">
        <v>2031</v>
      </c>
      <c r="J21" s="1" t="s">
        <v>16</v>
      </c>
      <c r="K21" s="1">
        <v>1</v>
      </c>
      <c r="L21" s="1">
        <f t="shared" si="0"/>
        <v>214298.98055</v>
      </c>
      <c r="N21" s="7"/>
      <c r="P21" s="7">
        <v>54.46291834</v>
      </c>
      <c r="Q21" s="7">
        <v>123.7230884</v>
      </c>
      <c r="R21" s="7">
        <v>36.11297381</v>
      </c>
    </row>
    <row r="22" spans="7:18">
      <c r="G22" t="s">
        <v>32</v>
      </c>
      <c r="I22" s="1">
        <v>2032</v>
      </c>
      <c r="J22" s="1" t="s">
        <v>16</v>
      </c>
      <c r="K22" s="1">
        <v>1</v>
      </c>
      <c r="L22" s="1">
        <f t="shared" si="0"/>
        <v>200408.52767</v>
      </c>
      <c r="N22" s="7"/>
      <c r="P22" s="7">
        <v>51.61645744</v>
      </c>
      <c r="Q22" s="7">
        <v>113.1427199</v>
      </c>
      <c r="R22" s="7">
        <v>35.64935033</v>
      </c>
    </row>
    <row r="23" spans="7:18">
      <c r="G23" t="s">
        <v>32</v>
      </c>
      <c r="I23" s="1">
        <v>2033</v>
      </c>
      <c r="J23" s="1" t="s">
        <v>16</v>
      </c>
      <c r="K23" s="1">
        <v>1</v>
      </c>
      <c r="L23" s="1">
        <f t="shared" si="0"/>
        <v>187006.25304</v>
      </c>
      <c r="N23" s="7"/>
      <c r="P23" s="7">
        <v>49.26306062</v>
      </c>
      <c r="Q23" s="7">
        <v>102.5974759</v>
      </c>
      <c r="R23" s="7">
        <v>35.14571652</v>
      </c>
    </row>
    <row r="24" spans="7:18">
      <c r="G24" t="s">
        <v>32</v>
      </c>
      <c r="I24" s="1">
        <v>2034</v>
      </c>
      <c r="J24" s="1" t="s">
        <v>16</v>
      </c>
      <c r="K24" s="1">
        <v>1</v>
      </c>
      <c r="L24" s="1">
        <f t="shared" si="0"/>
        <v>173927.85113</v>
      </c>
      <c r="N24" s="7"/>
      <c r="P24" s="7">
        <v>46.83002163</v>
      </c>
      <c r="Q24" s="7">
        <v>92.49518478</v>
      </c>
      <c r="R24" s="7">
        <v>34.60264472</v>
      </c>
    </row>
    <row r="25" spans="7:18">
      <c r="G25" t="s">
        <v>32</v>
      </c>
      <c r="I25" s="1">
        <v>2035</v>
      </c>
      <c r="J25" s="1" t="s">
        <v>16</v>
      </c>
      <c r="K25" s="1">
        <v>1</v>
      </c>
      <c r="L25" s="1">
        <f t="shared" si="0"/>
        <v>163194.82696</v>
      </c>
      <c r="N25" s="7"/>
      <c r="P25" s="7">
        <v>45.43781315</v>
      </c>
      <c r="Q25" s="7">
        <v>83.63703044</v>
      </c>
      <c r="R25" s="7">
        <v>34.11998337</v>
      </c>
    </row>
    <row r="26" spans="7:18">
      <c r="G26" t="s">
        <v>32</v>
      </c>
      <c r="I26" s="1">
        <v>2036</v>
      </c>
      <c r="J26" s="1" t="s">
        <v>16</v>
      </c>
      <c r="K26" s="1">
        <v>1</v>
      </c>
      <c r="L26" s="1">
        <f t="shared" si="0"/>
        <v>150662.57961</v>
      </c>
      <c r="N26" s="7"/>
      <c r="P26" s="7">
        <v>42.39814088</v>
      </c>
      <c r="Q26" s="7">
        <v>74.63349683</v>
      </c>
      <c r="R26" s="7">
        <v>33.6309419</v>
      </c>
    </row>
    <row r="27" spans="7:18">
      <c r="G27" t="s">
        <v>32</v>
      </c>
      <c r="I27" s="1">
        <v>2037</v>
      </c>
      <c r="J27" s="1" t="s">
        <v>16</v>
      </c>
      <c r="K27" s="1">
        <v>1</v>
      </c>
      <c r="L27" s="1">
        <f t="shared" si="0"/>
        <v>138149.18982</v>
      </c>
      <c r="N27" s="7"/>
      <c r="P27" s="7">
        <v>39.54132139</v>
      </c>
      <c r="Q27" s="7">
        <v>65.50766735</v>
      </c>
      <c r="R27" s="7">
        <v>33.10020108</v>
      </c>
    </row>
    <row r="28" spans="7:18">
      <c r="G28" t="s">
        <v>32</v>
      </c>
      <c r="I28" s="1">
        <v>2038</v>
      </c>
      <c r="J28" s="1" t="s">
        <v>16</v>
      </c>
      <c r="K28" s="1">
        <v>1</v>
      </c>
      <c r="L28" s="1">
        <f t="shared" si="0"/>
        <v>127970.76631</v>
      </c>
      <c r="N28" s="7"/>
      <c r="P28" s="7">
        <v>36.58257851</v>
      </c>
      <c r="Q28" s="7">
        <v>58.87306954</v>
      </c>
      <c r="R28" s="7">
        <v>32.51511826</v>
      </c>
    </row>
    <row r="29" spans="7:18">
      <c r="G29" t="s">
        <v>32</v>
      </c>
      <c r="I29" s="1">
        <v>2039</v>
      </c>
      <c r="J29" s="1" t="s">
        <v>16</v>
      </c>
      <c r="K29" s="1">
        <v>1</v>
      </c>
      <c r="L29" s="1">
        <f t="shared" si="0"/>
        <v>121203.97237</v>
      </c>
      <c r="N29" s="7"/>
      <c r="P29" s="7">
        <v>33.68633261</v>
      </c>
      <c r="Q29" s="7">
        <v>55.53666573</v>
      </c>
      <c r="R29" s="7">
        <v>31.98097403</v>
      </c>
    </row>
    <row r="30" spans="7:18">
      <c r="G30" t="s">
        <v>32</v>
      </c>
      <c r="I30" s="1">
        <v>2040</v>
      </c>
      <c r="J30" s="1" t="s">
        <v>16</v>
      </c>
      <c r="K30" s="1">
        <v>1</v>
      </c>
      <c r="L30" s="1">
        <f t="shared" si="0"/>
        <v>113528.3609</v>
      </c>
      <c r="N30" s="7"/>
      <c r="P30" s="7">
        <v>30.06667329</v>
      </c>
      <c r="Q30" s="7">
        <v>52.02803603</v>
      </c>
      <c r="R30" s="7">
        <v>31.43365158</v>
      </c>
    </row>
    <row r="31" spans="7:18">
      <c r="G31" t="s">
        <v>32</v>
      </c>
      <c r="I31" s="1">
        <v>2041</v>
      </c>
      <c r="J31" s="1" t="s">
        <v>16</v>
      </c>
      <c r="K31" s="1">
        <v>1</v>
      </c>
      <c r="L31" s="1">
        <f t="shared" si="0"/>
        <v>105616.99698</v>
      </c>
      <c r="N31" s="7"/>
      <c r="P31" s="7">
        <v>27.05425281</v>
      </c>
      <c r="Q31" s="7">
        <v>47.81056568</v>
      </c>
      <c r="R31" s="7">
        <v>30.75217849</v>
      </c>
    </row>
    <row r="32" spans="7:18">
      <c r="G32" t="s">
        <v>32</v>
      </c>
      <c r="I32" s="1">
        <v>2042</v>
      </c>
      <c r="J32" s="1" t="s">
        <v>16</v>
      </c>
      <c r="K32" s="1">
        <v>1</v>
      </c>
      <c r="L32" s="1">
        <f t="shared" si="0"/>
        <v>100975.11831</v>
      </c>
      <c r="N32" s="7"/>
      <c r="P32" s="7">
        <v>25.50652088</v>
      </c>
      <c r="Q32" s="7">
        <v>45.29177179</v>
      </c>
      <c r="R32" s="7">
        <v>30.17682564</v>
      </c>
    </row>
    <row r="33" spans="7:18">
      <c r="G33" t="s">
        <v>32</v>
      </c>
      <c r="I33" s="1">
        <v>2043</v>
      </c>
      <c r="J33" s="1" t="s">
        <v>16</v>
      </c>
      <c r="K33" s="1">
        <v>1</v>
      </c>
      <c r="L33" s="1">
        <f t="shared" si="0"/>
        <v>97347.35898</v>
      </c>
      <c r="N33" s="7"/>
      <c r="P33" s="7">
        <v>24.38823505</v>
      </c>
      <c r="Q33" s="7">
        <v>43.35530839</v>
      </c>
      <c r="R33" s="7">
        <v>29.60381554</v>
      </c>
    </row>
    <row r="34" spans="7:18">
      <c r="G34" t="s">
        <v>32</v>
      </c>
      <c r="I34" s="1">
        <v>2044</v>
      </c>
      <c r="J34" s="1" t="s">
        <v>16</v>
      </c>
      <c r="K34" s="1">
        <v>1</v>
      </c>
      <c r="L34" s="1">
        <f t="shared" si="0"/>
        <v>93660.7809</v>
      </c>
      <c r="N34" s="7"/>
      <c r="P34" s="7">
        <v>23.24361514</v>
      </c>
      <c r="Q34" s="7">
        <v>41.33981175</v>
      </c>
      <c r="R34" s="7">
        <v>29.07735401</v>
      </c>
    </row>
    <row r="35" spans="7:18">
      <c r="G35" t="s">
        <v>32</v>
      </c>
      <c r="I35" s="1">
        <v>2045</v>
      </c>
      <c r="J35" s="1" t="s">
        <v>16</v>
      </c>
      <c r="K35" s="1">
        <v>1</v>
      </c>
      <c r="L35" s="1">
        <f t="shared" si="0"/>
        <v>90571.2493</v>
      </c>
      <c r="N35" s="7"/>
      <c r="P35" s="7">
        <v>22.52632113</v>
      </c>
      <c r="Q35" s="7">
        <v>39.4803992</v>
      </c>
      <c r="R35" s="7">
        <v>28.56452897</v>
      </c>
    </row>
    <row r="36" spans="7:18">
      <c r="G36" t="s">
        <v>32</v>
      </c>
      <c r="I36" s="1">
        <v>2046</v>
      </c>
      <c r="J36" s="1" t="s">
        <v>16</v>
      </c>
      <c r="K36" s="1">
        <v>1</v>
      </c>
      <c r="L36" s="1">
        <f t="shared" si="0"/>
        <v>87572.46333</v>
      </c>
      <c r="N36" s="7"/>
      <c r="P36" s="7">
        <v>21.67822849</v>
      </c>
      <c r="Q36" s="7">
        <v>37.83372709</v>
      </c>
      <c r="R36" s="7">
        <v>28.06050775</v>
      </c>
    </row>
    <row r="37" spans="7:18">
      <c r="G37" t="s">
        <v>32</v>
      </c>
      <c r="I37" s="1">
        <v>2047</v>
      </c>
      <c r="J37" s="1" t="s">
        <v>16</v>
      </c>
      <c r="K37" s="1">
        <v>1</v>
      </c>
      <c r="L37" s="1">
        <f t="shared" si="0"/>
        <v>84700.60083</v>
      </c>
      <c r="N37" s="7"/>
      <c r="P37" s="7">
        <v>20.82485252</v>
      </c>
      <c r="Q37" s="7">
        <v>36.28121566</v>
      </c>
      <c r="R37" s="7">
        <v>27.59453265</v>
      </c>
    </row>
    <row r="38" spans="7:18">
      <c r="G38" t="s">
        <v>32</v>
      </c>
      <c r="I38" s="1">
        <v>2048</v>
      </c>
      <c r="J38" s="1" t="s">
        <v>16</v>
      </c>
      <c r="K38" s="1">
        <v>1</v>
      </c>
      <c r="L38" s="1">
        <f t="shared" si="0"/>
        <v>82101.89134</v>
      </c>
      <c r="N38" s="7"/>
      <c r="P38" s="7">
        <v>20.20542524</v>
      </c>
      <c r="Q38" s="7">
        <v>34.74463757</v>
      </c>
      <c r="R38" s="7">
        <v>27.15182853</v>
      </c>
    </row>
    <row r="39" spans="7:18">
      <c r="G39" t="s">
        <v>32</v>
      </c>
      <c r="I39" s="1">
        <v>2049</v>
      </c>
      <c r="J39" s="1" t="s">
        <v>16</v>
      </c>
      <c r="K39" s="1">
        <v>1</v>
      </c>
      <c r="L39" s="1">
        <f t="shared" si="0"/>
        <v>79557.95646</v>
      </c>
      <c r="N39" s="7"/>
      <c r="P39" s="7">
        <v>19.54219027</v>
      </c>
      <c r="Q39" s="7">
        <v>33.28264818</v>
      </c>
      <c r="R39" s="7">
        <v>26.73311801</v>
      </c>
    </row>
    <row r="40" spans="7:18">
      <c r="G40" t="s">
        <v>32</v>
      </c>
      <c r="I40" s="1">
        <v>2050</v>
      </c>
      <c r="J40" s="1" t="s">
        <v>16</v>
      </c>
      <c r="K40" s="1">
        <v>1</v>
      </c>
      <c r="L40" s="1">
        <f t="shared" si="0"/>
        <v>77320.23761</v>
      </c>
      <c r="N40" s="7"/>
      <c r="P40" s="7">
        <v>19.10080467</v>
      </c>
      <c r="Q40" s="7">
        <v>31.86210077</v>
      </c>
      <c r="R40" s="7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115" zoomScaleNormal="115" topLeftCell="A19" workbookViewId="0">
      <selection activeCell="I6" sqref="I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33</v>
      </c>
      <c r="G11" s="1" t="s">
        <v>34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1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670001.0409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647597.6066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621098.6226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606958.4641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590565.9411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568648.5209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539814.3738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504890.9756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469217.974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433598.6084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406307.2142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375490.3925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344000.2634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314759.8704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286085.7851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259815.4527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236985.0611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214110.5296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188998.6592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167868.2939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146428.901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124693.0842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103677.6725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82852.52107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61760.78539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41164.86664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20516.16697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15" workbookViewId="0">
      <selection activeCell="H11" sqref="H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9"/>
    </row>
    <row r="11" spans="2:14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N12*1000</f>
        <v>68516.82202</v>
      </c>
      <c r="N12" s="7">
        <v>68.51682202</v>
      </c>
    </row>
    <row r="13" spans="7:14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71002.42011</v>
      </c>
      <c r="N14" s="7">
        <v>71.00242011</v>
      </c>
    </row>
    <row r="15" spans="7:14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69505.05737</v>
      </c>
      <c r="N15" s="7">
        <v>69.50505737</v>
      </c>
    </row>
    <row r="16" spans="7:14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68421.10232</v>
      </c>
      <c r="N16" s="7">
        <v>68.42110232</v>
      </c>
    </row>
    <row r="17" spans="7:14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67912.70519</v>
      </c>
      <c r="N17" s="7">
        <v>67.91270519</v>
      </c>
    </row>
    <row r="18" spans="7:14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67189.62796</v>
      </c>
      <c r="N18" s="7">
        <v>67.18962796</v>
      </c>
    </row>
    <row r="19" spans="7:14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66559.00267</v>
      </c>
      <c r="N19" s="7">
        <v>66.55900267</v>
      </c>
    </row>
    <row r="20" spans="7:14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65955.57899</v>
      </c>
      <c r="N20" s="7">
        <v>65.95557899</v>
      </c>
    </row>
    <row r="21" spans="7:14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65145.08654</v>
      </c>
      <c r="N21" s="7">
        <v>65.14508654</v>
      </c>
    </row>
    <row r="22" spans="7:14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64491.97242</v>
      </c>
      <c r="N22" s="7">
        <v>64.49197242</v>
      </c>
    </row>
    <row r="23" spans="7:14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63913.74973</v>
      </c>
      <c r="N23" s="7">
        <v>63.91374973</v>
      </c>
    </row>
    <row r="24" spans="7:14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63348.3318</v>
      </c>
      <c r="N24" s="7">
        <v>63.3483318</v>
      </c>
    </row>
    <row r="25" spans="7:14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62792.53945</v>
      </c>
      <c r="N25" s="7">
        <v>62.79253945</v>
      </c>
    </row>
    <row r="26" spans="7:14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62224.19619</v>
      </c>
      <c r="N26" s="7">
        <v>62.22419619</v>
      </c>
    </row>
    <row r="27" spans="7:14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61515.28903</v>
      </c>
      <c r="N27" s="7">
        <v>61.51528903</v>
      </c>
    </row>
    <row r="28" spans="7:14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60670.02063</v>
      </c>
      <c r="N28" s="7">
        <v>60.67002063</v>
      </c>
    </row>
    <row r="29" spans="7:14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59783.92101</v>
      </c>
      <c r="N29" s="7">
        <v>59.78392101</v>
      </c>
    </row>
    <row r="30" spans="7:14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58881.54005</v>
      </c>
      <c r="N30" s="7">
        <v>58.88154005</v>
      </c>
    </row>
    <row r="31" spans="7:14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57979.55482</v>
      </c>
      <c r="N31" s="7">
        <v>57.97955482</v>
      </c>
    </row>
    <row r="32" spans="7:14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57059.77441</v>
      </c>
      <c r="N32" s="7">
        <v>57.05977441</v>
      </c>
    </row>
    <row r="33" spans="7:14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56143.51271</v>
      </c>
      <c r="N33" s="7">
        <v>56.14351271</v>
      </c>
    </row>
    <row r="34" spans="7:14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55218.07883</v>
      </c>
      <c r="N34" s="7">
        <v>55.21807883</v>
      </c>
    </row>
    <row r="35" spans="7:14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54315.46631</v>
      </c>
      <c r="N35" s="7">
        <v>54.31546631</v>
      </c>
    </row>
    <row r="36" spans="7:14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53441.38833</v>
      </c>
      <c r="N36" s="7">
        <v>53.44138833</v>
      </c>
    </row>
    <row r="37" spans="7:14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52578.01402</v>
      </c>
      <c r="N37" s="7">
        <v>52.57801402</v>
      </c>
    </row>
    <row r="38" spans="7:14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51724.06687</v>
      </c>
      <c r="N38" s="7">
        <v>51.72406687</v>
      </c>
    </row>
    <row r="39" spans="7:14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50894.28237</v>
      </c>
      <c r="N39" s="7">
        <v>50.89428237</v>
      </c>
    </row>
    <row r="40" spans="7:14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50095.98593</v>
      </c>
      <c r="N40" s="7">
        <v>50.09598593</v>
      </c>
    </row>
    <row r="41" spans="7:14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49342.36453</v>
      </c>
      <c r="N41" s="7">
        <v>49.34236453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1"/>
  <sheetViews>
    <sheetView zoomScale="67" zoomScaleNormal="67" workbookViewId="0">
      <selection activeCell="M38" sqref="M3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37</v>
      </c>
      <c r="L10" s="1" t="s">
        <v>13</v>
      </c>
      <c r="O10" s="9"/>
    </row>
    <row r="11" spans="2:16">
      <c r="B11" s="1" t="s">
        <v>38</v>
      </c>
      <c r="D11" s="3" t="s">
        <v>39</v>
      </c>
      <c r="H11" s="10"/>
      <c r="I11" s="1">
        <v>2020</v>
      </c>
      <c r="J11" s="1" t="s">
        <v>16</v>
      </c>
      <c r="K11" s="1">
        <v>1</v>
      </c>
      <c r="L11" s="1">
        <f>N11*1.2</f>
        <v>0</v>
      </c>
      <c r="N11" s="1">
        <f>P11*-1000</f>
        <v>0</v>
      </c>
      <c r="P11" s="11">
        <v>0</v>
      </c>
    </row>
    <row r="12" spans="4:16">
      <c r="D12" s="3" t="s">
        <v>39</v>
      </c>
      <c r="H12" s="10"/>
      <c r="I12" s="1">
        <v>2021</v>
      </c>
      <c r="J12" s="1" t="s">
        <v>16</v>
      </c>
      <c r="K12" s="1">
        <v>1</v>
      </c>
      <c r="L12" s="1">
        <f t="shared" ref="L12:L41" si="0">N12*1.2</f>
        <v>0</v>
      </c>
      <c r="N12" s="1">
        <f t="shared" ref="N12:N41" si="1">P12*-1000</f>
        <v>0</v>
      </c>
      <c r="P12" s="11">
        <v>0</v>
      </c>
    </row>
    <row r="13" spans="4:16">
      <c r="D13" s="3" t="s">
        <v>39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P13" s="11">
        <v>0</v>
      </c>
    </row>
    <row r="14" spans="4:16">
      <c r="D14" s="3" t="s">
        <v>39</v>
      </c>
      <c r="H14" s="10"/>
      <c r="I14" s="1">
        <v>2023</v>
      </c>
      <c r="J14" s="1" t="s">
        <v>16</v>
      </c>
      <c r="K14" s="1">
        <v>1</v>
      </c>
      <c r="L14" s="1">
        <f t="shared" si="0"/>
        <v>2.364e-10</v>
      </c>
      <c r="N14" s="1">
        <f t="shared" si="1"/>
        <v>1.97e-10</v>
      </c>
      <c r="P14" s="12">
        <v>-1.97e-13</v>
      </c>
    </row>
    <row r="15" spans="4:16">
      <c r="D15" s="3" t="s">
        <v>39</v>
      </c>
      <c r="H15" s="10"/>
      <c r="I15" s="1">
        <v>2024</v>
      </c>
      <c r="J15" s="1" t="s">
        <v>16</v>
      </c>
      <c r="K15" s="1">
        <v>1</v>
      </c>
      <c r="L15" s="1">
        <f t="shared" si="0"/>
        <v>1.404e-7</v>
      </c>
      <c r="N15" s="1">
        <f t="shared" si="1"/>
        <v>1.17e-7</v>
      </c>
      <c r="P15" s="12">
        <v>-1.17e-10</v>
      </c>
    </row>
    <row r="16" spans="4:16">
      <c r="D16" s="3" t="s">
        <v>39</v>
      </c>
      <c r="H16" s="10"/>
      <c r="I16" s="1">
        <v>2025</v>
      </c>
      <c r="J16" s="1" t="s">
        <v>16</v>
      </c>
      <c r="K16" s="1">
        <v>1</v>
      </c>
      <c r="L16" s="1">
        <f t="shared" si="0"/>
        <v>1.236e-5</v>
      </c>
      <c r="N16" s="1">
        <f t="shared" si="1"/>
        <v>1.03e-5</v>
      </c>
      <c r="P16" s="12">
        <v>-1.03e-8</v>
      </c>
    </row>
    <row r="17" spans="4:16">
      <c r="D17" s="3" t="s">
        <v>39</v>
      </c>
      <c r="H17" s="10"/>
      <c r="I17" s="1">
        <v>2026</v>
      </c>
      <c r="J17" s="1" t="s">
        <v>16</v>
      </c>
      <c r="K17" s="1">
        <v>1</v>
      </c>
      <c r="L17" s="1">
        <f t="shared" si="0"/>
        <v>0.000324</v>
      </c>
      <c r="N17" s="1">
        <f t="shared" si="1"/>
        <v>0.00027</v>
      </c>
      <c r="P17" s="12">
        <v>-2.7e-7</v>
      </c>
    </row>
    <row r="18" spans="4:16">
      <c r="D18" s="3" t="s">
        <v>39</v>
      </c>
      <c r="H18" s="10"/>
      <c r="I18" s="1">
        <v>2027</v>
      </c>
      <c r="J18" s="1" t="s">
        <v>16</v>
      </c>
      <c r="K18" s="1">
        <v>1</v>
      </c>
      <c r="L18" s="1">
        <f t="shared" si="0"/>
        <v>0.004032</v>
      </c>
      <c r="N18" s="1">
        <f t="shared" si="1"/>
        <v>0.00336</v>
      </c>
      <c r="P18" s="12">
        <v>-3.36e-6</v>
      </c>
    </row>
    <row r="19" spans="4:16">
      <c r="D19" s="3" t="s">
        <v>39</v>
      </c>
      <c r="H19" s="10"/>
      <c r="I19" s="1">
        <v>2028</v>
      </c>
      <c r="J19" s="1" t="s">
        <v>16</v>
      </c>
      <c r="K19" s="1">
        <v>1</v>
      </c>
      <c r="L19" s="1">
        <f t="shared" si="0"/>
        <v>0.03024</v>
      </c>
      <c r="N19" s="1">
        <f t="shared" si="1"/>
        <v>0.0252</v>
      </c>
      <c r="P19" s="12">
        <v>-2.52e-5</v>
      </c>
    </row>
    <row r="20" spans="4:16">
      <c r="D20" s="3" t="s">
        <v>39</v>
      </c>
      <c r="H20" s="10"/>
      <c r="I20" s="1">
        <v>2029</v>
      </c>
      <c r="J20" s="1" t="s">
        <v>16</v>
      </c>
      <c r="K20" s="1">
        <v>1</v>
      </c>
      <c r="L20" s="1">
        <f t="shared" si="0"/>
        <v>0.1599456</v>
      </c>
      <c r="N20" s="1">
        <f t="shared" si="1"/>
        <v>0.133288</v>
      </c>
      <c r="P20" s="11">
        <v>-0.000133288</v>
      </c>
    </row>
    <row r="21" spans="4:16">
      <c r="D21" s="3" t="s">
        <v>39</v>
      </c>
      <c r="H21" s="10"/>
      <c r="I21" s="1">
        <v>2030</v>
      </c>
      <c r="J21" s="1" t="s">
        <v>16</v>
      </c>
      <c r="K21" s="1">
        <v>1</v>
      </c>
      <c r="L21" s="1">
        <f t="shared" si="0"/>
        <v>0.6450048</v>
      </c>
      <c r="N21" s="1">
        <f t="shared" si="1"/>
        <v>0.537504</v>
      </c>
      <c r="P21" s="11">
        <v>-0.000537504</v>
      </c>
    </row>
    <row r="22" spans="4:16">
      <c r="D22" s="3" t="s">
        <v>39</v>
      </c>
      <c r="H22" s="10"/>
      <c r="I22" s="1">
        <v>2031</v>
      </c>
      <c r="J22" s="1" t="s">
        <v>16</v>
      </c>
      <c r="K22" s="1">
        <v>1</v>
      </c>
      <c r="L22" s="1">
        <f t="shared" si="0"/>
        <v>2.7358992</v>
      </c>
      <c r="N22" s="1">
        <f t="shared" si="1"/>
        <v>2.279916</v>
      </c>
      <c r="P22" s="11">
        <v>-0.002279916</v>
      </c>
    </row>
    <row r="23" spans="4:16">
      <c r="D23" s="3" t="s">
        <v>39</v>
      </c>
      <c r="H23" s="10"/>
      <c r="I23" s="1">
        <v>2032</v>
      </c>
      <c r="J23" s="1" t="s">
        <v>16</v>
      </c>
      <c r="K23" s="1">
        <v>1</v>
      </c>
      <c r="L23" s="1">
        <f t="shared" si="0"/>
        <v>9.825972</v>
      </c>
      <c r="N23" s="1">
        <f t="shared" si="1"/>
        <v>8.18831</v>
      </c>
      <c r="P23" s="11">
        <v>-0.00818831</v>
      </c>
    </row>
    <row r="24" spans="4:16">
      <c r="D24" s="3" t="s">
        <v>39</v>
      </c>
      <c r="H24" s="10"/>
      <c r="I24" s="1">
        <v>2033</v>
      </c>
      <c r="J24" s="1" t="s">
        <v>16</v>
      </c>
      <c r="K24" s="1">
        <v>1</v>
      </c>
      <c r="L24" s="1">
        <f t="shared" si="0"/>
        <v>29.7867648</v>
      </c>
      <c r="N24" s="1">
        <f t="shared" si="1"/>
        <v>24.822304</v>
      </c>
      <c r="P24" s="11">
        <v>-0.024822304</v>
      </c>
    </row>
    <row r="25" spans="4:16">
      <c r="D25" s="3" t="s">
        <v>39</v>
      </c>
      <c r="H25" s="10"/>
      <c r="I25" s="1">
        <v>2034</v>
      </c>
      <c r="J25" s="1" t="s">
        <v>16</v>
      </c>
      <c r="K25" s="1">
        <v>1</v>
      </c>
      <c r="L25" s="1">
        <f t="shared" si="0"/>
        <v>78.288222</v>
      </c>
      <c r="N25" s="1">
        <f t="shared" si="1"/>
        <v>65.240185</v>
      </c>
      <c r="P25" s="11">
        <v>-0.065240185</v>
      </c>
    </row>
    <row r="26" spans="4:16">
      <c r="D26" s="3" t="s">
        <v>39</v>
      </c>
      <c r="H26" s="10"/>
      <c r="I26" s="1">
        <v>2035</v>
      </c>
      <c r="J26" s="1" t="s">
        <v>16</v>
      </c>
      <c r="K26" s="1">
        <v>1</v>
      </c>
      <c r="L26" s="1">
        <f t="shared" si="0"/>
        <v>182.9333376</v>
      </c>
      <c r="N26" s="1">
        <f t="shared" si="1"/>
        <v>152.444448</v>
      </c>
      <c r="P26" s="11">
        <v>-0.152444448</v>
      </c>
    </row>
    <row r="27" spans="4:16">
      <c r="D27" s="3" t="s">
        <v>39</v>
      </c>
      <c r="H27" s="10"/>
      <c r="I27" s="1">
        <v>2036</v>
      </c>
      <c r="J27" s="1" t="s">
        <v>16</v>
      </c>
      <c r="K27" s="1">
        <v>1</v>
      </c>
      <c r="L27" s="1">
        <f t="shared" si="0"/>
        <v>391.7414628</v>
      </c>
      <c r="N27" s="1">
        <f t="shared" si="1"/>
        <v>326.451219</v>
      </c>
      <c r="P27" s="11">
        <v>-0.326451219</v>
      </c>
    </row>
    <row r="28" spans="4:16">
      <c r="D28" s="3" t="s">
        <v>39</v>
      </c>
      <c r="H28" s="10"/>
      <c r="I28" s="1">
        <v>2037</v>
      </c>
      <c r="J28" s="1" t="s">
        <v>16</v>
      </c>
      <c r="K28" s="1">
        <v>1</v>
      </c>
      <c r="L28" s="1">
        <f t="shared" si="0"/>
        <v>774.6644268</v>
      </c>
      <c r="N28" s="1">
        <f t="shared" si="1"/>
        <v>645.553689</v>
      </c>
      <c r="P28" s="11">
        <v>-0.645553689</v>
      </c>
    </row>
    <row r="29" spans="4:16">
      <c r="D29" s="3" t="s">
        <v>39</v>
      </c>
      <c r="H29" s="10"/>
      <c r="I29" s="1">
        <v>2038</v>
      </c>
      <c r="J29" s="1" t="s">
        <v>16</v>
      </c>
      <c r="K29" s="1">
        <v>1</v>
      </c>
      <c r="L29" s="1">
        <f t="shared" si="0"/>
        <v>1427.9977428</v>
      </c>
      <c r="N29" s="1">
        <f t="shared" si="1"/>
        <v>1189.998119</v>
      </c>
      <c r="P29" s="11">
        <v>-1.189998119</v>
      </c>
    </row>
    <row r="30" spans="4:16">
      <c r="D30" s="3" t="s">
        <v>39</v>
      </c>
      <c r="H30" s="10"/>
      <c r="I30" s="1">
        <v>2039</v>
      </c>
      <c r="J30" s="1" t="s">
        <v>16</v>
      </c>
      <c r="K30" s="1">
        <v>1</v>
      </c>
      <c r="L30" s="1">
        <f t="shared" si="0"/>
        <v>2474.8185468</v>
      </c>
      <c r="N30" s="1">
        <f t="shared" si="1"/>
        <v>2062.348789</v>
      </c>
      <c r="P30" s="11">
        <v>-2.062348789</v>
      </c>
    </row>
    <row r="31" spans="4:16">
      <c r="D31" s="3" t="s">
        <v>39</v>
      </c>
      <c r="H31" s="10"/>
      <c r="I31" s="1">
        <v>2040</v>
      </c>
      <c r="J31" s="1" t="s">
        <v>16</v>
      </c>
      <c r="K31" s="1">
        <v>1</v>
      </c>
      <c r="L31" s="1">
        <f t="shared" si="0"/>
        <v>2914.8639216</v>
      </c>
      <c r="N31" s="1">
        <f t="shared" si="1"/>
        <v>2429.053268</v>
      </c>
      <c r="P31" s="11">
        <v>-2.429053268</v>
      </c>
    </row>
    <row r="32" spans="4:16">
      <c r="D32" s="3" t="s">
        <v>39</v>
      </c>
      <c r="H32" s="10"/>
      <c r="I32" s="1">
        <v>2041</v>
      </c>
      <c r="J32" s="1" t="s">
        <v>16</v>
      </c>
      <c r="K32" s="1">
        <v>1</v>
      </c>
      <c r="L32" s="1">
        <f t="shared" si="0"/>
        <v>5196.3278112</v>
      </c>
      <c r="N32" s="1">
        <f t="shared" si="1"/>
        <v>4330.273176</v>
      </c>
      <c r="P32" s="11">
        <v>-4.330273176</v>
      </c>
    </row>
    <row r="33" spans="4:16">
      <c r="D33" s="3" t="s">
        <v>39</v>
      </c>
      <c r="H33" s="10"/>
      <c r="I33" s="1">
        <v>2042</v>
      </c>
      <c r="J33" s="1" t="s">
        <v>16</v>
      </c>
      <c r="K33" s="1">
        <v>1</v>
      </c>
      <c r="L33" s="1">
        <f t="shared" si="0"/>
        <v>7393.5251772</v>
      </c>
      <c r="N33" s="1">
        <f t="shared" si="1"/>
        <v>6161.270981</v>
      </c>
      <c r="P33" s="11">
        <v>-6.161270981</v>
      </c>
    </row>
    <row r="34" spans="4:16">
      <c r="D34" s="3" t="s">
        <v>39</v>
      </c>
      <c r="H34" s="10"/>
      <c r="I34" s="1">
        <v>2043</v>
      </c>
      <c r="J34" s="1" t="s">
        <v>16</v>
      </c>
      <c r="K34" s="1">
        <v>1</v>
      </c>
      <c r="L34" s="1">
        <f t="shared" si="0"/>
        <v>12609.152892</v>
      </c>
      <c r="N34" s="1">
        <f t="shared" si="1"/>
        <v>10507.62741</v>
      </c>
      <c r="P34" s="11">
        <v>-10.50762741</v>
      </c>
    </row>
    <row r="35" spans="4:16">
      <c r="D35" s="3" t="s">
        <v>39</v>
      </c>
      <c r="H35" s="10"/>
      <c r="I35" s="1">
        <v>2044</v>
      </c>
      <c r="J35" s="1" t="s">
        <v>16</v>
      </c>
      <c r="K35" s="1">
        <v>1</v>
      </c>
      <c r="L35" s="1">
        <f t="shared" si="0"/>
        <v>18520.502592</v>
      </c>
      <c r="N35" s="1">
        <f t="shared" si="1"/>
        <v>15433.75216</v>
      </c>
      <c r="P35" s="11">
        <v>-15.43375216</v>
      </c>
    </row>
    <row r="36" spans="4:16">
      <c r="D36" s="3" t="s">
        <v>39</v>
      </c>
      <c r="H36" s="10"/>
      <c r="I36" s="1">
        <v>2045</v>
      </c>
      <c r="J36" s="1" t="s">
        <v>16</v>
      </c>
      <c r="K36" s="1">
        <v>1</v>
      </c>
      <c r="L36" s="1">
        <f t="shared" si="0"/>
        <v>25172.06052</v>
      </c>
      <c r="N36" s="1">
        <f t="shared" si="1"/>
        <v>20976.7171</v>
      </c>
      <c r="P36" s="11">
        <v>-20.9767171</v>
      </c>
    </row>
    <row r="37" spans="4:16">
      <c r="D37" s="3" t="s">
        <v>39</v>
      </c>
      <c r="H37" s="10"/>
      <c r="I37" s="1">
        <v>2046</v>
      </c>
      <c r="J37" s="1" t="s">
        <v>16</v>
      </c>
      <c r="K37" s="1">
        <v>1</v>
      </c>
      <c r="L37" s="1">
        <f t="shared" si="0"/>
        <v>31974.573684</v>
      </c>
      <c r="N37" s="1">
        <f t="shared" si="1"/>
        <v>26645.47807</v>
      </c>
      <c r="P37" s="11">
        <v>-26.64547807</v>
      </c>
    </row>
    <row r="38" spans="4:16">
      <c r="D38" s="3" t="s">
        <v>39</v>
      </c>
      <c r="H38" s="10"/>
      <c r="I38" s="1">
        <v>2047</v>
      </c>
      <c r="J38" s="1" t="s">
        <v>16</v>
      </c>
      <c r="K38" s="1">
        <v>1</v>
      </c>
      <c r="L38" s="1">
        <f t="shared" si="0"/>
        <v>39509.501148</v>
      </c>
      <c r="N38" s="1">
        <f t="shared" si="1"/>
        <v>32924.58429</v>
      </c>
      <c r="P38" s="11">
        <v>-32.92458429</v>
      </c>
    </row>
    <row r="39" spans="4:16">
      <c r="D39" s="3" t="s">
        <v>39</v>
      </c>
      <c r="H39" s="10"/>
      <c r="I39" s="1">
        <v>2048</v>
      </c>
      <c r="J39" s="1" t="s">
        <v>16</v>
      </c>
      <c r="K39" s="1">
        <v>1</v>
      </c>
      <c r="L39" s="1">
        <f t="shared" si="0"/>
        <v>47736.486852</v>
      </c>
      <c r="N39" s="1">
        <f t="shared" si="1"/>
        <v>39780.40571</v>
      </c>
      <c r="P39" s="11">
        <v>-39.78040571</v>
      </c>
    </row>
    <row r="40" spans="4:16">
      <c r="D40" s="3" t="s">
        <v>39</v>
      </c>
      <c r="H40" s="10"/>
      <c r="I40" s="1">
        <v>2049</v>
      </c>
      <c r="J40" s="1" t="s">
        <v>16</v>
      </c>
      <c r="K40" s="1">
        <v>1</v>
      </c>
      <c r="L40" s="1">
        <f t="shared" si="0"/>
        <v>56601.466176</v>
      </c>
      <c r="N40" s="1">
        <f t="shared" si="1"/>
        <v>47167.88848</v>
      </c>
      <c r="P40" s="11">
        <v>-47.16788848</v>
      </c>
    </row>
    <row r="41" spans="4:16">
      <c r="D41" s="3" t="s">
        <v>39</v>
      </c>
      <c r="H41" s="10"/>
      <c r="I41" s="1">
        <v>2050</v>
      </c>
      <c r="J41" s="1" t="s">
        <v>16</v>
      </c>
      <c r="K41" s="1">
        <v>1</v>
      </c>
      <c r="L41" s="1">
        <f t="shared" si="0"/>
        <v>66043.773552</v>
      </c>
      <c r="N41" s="1">
        <f t="shared" si="1"/>
        <v>55036.47796</v>
      </c>
      <c r="P41" s="11">
        <v>-55.03647796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41"/>
  <sheetViews>
    <sheetView workbookViewId="0">
      <selection activeCell="J9" sqref="J9"/>
    </sheetView>
  </sheetViews>
  <sheetFormatPr defaultColWidth="8.72727272727273" defaultRowHeight="14.5"/>
  <cols>
    <col min="2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40</v>
      </c>
      <c r="G11" t="s">
        <v>41</v>
      </c>
      <c r="H11" s="10"/>
      <c r="I11" s="1">
        <v>2020</v>
      </c>
      <c r="J11" s="1" t="s">
        <v>16</v>
      </c>
      <c r="K11" s="1">
        <v>1</v>
      </c>
      <c r="L11" s="1">
        <f t="shared" ref="L11:L41" si="0">N11*-1000</f>
        <v>0</v>
      </c>
    </row>
    <row r="12" spans="7:12">
      <c r="G12" t="s">
        <v>41</v>
      </c>
      <c r="H12" s="10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t="s">
        <v>41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t="s">
        <v>41</v>
      </c>
      <c r="H14" s="10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t="s">
        <v>41</v>
      </c>
      <c r="H15" s="10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t="s">
        <v>41</v>
      </c>
      <c r="H16" s="10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t="s">
        <v>41</v>
      </c>
      <c r="H17" s="10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t="s">
        <v>41</v>
      </c>
      <c r="H18" s="10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t="s">
        <v>41</v>
      </c>
      <c r="H19" s="10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t="s">
        <v>41</v>
      </c>
      <c r="H20" s="10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t="s">
        <v>41</v>
      </c>
      <c r="H21" s="10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t="s">
        <v>41</v>
      </c>
      <c r="H22" s="10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t="s">
        <v>41</v>
      </c>
      <c r="H23" s="10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t="s">
        <v>41</v>
      </c>
      <c r="H24" s="10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t="s">
        <v>41</v>
      </c>
      <c r="H25" s="10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t="s">
        <v>41</v>
      </c>
      <c r="H26" s="10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t="s">
        <v>41</v>
      </c>
      <c r="H27" s="10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t="s">
        <v>41</v>
      </c>
      <c r="H28" s="10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t="s">
        <v>41</v>
      </c>
      <c r="H29" s="10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t="s">
        <v>41</v>
      </c>
      <c r="H30" s="10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t="s">
        <v>41</v>
      </c>
      <c r="H31" s="10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t="s">
        <v>41</v>
      </c>
      <c r="H32" s="10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t="s">
        <v>41</v>
      </c>
      <c r="H33" s="10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t="s">
        <v>41</v>
      </c>
      <c r="H34" s="10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t="s">
        <v>41</v>
      </c>
      <c r="H35" s="10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t="s">
        <v>41</v>
      </c>
      <c r="H36" s="10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t="s">
        <v>41</v>
      </c>
      <c r="H37" s="10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t="s">
        <v>41</v>
      </c>
      <c r="H38" s="10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t="s">
        <v>41</v>
      </c>
      <c r="H39" s="10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t="s">
        <v>41</v>
      </c>
      <c r="H40" s="10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t="s">
        <v>41</v>
      </c>
      <c r="H41" s="10"/>
      <c r="I41" s="1">
        <v>2050</v>
      </c>
      <c r="J41" s="1" t="s">
        <v>16</v>
      </c>
      <c r="K41" s="1">
        <v>1</v>
      </c>
      <c r="L41" s="1">
        <f t="shared" si="0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ELECO2</vt:lpstr>
      <vt:lpstr>COMCO2</vt:lpstr>
      <vt:lpstr>TRACO2</vt:lpstr>
      <vt:lpstr>HYDROGENCO2</vt:lpstr>
      <vt:lpstr>INDCO2</vt:lpstr>
      <vt:lpstr>TotalCO2</vt:lpstr>
      <vt:lpstr>AGRCO2</vt:lpstr>
      <vt:lpstr>SNKCO2_2</vt:lpstr>
      <vt:lpstr>SNKCO2</vt:lpstr>
      <vt:lpstr>RSDCO2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2024-12-15T19:06:24Z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