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5430"/>
  </bookViews>
  <sheets>
    <sheet name="gnz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<sst xmlns="http://schemas.openxmlformats.org/spreadsheetml/2006/main" count="144" uniqueCount="43">
  <si>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</si>
  <si>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</si>
  <si>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</si>
  <si>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</si>
  <si>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</si>
  <si>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</si>
  <si>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</si>
  <si>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</si>
  <si>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</si>
  <si>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</si>
  <si>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</si>
  <si>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</si>
  <si>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</si>
  <si>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</si>
  <si>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</si>
  <si>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</si>
  <si>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</si>
  <si>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</si>
  <si>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</si>
  <si>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</si>
  <si>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</si>
  <si>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</si>
  <si>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</si>
  <si>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</si>
  <si>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SNK_DAC</t>
  </si>
  <si>
    <t>*0.942857</t>
  </si>
  <si>
    <t>*1</t>
  </si>
  <si>
    <t>SINKCCU</t>
  </si>
  <si>
    <t>*0.422222</t>
  </si>
  <si>
    <t>EEPP_CSP01</t>
  </si>
  <si>
    <t>EEPP_PV01</t>
  </si>
  <si>
    <t>*</t>
  </si>
  <si>
    <t>*0.955556</t>
  </si>
  <si>
    <t>EEPP_windOFF01</t>
  </si>
  <si>
    <t>EEPP_windON01</t>
  </si>
  <si>
    <t>*0.594</t>
  </si>
  <si>
    <t>*0.970526</t>
  </si>
  <si>
    <t>*1.08275</t>
  </si>
  <si>
    <t>STGHTH01</t>
  </si>
  <si>
    <t>STGHTH02</t>
  </si>
  <si>
    <t>*BATS*</t>
  </si>
  <si>
    <t>*CAESS*</t>
  </si>
  <si>
    <t>*HYDPS*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</si>
</sst>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609600</xdr:colOff>
      <xdr:row>12</xdr:row>
      <xdr:rowOff>44450</xdr:rowOff>
    </xdr:from>
    <xdr:to>
      <xdr:col>30</xdr:col>
      <xdr:colOff>152400</xdr:colOff>
      <xdr:row>28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9100" y="2273300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0058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755650</xdr:colOff>
      <xdr:row>31</xdr:row>
      <xdr:rowOff>9525</xdr:rowOff>
    </xdr:from>
    <xdr:to>
      <xdr:col>30</xdr:col>
      <xdr:colOff>279400</xdr:colOff>
      <xdr:row>46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85150" y="5737225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NewTechForOtherSe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</v>
          </cell>
        </row>
        <row r="6">
          <cell r="L6">
            <v>1537.83563873068</v>
          </cell>
        </row>
        <row r="8">
          <cell r="L8">
            <v>1537.83563873068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zoomScale="40" zoomScaleNormal="40" topLeftCell="A13" workbookViewId="0">
      <selection activeCell="K39" sqref="K39"/>
    </sheetView>
  </sheetViews>
  <sheetFormatPr defaultColWidth="9" defaultRowHeight="14.5"/>
  <cols>
    <col min="5" max="5" width="11.0909090909091" customWidth="1"/>
    <col min="7" max="7" width="10.4545454545455" customWidth="1"/>
    <col min="11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>
        <f>'[1]TRA3'!$L$5</f>
        <v>1537.83563873068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7</v>
      </c>
      <c r="F6" s="2">
        <v>2050</v>
      </c>
      <c r="G6" s="2" t="str">
        <f>G5</f>
        <v>*0.688889</v>
      </c>
      <c r="H6" s="8" t="s">
        <v>11</v>
      </c>
      <c r="K6" s="2">
        <f>2100/1.229</f>
        <v>1708.70626525631</v>
      </c>
      <c r="L6" s="2">
        <f>'[1]TRA3'!$L$6</f>
        <v>1537.83563873068</v>
      </c>
    </row>
    <row r="7" spans="3:12">
      <c r="C7" s="2"/>
      <c r="D7" s="2"/>
      <c r="E7" s="7" t="s">
        <v>7</v>
      </c>
      <c r="F7" s="2">
        <v>2050</v>
      </c>
      <c r="G7" s="2" t="str">
        <f t="shared" ref="G7:G16" si="0">G6</f>
        <v>*0.688889</v>
      </c>
      <c r="H7" s="8" t="s">
        <v>12</v>
      </c>
      <c r="K7" s="2">
        <f>K6</f>
        <v>1708.70626525631</v>
      </c>
      <c r="L7" s="2">
        <f>'[1]TRA3'!$L$8</f>
        <v>1537.83563873068</v>
      </c>
    </row>
    <row r="8" spans="3:12">
      <c r="C8" s="2"/>
      <c r="D8" s="2"/>
      <c r="E8" s="7" t="s">
        <v>7</v>
      </c>
      <c r="F8" s="2">
        <v>2050</v>
      </c>
      <c r="G8" s="2" t="str">
        <f t="shared" si="0"/>
        <v>*0.688889</v>
      </c>
      <c r="H8" s="8" t="s">
        <v>13</v>
      </c>
      <c r="L8" s="2"/>
    </row>
    <row r="9" spans="3:8">
      <c r="C9" s="2"/>
      <c r="D9" s="2"/>
      <c r="E9" s="7" t="s">
        <v>7</v>
      </c>
      <c r="F9" s="2">
        <v>2050</v>
      </c>
      <c r="G9" s="2" t="str">
        <f t="shared" si="0"/>
        <v>*0.688889</v>
      </c>
      <c r="H9" s="8" t="s">
        <v>14</v>
      </c>
    </row>
    <row r="10" spans="3:8">
      <c r="C10" s="2"/>
      <c r="D10" s="2"/>
      <c r="E10" s="7" t="s">
        <v>7</v>
      </c>
      <c r="F10" s="2">
        <v>2050</v>
      </c>
      <c r="G10" s="2" t="str">
        <f t="shared" si="0"/>
        <v>*0.688889</v>
      </c>
      <c r="H10" s="8" t="s">
        <v>15</v>
      </c>
    </row>
    <row r="11" spans="3:8">
      <c r="C11" s="2"/>
      <c r="D11" s="2"/>
      <c r="E11" s="7" t="s">
        <v>7</v>
      </c>
      <c r="F11" s="2">
        <v>2050</v>
      </c>
      <c r="G11" s="2" t="str">
        <f t="shared" si="0"/>
        <v>*0.688889</v>
      </c>
      <c r="H11" s="9" t="s">
        <v>16</v>
      </c>
    </row>
    <row r="12" spans="3:8">
      <c r="C12" s="2"/>
      <c r="D12" s="2"/>
      <c r="E12" s="7" t="s">
        <v>7</v>
      </c>
      <c r="F12" s="2">
        <v>2050</v>
      </c>
      <c r="G12" s="2" t="str">
        <f t="shared" si="0"/>
        <v>*0.688889</v>
      </c>
      <c r="H12" s="9" t="s">
        <v>17</v>
      </c>
    </row>
    <row r="13" spans="3:8">
      <c r="C13" s="2"/>
      <c r="D13" s="2"/>
      <c r="E13" s="7" t="s">
        <v>7</v>
      </c>
      <c r="F13" s="2">
        <v>2050</v>
      </c>
      <c r="G13" s="2" t="str">
        <f t="shared" si="0"/>
        <v>*0.688889</v>
      </c>
      <c r="H13" s="9" t="s">
        <v>18</v>
      </c>
    </row>
    <row r="14" spans="3:8">
      <c r="C14" s="2"/>
      <c r="D14" s="2"/>
      <c r="E14" s="7" t="s">
        <v>7</v>
      </c>
      <c r="F14" s="2">
        <v>2050</v>
      </c>
      <c r="G14" s="2" t="str">
        <f t="shared" si="0"/>
        <v>*0.688889</v>
      </c>
      <c r="H14" s="9" t="s">
        <v>19</v>
      </c>
    </row>
    <row r="15" spans="5:8">
      <c r="E15" s="7" t="s">
        <v>7</v>
      </c>
      <c r="F15" s="2">
        <v>2050</v>
      </c>
      <c r="G15" s="2" t="str">
        <f t="shared" si="0"/>
        <v>*0.688889</v>
      </c>
      <c r="H15" s="9" t="s">
        <v>20</v>
      </c>
    </row>
    <row r="16" spans="5:8">
      <c r="E16" s="7" t="s">
        <v>7</v>
      </c>
      <c r="F16" s="2">
        <v>2050</v>
      </c>
      <c r="G16" s="2" t="str">
        <f t="shared" si="0"/>
        <v>*0.688889</v>
      </c>
      <c r="H16" s="9" t="s">
        <v>21</v>
      </c>
    </row>
    <row r="17" spans="5:10">
      <c r="E17" s="7" t="s">
        <v>7</v>
      </c>
      <c r="F17" s="2">
        <v>2030</v>
      </c>
      <c r="G17" s="2" t="s">
        <v>22</v>
      </c>
      <c r="H17" s="8" t="s">
        <v>9</v>
      </c>
      <c r="J17">
        <f>70/95</f>
        <v>0.736842105263158</v>
      </c>
    </row>
    <row r="18" spans="5:8">
      <c r="E18" s="7" t="s">
        <v>7</v>
      </c>
      <c r="F18" s="2">
        <v>2030</v>
      </c>
      <c r="G18" s="2" t="str">
        <f t="shared" ref="G18:G28" si="1">G17</f>
        <v>*0.736842</v>
      </c>
      <c r="H18" s="8" t="s">
        <v>11</v>
      </c>
    </row>
    <row r="19" spans="5:8">
      <c r="E19" s="7" t="s">
        <v>7</v>
      </c>
      <c r="F19" s="2">
        <v>2030</v>
      </c>
      <c r="G19" s="2" t="str">
        <f t="shared" si="1"/>
        <v>*0.736842</v>
      </c>
      <c r="H19" s="8" t="s">
        <v>12</v>
      </c>
    </row>
    <row r="20" spans="5:8">
      <c r="E20" s="7" t="s">
        <v>7</v>
      </c>
      <c r="F20" s="2">
        <v>2030</v>
      </c>
      <c r="G20" s="2" t="str">
        <f t="shared" si="1"/>
        <v>*0.736842</v>
      </c>
      <c r="H20" s="8" t="s">
        <v>13</v>
      </c>
    </row>
    <row r="21" spans="5:8">
      <c r="E21" s="7" t="s">
        <v>7</v>
      </c>
      <c r="F21" s="2">
        <v>2030</v>
      </c>
      <c r="G21" s="2" t="str">
        <f t="shared" si="1"/>
        <v>*0.736842</v>
      </c>
      <c r="H21" s="8" t="s">
        <v>14</v>
      </c>
    </row>
    <row r="22" spans="5:8">
      <c r="E22" s="7" t="s">
        <v>7</v>
      </c>
      <c r="F22" s="2">
        <v>2030</v>
      </c>
      <c r="G22" s="2" t="str">
        <f t="shared" si="1"/>
        <v>*0.736842</v>
      </c>
      <c r="H22" s="8" t="s">
        <v>15</v>
      </c>
    </row>
    <row r="23" spans="5:8">
      <c r="E23" s="7" t="s">
        <v>7</v>
      </c>
      <c r="F23" s="2">
        <v>2030</v>
      </c>
      <c r="G23" s="2" t="str">
        <f t="shared" si="1"/>
        <v>*0.736842</v>
      </c>
      <c r="H23" s="9" t="s">
        <v>16</v>
      </c>
    </row>
    <row r="24" spans="5:8">
      <c r="E24" s="7" t="s">
        <v>7</v>
      </c>
      <c r="F24" s="2">
        <v>2030</v>
      </c>
      <c r="G24" s="2" t="str">
        <f t="shared" si="1"/>
        <v>*0.736842</v>
      </c>
      <c r="H24" s="9" t="s">
        <v>17</v>
      </c>
    </row>
    <row r="25" spans="5:8">
      <c r="E25" s="7" t="s">
        <v>7</v>
      </c>
      <c r="F25" s="2">
        <v>2030</v>
      </c>
      <c r="G25" s="2" t="str">
        <f t="shared" si="1"/>
        <v>*0.736842</v>
      </c>
      <c r="H25" s="9" t="s">
        <v>18</v>
      </c>
    </row>
    <row r="26" spans="5:8">
      <c r="E26" s="7" t="s">
        <v>7</v>
      </c>
      <c r="F26" s="2">
        <v>2030</v>
      </c>
      <c r="G26" s="2" t="str">
        <f t="shared" si="1"/>
        <v>*0.736842</v>
      </c>
      <c r="H26" s="9" t="s">
        <v>19</v>
      </c>
    </row>
    <row r="27" spans="5:8">
      <c r="E27" s="7" t="s">
        <v>7</v>
      </c>
      <c r="F27" s="2">
        <v>2030</v>
      </c>
      <c r="G27" s="2" t="str">
        <f t="shared" si="1"/>
        <v>*0.736842</v>
      </c>
      <c r="H27" s="9" t="s">
        <v>20</v>
      </c>
    </row>
    <row r="28" spans="5:8">
      <c r="E28" s="7" t="s">
        <v>7</v>
      </c>
      <c r="F28" s="2">
        <v>2030</v>
      </c>
      <c r="G28" s="2" t="str">
        <f t="shared" si="1"/>
        <v>*0.736842</v>
      </c>
      <c r="H28" s="9" t="s">
        <v>21</v>
      </c>
    </row>
    <row r="29" spans="3:10">
      <c r="C29" s="2"/>
      <c r="D29" s="2"/>
      <c r="E29" s="7" t="s">
        <v>7</v>
      </c>
      <c r="F29" s="2">
        <v>2050</v>
      </c>
      <c r="G29" s="2" t="s">
        <v>23</v>
      </c>
      <c r="H29" s="8" t="s">
        <v>24</v>
      </c>
      <c r="J29">
        <f>23/25</f>
        <v>0.92</v>
      </c>
    </row>
    <row r="30" spans="3:10">
      <c r="C30" s="2"/>
      <c r="D30" s="2"/>
      <c r="E30" s="7" t="s">
        <v>7</v>
      </c>
      <c r="F30" s="2">
        <v>2030</v>
      </c>
      <c r="G30" s="2" t="s">
        <v>25</v>
      </c>
      <c r="H30" s="8" t="s">
        <v>24</v>
      </c>
      <c r="J30">
        <f>33/35</f>
        <v>0.942857142857143</v>
      </c>
    </row>
    <row r="31" spans="4:8">
      <c r="D31" s="2"/>
      <c r="E31" s="7" t="s">
        <v>7</v>
      </c>
      <c r="F31" s="2">
        <v>2050</v>
      </c>
      <c r="G31" s="2" t="s">
        <v>26</v>
      </c>
      <c r="H31" s="8" t="s">
        <v>27</v>
      </c>
    </row>
    <row r="32" spans="4:8">
      <c r="D32" s="2"/>
      <c r="E32" s="7" t="s">
        <v>7</v>
      </c>
      <c r="F32" s="2">
        <v>2030</v>
      </c>
      <c r="G32" s="2" t="s">
        <v>26</v>
      </c>
      <c r="H32" s="8" t="s">
        <v>27</v>
      </c>
    </row>
    <row r="33" spans="3:10">
      <c r="C33" s="2"/>
      <c r="D33" s="2"/>
      <c r="E33" t="s">
        <v>7</v>
      </c>
      <c r="F33">
        <v>2050</v>
      </c>
      <c r="G33" s="2" t="s">
        <v>28</v>
      </c>
      <c r="H33" t="s">
        <v>29</v>
      </c>
      <c r="J33">
        <f>38/90</f>
        <v>0.422222222222222</v>
      </c>
    </row>
    <row r="34" spans="3:8">
      <c r="C34" s="2"/>
      <c r="D34" s="2"/>
      <c r="E34" t="s">
        <v>7</v>
      </c>
      <c r="F34">
        <v>2050</v>
      </c>
      <c r="G34" s="2" t="str">
        <f>G33</f>
        <v>*0.422222</v>
      </c>
      <c r="H34" t="s">
        <v>30</v>
      </c>
    </row>
    <row r="35" spans="3:7">
      <c r="C35" s="2"/>
      <c r="D35" s="2"/>
      <c r="E35" t="s">
        <v>31</v>
      </c>
      <c r="F35"/>
      <c r="G35" s="2" t="str">
        <f t="shared" ref="G35:G45" si="2">G34</f>
        <v>*0.422222</v>
      </c>
    </row>
    <row r="36" spans="3:7">
      <c r="C36" s="2"/>
      <c r="D36" s="2"/>
      <c r="E36" t="s">
        <v>31</v>
      </c>
      <c r="F36"/>
      <c r="G36" s="2" t="str">
        <f t="shared" si="2"/>
        <v>*0.422222</v>
      </c>
    </row>
    <row r="37" spans="3:7">
      <c r="C37" s="2"/>
      <c r="D37" s="2"/>
      <c r="E37" t="s">
        <v>31</v>
      </c>
      <c r="F37"/>
      <c r="G37" s="2" t="str">
        <f t="shared" si="2"/>
        <v>*0.422222</v>
      </c>
    </row>
    <row r="38" spans="3:7">
      <c r="C38" s="2"/>
      <c r="D38" s="2"/>
      <c r="E38" t="s">
        <v>31</v>
      </c>
      <c r="F38"/>
      <c r="G38" s="2" t="str">
        <f t="shared" si="2"/>
        <v>*0.422222</v>
      </c>
    </row>
    <row r="39" spans="3:7">
      <c r="C39" s="2"/>
      <c r="D39" s="2"/>
      <c r="E39" t="s">
        <v>31</v>
      </c>
      <c r="F39"/>
      <c r="G39" s="2" t="str">
        <f t="shared" si="2"/>
        <v>*0.422222</v>
      </c>
    </row>
    <row r="40" spans="3:7">
      <c r="C40" s="2"/>
      <c r="D40" s="2"/>
      <c r="E40" t="s">
        <v>31</v>
      </c>
      <c r="F40"/>
      <c r="G40" s="2" t="str">
        <f t="shared" si="2"/>
        <v>*0.422222</v>
      </c>
    </row>
    <row r="41" spans="3:7">
      <c r="C41" s="2"/>
      <c r="D41" s="2"/>
      <c r="E41" t="s">
        <v>31</v>
      </c>
      <c r="F41"/>
      <c r="G41" s="2" t="str">
        <f t="shared" si="2"/>
        <v>*0.422222</v>
      </c>
    </row>
    <row r="42" spans="3:7">
      <c r="C42" s="2"/>
      <c r="D42" s="2"/>
      <c r="E42" t="s">
        <v>31</v>
      </c>
      <c r="F42"/>
      <c r="G42" s="2" t="str">
        <f t="shared" si="2"/>
        <v>*0.422222</v>
      </c>
    </row>
    <row r="43" spans="5:7">
      <c r="E43" t="s">
        <v>31</v>
      </c>
      <c r="F43"/>
      <c r="G43" s="2" t="str">
        <f t="shared" si="2"/>
        <v>*0.422222</v>
      </c>
    </row>
    <row r="44" spans="5:7">
      <c r="E44" t="s">
        <v>31</v>
      </c>
      <c r="F44"/>
      <c r="G44" s="2" t="str">
        <f t="shared" si="2"/>
        <v>*0.422222</v>
      </c>
    </row>
    <row r="45" spans="5:7">
      <c r="E45" t="s">
        <v>31</v>
      </c>
      <c r="F45"/>
      <c r="G45" s="2" t="str">
        <f t="shared" si="2"/>
        <v>*0.422222</v>
      </c>
    </row>
    <row r="46" spans="5:10">
      <c r="E46" t="s">
        <v>7</v>
      </c>
      <c r="F46">
        <v>2050</v>
      </c>
      <c r="G46" t="s">
        <v>32</v>
      </c>
      <c r="H46" t="s">
        <v>33</v>
      </c>
      <c r="J46">
        <f>86/90</f>
        <v>0.955555555555556</v>
      </c>
    </row>
    <row r="47" spans="5:8">
      <c r="E47" t="s">
        <v>7</v>
      </c>
      <c r="F47">
        <v>2050</v>
      </c>
      <c r="G47" t="s">
        <v>32</v>
      </c>
      <c r="H47" t="s">
        <v>34</v>
      </c>
    </row>
    <row r="48" spans="5:7">
      <c r="E48" t="s">
        <v>31</v>
      </c>
      <c r="F48"/>
      <c r="G48" t="s">
        <v>32</v>
      </c>
    </row>
    <row r="49" spans="5:7">
      <c r="E49" t="s">
        <v>31</v>
      </c>
      <c r="F49"/>
      <c r="G49" t="s">
        <v>32</v>
      </c>
    </row>
    <row r="50" spans="5:7">
      <c r="E50" t="s">
        <v>31</v>
      </c>
      <c r="F50"/>
      <c r="G50" t="s">
        <v>32</v>
      </c>
    </row>
    <row r="51" spans="3:10">
      <c r="C51" s="2"/>
      <c r="D51" s="2"/>
      <c r="E51" t="s">
        <v>7</v>
      </c>
      <c r="F51">
        <v>2030</v>
      </c>
      <c r="G51" s="2" t="s">
        <v>35</v>
      </c>
      <c r="H51" t="s">
        <v>29</v>
      </c>
      <c r="J51">
        <f>56.43/95</f>
        <v>0.594</v>
      </c>
    </row>
    <row r="52" spans="3:8">
      <c r="C52" s="2"/>
      <c r="D52" s="2"/>
      <c r="E52" t="s">
        <v>7</v>
      </c>
      <c r="F52">
        <v>2030</v>
      </c>
      <c r="G52" s="2" t="str">
        <f t="shared" ref="G52:G63" si="3">G51</f>
        <v>*0.594</v>
      </c>
      <c r="H52" t="s">
        <v>30</v>
      </c>
    </row>
    <row r="53" spans="3:7">
      <c r="C53" s="2"/>
      <c r="D53" s="2"/>
      <c r="E53" t="s">
        <v>31</v>
      </c>
      <c r="F53"/>
      <c r="G53" s="2" t="str">
        <f t="shared" si="3"/>
        <v>*0.594</v>
      </c>
    </row>
    <row r="54" spans="3:7">
      <c r="C54" s="2"/>
      <c r="D54" s="2"/>
      <c r="E54" t="s">
        <v>31</v>
      </c>
      <c r="F54"/>
      <c r="G54" s="2" t="str">
        <f t="shared" si="3"/>
        <v>*0.594</v>
      </c>
    </row>
    <row r="55" spans="3:7">
      <c r="C55" s="2"/>
      <c r="D55" s="2"/>
      <c r="E55" t="s">
        <v>31</v>
      </c>
      <c r="F55"/>
      <c r="G55" s="2" t="str">
        <f t="shared" si="3"/>
        <v>*0.594</v>
      </c>
    </row>
    <row r="56" spans="3:7">
      <c r="C56" s="2"/>
      <c r="D56" s="2"/>
      <c r="E56" t="s">
        <v>31</v>
      </c>
      <c r="F56"/>
      <c r="G56" s="2" t="str">
        <f t="shared" si="3"/>
        <v>*0.594</v>
      </c>
    </row>
    <row r="57" spans="3:7">
      <c r="C57" s="2"/>
      <c r="D57" s="2"/>
      <c r="E57" t="s">
        <v>31</v>
      </c>
      <c r="F57"/>
      <c r="G57" s="2" t="str">
        <f t="shared" si="3"/>
        <v>*0.594</v>
      </c>
    </row>
    <row r="58" spans="3:7">
      <c r="C58" s="2"/>
      <c r="D58" s="2"/>
      <c r="E58" t="s">
        <v>31</v>
      </c>
      <c r="F58"/>
      <c r="G58" s="2" t="str">
        <f t="shared" si="3"/>
        <v>*0.594</v>
      </c>
    </row>
    <row r="59" spans="3:7">
      <c r="C59" s="2"/>
      <c r="D59" s="2"/>
      <c r="E59" t="s">
        <v>31</v>
      </c>
      <c r="F59"/>
      <c r="G59" s="2" t="str">
        <f t="shared" si="3"/>
        <v>*0.594</v>
      </c>
    </row>
    <row r="60" spans="3:7">
      <c r="C60" s="2"/>
      <c r="D60" s="2"/>
      <c r="E60" t="s">
        <v>31</v>
      </c>
      <c r="F60"/>
      <c r="G60" s="2" t="str">
        <f t="shared" si="3"/>
        <v>*0.594</v>
      </c>
    </row>
    <row r="61" spans="5:7">
      <c r="E61" t="s">
        <v>31</v>
      </c>
      <c r="F61"/>
      <c r="G61" s="2" t="str">
        <f t="shared" si="3"/>
        <v>*0.594</v>
      </c>
    </row>
    <row r="62" spans="5:7">
      <c r="E62" t="s">
        <v>31</v>
      </c>
      <c r="F62"/>
      <c r="G62" s="2" t="str">
        <f t="shared" si="3"/>
        <v>*0.594</v>
      </c>
    </row>
    <row r="63" spans="5:7">
      <c r="E63" t="s">
        <v>31</v>
      </c>
      <c r="F63"/>
      <c r="G63" s="2" t="str">
        <f t="shared" si="3"/>
        <v>*0.594</v>
      </c>
    </row>
    <row r="64" spans="5:10">
      <c r="E64" t="s">
        <v>7</v>
      </c>
      <c r="F64">
        <v>2030</v>
      </c>
      <c r="G64" t="s">
        <v>36</v>
      </c>
      <c r="H64" t="s">
        <v>33</v>
      </c>
      <c r="J64">
        <f>92.2/95</f>
        <v>0.970526315789474</v>
      </c>
    </row>
    <row r="65" spans="5:8">
      <c r="E65" t="s">
        <v>7</v>
      </c>
      <c r="F65">
        <v>2030</v>
      </c>
      <c r="G65" t="str">
        <f>G64</f>
        <v>*0.970526</v>
      </c>
      <c r="H65" t="s">
        <v>34</v>
      </c>
    </row>
    <row r="66" spans="5:7">
      <c r="E66" t="s">
        <v>31</v>
      </c>
      <c r="F66"/>
      <c r="G66" t="str">
        <f>G65</f>
        <v>*0.970526</v>
      </c>
    </row>
    <row r="67" spans="5:7">
      <c r="E67" t="s">
        <v>31</v>
      </c>
      <c r="F67"/>
      <c r="G67" t="str">
        <f>G66</f>
        <v>*0.970526</v>
      </c>
    </row>
    <row r="68" spans="5:7">
      <c r="E68" t="s">
        <v>31</v>
      </c>
      <c r="F68"/>
      <c r="G68" t="str">
        <f>G67</f>
        <v>*0.970526</v>
      </c>
    </row>
    <row r="69" spans="3:12">
      <c r="C69" s="2"/>
      <c r="D69" s="2"/>
      <c r="E69" s="7" t="s">
        <v>7</v>
      </c>
      <c r="F69" s="2">
        <v>2030</v>
      </c>
      <c r="G69" s="2" t="s">
        <v>37</v>
      </c>
      <c r="H69" s="10" t="s">
        <v>38</v>
      </c>
      <c r="J69">
        <f>43.31/40</f>
        <v>1.08275</v>
      </c>
      <c r="L69">
        <f>1752/1900</f>
        <v>0.922105263157895</v>
      </c>
    </row>
    <row r="70" spans="3:8">
      <c r="C70" s="2"/>
      <c r="D70" s="2"/>
      <c r="E70" s="7" t="s">
        <v>7</v>
      </c>
      <c r="F70" s="2">
        <v>2030</v>
      </c>
      <c r="G70" s="2" t="str">
        <f t="shared" ref="G70:G78" si="4">G69</f>
        <v>*1.08275</v>
      </c>
      <c r="H70" s="10" t="s">
        <v>39</v>
      </c>
    </row>
    <row r="71" spans="3:8">
      <c r="C71" s="2"/>
      <c r="D71" s="2"/>
      <c r="E71" s="7" t="s">
        <v>7</v>
      </c>
      <c r="F71" s="2">
        <v>2030</v>
      </c>
      <c r="G71" s="2" t="str">
        <f t="shared" si="4"/>
        <v>*1.08275</v>
      </c>
      <c r="H71" s="11" t="s">
        <v>40</v>
      </c>
    </row>
    <row r="72" spans="3:12">
      <c r="C72" s="2"/>
      <c r="D72" s="2"/>
      <c r="E72" s="7" t="s">
        <v>7</v>
      </c>
      <c r="F72" s="2">
        <v>2030</v>
      </c>
      <c r="G72" s="2" t="str">
        <f t="shared" si="4"/>
        <v>*1.08275</v>
      </c>
      <c r="H72" s="11" t="s">
        <v>41</v>
      </c>
      <c r="L72">
        <f>790/1400</f>
        <v>0.564285714285714</v>
      </c>
    </row>
    <row r="73" spans="3:8">
      <c r="C73" s="2"/>
      <c r="D73" s="2"/>
      <c r="E73" s="7" t="s">
        <v>7</v>
      </c>
      <c r="F73" s="2">
        <v>2030</v>
      </c>
      <c r="G73" s="2" t="str">
        <f t="shared" si="4"/>
        <v>*1.08275</v>
      </c>
      <c r="H73" s="11" t="s">
        <v>42</v>
      </c>
    </row>
    <row r="74" spans="3:14">
      <c r="C74" s="2"/>
      <c r="D74" s="2"/>
      <c r="E74" s="7" t="s">
        <v>7</v>
      </c>
      <c r="F74" s="2">
        <v>2050</v>
      </c>
      <c r="G74" s="2" t="s">
        <v>26</v>
      </c>
      <c r="H74" s="10" t="s">
        <v>38</v>
      </c>
      <c r="N74">
        <f>98.054/90.56</f>
        <v>1.08275176678445</v>
      </c>
    </row>
    <row r="75" spans="3:8">
      <c r="C75" s="2"/>
      <c r="D75" s="2"/>
      <c r="E75" s="7" t="s">
        <v>7</v>
      </c>
      <c r="F75" s="2">
        <v>2050</v>
      </c>
      <c r="G75" s="2" t="str">
        <f t="shared" si="4"/>
        <v>*1</v>
      </c>
      <c r="H75" s="10" t="s">
        <v>39</v>
      </c>
    </row>
    <row r="76" spans="3:8">
      <c r="C76" s="2"/>
      <c r="D76" s="2"/>
      <c r="E76" s="7" t="s">
        <v>7</v>
      </c>
      <c r="F76" s="2">
        <v>2050</v>
      </c>
      <c r="G76" s="2" t="str">
        <f t="shared" si="4"/>
        <v>*1</v>
      </c>
      <c r="H76" s="11" t="s">
        <v>40</v>
      </c>
    </row>
    <row r="77" spans="3:8">
      <c r="C77" s="2"/>
      <c r="D77" s="2"/>
      <c r="E77" s="7" t="s">
        <v>7</v>
      </c>
      <c r="F77" s="2">
        <v>2050</v>
      </c>
      <c r="G77" s="2" t="str">
        <f t="shared" si="4"/>
        <v>*1</v>
      </c>
      <c r="H77" s="11" t="s">
        <v>41</v>
      </c>
    </row>
    <row r="78" spans="3:8">
      <c r="C78" s="2"/>
      <c r="D78" s="2"/>
      <c r="E78" s="7" t="s">
        <v>7</v>
      </c>
      <c r="F78" s="2">
        <v>2050</v>
      </c>
      <c r="G78" s="2" t="str">
        <f t="shared" si="4"/>
        <v>*1</v>
      </c>
      <c r="H78" s="11" t="s">
        <v>42</v>
      </c>
    </row>
    <row r="79" spans="5:8">
      <c r="E79" s="7"/>
      <c r="G79" s="2"/>
      <c r="H79" s="11"/>
    </row>
    <row r="80" spans="5:8">
      <c r="E80" s="7"/>
      <c r="G80" s="2"/>
      <c r="H80" s="11"/>
    </row>
    <row r="81" spans="5:8">
      <c r="E81" s="7"/>
      <c r="G81" s="2"/>
      <c r="H81" s="11"/>
    </row>
    <row r="82" spans="5:8">
      <c r="E82" s="7"/>
      <c r="H82" s="11"/>
    </row>
    <row r="83" spans="5:8">
      <c r="E83" s="7"/>
      <c r="H83" s="11"/>
    </row>
    <row r="84" spans="5:8">
      <c r="E84" s="7"/>
      <c r="H84" s="11"/>
    </row>
    <row r="85" spans="5:8">
      <c r="E85" s="7"/>
      <c r="H85" s="11"/>
    </row>
    <row r="86" spans="5:8">
      <c r="E86" s="7"/>
      <c r="H86" s="11"/>
    </row>
    <row r="96" spans="12:12">
      <c r="L96">
        <f>952/2198</f>
        <v>0.43312101910828</v>
      </c>
    </row>
  </sheetData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2024-09-04T14:36:59Z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1033-12.2.0.17545</vt:lpwstr>
  </property>
</Properties>
</file>