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13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  <sheet name="Bound_on_hydrogen (2)" sheetId="35" r:id="rId20"/>
    <sheet name="Bound_on_hydrogen (3)" sheetId="36" r:id="rId21"/>
    <sheet name="Bound_on_hydrogen (4)" sheetId="38" r:id="rId22"/>
    <sheet name="Reduced_exports_of_fossil_toUSA" sheetId="39" r:id="rId23"/>
  </sheets>
  <definedNames>
    <definedName name="_xlnm._FilterDatabase" localSheetId="16" hidden="1">Bound_on_ele!$K$1:$K$325</definedName>
    <definedName name="_xlnm._FilterDatabase" localSheetId="17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<sst xmlns="http://schemas.openxmlformats.org/spreadsheetml/2006/main" count="3390" uniqueCount="137">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</sst>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7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rgb="FFFF000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0"/>
    </font>
    <font>
      <sz val="9"/>
      <name val="Times New Roman"/>
      <charset val="134"/>
    </font>
    <font>
      <b/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9" fillId="0" borderId="0"/>
    <xf numFmtId="0" fontId="0" fillId="0" borderId="0"/>
    <xf numFmtId="0" fontId="9" fillId="0" borderId="0"/>
    <xf numFmtId="0" fontId="11" fillId="0" borderId="0"/>
    <xf numFmtId="0" fontId="1" fillId="0" borderId="0"/>
  </cellStyleXfs>
  <cellXfs count="60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3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79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23" fillId="0" borderId="0" xfId="0" applyFont="1" applyFill="1" applyAlignment="1"/>
    <xf numFmtId="0" fontId="9" fillId="0" borderId="0" xfId="0" applyFont="1" applyFill="1" applyBorder="1"/>
    <xf numFmtId="0" fontId="9" fillId="9" borderId="0" xfId="0" applyFont="1" applyFill="1" applyBorder="1"/>
    <xf numFmtId="0" fontId="0" fillId="9" borderId="0" xfId="0" applyFill="1"/>
    <xf numFmtId="0" fontId="11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L11" s="8">
        <f>N11*1000</f>
        <v>645400.5013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06918546098"/>
  </sheetPr>
  <dimension ref="B4:S41"/>
  <sheetViews>
    <sheetView zoomScale="66" zoomScaleNormal="66" workbookViewId="0">
      <selection activeCell="J7" sqref="A3:J7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39</v>
      </c>
      <c r="L10" s="8" t="s">
        <v>13</v>
      </c>
      <c r="O10" s="54"/>
    </row>
    <row r="11" spans="2:19">
      <c r="B11" s="8" t="s">
        <v>42</v>
      </c>
      <c r="D11" s="25" t="s">
        <v>43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25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25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25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25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25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25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25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25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25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25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25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25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25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25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25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25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25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S41"/>
  <sheetViews>
    <sheetView zoomScale="66" zoomScaleNormal="66" topLeftCell="A4" workbookViewId="0">
      <selection activeCell="J9" sqref="A4:J9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39</v>
      </c>
      <c r="L10" s="8" t="s">
        <v>13</v>
      </c>
      <c r="O10" s="54"/>
      <c r="P10" t="s">
        <v>44</v>
      </c>
      <c r="S10" t="s">
        <v>45</v>
      </c>
    </row>
    <row r="11" spans="2:19">
      <c r="B11" s="8" t="s">
        <v>46</v>
      </c>
      <c r="D11" s="25" t="s">
        <v>47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V41"/>
  <sheetViews>
    <sheetView zoomScale="58" zoomScaleNormal="58" topLeftCell="A2" workbookViewId="0">
      <selection activeCell="J11" sqref="J11:J41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39</v>
      </c>
      <c r="L10" s="8" t="s">
        <v>13</v>
      </c>
      <c r="O10" s="8" t="s">
        <v>13</v>
      </c>
      <c r="R10" s="54"/>
      <c r="S10" t="s">
        <v>44</v>
      </c>
      <c r="V10" t="s">
        <v>45</v>
      </c>
    </row>
    <row r="11" spans="2:22">
      <c r="B11" s="8" t="s">
        <v>48</v>
      </c>
      <c r="D11" s="25" t="s">
        <v>49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25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25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25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5">
        <v>-3.48e-13</v>
      </c>
      <c r="U14" s="8"/>
      <c r="V14" s="10">
        <v>-17.23053509</v>
      </c>
    </row>
    <row r="15" spans="4:22">
      <c r="D15" s="25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5">
        <v>-2.29e-10</v>
      </c>
      <c r="U15" s="8"/>
      <c r="V15" s="10">
        <v>-19.05474437</v>
      </c>
    </row>
    <row r="16" spans="4:22">
      <c r="D16" s="25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5">
        <v>-1.81e-8</v>
      </c>
      <c r="U16" s="8"/>
      <c r="V16" s="10">
        <v>-20.87895364</v>
      </c>
    </row>
    <row r="17" spans="4:22">
      <c r="D17" s="25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5">
        <v>-4.2e-7</v>
      </c>
      <c r="U17" s="8"/>
      <c r="V17" s="10">
        <v>-22.70316291</v>
      </c>
    </row>
    <row r="18" spans="4:22">
      <c r="D18" s="25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5">
        <v>-4.61e-6</v>
      </c>
      <c r="U18" s="8"/>
      <c r="V18" s="10">
        <v>-24.52737218</v>
      </c>
    </row>
    <row r="19" spans="4:22">
      <c r="D19" s="25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5">
        <v>-3.08e-5</v>
      </c>
      <c r="U19" s="8"/>
      <c r="V19" s="10">
        <v>-26.35158146</v>
      </c>
    </row>
    <row r="20" spans="4:22">
      <c r="D20" s="25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25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25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25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25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25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25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25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25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25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25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25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25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25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25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25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25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25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25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25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25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25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L164"/>
  <sheetViews>
    <sheetView workbookViewId="0">
      <selection activeCell="G7" sqref="G7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2">
      <c r="B4" s="22" t="s">
        <v>0</v>
      </c>
    </row>
    <row r="5" spans="2:2">
      <c r="B5" s="8" t="s">
        <v>1</v>
      </c>
    </row>
    <row r="7" spans="7:7">
      <c r="G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50</v>
      </c>
      <c r="G11" s="25" t="s">
        <v>51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52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53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3" t="s">
        <v>54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6" t="s">
        <v>55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135"/>
  <sheetViews>
    <sheetView tabSelected="1" zoomScale="70" zoomScaleNormal="70" workbookViewId="0">
      <selection activeCell="J5" sqref="J5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5" t="s">
        <v>56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57</v>
      </c>
      <c r="L10" s="8" t="s">
        <v>13</v>
      </c>
    </row>
    <row r="11" ht="16" spans="4:12">
      <c r="D11" s="52" t="s">
        <v>58</v>
      </c>
      <c r="G11" s="25"/>
      <c r="H11" s="11" t="s">
        <v>59</v>
      </c>
      <c r="I11" s="8">
        <v>2020</v>
      </c>
      <c r="J11" s="8" t="s">
        <v>60</v>
      </c>
      <c r="L11" s="8">
        <v>0</v>
      </c>
    </row>
    <row r="12" spans="4:12">
      <c r="D12" s="8" t="str">
        <f t="shared" ref="D12:D41" si="0">D11</f>
        <v>SINKCCS_Immiscible</v>
      </c>
      <c r="H12" s="11" t="s">
        <v>59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59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59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59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59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59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59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59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59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59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59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59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59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59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59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59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59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59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59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59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59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59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59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59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59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59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59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59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59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59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2" t="s">
        <v>61</v>
      </c>
      <c r="G42" s="25"/>
      <c r="H42" s="11" t="s">
        <v>59</v>
      </c>
      <c r="I42" s="8">
        <v>2020</v>
      </c>
      <c r="J42" s="8" t="s">
        <v>60</v>
      </c>
      <c r="L42" s="8">
        <v>0</v>
      </c>
    </row>
    <row r="43" spans="4:12">
      <c r="D43" s="8" t="str">
        <f t="shared" ref="D43:D72" si="2">D42</f>
        <v>SINKCCS_Miscible</v>
      </c>
      <c r="H43" s="11" t="s">
        <v>59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59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59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59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59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59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59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59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59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59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59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59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59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59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59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59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59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59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59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59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59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59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59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59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59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59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59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59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59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59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2" t="s">
        <v>62</v>
      </c>
      <c r="G73" s="25"/>
      <c r="H73" s="11" t="s">
        <v>59</v>
      </c>
      <c r="I73" s="8">
        <v>2020</v>
      </c>
      <c r="J73" s="8" t="s">
        <v>60</v>
      </c>
      <c r="L73" s="8">
        <v>0</v>
      </c>
    </row>
    <row r="74" spans="4:12">
      <c r="D74" s="8" t="str">
        <f t="shared" ref="D74:D103" si="4">D73</f>
        <v>SINKCCS_Saline</v>
      </c>
      <c r="H74" s="11" t="s">
        <v>59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59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59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59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59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59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59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59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59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59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59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59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59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59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59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59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59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59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59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59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59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59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59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59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59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59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59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59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59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59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2" t="s">
        <v>63</v>
      </c>
      <c r="G104" s="53"/>
      <c r="H104" s="11" t="s">
        <v>59</v>
      </c>
      <c r="I104" s="8">
        <v>2020</v>
      </c>
      <c r="J104" s="8" t="s">
        <v>60</v>
      </c>
      <c r="L104" s="8">
        <v>0</v>
      </c>
    </row>
    <row r="105" spans="4:12">
      <c r="D105" s="8" t="str">
        <f t="shared" ref="D105:D134" si="6">D104</f>
        <v>SINKCCU</v>
      </c>
      <c r="H105" s="11" t="s">
        <v>59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59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59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59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59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59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59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59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59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59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59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59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59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59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59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59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59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59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59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59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59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59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59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59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59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59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59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59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59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59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O31" sqref="O3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57</v>
      </c>
      <c r="L10" s="8" t="s">
        <v>13</v>
      </c>
    </row>
    <row r="11" spans="2:17">
      <c r="B11" s="8" t="s">
        <v>64</v>
      </c>
      <c r="D11" s="25" t="s">
        <v>65</v>
      </c>
      <c r="G11"/>
      <c r="H11" s="8" t="s">
        <v>59</v>
      </c>
      <c r="I11" s="8">
        <v>2020</v>
      </c>
      <c r="J11" s="8" t="s">
        <v>16</v>
      </c>
      <c r="L11" s="8">
        <f>8823.795*0.000039356*366/3</f>
        <v>42.36685167444</v>
      </c>
      <c r="O11" s="25"/>
      <c r="P11" s="51" t="s">
        <v>66</v>
      </c>
      <c r="Q11" s="49" t="s">
        <v>67</v>
      </c>
    </row>
    <row r="12" spans="4:17">
      <c r="D12" s="25" t="s">
        <v>65</v>
      </c>
      <c r="G12"/>
      <c r="H12" s="8" t="s">
        <v>59</v>
      </c>
      <c r="I12" s="8">
        <v>2021</v>
      </c>
      <c r="J12" s="8" t="s">
        <v>16</v>
      </c>
      <c r="L12" s="8">
        <f t="shared" ref="L12:L41" si="0">L11</f>
        <v>42.36685167444</v>
      </c>
      <c r="P12" s="28"/>
      <c r="Q12" s="28"/>
    </row>
    <row r="13" spans="4:17">
      <c r="D13" s="25" t="s">
        <v>65</v>
      </c>
      <c r="G13"/>
      <c r="H13" s="8" t="s">
        <v>59</v>
      </c>
      <c r="I13" s="8">
        <v>2022</v>
      </c>
      <c r="J13" s="8" t="s">
        <v>16</v>
      </c>
      <c r="L13" s="8">
        <f t="shared" si="0"/>
        <v>42.36685167444</v>
      </c>
      <c r="P13" s="28"/>
      <c r="Q13" s="28"/>
    </row>
    <row r="14" spans="4:17">
      <c r="D14" s="25" t="s">
        <v>65</v>
      </c>
      <c r="G14"/>
      <c r="H14" s="8" t="s">
        <v>59</v>
      </c>
      <c r="I14" s="8">
        <v>2023</v>
      </c>
      <c r="J14" s="8" t="s">
        <v>16</v>
      </c>
      <c r="L14" s="8">
        <f t="shared" si="0"/>
        <v>42.36685167444</v>
      </c>
      <c r="P14" s="28"/>
      <c r="Q14" s="28"/>
    </row>
    <row r="15" spans="4:12">
      <c r="D15" s="25" t="s">
        <v>65</v>
      </c>
      <c r="G15"/>
      <c r="H15" s="8" t="s">
        <v>59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25" t="s">
        <v>65</v>
      </c>
      <c r="G16"/>
      <c r="H16" s="8" t="s">
        <v>59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25" t="s">
        <v>65</v>
      </c>
      <c r="G17"/>
      <c r="H17" s="8" t="s">
        <v>59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25" t="s">
        <v>65</v>
      </c>
      <c r="G18"/>
      <c r="H18" s="8" t="s">
        <v>59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25" t="s">
        <v>65</v>
      </c>
      <c r="G19"/>
      <c r="H19" s="8" t="s">
        <v>59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25" t="s">
        <v>65</v>
      </c>
      <c r="G20"/>
      <c r="H20" s="8" t="s">
        <v>59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25" t="s">
        <v>65</v>
      </c>
      <c r="G21"/>
      <c r="H21" s="8" t="s">
        <v>59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25" t="s">
        <v>65</v>
      </c>
      <c r="G22"/>
      <c r="H22" s="8" t="s">
        <v>59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25" t="s">
        <v>65</v>
      </c>
      <c r="G23"/>
      <c r="H23" s="8" t="s">
        <v>59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25" t="s">
        <v>65</v>
      </c>
      <c r="G24"/>
      <c r="H24" s="8" t="s">
        <v>59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25" t="s">
        <v>65</v>
      </c>
      <c r="G25"/>
      <c r="H25" s="8" t="s">
        <v>59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25" t="s">
        <v>65</v>
      </c>
      <c r="G26"/>
      <c r="H26" s="8" t="s">
        <v>59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25" t="s">
        <v>65</v>
      </c>
      <c r="G27"/>
      <c r="H27" s="8" t="s">
        <v>59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25" t="s">
        <v>65</v>
      </c>
      <c r="G28"/>
      <c r="H28" s="8" t="s">
        <v>59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25" t="s">
        <v>65</v>
      </c>
      <c r="G29"/>
      <c r="H29" s="8" t="s">
        <v>59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25" t="s">
        <v>65</v>
      </c>
      <c r="G30"/>
      <c r="H30" s="8" t="s">
        <v>59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25" t="s">
        <v>65</v>
      </c>
      <c r="G31"/>
      <c r="H31" s="8" t="s">
        <v>59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25" t="s">
        <v>65</v>
      </c>
      <c r="G32"/>
      <c r="H32" s="8" t="s">
        <v>59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25" t="s">
        <v>65</v>
      </c>
      <c r="G33"/>
      <c r="H33" s="8" t="s">
        <v>59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25" t="s">
        <v>65</v>
      </c>
      <c r="G34"/>
      <c r="H34" s="8" t="s">
        <v>59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25" t="s">
        <v>65</v>
      </c>
      <c r="G35"/>
      <c r="H35" s="8" t="s">
        <v>59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25" t="s">
        <v>65</v>
      </c>
      <c r="G36"/>
      <c r="H36" s="8" t="s">
        <v>59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25" t="s">
        <v>65</v>
      </c>
      <c r="G37"/>
      <c r="H37" s="8" t="s">
        <v>59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25" t="s">
        <v>65</v>
      </c>
      <c r="G38"/>
      <c r="H38" s="8" t="s">
        <v>59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25" t="s">
        <v>65</v>
      </c>
      <c r="G39"/>
      <c r="H39" s="8" t="s">
        <v>59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25" t="s">
        <v>65</v>
      </c>
      <c r="G40"/>
      <c r="H40" s="8" t="s">
        <v>59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25" t="s">
        <v>65</v>
      </c>
      <c r="G41"/>
      <c r="H41" s="8" t="s">
        <v>59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57</v>
      </c>
      <c r="L10" s="8" t="s">
        <v>13</v>
      </c>
    </row>
    <row r="11" spans="2:16">
      <c r="B11" s="8" t="s">
        <v>64</v>
      </c>
      <c r="D11" s="25" t="s">
        <v>68</v>
      </c>
      <c r="G11"/>
      <c r="H11" s="8" t="s">
        <v>59</v>
      </c>
      <c r="I11" s="8">
        <v>2020</v>
      </c>
      <c r="J11" s="8" t="s">
        <v>16</v>
      </c>
      <c r="L11" s="49">
        <f>0.06*366*10^9*0.0373/10^6/3</f>
        <v>273.036</v>
      </c>
      <c r="O11" s="25"/>
      <c r="P11" s="50" t="s">
        <v>69</v>
      </c>
    </row>
    <row r="12" spans="4:16">
      <c r="D12" s="25" t="s">
        <v>68</v>
      </c>
      <c r="G12"/>
      <c r="H12" s="8" t="s">
        <v>59</v>
      </c>
      <c r="I12" s="8">
        <v>2021</v>
      </c>
      <c r="J12" s="8" t="s">
        <v>16</v>
      </c>
      <c r="L12" s="49">
        <f t="shared" ref="L12:L21" si="0">0.06*366*10^9*0.0373/10^6/3</f>
        <v>273.036</v>
      </c>
      <c r="P12" s="28"/>
    </row>
    <row r="13" spans="4:16">
      <c r="D13" s="25" t="s">
        <v>68</v>
      </c>
      <c r="G13"/>
      <c r="H13" s="8" t="s">
        <v>59</v>
      </c>
      <c r="I13" s="8">
        <v>2022</v>
      </c>
      <c r="J13" s="8" t="s">
        <v>16</v>
      </c>
      <c r="L13" s="49">
        <f t="shared" si="0"/>
        <v>273.036</v>
      </c>
      <c r="P13" s="28"/>
    </row>
    <row r="14" spans="4:16">
      <c r="D14" s="25" t="s">
        <v>68</v>
      </c>
      <c r="G14"/>
      <c r="H14" s="8" t="s">
        <v>59</v>
      </c>
      <c r="I14" s="8">
        <v>2023</v>
      </c>
      <c r="J14" s="8" t="s">
        <v>16</v>
      </c>
      <c r="L14" s="49">
        <f t="shared" si="0"/>
        <v>273.036</v>
      </c>
      <c r="P14" s="28"/>
    </row>
    <row r="15" spans="4:12">
      <c r="D15" s="25" t="s">
        <v>68</v>
      </c>
      <c r="G15"/>
      <c r="H15" s="8" t="s">
        <v>59</v>
      </c>
      <c r="I15" s="8">
        <v>2024</v>
      </c>
      <c r="J15" s="8" t="s">
        <v>16</v>
      </c>
      <c r="L15" s="49">
        <f t="shared" si="0"/>
        <v>273.036</v>
      </c>
    </row>
    <row r="16" spans="4:12">
      <c r="D16" s="25" t="s">
        <v>68</v>
      </c>
      <c r="G16"/>
      <c r="H16" s="8" t="s">
        <v>59</v>
      </c>
      <c r="I16" s="8">
        <v>2025</v>
      </c>
      <c r="J16" s="8" t="s">
        <v>16</v>
      </c>
      <c r="L16" s="49">
        <f t="shared" si="0"/>
        <v>273.036</v>
      </c>
    </row>
    <row r="17" spans="4:12">
      <c r="D17" s="25" t="s">
        <v>68</v>
      </c>
      <c r="G17"/>
      <c r="H17" s="8" t="s">
        <v>59</v>
      </c>
      <c r="I17" s="8">
        <v>2026</v>
      </c>
      <c r="J17" s="8" t="s">
        <v>16</v>
      </c>
      <c r="L17" s="49">
        <f t="shared" si="0"/>
        <v>273.036</v>
      </c>
    </row>
    <row r="18" spans="4:12">
      <c r="D18" s="25" t="s">
        <v>68</v>
      </c>
      <c r="G18"/>
      <c r="H18" s="8" t="s">
        <v>59</v>
      </c>
      <c r="I18" s="8">
        <v>2027</v>
      </c>
      <c r="J18" s="8" t="s">
        <v>16</v>
      </c>
      <c r="L18" s="49">
        <f t="shared" si="0"/>
        <v>273.036</v>
      </c>
    </row>
    <row r="19" spans="4:12">
      <c r="D19" s="25" t="s">
        <v>68</v>
      </c>
      <c r="G19"/>
      <c r="H19" s="8" t="s">
        <v>59</v>
      </c>
      <c r="I19" s="8">
        <v>2028</v>
      </c>
      <c r="J19" s="8" t="s">
        <v>16</v>
      </c>
      <c r="L19" s="49">
        <f t="shared" si="0"/>
        <v>273.036</v>
      </c>
    </row>
    <row r="20" spans="4:12">
      <c r="D20" s="25" t="s">
        <v>68</v>
      </c>
      <c r="G20"/>
      <c r="H20" s="8" t="s">
        <v>59</v>
      </c>
      <c r="I20" s="8">
        <v>2029</v>
      </c>
      <c r="J20" s="8" t="s">
        <v>16</v>
      </c>
      <c r="L20" s="49">
        <f t="shared" si="0"/>
        <v>273.036</v>
      </c>
    </row>
    <row r="21" spans="4:12">
      <c r="D21" s="25" t="s">
        <v>68</v>
      </c>
      <c r="G21"/>
      <c r="H21" s="8" t="s">
        <v>59</v>
      </c>
      <c r="I21" s="8">
        <v>2030</v>
      </c>
      <c r="J21" s="8" t="s">
        <v>16</v>
      </c>
      <c r="L21" s="49">
        <f t="shared" si="0"/>
        <v>273.036</v>
      </c>
    </row>
    <row r="22" spans="4:12">
      <c r="D22" s="25" t="s">
        <v>68</v>
      </c>
      <c r="G22"/>
      <c r="H22" s="8" t="s">
        <v>59</v>
      </c>
      <c r="I22" s="8">
        <v>2031</v>
      </c>
      <c r="J22" s="8" t="s">
        <v>16</v>
      </c>
      <c r="L22" s="49">
        <f t="shared" ref="L22:L31" si="1">0.06*366*10^9*0.0373/10^6/3</f>
        <v>273.036</v>
      </c>
    </row>
    <row r="23" spans="4:12">
      <c r="D23" s="25" t="s">
        <v>68</v>
      </c>
      <c r="G23"/>
      <c r="H23" s="8" t="s">
        <v>59</v>
      </c>
      <c r="I23" s="8">
        <v>2032</v>
      </c>
      <c r="J23" s="8" t="s">
        <v>16</v>
      </c>
      <c r="L23" s="49">
        <f t="shared" si="1"/>
        <v>273.036</v>
      </c>
    </row>
    <row r="24" spans="4:12">
      <c r="D24" s="25" t="s">
        <v>68</v>
      </c>
      <c r="G24"/>
      <c r="H24" s="8" t="s">
        <v>59</v>
      </c>
      <c r="I24" s="8">
        <v>2033</v>
      </c>
      <c r="J24" s="8" t="s">
        <v>16</v>
      </c>
      <c r="L24" s="49">
        <f t="shared" si="1"/>
        <v>273.036</v>
      </c>
    </row>
    <row r="25" spans="4:12">
      <c r="D25" s="25" t="s">
        <v>68</v>
      </c>
      <c r="G25"/>
      <c r="H25" s="8" t="s">
        <v>59</v>
      </c>
      <c r="I25" s="8">
        <v>2034</v>
      </c>
      <c r="J25" s="8" t="s">
        <v>16</v>
      </c>
      <c r="L25" s="49">
        <f t="shared" si="1"/>
        <v>273.036</v>
      </c>
    </row>
    <row r="26" spans="4:12">
      <c r="D26" s="25" t="s">
        <v>68</v>
      </c>
      <c r="G26"/>
      <c r="H26" s="8" t="s">
        <v>59</v>
      </c>
      <c r="I26" s="8">
        <v>2035</v>
      </c>
      <c r="J26" s="8" t="s">
        <v>16</v>
      </c>
      <c r="L26" s="49">
        <f t="shared" si="1"/>
        <v>273.036</v>
      </c>
    </row>
    <row r="27" spans="4:12">
      <c r="D27" s="25" t="s">
        <v>68</v>
      </c>
      <c r="G27"/>
      <c r="H27" s="8" t="s">
        <v>59</v>
      </c>
      <c r="I27" s="8">
        <v>2036</v>
      </c>
      <c r="J27" s="8" t="s">
        <v>16</v>
      </c>
      <c r="L27" s="49">
        <f t="shared" si="1"/>
        <v>273.036</v>
      </c>
    </row>
    <row r="28" spans="4:12">
      <c r="D28" s="25" t="s">
        <v>68</v>
      </c>
      <c r="G28"/>
      <c r="H28" s="8" t="s">
        <v>59</v>
      </c>
      <c r="I28" s="8">
        <v>2037</v>
      </c>
      <c r="J28" s="8" t="s">
        <v>16</v>
      </c>
      <c r="L28" s="49">
        <f t="shared" si="1"/>
        <v>273.036</v>
      </c>
    </row>
    <row r="29" spans="4:12">
      <c r="D29" s="25" t="s">
        <v>68</v>
      </c>
      <c r="G29"/>
      <c r="H29" s="8" t="s">
        <v>59</v>
      </c>
      <c r="I29" s="8">
        <v>2038</v>
      </c>
      <c r="J29" s="8" t="s">
        <v>16</v>
      </c>
      <c r="L29" s="49">
        <f t="shared" si="1"/>
        <v>273.036</v>
      </c>
    </row>
    <row r="30" spans="4:12">
      <c r="D30" s="25" t="s">
        <v>68</v>
      </c>
      <c r="G30"/>
      <c r="H30" s="8" t="s">
        <v>59</v>
      </c>
      <c r="I30" s="8">
        <v>2039</v>
      </c>
      <c r="J30" s="8" t="s">
        <v>16</v>
      </c>
      <c r="L30" s="49">
        <f t="shared" si="1"/>
        <v>273.036</v>
      </c>
    </row>
    <row r="31" spans="4:12">
      <c r="D31" s="25" t="s">
        <v>68</v>
      </c>
      <c r="G31"/>
      <c r="H31" s="8" t="s">
        <v>59</v>
      </c>
      <c r="I31" s="8">
        <v>2040</v>
      </c>
      <c r="J31" s="8" t="s">
        <v>16</v>
      </c>
      <c r="L31" s="49">
        <f t="shared" si="1"/>
        <v>273.036</v>
      </c>
    </row>
    <row r="32" spans="4:12">
      <c r="D32" s="25" t="s">
        <v>68</v>
      </c>
      <c r="G32"/>
      <c r="H32" s="8" t="s">
        <v>59</v>
      </c>
      <c r="I32" s="8">
        <v>2041</v>
      </c>
      <c r="J32" s="8" t="s">
        <v>16</v>
      </c>
      <c r="L32" s="49">
        <f t="shared" ref="L32:L41" si="2">0.06*366*10^9*0.0373/10^6/3</f>
        <v>273.036</v>
      </c>
    </row>
    <row r="33" spans="4:12">
      <c r="D33" s="25" t="s">
        <v>68</v>
      </c>
      <c r="G33"/>
      <c r="H33" s="8" t="s">
        <v>59</v>
      </c>
      <c r="I33" s="8">
        <v>2042</v>
      </c>
      <c r="J33" s="8" t="s">
        <v>16</v>
      </c>
      <c r="L33" s="49">
        <f t="shared" si="2"/>
        <v>273.036</v>
      </c>
    </row>
    <row r="34" spans="4:12">
      <c r="D34" s="25" t="s">
        <v>68</v>
      </c>
      <c r="G34"/>
      <c r="H34" s="8" t="s">
        <v>59</v>
      </c>
      <c r="I34" s="8">
        <v>2043</v>
      </c>
      <c r="J34" s="8" t="s">
        <v>16</v>
      </c>
      <c r="L34" s="49">
        <f t="shared" si="2"/>
        <v>273.036</v>
      </c>
    </row>
    <row r="35" spans="4:12">
      <c r="D35" s="25" t="s">
        <v>68</v>
      </c>
      <c r="G35"/>
      <c r="H35" s="8" t="s">
        <v>59</v>
      </c>
      <c r="I35" s="8">
        <v>2044</v>
      </c>
      <c r="J35" s="8" t="s">
        <v>16</v>
      </c>
      <c r="L35" s="49">
        <f t="shared" si="2"/>
        <v>273.036</v>
      </c>
    </row>
    <row r="36" spans="4:12">
      <c r="D36" s="25" t="s">
        <v>68</v>
      </c>
      <c r="G36"/>
      <c r="H36" s="8" t="s">
        <v>59</v>
      </c>
      <c r="I36" s="8">
        <v>2045</v>
      </c>
      <c r="J36" s="8" t="s">
        <v>16</v>
      </c>
      <c r="L36" s="49">
        <f t="shared" si="2"/>
        <v>273.036</v>
      </c>
    </row>
    <row r="37" spans="4:12">
      <c r="D37" s="25" t="s">
        <v>68</v>
      </c>
      <c r="G37"/>
      <c r="H37" s="8" t="s">
        <v>59</v>
      </c>
      <c r="I37" s="8">
        <v>2046</v>
      </c>
      <c r="J37" s="8" t="s">
        <v>16</v>
      </c>
      <c r="L37" s="49">
        <f t="shared" si="2"/>
        <v>273.036</v>
      </c>
    </row>
    <row r="38" spans="4:12">
      <c r="D38" s="25" t="s">
        <v>68</v>
      </c>
      <c r="G38"/>
      <c r="H38" s="8" t="s">
        <v>59</v>
      </c>
      <c r="I38" s="8">
        <v>2047</v>
      </c>
      <c r="J38" s="8" t="s">
        <v>16</v>
      </c>
      <c r="L38" s="49">
        <f t="shared" si="2"/>
        <v>273.036</v>
      </c>
    </row>
    <row r="39" spans="4:12">
      <c r="D39" s="25" t="s">
        <v>68</v>
      </c>
      <c r="G39"/>
      <c r="H39" s="8" t="s">
        <v>59</v>
      </c>
      <c r="I39" s="8">
        <v>2048</v>
      </c>
      <c r="J39" s="8" t="s">
        <v>16</v>
      </c>
      <c r="L39" s="49">
        <f t="shared" si="2"/>
        <v>273.036</v>
      </c>
    </row>
    <row r="40" spans="4:12">
      <c r="D40" s="25" t="s">
        <v>68</v>
      </c>
      <c r="G40"/>
      <c r="H40" s="8" t="s">
        <v>59</v>
      </c>
      <c r="I40" s="8">
        <v>2049</v>
      </c>
      <c r="J40" s="8" t="s">
        <v>16</v>
      </c>
      <c r="L40" s="49">
        <f t="shared" si="2"/>
        <v>273.036</v>
      </c>
    </row>
    <row r="41" spans="4:12">
      <c r="D41" s="25" t="s">
        <v>68</v>
      </c>
      <c r="G41"/>
      <c r="H41" s="8" t="s">
        <v>59</v>
      </c>
      <c r="I41" s="8">
        <v>2050</v>
      </c>
      <c r="J41" s="8" t="s">
        <v>16</v>
      </c>
      <c r="L41" s="49">
        <f t="shared" si="2"/>
        <v>273.036</v>
      </c>
    </row>
    <row r="45" spans="14:14">
      <c r="N45" s="2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46" zoomScaleNormal="46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1.2727272727273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56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70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71</v>
      </c>
      <c r="G10" s="9" t="s">
        <v>9</v>
      </c>
      <c r="H10" s="8" t="s">
        <v>11</v>
      </c>
      <c r="I10" s="8" t="s">
        <v>57</v>
      </c>
      <c r="J10" s="10" t="s">
        <v>10</v>
      </c>
      <c r="K10" s="8" t="s">
        <v>5</v>
      </c>
      <c r="L10" s="10" t="s">
        <v>72</v>
      </c>
      <c r="M10" s="10" t="s">
        <v>73</v>
      </c>
      <c r="N10" s="10" t="s">
        <v>74</v>
      </c>
      <c r="O10" s="10" t="s">
        <v>75</v>
      </c>
      <c r="P10" s="10" t="s">
        <v>76</v>
      </c>
      <c r="Q10" s="10" t="s">
        <v>77</v>
      </c>
      <c r="R10" s="10" t="s">
        <v>78</v>
      </c>
      <c r="AJ10" s="10" t="s">
        <v>72</v>
      </c>
      <c r="AK10" s="10" t="s">
        <v>73</v>
      </c>
      <c r="AL10" s="10" t="s">
        <v>74</v>
      </c>
      <c r="AM10" s="10" t="s">
        <v>75</v>
      </c>
      <c r="AN10" s="10" t="s">
        <v>76</v>
      </c>
      <c r="AO10" s="10" t="s">
        <v>77</v>
      </c>
      <c r="AP10" s="10" t="s">
        <v>78</v>
      </c>
    </row>
    <row r="11" ht="16" spans="3:42">
      <c r="C11" s="43"/>
      <c r="D11" s="26"/>
      <c r="F11" s="8" t="s">
        <v>79</v>
      </c>
      <c r="G11" s="11" t="s">
        <v>59</v>
      </c>
      <c r="H11" t="s">
        <v>16</v>
      </c>
      <c r="J11" s="10">
        <v>2020</v>
      </c>
      <c r="K11" s="10" t="s">
        <v>80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80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4"/>
      <c r="D12" s="26"/>
      <c r="F12" s="8" t="s">
        <v>79</v>
      </c>
      <c r="G12" s="11" t="s">
        <v>59</v>
      </c>
      <c r="H12" t="s">
        <v>16</v>
      </c>
      <c r="J12" s="10">
        <v>2020</v>
      </c>
      <c r="K12" s="10" t="s">
        <v>81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81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26"/>
      <c r="F13" s="8" t="s">
        <v>79</v>
      </c>
      <c r="G13" s="11" t="s">
        <v>59</v>
      </c>
      <c r="H13" t="s">
        <v>16</v>
      </c>
      <c r="J13" s="10">
        <v>2020</v>
      </c>
      <c r="K13" s="10" t="s">
        <v>82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82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6"/>
      <c r="F14" s="8" t="s">
        <v>79</v>
      </c>
      <c r="G14" s="11" t="s">
        <v>59</v>
      </c>
      <c r="H14" t="s">
        <v>16</v>
      </c>
      <c r="J14" s="10">
        <v>2020</v>
      </c>
      <c r="K14" s="10" t="s">
        <v>83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83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26"/>
      <c r="F15" s="8" t="s">
        <v>79</v>
      </c>
      <c r="G15" s="11" t="s">
        <v>59</v>
      </c>
      <c r="H15" t="s">
        <v>16</v>
      </c>
      <c r="J15" s="10">
        <v>2020</v>
      </c>
      <c r="K15" s="10" t="s">
        <v>84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6">
        <v>32.6480421540679</v>
      </c>
      <c r="Q15" s="8">
        <f t="shared" si="7"/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85</v>
      </c>
      <c r="AJ15" s="47">
        <v>1</v>
      </c>
      <c r="AK15" s="47">
        <v>1</v>
      </c>
      <c r="AL15" s="47">
        <f t="shared" ref="AL15:AP15" si="12">AK15</f>
        <v>1</v>
      </c>
      <c r="AM15" s="47">
        <f t="shared" si="12"/>
        <v>1</v>
      </c>
      <c r="AN15" s="47">
        <f t="shared" si="12"/>
        <v>1</v>
      </c>
      <c r="AO15" s="47">
        <f t="shared" si="12"/>
        <v>1</v>
      </c>
      <c r="AP15" s="47">
        <f t="shared" si="12"/>
        <v>1</v>
      </c>
    </row>
    <row r="16" ht="16" spans="4:42">
      <c r="D16" s="26"/>
      <c r="F16" s="8" t="s">
        <v>79</v>
      </c>
      <c r="G16" s="11" t="s">
        <v>59</v>
      </c>
      <c r="H16" t="s">
        <v>16</v>
      </c>
      <c r="J16" s="10">
        <v>2020</v>
      </c>
      <c r="K16" s="10" t="s">
        <v>86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86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6"/>
      <c r="F17" s="8" t="s">
        <v>79</v>
      </c>
      <c r="G17" s="11" t="s">
        <v>59</v>
      </c>
      <c r="H17" t="s">
        <v>16</v>
      </c>
      <c r="J17" s="10">
        <v>2020</v>
      </c>
      <c r="K17" s="10" t="s">
        <v>87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87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26"/>
      <c r="F18" s="8" t="s">
        <v>79</v>
      </c>
      <c r="G18" s="11" t="s">
        <v>59</v>
      </c>
      <c r="H18" t="s">
        <v>16</v>
      </c>
      <c r="J18" s="10">
        <v>2020</v>
      </c>
      <c r="K18" s="10" t="s">
        <v>88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88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6"/>
      <c r="F19" s="8" t="s">
        <v>79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spans="4:42">
      <c r="D20" s="26"/>
      <c r="F20" s="8" t="s">
        <v>79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spans="4:42">
      <c r="D21" s="26"/>
      <c r="F21" s="8" t="s">
        <v>79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6"/>
      <c r="F22" s="8" t="s">
        <v>79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spans="4:42">
      <c r="D23" s="26"/>
      <c r="F23" s="8" t="s">
        <v>79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6">
        <v>19.7069732915769</v>
      </c>
      <c r="Q23" s="8">
        <f t="shared" si="7"/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6"/>
      <c r="F24" s="8" t="s">
        <v>79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6"/>
      <c r="F25" s="8" t="s">
        <v>79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spans="4:42">
      <c r="D26" s="26"/>
      <c r="F26" s="8" t="s">
        <v>79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spans="4:42">
      <c r="D27" s="26"/>
      <c r="F27" s="8" t="s">
        <v>79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6"/>
      <c r="F28" s="8" t="s">
        <v>79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6"/>
      <c r="F29" s="8" t="s">
        <v>79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79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6"/>
      <c r="F31" s="8" t="s">
        <v>79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6">
        <v>11.4214182519801</v>
      </c>
      <c r="Q31" s="8">
        <f t="shared" si="7"/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79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79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6"/>
      <c r="F34" s="8" t="s">
        <v>79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6"/>
      <c r="F35" s="8" t="s">
        <v>79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6"/>
      <c r="F36" s="8" t="s">
        <v>79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6"/>
      <c r="F37" s="8" t="s">
        <v>79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79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6"/>
      <c r="F39" s="8" t="s">
        <v>79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6">
        <v>15.8890492455002</v>
      </c>
      <c r="Q39" s="8">
        <f t="shared" si="7"/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79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79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6"/>
      <c r="F42" s="8" t="s">
        <v>79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6"/>
      <c r="F43" s="8" t="s">
        <v>79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6"/>
      <c r="F44" s="8" t="s">
        <v>79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6"/>
      <c r="F45" s="8" t="s">
        <v>79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79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6"/>
      <c r="F47" s="8" t="s">
        <v>79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6">
        <v>33.4415695838728</v>
      </c>
      <c r="Q47" s="8">
        <f t="shared" si="7"/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79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79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6"/>
      <c r="F50" s="8" t="s">
        <v>79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6"/>
      <c r="F51" s="8" t="s">
        <v>79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6"/>
      <c r="F52" s="8" t="s">
        <v>79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6"/>
      <c r="F53" s="8" t="s">
        <v>79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79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6"/>
      <c r="F55" s="8" t="s">
        <v>79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6">
        <v>15.9089159481644</v>
      </c>
      <c r="Q55" s="8">
        <f t="shared" si="7"/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79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79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6"/>
      <c r="F58" s="8" t="s">
        <v>79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6"/>
      <c r="F59" s="8" t="s">
        <v>79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6"/>
      <c r="F60" s="8" t="s">
        <v>79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6"/>
      <c r="F61" s="8" t="s">
        <v>79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79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6"/>
      <c r="F63" s="8" t="s">
        <v>79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6">
        <v>14.8479211677468</v>
      </c>
      <c r="Q63" s="8">
        <f t="shared" si="7"/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79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79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6"/>
      <c r="F66" s="8" t="s">
        <v>79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6"/>
      <c r="F67" s="8" t="s">
        <v>79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6"/>
      <c r="F68" s="8" t="s">
        <v>79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6"/>
      <c r="F69" s="8" t="s">
        <v>79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79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6"/>
      <c r="F71" s="8" t="s">
        <v>79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6">
        <v>21.7488630323972</v>
      </c>
      <c r="Q71" s="8">
        <f t="shared" si="7"/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79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79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6"/>
      <c r="F74" s="8" t="s">
        <v>79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6"/>
      <c r="F75" s="8" t="s">
        <v>79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6"/>
      <c r="F76" s="8" t="s">
        <v>79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spans="4:42">
      <c r="D77" s="26"/>
      <c r="F77" s="8" t="s">
        <v>79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6"/>
      <c r="F78" s="8" t="s">
        <v>79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spans="4:42">
      <c r="D79" s="26"/>
      <c r="F79" s="8" t="s">
        <v>79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6">
        <v>39.4144725716343</v>
      </c>
      <c r="Q79" s="8">
        <f t="shared" si="139"/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6"/>
      <c r="F80" s="8" t="s">
        <v>79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6"/>
      <c r="F81" s="8" t="s">
        <v>79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spans="4:42">
      <c r="D82" s="26"/>
      <c r="F82" s="8" t="s">
        <v>79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spans="4:42">
      <c r="D83" s="26"/>
      <c r="F83" s="8" t="s">
        <v>79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spans="4:42">
      <c r="D84" s="26"/>
      <c r="F84" s="8" t="s">
        <v>79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spans="4:42">
      <c r="D85" s="26"/>
      <c r="F85" s="8" t="s">
        <v>79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6"/>
      <c r="F86" s="8" t="s">
        <v>79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spans="4:42">
      <c r="D87" s="26"/>
      <c r="F87" s="8" t="s">
        <v>79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6">
        <v>54.8149638963283</v>
      </c>
      <c r="Q87" s="8">
        <f t="shared" si="139"/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6"/>
      <c r="F88" s="8" t="s">
        <v>79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6"/>
      <c r="F89" s="8" t="s">
        <v>79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spans="4:42">
      <c r="D90" s="26"/>
      <c r="F90" s="8" t="s">
        <v>79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spans="4:42">
      <c r="D91" s="26"/>
      <c r="F91" s="8" t="s">
        <v>79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spans="4:42">
      <c r="D92" s="26"/>
      <c r="F92" s="8" t="s">
        <v>79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spans="4:42">
      <c r="D93" s="26"/>
      <c r="F93" s="8" t="s">
        <v>79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6"/>
      <c r="F94" s="8" t="s">
        <v>79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spans="4:42">
      <c r="D95" s="26"/>
      <c r="F95" s="8" t="s">
        <v>79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6">
        <v>83.2574103686101</v>
      </c>
      <c r="Q95" s="8">
        <f t="shared" si="139"/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6"/>
      <c r="F96" s="8" t="s">
        <v>79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6"/>
      <c r="F97" s="8" t="s">
        <v>79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spans="4:42">
      <c r="D98" s="26"/>
      <c r="F98" s="8" t="s">
        <v>79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spans="4:42">
      <c r="D99" s="26"/>
      <c r="F99" s="8" t="s">
        <v>79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spans="4:42">
      <c r="D100" s="26"/>
      <c r="F100" s="8" t="s">
        <v>79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spans="4:42">
      <c r="D101" s="26"/>
      <c r="F101" s="8" t="s">
        <v>79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6"/>
      <c r="F102" s="8" t="s">
        <v>79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spans="4:42">
      <c r="D103" s="26"/>
      <c r="F103" s="8" t="s">
        <v>79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6">
        <v>109.265236718503</v>
      </c>
      <c r="Q103" s="8">
        <f t="shared" si="139"/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6"/>
      <c r="F104" s="8" t="s">
        <v>79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6"/>
      <c r="F105" s="8" t="s">
        <v>79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spans="4:42">
      <c r="D106" s="26"/>
      <c r="F106" s="8" t="s">
        <v>79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spans="4:42">
      <c r="D107" s="26"/>
      <c r="F107" s="8" t="s">
        <v>79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spans="4:42">
      <c r="D108" s="26"/>
      <c r="F108" s="8" t="s">
        <v>79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spans="4:42">
      <c r="D109" s="26"/>
      <c r="F109" s="8" t="s">
        <v>79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6"/>
      <c r="F110" s="8" t="s">
        <v>79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spans="4:42">
      <c r="D111" s="26"/>
      <c r="F111" s="8" t="s">
        <v>79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6">
        <v>139.925621671706</v>
      </c>
      <c r="Q111" s="8">
        <f t="shared" si="139"/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6"/>
      <c r="F112" s="8" t="s">
        <v>79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6"/>
      <c r="F113" s="8" t="s">
        <v>79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spans="4:42">
      <c r="D114" s="26"/>
      <c r="F114" s="8" t="s">
        <v>79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spans="4:42">
      <c r="D115" s="26"/>
      <c r="F115" s="8" t="s">
        <v>79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spans="4:42">
      <c r="D116" s="26"/>
      <c r="F116" s="8" t="s">
        <v>79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spans="4:42">
      <c r="D117" s="26"/>
      <c r="F117" s="8" t="s">
        <v>79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6"/>
      <c r="F118" s="8" t="s">
        <v>79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spans="4:42">
      <c r="D119" s="26"/>
      <c r="F119" s="8" t="s">
        <v>79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6">
        <v>168.720880023038</v>
      </c>
      <c r="Q119" s="8">
        <f t="shared" si="139"/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6"/>
      <c r="F120" s="8" t="s">
        <v>79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6"/>
      <c r="F121" s="8" t="s">
        <v>79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spans="4:42">
      <c r="D122" s="26"/>
      <c r="F122" s="8" t="s">
        <v>79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spans="4:42">
      <c r="D123" s="26"/>
      <c r="F123" s="8" t="s">
        <v>79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spans="4:42">
      <c r="D124" s="26"/>
      <c r="F124" s="8" t="s">
        <v>79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spans="4:42">
      <c r="D125" s="26"/>
      <c r="F125" s="8" t="s">
        <v>79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6"/>
      <c r="F126" s="8" t="s">
        <v>79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spans="4:42">
      <c r="D127" s="26"/>
      <c r="F127" s="8" t="s">
        <v>79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6">
        <v>214.988555688985</v>
      </c>
      <c r="Q127" s="8">
        <f t="shared" si="139"/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6"/>
      <c r="F128" s="8" t="s">
        <v>79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6"/>
      <c r="F129" s="8" t="s">
        <v>79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spans="4:42">
      <c r="D130" s="26"/>
      <c r="F130" s="8" t="s">
        <v>79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spans="4:42">
      <c r="D131" s="26"/>
      <c r="F131" s="8" t="s">
        <v>79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spans="4:42">
      <c r="D132" s="26"/>
      <c r="F132" s="8" t="s">
        <v>79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spans="4:42">
      <c r="D133" s="26"/>
      <c r="F133" s="8" t="s">
        <v>79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6"/>
      <c r="F134" s="8" t="s">
        <v>79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spans="4:42">
      <c r="D135" s="26"/>
      <c r="F135" s="8" t="s">
        <v>79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6">
        <v>236.55407512743</v>
      </c>
      <c r="Q135" s="8">
        <f t="shared" si="139"/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6"/>
      <c r="F136" s="8" t="s">
        <v>79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6"/>
      <c r="F137" s="8" t="s">
        <v>79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spans="4:42">
      <c r="D138" s="26"/>
      <c r="F138" s="8" t="s">
        <v>79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spans="4:42">
      <c r="D139" s="26"/>
      <c r="F139" s="8" t="s">
        <v>79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spans="4:42">
      <c r="D140" s="26"/>
      <c r="F140" s="8" t="s">
        <v>79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spans="4:42">
      <c r="D141" s="26"/>
      <c r="F141" s="8" t="s">
        <v>79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6"/>
      <c r="F142" s="8" t="s">
        <v>79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spans="4:42">
      <c r="D143" s="26"/>
      <c r="F143" s="8" t="s">
        <v>79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6">
        <v>280.893716956083</v>
      </c>
      <c r="Q143" s="8">
        <f t="shared" si="276"/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6"/>
      <c r="F144" s="8" t="s">
        <v>79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6"/>
      <c r="F145" s="8" t="s">
        <v>79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spans="4:42">
      <c r="D146" s="26"/>
      <c r="F146" s="8" t="s">
        <v>79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spans="4:42">
      <c r="D147" s="26"/>
      <c r="F147" s="8" t="s">
        <v>79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spans="4:42">
      <c r="D148" s="26"/>
      <c r="F148" s="8" t="s">
        <v>79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spans="4:42">
      <c r="D149" s="26"/>
      <c r="F149" s="8" t="s">
        <v>79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6"/>
      <c r="F150" s="8" t="s">
        <v>79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spans="4:42">
      <c r="D151" s="26"/>
      <c r="F151" s="8" t="s">
        <v>79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6">
        <v>325.350711196544</v>
      </c>
      <c r="Q151" s="8">
        <f t="shared" si="276"/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6"/>
      <c r="F152" s="8" t="s">
        <v>79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6"/>
      <c r="F153" s="8" t="s">
        <v>79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spans="4:42">
      <c r="D154" s="26"/>
      <c r="F154" s="8" t="s">
        <v>79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spans="4:42">
      <c r="D155" s="26"/>
      <c r="F155" s="8" t="s">
        <v>79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spans="4:42">
      <c r="D156" s="26"/>
      <c r="F156" s="8" t="s">
        <v>79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spans="4:42">
      <c r="D157" s="26"/>
      <c r="F157" s="8" t="s">
        <v>79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6"/>
      <c r="F158" s="8" t="s">
        <v>79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spans="4:42">
      <c r="D159" s="26"/>
      <c r="F159" s="8" t="s">
        <v>79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6">
        <v>371.601571527718</v>
      </c>
      <c r="Q159" s="8">
        <f t="shared" si="276"/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6"/>
      <c r="F160" s="8" t="s">
        <v>79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6"/>
      <c r="F161" s="8" t="s">
        <v>79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spans="4:42">
      <c r="D162" s="26"/>
      <c r="F162" s="8" t="s">
        <v>79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spans="4:42">
      <c r="D163" s="26"/>
      <c r="F163" s="8" t="s">
        <v>79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spans="4:42">
      <c r="D164" s="26"/>
      <c r="F164" s="8" t="s">
        <v>79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spans="4:42">
      <c r="D165" s="26"/>
      <c r="F165" s="8" t="s">
        <v>79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6"/>
      <c r="F166" s="8" t="s">
        <v>79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spans="4:42">
      <c r="D167" s="26"/>
      <c r="F167" s="8" t="s">
        <v>79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6">
        <v>419.476458136789</v>
      </c>
      <c r="Q167" s="8">
        <f t="shared" si="276"/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6"/>
      <c r="F168" s="8" t="s">
        <v>79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6"/>
      <c r="F169" s="8" t="s">
        <v>79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spans="4:42">
      <c r="D170" s="26"/>
      <c r="F170" s="8" t="s">
        <v>79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spans="4:42">
      <c r="D171" s="26"/>
      <c r="F171" s="8" t="s">
        <v>79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spans="4:42">
      <c r="D172" s="26"/>
      <c r="F172" s="8" t="s">
        <v>79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spans="4:42">
      <c r="D173" s="26"/>
      <c r="F173" s="8" t="s">
        <v>79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6"/>
      <c r="F174" s="8" t="s">
        <v>79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spans="4:42">
      <c r="D175" s="26"/>
      <c r="F175" s="8" t="s">
        <v>79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6">
        <v>469.36069787761</v>
      </c>
      <c r="Q175" s="8">
        <f t="shared" si="276"/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6"/>
      <c r="F176" s="8" t="s">
        <v>79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6"/>
      <c r="F177" s="8" t="s">
        <v>79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spans="4:42">
      <c r="D178" s="26"/>
      <c r="F178" s="8" t="s">
        <v>79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spans="4:42">
      <c r="D179" s="26"/>
      <c r="F179" s="8" t="s">
        <v>79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spans="4:42">
      <c r="D180" s="26"/>
      <c r="F180" s="8" t="s">
        <v>79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spans="4:42">
      <c r="D181" s="26"/>
      <c r="F181" s="8" t="s">
        <v>79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6"/>
      <c r="F182" s="8" t="s">
        <v>79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spans="4:42">
      <c r="D183" s="26"/>
      <c r="F183" s="8" t="s">
        <v>79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6">
        <v>476.373389022318</v>
      </c>
      <c r="Q183" s="8">
        <f t="shared" si="276"/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6"/>
      <c r="F184" s="8" t="s">
        <v>79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6"/>
      <c r="F185" s="8" t="s">
        <v>79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spans="4:42">
      <c r="D186" s="26"/>
      <c r="F186" s="8" t="s">
        <v>79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spans="4:42">
      <c r="D187" s="26"/>
      <c r="F187" s="8" t="s">
        <v>79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spans="4:42">
      <c r="D188" s="26"/>
      <c r="F188" s="8" t="s">
        <v>79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spans="4:42">
      <c r="D189" s="26"/>
      <c r="F189" s="8" t="s">
        <v>79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6"/>
      <c r="F190" s="8" t="s">
        <v>79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spans="4:42">
      <c r="D191" s="26"/>
      <c r="F191" s="8" t="s">
        <v>79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6">
        <v>483.902768071994</v>
      </c>
      <c r="Q191" s="8">
        <f t="shared" si="276"/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6"/>
      <c r="F192" s="8" t="s">
        <v>79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6"/>
      <c r="F193" s="8" t="s">
        <v>79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spans="4:42">
      <c r="D194" s="26"/>
      <c r="F194" s="8" t="s">
        <v>79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spans="4:42">
      <c r="D195" s="26"/>
      <c r="F195" s="8" t="s">
        <v>79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spans="4:42">
      <c r="D196" s="26"/>
      <c r="F196" s="8" t="s">
        <v>79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spans="4:42">
      <c r="D197" s="26"/>
      <c r="F197" s="8" t="s">
        <v>79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6"/>
      <c r="F198" s="8" t="s">
        <v>79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spans="4:42">
      <c r="D199" s="26"/>
      <c r="F199" s="8" t="s">
        <v>79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6">
        <v>487.068991974082</v>
      </c>
      <c r="Q199" s="8">
        <f t="shared" si="276"/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6"/>
      <c r="F200" s="8" t="s">
        <v>79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6"/>
      <c r="F201" s="8" t="s">
        <v>79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spans="4:42">
      <c r="D202" s="26"/>
      <c r="F202" s="8" t="s">
        <v>79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spans="4:42">
      <c r="D203" s="26"/>
      <c r="F203" s="8" t="s">
        <v>79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spans="4:42">
      <c r="D204" s="26"/>
      <c r="F204" s="8" t="s">
        <v>79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spans="4:42">
      <c r="D205" s="26"/>
      <c r="F205" s="8" t="s">
        <v>79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6"/>
      <c r="F206" s="8" t="s">
        <v>79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spans="4:42">
      <c r="D207" s="26"/>
      <c r="F207" s="8" t="s">
        <v>79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6">
        <v>485.892112924406</v>
      </c>
      <c r="Q207" s="8">
        <f t="shared" ref="Q207:Q255" si="458"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6"/>
      <c r="F208" s="8" t="s">
        <v>79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6"/>
      <c r="F209" s="8" t="s">
        <v>79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spans="4:42">
      <c r="D210" s="26"/>
      <c r="F210" s="8" t="s">
        <v>79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spans="4:42">
      <c r="D211" s="26"/>
      <c r="F211" s="8" t="s">
        <v>79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spans="4:42">
      <c r="D212" s="26"/>
      <c r="F212" s="8" t="s">
        <v>79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spans="4:42">
      <c r="D213" s="26"/>
      <c r="F213" s="8" t="s">
        <v>79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6"/>
      <c r="F214" s="8" t="s">
        <v>79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spans="4:42">
      <c r="D215" s="26"/>
      <c r="F215" s="8" t="s">
        <v>79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6">
        <v>487.173443017999</v>
      </c>
      <c r="Q215" s="8">
        <f t="shared" si="458"/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6"/>
      <c r="F216" s="8" t="s">
        <v>79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6"/>
      <c r="F217" s="8" t="s">
        <v>79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spans="4:42">
      <c r="D218" s="26"/>
      <c r="F218" s="8" t="s">
        <v>79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spans="4:42">
      <c r="D219" s="26"/>
      <c r="F219" s="8" t="s">
        <v>79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spans="4:42">
      <c r="D220" s="26"/>
      <c r="F220" s="8" t="s">
        <v>79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spans="4:42">
      <c r="D221" s="26"/>
      <c r="F221" s="8" t="s">
        <v>79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6"/>
      <c r="F222" s="8" t="s">
        <v>79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spans="4:42">
      <c r="D223" s="26"/>
      <c r="F223" s="8" t="s">
        <v>79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6">
        <v>494.765289310295</v>
      </c>
      <c r="Q223" s="8">
        <f t="shared" si="458"/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6"/>
      <c r="F224" s="8" t="s">
        <v>79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6"/>
      <c r="F225" s="8" t="s">
        <v>79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spans="4:42">
      <c r="D226" s="26"/>
      <c r="F226" s="8" t="s">
        <v>79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spans="4:42">
      <c r="D227" s="26"/>
      <c r="F227" s="8" t="s">
        <v>79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spans="4:42">
      <c r="D228" s="26"/>
      <c r="F228" s="8" t="s">
        <v>79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spans="4:42">
      <c r="D229" s="26"/>
      <c r="F229" s="8" t="s">
        <v>79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6"/>
      <c r="F230" s="8" t="s">
        <v>79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spans="4:42">
      <c r="D231" s="26"/>
      <c r="F231" s="8" t="s">
        <v>79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6">
        <v>501.613111844492</v>
      </c>
      <c r="Q231" s="8">
        <f t="shared" si="458"/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6"/>
      <c r="F232" s="8" t="s">
        <v>79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6"/>
      <c r="F233" s="8" t="s">
        <v>79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spans="4:42">
      <c r="D234" s="26"/>
      <c r="F234" s="8" t="s">
        <v>79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spans="4:42">
      <c r="D235" s="26"/>
      <c r="F235" s="8" t="s">
        <v>79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spans="4:42">
      <c r="D236" s="26"/>
      <c r="F236" s="8" t="s">
        <v>79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spans="4:42">
      <c r="D237" s="26"/>
      <c r="F237" s="8" t="s">
        <v>79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6"/>
      <c r="F238" s="8" t="s">
        <v>79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spans="4:42">
      <c r="D239" s="26"/>
      <c r="F239" s="8" t="s">
        <v>79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6">
        <v>508.684348705544</v>
      </c>
      <c r="Q239" s="8">
        <f t="shared" si="458"/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6"/>
      <c r="F240" s="8" t="s">
        <v>79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6"/>
      <c r="F241" s="8" t="s">
        <v>79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spans="4:42">
      <c r="D242" s="26"/>
      <c r="F242" s="8" t="s">
        <v>79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spans="4:42">
      <c r="D243" s="26"/>
      <c r="F243" s="8" t="s">
        <v>79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spans="4:42">
      <c r="D244" s="26"/>
      <c r="F244" s="8" t="s">
        <v>79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spans="4:42">
      <c r="D245" s="26"/>
      <c r="F245" s="8" t="s">
        <v>79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6"/>
      <c r="F246" s="8" t="s">
        <v>79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spans="4:42">
      <c r="D247" s="26"/>
      <c r="F247" s="8" t="s">
        <v>79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6">
        <v>515.258666920086</v>
      </c>
      <c r="Q247" s="8">
        <f t="shared" si="458"/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6"/>
      <c r="F248" s="8" t="s">
        <v>79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6"/>
      <c r="F249" s="8" t="s">
        <v>79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spans="4:42">
      <c r="D250" s="26"/>
      <c r="F250" s="8" t="s">
        <v>79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spans="4:42">
      <c r="D251" s="26"/>
      <c r="F251" s="8" t="s">
        <v>79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spans="4:42">
      <c r="D252" s="26"/>
      <c r="F252" s="8" t="s">
        <v>79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spans="4:42">
      <c r="D253" s="26"/>
      <c r="F253" s="8" t="s">
        <v>79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6"/>
      <c r="F254" s="8" t="s">
        <v>79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spans="4:42">
      <c r="D255" s="26"/>
      <c r="F255" s="8" t="s">
        <v>79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6">
        <v>521.632096725702</v>
      </c>
      <c r="Q255" s="8">
        <f t="shared" si="458"/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6"/>
      <c r="F256" s="8" t="s">
        <v>79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6"/>
      <c r="F257" s="8" t="s">
        <v>79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spans="4:42">
      <c r="D258" s="26"/>
      <c r="F258" s="8" t="s">
        <v>79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89</v>
      </c>
      <c r="X294" t="s">
        <v>90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30" customWidth="1"/>
    <col min="2" max="2" width="22.5454545454545" style="30" customWidth="1"/>
    <col min="3" max="3" width="12.7272727272727" style="30" customWidth="1"/>
    <col min="4" max="4" width="14.2727272727273" style="30" customWidth="1"/>
    <col min="5" max="5" width="8" style="30" customWidth="1"/>
    <col min="6" max="6" width="8.18181818181818" style="30" customWidth="1"/>
    <col min="7" max="7" width="13.4545454545455" style="30" customWidth="1"/>
    <col min="8" max="14" width="12.8181818181818"/>
    <col min="18" max="18" width="12.8181818181818"/>
    <col min="19" max="20" width="13.1818181818182" style="30" customWidth="1"/>
    <col min="21" max="21" width="12.3636363636364" style="30" customWidth="1"/>
    <col min="22" max="22" width="51.8181818181818" style="30" customWidth="1"/>
    <col min="23" max="24" width="12.8181818181818"/>
  </cols>
  <sheetData>
    <row r="1" spans="1:1">
      <c r="A1" s="30" t="s">
        <v>91</v>
      </c>
    </row>
    <row r="3" spans="2:2">
      <c r="B3" s="31"/>
    </row>
    <row r="4" spans="2:3">
      <c r="B4" s="31"/>
      <c r="C4" s="31" t="s">
        <v>92</v>
      </c>
    </row>
    <row r="5" spans="3:3">
      <c r="C5" s="31" t="s">
        <v>93</v>
      </c>
    </row>
    <row r="6" spans="3:22">
      <c r="C6" s="32"/>
      <c r="S6" s="37" t="s">
        <v>94</v>
      </c>
      <c r="T6" s="37" t="s">
        <v>95</v>
      </c>
      <c r="U6" s="37" t="s">
        <v>96</v>
      </c>
      <c r="V6" s="33" t="s">
        <v>97</v>
      </c>
    </row>
    <row r="7" spans="4:22">
      <c r="D7" s="10"/>
      <c r="F7" s="30" t="s">
        <v>98</v>
      </c>
      <c r="I7" s="30"/>
      <c r="J7" s="30"/>
      <c r="K7" s="30"/>
      <c r="L7" s="30"/>
      <c r="M7" s="30"/>
      <c r="N7" s="30"/>
      <c r="S7" s="38">
        <v>0</v>
      </c>
      <c r="T7" s="38">
        <v>0</v>
      </c>
      <c r="U7" s="30">
        <v>3</v>
      </c>
      <c r="V7" s="30" t="s">
        <v>99</v>
      </c>
    </row>
    <row r="8" spans="19:22">
      <c r="S8" s="38">
        <v>2</v>
      </c>
      <c r="T8" s="38">
        <v>0</v>
      </c>
      <c r="U8" s="30">
        <v>4</v>
      </c>
      <c r="V8" s="30" t="s">
        <v>100</v>
      </c>
    </row>
    <row r="9" spans="19:22">
      <c r="S9" s="38">
        <v>0</v>
      </c>
      <c r="T9" s="38">
        <v>0</v>
      </c>
      <c r="U9" s="30">
        <v>3</v>
      </c>
      <c r="V9" s="30" t="s">
        <v>101</v>
      </c>
    </row>
    <row r="10" spans="19:20">
      <c r="S10" s="38"/>
      <c r="T10" s="38"/>
    </row>
    <row r="11" spans="3:20">
      <c r="C11" s="33" t="s">
        <v>3</v>
      </c>
      <c r="D11" s="34" t="s">
        <v>11</v>
      </c>
      <c r="E11" s="35" t="s">
        <v>39</v>
      </c>
      <c r="F11" s="34" t="s">
        <v>10</v>
      </c>
      <c r="G11" s="32" t="s">
        <v>5</v>
      </c>
      <c r="H11" s="10" t="s">
        <v>72</v>
      </c>
      <c r="I11" s="10" t="s">
        <v>73</v>
      </c>
      <c r="J11" s="10" t="s">
        <v>74</v>
      </c>
      <c r="K11" s="10" t="s">
        <v>75</v>
      </c>
      <c r="L11" s="10" t="s">
        <v>76</v>
      </c>
      <c r="M11" s="10" t="s">
        <v>77</v>
      </c>
      <c r="N11" s="10" t="s">
        <v>78</v>
      </c>
      <c r="S11" s="38"/>
      <c r="T11" s="38"/>
    </row>
    <row r="12" spans="3:38">
      <c r="C12" s="30" t="s">
        <v>102</v>
      </c>
      <c r="D12" t="s">
        <v>16</v>
      </c>
      <c r="E12">
        <v>1</v>
      </c>
      <c r="F12" s="10">
        <v>2020</v>
      </c>
      <c r="G12" s="10" t="s">
        <v>103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9">
        <v>17.2803422354212</v>
      </c>
      <c r="AE12" s="10" t="s">
        <v>104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88</v>
      </c>
      <c r="H13" s="8"/>
      <c r="I13" s="8"/>
      <c r="J13" s="8"/>
      <c r="K13" s="8"/>
      <c r="L13" s="36"/>
      <c r="M13" s="8"/>
      <c r="N13" s="36"/>
      <c r="Y13" s="39">
        <v>2.96037184697624</v>
      </c>
      <c r="AE13" s="10" t="s">
        <v>88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103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9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88</v>
      </c>
      <c r="H15" s="8"/>
      <c r="I15" s="8"/>
      <c r="J15" s="8"/>
      <c r="K15" s="8"/>
      <c r="L15" s="36"/>
      <c r="M15" s="8"/>
      <c r="N15" s="36"/>
      <c r="Y15" s="39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103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9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88</v>
      </c>
      <c r="H17" s="8"/>
      <c r="I17" s="8"/>
      <c r="J17" s="8"/>
      <c r="K17" s="8"/>
      <c r="L17" s="36"/>
      <c r="M17" s="8"/>
      <c r="N17" s="36"/>
      <c r="Y17" s="39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103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9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88</v>
      </c>
      <c r="H19" s="8"/>
      <c r="I19" s="8"/>
      <c r="J19" s="8"/>
      <c r="K19" s="8"/>
      <c r="L19" s="36"/>
      <c r="M19" s="8"/>
      <c r="N19" s="36"/>
      <c r="Y19" s="39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103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9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88</v>
      </c>
      <c r="H21" s="8"/>
      <c r="I21" s="8"/>
      <c r="J21" s="8"/>
      <c r="K21" s="8"/>
      <c r="L21" s="36"/>
      <c r="M21" s="8"/>
      <c r="N21" s="36"/>
      <c r="Y21" s="39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103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9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88</v>
      </c>
      <c r="H23" s="8"/>
      <c r="I23" s="8"/>
      <c r="J23" s="8"/>
      <c r="K23" s="8"/>
      <c r="L23" s="36"/>
      <c r="M23" s="8"/>
      <c r="N23" s="36"/>
      <c r="Y23" s="39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103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9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88</v>
      </c>
      <c r="H25" s="8"/>
      <c r="I25" s="8"/>
      <c r="J25" s="8"/>
      <c r="K25" s="8"/>
      <c r="L25" s="36"/>
      <c r="M25" s="8"/>
      <c r="N25" s="36"/>
      <c r="Y25" s="39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103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9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88</v>
      </c>
      <c r="H27" s="8"/>
      <c r="I27" s="8"/>
      <c r="J27" s="8"/>
      <c r="K27" s="8"/>
      <c r="L27" s="36"/>
      <c r="M27" s="8"/>
      <c r="N27" s="36"/>
      <c r="Y27" s="39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103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9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88</v>
      </c>
      <c r="H29" s="8"/>
      <c r="I29" s="8"/>
      <c r="J29" s="8"/>
      <c r="K29" s="8"/>
      <c r="L29" s="36"/>
      <c r="M29" s="8"/>
      <c r="N29" s="36"/>
      <c r="Y29" s="39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103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9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88</v>
      </c>
      <c r="H31" s="8"/>
      <c r="I31" s="8"/>
      <c r="J31" s="8"/>
      <c r="K31" s="8"/>
      <c r="L31" s="36"/>
      <c r="M31" s="8"/>
      <c r="N31" s="36"/>
      <c r="Y31" s="39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103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9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88</v>
      </c>
      <c r="H33" s="8"/>
      <c r="I33" s="8"/>
      <c r="J33" s="8"/>
      <c r="K33" s="8"/>
      <c r="L33" s="36"/>
      <c r="M33" s="8"/>
      <c r="N33" s="36"/>
      <c r="Y33" s="39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103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9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88</v>
      </c>
      <c r="H35" s="8"/>
      <c r="I35" s="8"/>
      <c r="J35" s="8"/>
      <c r="K35" s="8"/>
      <c r="L35" s="36"/>
      <c r="M35" s="8"/>
      <c r="N35" s="36"/>
      <c r="Y35" s="39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103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9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88</v>
      </c>
      <c r="H37" s="8"/>
      <c r="I37" s="8"/>
      <c r="J37" s="8"/>
      <c r="K37" s="8"/>
      <c r="L37" s="36"/>
      <c r="M37" s="8"/>
      <c r="N37" s="36"/>
      <c r="Y37" s="39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103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9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88</v>
      </c>
      <c r="H39" s="8"/>
      <c r="I39" s="8"/>
      <c r="J39" s="8"/>
      <c r="K39" s="8"/>
      <c r="L39" s="36"/>
      <c r="M39" s="8"/>
      <c r="N39" s="36"/>
      <c r="Y39" s="39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103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9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88</v>
      </c>
      <c r="H41" s="8"/>
      <c r="I41" s="8"/>
      <c r="J41" s="8"/>
      <c r="K41" s="8"/>
      <c r="L41" s="36"/>
      <c r="M41" s="8"/>
      <c r="N41" s="36"/>
      <c r="Y41" s="39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103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9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88</v>
      </c>
      <c r="H43" s="8"/>
      <c r="I43" s="8"/>
      <c r="J43" s="8"/>
      <c r="K43" s="8"/>
      <c r="L43" s="36"/>
      <c r="M43" s="8"/>
      <c r="N43" s="36"/>
      <c r="Y43" s="39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103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9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88</v>
      </c>
      <c r="H45" s="8"/>
      <c r="I45" s="8"/>
      <c r="J45" s="8"/>
      <c r="K45" s="8"/>
      <c r="L45" s="36"/>
      <c r="M45" s="8"/>
      <c r="N45" s="36"/>
      <c r="Y45" s="39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103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9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88</v>
      </c>
      <c r="H47" s="8"/>
      <c r="I47" s="8"/>
      <c r="J47" s="8"/>
      <c r="K47" s="8"/>
      <c r="L47" s="36"/>
      <c r="M47" s="8"/>
      <c r="N47" s="36"/>
      <c r="Y47" s="39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103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9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88</v>
      </c>
      <c r="H49" s="8"/>
      <c r="I49" s="8"/>
      <c r="J49" s="8"/>
      <c r="K49" s="8"/>
      <c r="L49" s="36"/>
      <c r="M49" s="8"/>
      <c r="N49" s="36"/>
      <c r="Y49" s="39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103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9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88</v>
      </c>
      <c r="H51" s="8"/>
      <c r="I51" s="8"/>
      <c r="J51" s="8"/>
      <c r="K51" s="8"/>
      <c r="L51" s="36"/>
      <c r="M51" s="8"/>
      <c r="N51" s="36"/>
      <c r="Y51" s="39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103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9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88</v>
      </c>
      <c r="H53" s="8"/>
      <c r="I53" s="8"/>
      <c r="J53" s="8"/>
      <c r="K53" s="8"/>
      <c r="L53" s="36"/>
      <c r="M53" s="8"/>
      <c r="N53" s="36"/>
      <c r="Y53" s="39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103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9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88</v>
      </c>
      <c r="H55" s="8"/>
      <c r="I55" s="8"/>
      <c r="J55" s="8"/>
      <c r="K55" s="8"/>
      <c r="L55" s="36"/>
      <c r="M55" s="8"/>
      <c r="N55" s="36"/>
      <c r="Y55" s="39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103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9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88</v>
      </c>
      <c r="H57" s="8"/>
      <c r="I57" s="8"/>
      <c r="J57" s="8"/>
      <c r="K57" s="8"/>
      <c r="L57" s="36"/>
      <c r="M57" s="8"/>
      <c r="N57" s="36"/>
      <c r="Y57" s="39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103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9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88</v>
      </c>
      <c r="H59" s="8"/>
      <c r="I59" s="8"/>
      <c r="J59" s="8"/>
      <c r="K59" s="8"/>
      <c r="L59" s="36"/>
      <c r="M59" s="8"/>
      <c r="N59" s="36"/>
      <c r="Y59" s="39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103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9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88</v>
      </c>
      <c r="H61" s="8"/>
      <c r="I61" s="8"/>
      <c r="J61" s="8"/>
      <c r="K61" s="8"/>
      <c r="L61" s="36"/>
      <c r="M61" s="8"/>
      <c r="N61" s="36"/>
      <c r="Y61" s="39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103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9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88</v>
      </c>
      <c r="H63" s="8"/>
      <c r="I63" s="8"/>
      <c r="J63" s="8"/>
      <c r="K63" s="8"/>
      <c r="L63" s="36"/>
      <c r="M63" s="8"/>
      <c r="N63" s="36"/>
      <c r="Y63" s="39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103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9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88</v>
      </c>
      <c r="H65" s="8"/>
      <c r="I65" s="8"/>
      <c r="J65" s="8"/>
      <c r="K65" s="8"/>
      <c r="L65" s="36"/>
      <c r="M65" s="8"/>
      <c r="N65" s="36"/>
      <c r="Y65" s="39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103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9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88</v>
      </c>
      <c r="H67" s="8"/>
      <c r="I67" s="8"/>
      <c r="J67" s="8"/>
      <c r="K67" s="8"/>
      <c r="L67" s="36"/>
      <c r="M67" s="8"/>
      <c r="N67" s="36"/>
      <c r="Y67" s="39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103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9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88</v>
      </c>
      <c r="H69" s="8"/>
      <c r="I69" s="8"/>
      <c r="J69" s="8"/>
      <c r="K69" s="8"/>
      <c r="L69" s="36"/>
      <c r="M69" s="8"/>
      <c r="N69" s="36"/>
      <c r="Y69" s="39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103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9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88</v>
      </c>
      <c r="H71" s="8"/>
      <c r="I71" s="8"/>
      <c r="J71" s="8"/>
      <c r="K71" s="8"/>
      <c r="L71" s="36"/>
      <c r="M71" s="8"/>
      <c r="N71" s="36"/>
      <c r="Y71" s="39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103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9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88</v>
      </c>
      <c r="S73"/>
      <c r="T73"/>
      <c r="U73"/>
      <c r="V73"/>
      <c r="Y73" s="39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40">
        <v>6.42451266018719</v>
      </c>
      <c r="S77" s="41">
        <v>14.1664769825666</v>
      </c>
      <c r="T77" s="41">
        <v>0.393270645428367</v>
      </c>
      <c r="U77" s="41">
        <v>0.287616990640749</v>
      </c>
      <c r="V77" s="41">
        <v>3.95968322534197</v>
      </c>
      <c r="W77" s="40">
        <v>4.71349665586754</v>
      </c>
      <c r="X77" s="40">
        <v>2.96037184697624</v>
      </c>
    </row>
    <row r="78" spans="18:24">
      <c r="R78" s="40"/>
      <c r="S78" s="41"/>
      <c r="T78" s="41"/>
      <c r="U78" s="41"/>
      <c r="V78" s="41"/>
      <c r="W78" s="40"/>
      <c r="X78" s="40"/>
    </row>
    <row r="79" spans="18:24">
      <c r="R79" s="40">
        <v>6.4563569438445</v>
      </c>
      <c r="S79" s="41">
        <v>14.6182300434917</v>
      </c>
      <c r="T79" s="41">
        <v>0.395471517278618</v>
      </c>
      <c r="U79" s="41">
        <v>0.291202303815695</v>
      </c>
      <c r="V79" s="41">
        <v>4.30122723182145</v>
      </c>
      <c r="W79" s="40">
        <v>4.68402875809936</v>
      </c>
      <c r="X79" s="40">
        <v>3.31228333031677</v>
      </c>
    </row>
    <row r="80" spans="18:24">
      <c r="R80" s="40"/>
      <c r="S80" s="41"/>
      <c r="T80" s="41"/>
      <c r="U80" s="41"/>
      <c r="V80" s="41"/>
      <c r="W80" s="40"/>
      <c r="X80" s="40"/>
    </row>
    <row r="81" spans="18:24">
      <c r="R81" s="40">
        <v>7.00943092872571</v>
      </c>
      <c r="S81" s="41">
        <v>19.958579268049</v>
      </c>
      <c r="T81" s="41">
        <v>0.888262780057593</v>
      </c>
      <c r="U81" s="41">
        <v>0.289877609791217</v>
      </c>
      <c r="V81" s="41">
        <v>3.85559364650827</v>
      </c>
      <c r="W81" s="40">
        <v>5.65085291936644</v>
      </c>
      <c r="X81" s="40">
        <v>3.1005795161843</v>
      </c>
    </row>
    <row r="82" spans="18:24">
      <c r="R82" s="40"/>
      <c r="S82" s="41"/>
      <c r="T82" s="41"/>
      <c r="U82" s="41"/>
      <c r="V82" s="41"/>
      <c r="W82" s="40"/>
      <c r="X82" s="40"/>
    </row>
    <row r="83" spans="18:24">
      <c r="R83" s="40">
        <v>6.49451212023037</v>
      </c>
      <c r="S83" s="41">
        <v>15.5981236367135</v>
      </c>
      <c r="T83" s="41">
        <v>0.98942400935925</v>
      </c>
      <c r="U83" s="41">
        <v>0.283107748740101</v>
      </c>
      <c r="V83" s="41">
        <v>5.31878555435566</v>
      </c>
      <c r="W83" s="40">
        <v>5.62421229661627</v>
      </c>
      <c r="X83" s="40">
        <v>2.73762883012959</v>
      </c>
    </row>
    <row r="84" spans="18:24">
      <c r="R84" s="40"/>
      <c r="S84" s="41"/>
      <c r="T84" s="41"/>
      <c r="U84" s="41"/>
      <c r="V84" s="41"/>
      <c r="W84" s="40"/>
      <c r="X84" s="40"/>
    </row>
    <row r="85" spans="18:24">
      <c r="R85" s="40">
        <v>6.53282399208064</v>
      </c>
      <c r="S85" s="41">
        <v>13.5893658560691</v>
      </c>
      <c r="T85" s="41">
        <v>0.732784316774657</v>
      </c>
      <c r="U85" s="41">
        <v>0.224409071418287</v>
      </c>
      <c r="V85" s="41">
        <v>6.91987435205185</v>
      </c>
      <c r="W85" s="40">
        <v>5.7264189272858</v>
      </c>
      <c r="X85" s="40">
        <v>3.0201664262167</v>
      </c>
    </row>
    <row r="86" spans="18:24">
      <c r="R86" s="40"/>
      <c r="S86" s="41"/>
      <c r="T86" s="41"/>
      <c r="U86" s="41"/>
      <c r="V86" s="41"/>
      <c r="W86" s="40"/>
      <c r="X86" s="40"/>
    </row>
    <row r="87" spans="18:24">
      <c r="R87" s="40">
        <v>4.47860497480204</v>
      </c>
      <c r="S87" s="41">
        <v>13.6242838397768</v>
      </c>
      <c r="T87" s="41">
        <v>0.566754998920086</v>
      </c>
      <c r="U87" s="41">
        <v>0.277930136357091</v>
      </c>
      <c r="V87" s="41">
        <v>3.97669345212384</v>
      </c>
      <c r="W87" s="40">
        <v>4.72844469042477</v>
      </c>
      <c r="X87" s="40">
        <v>2.1572082074514</v>
      </c>
    </row>
    <row r="88" spans="18:24">
      <c r="R88" s="40"/>
      <c r="S88" s="41"/>
      <c r="T88" s="41"/>
      <c r="U88" s="41"/>
      <c r="V88" s="41"/>
      <c r="W88" s="40"/>
      <c r="X88" s="40"/>
    </row>
    <row r="89" spans="18:24">
      <c r="R89" s="40">
        <v>3.96078837293016</v>
      </c>
      <c r="S89" s="41">
        <v>13.3610547705904</v>
      </c>
      <c r="T89" s="41">
        <v>0.557628822174224</v>
      </c>
      <c r="U89" s="41">
        <v>0.259565860655148</v>
      </c>
      <c r="V89" s="41">
        <v>4.24127897408208</v>
      </c>
      <c r="W89" s="40">
        <v>4.77349832973363</v>
      </c>
      <c r="X89" s="40">
        <v>1.8188002613031</v>
      </c>
    </row>
    <row r="90" spans="18:24">
      <c r="R90" s="40"/>
      <c r="S90" s="41"/>
      <c r="T90" s="41"/>
      <c r="U90" s="41"/>
      <c r="V90" s="41"/>
      <c r="W90" s="40"/>
      <c r="X90" s="40"/>
    </row>
    <row r="91" spans="18:24">
      <c r="R91" s="40">
        <v>3.70962356731459</v>
      </c>
      <c r="S91" s="41">
        <v>13.2850600605112</v>
      </c>
      <c r="T91" s="41">
        <v>0.333483974910007</v>
      </c>
      <c r="U91" s="41">
        <v>0.29003599712023</v>
      </c>
      <c r="V91" s="41">
        <v>3.97603430885528</v>
      </c>
      <c r="W91" s="40">
        <v>4.82484612311016</v>
      </c>
      <c r="X91" s="40">
        <v>1.61390980327574</v>
      </c>
    </row>
    <row r="92" spans="18:24">
      <c r="R92" s="40"/>
      <c r="S92" s="41"/>
      <c r="T92" s="41"/>
      <c r="U92" s="41"/>
      <c r="V92" s="41"/>
      <c r="W92" s="40"/>
      <c r="X92" s="40"/>
    </row>
    <row r="93" spans="18:24">
      <c r="R93" s="40">
        <v>3.18110483765299</v>
      </c>
      <c r="S93" s="41">
        <v>14.1460126763859</v>
      </c>
      <c r="T93" s="41">
        <v>0.306082373110151</v>
      </c>
      <c r="U93" s="41">
        <v>0.281252699784017</v>
      </c>
      <c r="V93" s="41">
        <v>5.29517638588914</v>
      </c>
      <c r="W93" s="40">
        <v>4.84407230741542</v>
      </c>
      <c r="X93" s="40">
        <v>1.66465027348812</v>
      </c>
    </row>
    <row r="94" spans="18:24">
      <c r="R94" s="40"/>
      <c r="S94" s="41"/>
      <c r="T94" s="41"/>
      <c r="U94" s="41"/>
      <c r="V94" s="41"/>
      <c r="W94" s="40"/>
      <c r="X94" s="40"/>
    </row>
    <row r="95" spans="18:24">
      <c r="R95" s="40">
        <v>3.79637988840894</v>
      </c>
      <c r="S95" s="41">
        <v>12.4927975136789</v>
      </c>
      <c r="T95" s="41">
        <v>0.278224493304536</v>
      </c>
      <c r="U95" s="41">
        <v>0.267657824262059</v>
      </c>
      <c r="V95" s="41">
        <v>3.96616270698343</v>
      </c>
      <c r="W95" s="40">
        <v>4.86334182505398</v>
      </c>
      <c r="X95" s="40">
        <v>1.46814604510439</v>
      </c>
    </row>
    <row r="96" spans="18:24">
      <c r="R96" s="40"/>
      <c r="S96" s="41"/>
      <c r="T96" s="41"/>
      <c r="U96" s="41"/>
      <c r="V96" s="41"/>
      <c r="W96" s="40"/>
      <c r="X96" s="40"/>
    </row>
    <row r="97" spans="18:24">
      <c r="R97" s="40">
        <v>4.16270451403888</v>
      </c>
      <c r="S97" s="41">
        <v>11.5411751717063</v>
      </c>
      <c r="T97" s="41">
        <v>0.0454859611231102</v>
      </c>
      <c r="U97" s="41">
        <v>0.291116693556515</v>
      </c>
      <c r="V97" s="41">
        <v>4.32505399568035</v>
      </c>
      <c r="W97" s="40">
        <v>4.88967505759541</v>
      </c>
      <c r="X97" s="40">
        <v>1.47638959521598</v>
      </c>
    </row>
    <row r="98" spans="18:24">
      <c r="R98" s="40"/>
      <c r="S98" s="41"/>
      <c r="T98" s="41"/>
      <c r="U98" s="41"/>
      <c r="V98" s="41"/>
      <c r="W98" s="40"/>
      <c r="X98" s="40"/>
    </row>
    <row r="99" spans="18:24">
      <c r="R99" s="40">
        <v>9.33187418646507</v>
      </c>
      <c r="S99" s="41">
        <v>13.3662097533477</v>
      </c>
      <c r="T99" s="41">
        <v>3.67254305975522</v>
      </c>
      <c r="U99" s="41">
        <v>0.300068746976242</v>
      </c>
      <c r="V99" s="41">
        <v>4.1746959863211</v>
      </c>
      <c r="W99" s="40">
        <v>5.02384278977682</v>
      </c>
      <c r="X99" s="40">
        <v>1.09551404273578</v>
      </c>
    </row>
    <row r="100" spans="18:24">
      <c r="R100" s="40"/>
      <c r="S100" s="41"/>
      <c r="T100" s="41"/>
      <c r="U100" s="41"/>
      <c r="V100" s="41"/>
      <c r="W100" s="40"/>
      <c r="X100" s="40"/>
    </row>
    <row r="101" spans="18:24">
      <c r="R101" s="40">
        <v>14.3711193016559</v>
      </c>
      <c r="S101" s="41">
        <v>11.8245325863931</v>
      </c>
      <c r="T101" s="41">
        <v>7.10016090712743</v>
      </c>
      <c r="U101" s="41">
        <v>0.286541545032397</v>
      </c>
      <c r="V101" s="41">
        <v>8.59858069834414</v>
      </c>
      <c r="W101" s="40">
        <v>6.26744212023037</v>
      </c>
      <c r="X101" s="40">
        <v>1.33144782037437</v>
      </c>
    </row>
    <row r="102" spans="18:24">
      <c r="R102" s="40"/>
      <c r="S102" s="41"/>
      <c r="T102" s="41"/>
      <c r="U102" s="41"/>
      <c r="V102" s="41"/>
      <c r="W102" s="40"/>
      <c r="X102" s="40"/>
    </row>
    <row r="103" spans="18:24">
      <c r="R103" s="40">
        <v>18.4369574658027</v>
      </c>
      <c r="S103" s="41">
        <v>17.9654044225342</v>
      </c>
      <c r="T103" s="41">
        <v>10.1473244888409</v>
      </c>
      <c r="U103" s="41">
        <v>0.283136665586753</v>
      </c>
      <c r="V103" s="41">
        <v>9.73029187544995</v>
      </c>
      <c r="W103" s="40">
        <v>6.34381798776099</v>
      </c>
      <c r="X103" s="40">
        <v>1.42593245062275</v>
      </c>
    </row>
    <row r="104" spans="18:24">
      <c r="R104" s="40"/>
      <c r="S104" s="41"/>
      <c r="T104" s="41"/>
      <c r="U104" s="41"/>
      <c r="V104" s="41"/>
      <c r="W104" s="40"/>
      <c r="X104" s="40"/>
    </row>
    <row r="105" spans="18:24">
      <c r="R105" s="40">
        <v>22.4165007955364</v>
      </c>
      <c r="S105" s="41">
        <v>20.0747168571634</v>
      </c>
      <c r="T105" s="41">
        <v>13.1375049892009</v>
      </c>
      <c r="U105" s="41">
        <v>0.271473882829374</v>
      </c>
      <c r="V105" s="41">
        <v>9.12259878689705</v>
      </c>
      <c r="W105" s="40">
        <v>6.08507524838013</v>
      </c>
      <c r="X105" s="40">
        <v>1.1381571149388</v>
      </c>
    </row>
    <row r="106" spans="18:24">
      <c r="R106" s="40"/>
      <c r="S106" s="41"/>
      <c r="T106" s="41"/>
      <c r="U106" s="41"/>
      <c r="V106" s="41"/>
      <c r="W106" s="40"/>
      <c r="X106" s="40"/>
    </row>
    <row r="107" spans="18:24">
      <c r="R107" s="40">
        <v>24.9795656911447</v>
      </c>
      <c r="S107" s="41">
        <v>13.8804174541757</v>
      </c>
      <c r="T107" s="41">
        <v>16.4043334305256</v>
      </c>
      <c r="U107" s="41">
        <v>0.229978401727862</v>
      </c>
      <c r="V107" s="41">
        <v>8.62444740820733</v>
      </c>
      <c r="W107" s="40">
        <v>6.01938750539955</v>
      </c>
      <c r="X107" s="40">
        <v>0.834059620230382</v>
      </c>
    </row>
    <row r="108" spans="18:24">
      <c r="R108" s="40"/>
      <c r="S108" s="41"/>
      <c r="T108" s="41"/>
      <c r="U108" s="41"/>
      <c r="V108" s="41"/>
      <c r="W108" s="40"/>
      <c r="X108" s="40"/>
    </row>
    <row r="109" spans="18:24">
      <c r="R109" s="40">
        <v>29.0596872930166</v>
      </c>
      <c r="S109" s="41">
        <v>13.3981537637293</v>
      </c>
      <c r="T109" s="41">
        <v>20.158868149748</v>
      </c>
      <c r="U109" s="41">
        <v>0.22080699337653</v>
      </c>
      <c r="V109" s="41">
        <v>8.83842361051114</v>
      </c>
      <c r="W109" s="40">
        <v>5.96751819294456</v>
      </c>
      <c r="X109" s="40">
        <v>0.783481309035278</v>
      </c>
    </row>
    <row r="110" spans="18:24">
      <c r="R110" s="40"/>
      <c r="S110" s="41"/>
      <c r="T110" s="41"/>
      <c r="U110" s="41"/>
      <c r="V110" s="41"/>
      <c r="W110" s="40"/>
      <c r="X110" s="40"/>
    </row>
    <row r="111" spans="18:24">
      <c r="R111" s="40">
        <v>32.9619931389489</v>
      </c>
      <c r="S111" s="41">
        <v>12.9604788513679</v>
      </c>
      <c r="T111" s="41">
        <v>23.9209918430526</v>
      </c>
      <c r="U111" s="41">
        <v>0.208793982109431</v>
      </c>
      <c r="V111" s="41">
        <v>9.24903236861051</v>
      </c>
      <c r="W111" s="40">
        <v>5.9401244276458</v>
      </c>
      <c r="X111" s="40">
        <v>0.778741576421886</v>
      </c>
    </row>
    <row r="112" spans="18:24">
      <c r="R112" s="40"/>
      <c r="S112" s="41"/>
      <c r="T112" s="41"/>
      <c r="U112" s="41"/>
      <c r="V112" s="41"/>
      <c r="W112" s="40"/>
      <c r="X112" s="40"/>
    </row>
    <row r="113" spans="18:24">
      <c r="R113" s="40">
        <v>36.8263438084951</v>
      </c>
      <c r="S113" s="41">
        <v>12.7614418021202</v>
      </c>
      <c r="T113" s="41">
        <v>27.6670884665227</v>
      </c>
      <c r="U113" s="41">
        <v>0.19772303862491</v>
      </c>
      <c r="V113" s="41">
        <v>9.53657014038876</v>
      </c>
      <c r="W113" s="40">
        <v>5.90413438804896</v>
      </c>
      <c r="X113" s="40">
        <v>0.761985513466524</v>
      </c>
    </row>
    <row r="114" spans="18:24">
      <c r="R114" s="40"/>
      <c r="S114" s="41"/>
      <c r="T114" s="41"/>
      <c r="U114" s="41"/>
      <c r="V114" s="41"/>
      <c r="W114" s="40"/>
      <c r="X114" s="40"/>
    </row>
    <row r="115" spans="18:24">
      <c r="R115" s="40">
        <v>40.8242093952483</v>
      </c>
      <c r="S115" s="41">
        <v>12.6123477663679</v>
      </c>
      <c r="T115" s="41">
        <v>31.4091537365011</v>
      </c>
      <c r="U115" s="41">
        <v>0.191136920590353</v>
      </c>
      <c r="V115" s="41">
        <v>9.93832315334772</v>
      </c>
      <c r="W115" s="40">
        <v>5.90712625629948</v>
      </c>
      <c r="X115" s="40">
        <v>0.811281886760257</v>
      </c>
    </row>
    <row r="116" spans="18:24">
      <c r="R116" s="40"/>
      <c r="S116" s="41"/>
      <c r="T116" s="41"/>
      <c r="U116" s="41"/>
      <c r="V116" s="41"/>
      <c r="W116" s="40"/>
      <c r="X116" s="40"/>
    </row>
    <row r="117" spans="18:24">
      <c r="R117" s="40">
        <v>44.8130499640029</v>
      </c>
      <c r="S117" s="41">
        <v>12.141351671951</v>
      </c>
      <c r="T117" s="41">
        <v>35.1587776781857</v>
      </c>
      <c r="U117" s="41">
        <v>0.184470892800576</v>
      </c>
      <c r="V117" s="41">
        <v>10.4757816558675</v>
      </c>
      <c r="W117" s="40">
        <v>5.94299202303817</v>
      </c>
      <c r="X117" s="40">
        <v>0.829548976601873</v>
      </c>
    </row>
    <row r="118" spans="18:24">
      <c r="R118" s="40"/>
      <c r="S118" s="41"/>
      <c r="T118" s="41"/>
      <c r="U118" s="41"/>
      <c r="V118" s="41"/>
      <c r="W118" s="40"/>
      <c r="X118" s="40"/>
    </row>
    <row r="119" spans="18:24">
      <c r="R119" s="40">
        <v>49.5830069474442</v>
      </c>
      <c r="S119" s="41">
        <v>13.1562429538157</v>
      </c>
      <c r="T119" s="41">
        <v>38.943287688985</v>
      </c>
      <c r="U119" s="41">
        <v>0.206831013858891</v>
      </c>
      <c r="V119" s="41">
        <v>11.6430376313895</v>
      </c>
      <c r="W119" s="40">
        <v>5.98489822894169</v>
      </c>
      <c r="X119" s="40">
        <v>0.872650285817135</v>
      </c>
    </row>
    <row r="120" spans="18:24">
      <c r="R120" s="40"/>
      <c r="S120" s="41"/>
      <c r="T120" s="41"/>
      <c r="U120" s="41"/>
      <c r="V120" s="41"/>
      <c r="W120" s="40"/>
      <c r="X120" s="40"/>
    </row>
    <row r="121" spans="18:24">
      <c r="R121" s="40">
        <v>54.2210193664506</v>
      </c>
      <c r="S121" s="41">
        <v>13.3544141658423</v>
      </c>
      <c r="T121" s="41">
        <v>42.7183696184305</v>
      </c>
      <c r="U121" s="41">
        <v>0.228071112562995</v>
      </c>
      <c r="V121" s="41">
        <v>12.9560825197984</v>
      </c>
      <c r="W121" s="40">
        <v>6.1767572786177</v>
      </c>
      <c r="X121" s="40">
        <v>1.38662187760979</v>
      </c>
    </row>
    <row r="122" spans="18:24">
      <c r="R122" s="40"/>
      <c r="S122" s="41"/>
      <c r="T122" s="41"/>
      <c r="U122" s="41"/>
      <c r="V122" s="41"/>
      <c r="W122" s="40"/>
      <c r="X122" s="40"/>
    </row>
    <row r="123" spans="18:24">
      <c r="R123" s="40">
        <v>58.8573679265659</v>
      </c>
      <c r="S123" s="41">
        <v>13.6514775459395</v>
      </c>
      <c r="T123" s="41">
        <v>46.5503835853133</v>
      </c>
      <c r="U123" s="41">
        <v>0.227486358639309</v>
      </c>
      <c r="V123" s="41">
        <v>13.9270801079914</v>
      </c>
      <c r="W123" s="40">
        <v>6.23413697264218</v>
      </c>
      <c r="X123" s="40">
        <v>1.49600539164867</v>
      </c>
    </row>
    <row r="124" spans="18:24">
      <c r="R124" s="40"/>
      <c r="S124" s="41"/>
      <c r="T124" s="41"/>
      <c r="U124" s="41"/>
      <c r="V124" s="41"/>
      <c r="W124" s="40"/>
      <c r="X124" s="40"/>
    </row>
    <row r="125" spans="18:24">
      <c r="R125" s="40">
        <v>63.4869935925127</v>
      </c>
      <c r="S125" s="41">
        <v>14.6368014951764</v>
      </c>
      <c r="T125" s="41">
        <v>50.3000661627068</v>
      </c>
      <c r="U125" s="41">
        <v>0.219559334269258</v>
      </c>
      <c r="V125" s="41">
        <v>14.2407446220302</v>
      </c>
      <c r="W125" s="40">
        <v>6.01260121310296</v>
      </c>
      <c r="X125" s="40">
        <v>1.18867254741541</v>
      </c>
    </row>
    <row r="126" spans="18:24">
      <c r="R126" s="40"/>
      <c r="S126" s="41"/>
      <c r="T126" s="41"/>
      <c r="U126" s="41"/>
      <c r="V126" s="41"/>
      <c r="W126" s="40"/>
      <c r="X126" s="40"/>
    </row>
    <row r="127" spans="18:24">
      <c r="R127" s="40">
        <v>68.0622812455005</v>
      </c>
      <c r="S127" s="41">
        <v>14.6974385206695</v>
      </c>
      <c r="T127" s="41">
        <v>54.0754887329013</v>
      </c>
      <c r="U127" s="41">
        <v>0.203810299280058</v>
      </c>
      <c r="V127" s="41">
        <v>14.7462530021598</v>
      </c>
      <c r="W127" s="40">
        <v>5.98071831533477</v>
      </c>
      <c r="X127" s="40">
        <v>1.24207858279338</v>
      </c>
    </row>
    <row r="128" spans="18:24">
      <c r="R128" s="40"/>
      <c r="S128" s="41"/>
      <c r="T128" s="41"/>
      <c r="U128" s="41"/>
      <c r="V128" s="41"/>
      <c r="W128" s="40"/>
      <c r="X128" s="40"/>
    </row>
    <row r="129" spans="18:24">
      <c r="R129" s="40">
        <v>73.4038534917208</v>
      </c>
      <c r="S129" s="41">
        <v>15.1692318685385</v>
      </c>
      <c r="T129" s="41">
        <v>58.1859480921526</v>
      </c>
      <c r="U129" s="41">
        <v>0.222067629013679</v>
      </c>
      <c r="V129" s="41">
        <v>15.5703342548596</v>
      </c>
      <c r="W129" s="40">
        <v>6.12847668826494</v>
      </c>
      <c r="X129" s="40">
        <v>1.37717956900648</v>
      </c>
    </row>
    <row r="130" spans="18:24">
      <c r="R130" s="40"/>
      <c r="S130" s="41"/>
      <c r="T130" s="41"/>
      <c r="U130" s="41"/>
      <c r="V130" s="41"/>
      <c r="W130" s="40"/>
      <c r="X130" s="40"/>
    </row>
    <row r="131" spans="18:24">
      <c r="R131" s="40">
        <v>78.860638696904</v>
      </c>
      <c r="S131" s="41">
        <v>16.2548529903528</v>
      </c>
      <c r="T131" s="41">
        <v>62.3108603671704</v>
      </c>
      <c r="U131" s="41">
        <v>0.240727630165587</v>
      </c>
      <c r="V131" s="41">
        <v>16.3653886393089</v>
      </c>
      <c r="W131" s="40">
        <v>6.18154435925127</v>
      </c>
      <c r="X131" s="40">
        <v>1.48816349460043</v>
      </c>
    </row>
    <row r="132" spans="18:24">
      <c r="R132" s="40"/>
      <c r="S132" s="41"/>
      <c r="T132" s="41"/>
      <c r="U132" s="41"/>
      <c r="V132" s="41"/>
      <c r="W132" s="40"/>
      <c r="X132" s="40"/>
    </row>
    <row r="133" spans="18:24">
      <c r="R133" s="40">
        <v>84.417670086393</v>
      </c>
      <c r="S133" s="41">
        <v>17.4450108325054</v>
      </c>
      <c r="T133" s="41">
        <v>66.4234156587473</v>
      </c>
      <c r="U133" s="41">
        <v>0.246945681029518</v>
      </c>
      <c r="V133" s="41">
        <v>17.187451400288</v>
      </c>
      <c r="W133" s="40">
        <v>6.24988329013678</v>
      </c>
      <c r="X133" s="40">
        <v>1.55264182579914</v>
      </c>
    </row>
    <row r="134" spans="18:24">
      <c r="R134" s="40"/>
      <c r="S134" s="41"/>
      <c r="T134" s="41"/>
      <c r="U134" s="41"/>
      <c r="V134" s="41"/>
      <c r="W134" s="40"/>
      <c r="X134" s="40"/>
    </row>
    <row r="135" spans="18:24">
      <c r="R135" s="40">
        <v>89.8903617710585</v>
      </c>
      <c r="S135" s="41">
        <v>19.1518170306695</v>
      </c>
      <c r="T135" s="41">
        <v>70.5453323254141</v>
      </c>
      <c r="U135" s="41">
        <v>0.259961433117351</v>
      </c>
      <c r="V135" s="41">
        <v>17.8772401223902</v>
      </c>
      <c r="W135" s="40">
        <v>6.28224671706264</v>
      </c>
      <c r="X135" s="40">
        <v>1.58262526343772</v>
      </c>
    </row>
    <row r="136" spans="18:24">
      <c r="R136" s="40"/>
      <c r="S136" s="41"/>
      <c r="T136" s="41"/>
      <c r="U136" s="41"/>
      <c r="V136" s="41"/>
      <c r="W136" s="40"/>
      <c r="X136" s="40"/>
    </row>
    <row r="137" spans="18:24">
      <c r="R137" s="40">
        <v>95.3633478401727</v>
      </c>
      <c r="S137" s="41">
        <v>21.2073111889849</v>
      </c>
      <c r="T137" s="41">
        <v>74.6630121670265</v>
      </c>
      <c r="U137" s="41">
        <v>0.268211439596832</v>
      </c>
      <c r="V137" s="41">
        <v>18.4577401295896</v>
      </c>
      <c r="W137" s="40">
        <v>6.31310456083513</v>
      </c>
      <c r="X137" s="40">
        <v>1.60806765644348</v>
      </c>
    </row>
    <row r="138" spans="18:24">
      <c r="R138" s="40"/>
      <c r="S138" s="41"/>
      <c r="T138" s="41"/>
      <c r="U138" s="41"/>
      <c r="V138" s="41"/>
      <c r="W138" s="40"/>
      <c r="X138" s="40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105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106</v>
      </c>
      <c r="Z2" s="27" t="s">
        <v>107</v>
      </c>
      <c r="AA2" s="27" t="s">
        <v>108</v>
      </c>
      <c r="AB2" s="27" t="s">
        <v>109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106</v>
      </c>
      <c r="Z3" s="27" t="s">
        <v>107</v>
      </c>
      <c r="AA3" s="27" t="s">
        <v>108</v>
      </c>
      <c r="AB3" s="27" t="s">
        <v>109</v>
      </c>
      <c r="AC3" s="27">
        <v>2021</v>
      </c>
      <c r="AD3" s="60" t="s">
        <v>110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106</v>
      </c>
      <c r="Z4" s="27" t="s">
        <v>107</v>
      </c>
      <c r="AA4" s="27" t="s">
        <v>108</v>
      </c>
      <c r="AB4" s="27" t="s">
        <v>109</v>
      </c>
      <c r="AC4" s="27">
        <v>2022</v>
      </c>
      <c r="AD4" s="60" t="s">
        <v>111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106</v>
      </c>
      <c r="Z5" s="27" t="s">
        <v>107</v>
      </c>
      <c r="AA5" s="27" t="s">
        <v>108</v>
      </c>
      <c r="AB5" s="27" t="s">
        <v>109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106</v>
      </c>
      <c r="Z6" s="27" t="s">
        <v>107</v>
      </c>
      <c r="AA6" s="27" t="s">
        <v>108</v>
      </c>
      <c r="AB6" s="27" t="s">
        <v>109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7" t="s">
        <v>106</v>
      </c>
      <c r="Z7" s="27" t="s">
        <v>107</v>
      </c>
      <c r="AA7" s="27" t="s">
        <v>108</v>
      </c>
      <c r="AB7" s="27" t="s">
        <v>109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106</v>
      </c>
      <c r="Z8" s="27" t="s">
        <v>107</v>
      </c>
      <c r="AA8" s="27" t="s">
        <v>108</v>
      </c>
      <c r="AB8" s="27" t="s">
        <v>109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7" t="s">
        <v>106</v>
      </c>
      <c r="Z9" s="27" t="s">
        <v>107</v>
      </c>
      <c r="AA9" s="27" t="s">
        <v>108</v>
      </c>
      <c r="AB9" s="27" t="s">
        <v>109</v>
      </c>
      <c r="AC9" s="27">
        <v>2027</v>
      </c>
      <c r="AD9" s="27">
        <v>0.022642</v>
      </c>
      <c r="AE9" s="27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39</v>
      </c>
      <c r="K10" s="8" t="s">
        <v>13</v>
      </c>
      <c r="Y10" s="27" t="s">
        <v>106</v>
      </c>
      <c r="Z10" s="27" t="s">
        <v>107</v>
      </c>
      <c r="AA10" s="27" t="s">
        <v>108</v>
      </c>
      <c r="AB10" s="27" t="s">
        <v>109</v>
      </c>
      <c r="AC10" s="27">
        <v>2028</v>
      </c>
      <c r="AD10" s="27">
        <v>0.035372</v>
      </c>
      <c r="AE10" s="27">
        <v>4.72180828</v>
      </c>
    </row>
    <row r="11" spans="1:31">
      <c r="A11" s="8" t="s">
        <v>112</v>
      </c>
      <c r="B11" s="8"/>
      <c r="C11" s="23" t="s">
        <v>113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7" t="s">
        <v>106</v>
      </c>
      <c r="Z11" s="27" t="s">
        <v>107</v>
      </c>
      <c r="AA11" s="27" t="s">
        <v>108</v>
      </c>
      <c r="AB11" s="27" t="s">
        <v>109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7" t="s">
        <v>106</v>
      </c>
      <c r="Z12" s="27" t="s">
        <v>107</v>
      </c>
      <c r="AA12" s="27" t="s">
        <v>108</v>
      </c>
      <c r="AB12" s="27" t="s">
        <v>109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7" t="s">
        <v>106</v>
      </c>
      <c r="Z13" s="27" t="s">
        <v>107</v>
      </c>
      <c r="AA13" s="27" t="s">
        <v>108</v>
      </c>
      <c r="AB13" s="27" t="s">
        <v>109</v>
      </c>
      <c r="AC13" s="27">
        <v>2031</v>
      </c>
      <c r="AD13" s="27">
        <v>0.104798</v>
      </c>
      <c r="AE13" s="27">
        <v>13.98948502</v>
      </c>
    </row>
    <row r="14" spans="3:31">
      <c r="C14" s="25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7" t="s">
        <v>106</v>
      </c>
      <c r="Z14" s="27" t="s">
        <v>107</v>
      </c>
      <c r="AA14" s="27" t="s">
        <v>108</v>
      </c>
      <c r="AB14" s="27" t="s">
        <v>109</v>
      </c>
      <c r="AC14" s="27">
        <v>2032</v>
      </c>
      <c r="AD14" s="27">
        <v>0.14269</v>
      </c>
      <c r="AE14" s="27">
        <v>19.0476881</v>
      </c>
    </row>
    <row r="15" spans="3:31">
      <c r="C15" s="25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7" t="s">
        <v>106</v>
      </c>
      <c r="Z15" s="27" t="s">
        <v>107</v>
      </c>
      <c r="AA15" s="27" t="s">
        <v>108</v>
      </c>
      <c r="AB15" s="27" t="s">
        <v>109</v>
      </c>
      <c r="AC15" s="27">
        <v>2033</v>
      </c>
      <c r="AD15" s="27">
        <v>0.186743</v>
      </c>
      <c r="AE15" s="27">
        <v>24.92832307</v>
      </c>
    </row>
    <row r="16" spans="3:31">
      <c r="C16" s="25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7" t="s">
        <v>106</v>
      </c>
      <c r="Z16" s="27" t="s">
        <v>107</v>
      </c>
      <c r="AA16" s="27" t="s">
        <v>108</v>
      </c>
      <c r="AB16" s="27" t="s">
        <v>109</v>
      </c>
      <c r="AC16" s="27">
        <v>2034</v>
      </c>
      <c r="AD16" s="27">
        <v>0.235082</v>
      </c>
      <c r="AE16" s="27">
        <v>31.38109618</v>
      </c>
    </row>
    <row r="17" spans="3:31">
      <c r="C17" s="25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7" t="s">
        <v>106</v>
      </c>
      <c r="Z17" s="27" t="s">
        <v>107</v>
      </c>
      <c r="AA17" s="27" t="s">
        <v>108</v>
      </c>
      <c r="AB17" s="27" t="s">
        <v>109</v>
      </c>
      <c r="AC17" s="27">
        <v>2035</v>
      </c>
      <c r="AD17" s="27">
        <v>0.295196</v>
      </c>
      <c r="AE17" s="27">
        <v>39.40571404</v>
      </c>
    </row>
    <row r="18" spans="3:31">
      <c r="C18" s="25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7" t="s">
        <v>106</v>
      </c>
      <c r="Z18" s="27" t="s">
        <v>107</v>
      </c>
      <c r="AA18" s="27" t="s">
        <v>108</v>
      </c>
      <c r="AB18" s="27" t="s">
        <v>109</v>
      </c>
      <c r="AC18" s="27">
        <v>2036</v>
      </c>
      <c r="AD18" s="27">
        <v>0.367819</v>
      </c>
      <c r="AE18" s="27">
        <v>49.10015831</v>
      </c>
    </row>
    <row r="19" spans="3:31">
      <c r="C19" s="25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7" t="s">
        <v>106</v>
      </c>
      <c r="Z19" s="27" t="s">
        <v>107</v>
      </c>
      <c r="AA19" s="27" t="s">
        <v>108</v>
      </c>
      <c r="AB19" s="27" t="s">
        <v>109</v>
      </c>
      <c r="AC19" s="27">
        <v>2037</v>
      </c>
      <c r="AD19" s="27">
        <v>0.441897</v>
      </c>
      <c r="AE19" s="27">
        <v>58.98883053</v>
      </c>
    </row>
    <row r="20" spans="3:31">
      <c r="C20" s="25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7" t="s">
        <v>106</v>
      </c>
      <c r="Z20" s="27" t="s">
        <v>107</v>
      </c>
      <c r="AA20" s="27" t="s">
        <v>108</v>
      </c>
      <c r="AB20" s="27" t="s">
        <v>109</v>
      </c>
      <c r="AC20" s="27">
        <v>2038</v>
      </c>
      <c r="AD20" s="27">
        <v>0.516928</v>
      </c>
      <c r="AE20" s="27">
        <v>69.00471872</v>
      </c>
    </row>
    <row r="21" spans="3:31">
      <c r="C21" s="25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7" t="s">
        <v>106</v>
      </c>
      <c r="Z21" s="27" t="s">
        <v>107</v>
      </c>
      <c r="AA21" s="27" t="s">
        <v>108</v>
      </c>
      <c r="AB21" s="27" t="s">
        <v>109</v>
      </c>
      <c r="AC21" s="27">
        <v>2039</v>
      </c>
      <c r="AD21" s="27">
        <v>0.590477</v>
      </c>
      <c r="AE21" s="27">
        <v>78.82277473</v>
      </c>
    </row>
    <row r="22" spans="3:31">
      <c r="C22" s="25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7" t="s">
        <v>106</v>
      </c>
      <c r="Z22" s="27" t="s">
        <v>107</v>
      </c>
      <c r="AA22" s="27" t="s">
        <v>108</v>
      </c>
      <c r="AB22" s="27" t="s">
        <v>109</v>
      </c>
      <c r="AC22" s="27">
        <v>2040</v>
      </c>
      <c r="AD22" s="27">
        <v>0.662993</v>
      </c>
      <c r="AE22" s="27">
        <v>88.50293557</v>
      </c>
    </row>
    <row r="23" spans="3:31">
      <c r="C23" s="25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7" t="s">
        <v>106</v>
      </c>
      <c r="Z23" s="27" t="s">
        <v>107</v>
      </c>
      <c r="AA23" s="27" t="s">
        <v>108</v>
      </c>
      <c r="AB23" s="27" t="s">
        <v>109</v>
      </c>
      <c r="AC23" s="27">
        <v>2041</v>
      </c>
      <c r="AD23" s="27">
        <v>0.743988</v>
      </c>
      <c r="AE23" s="27">
        <v>99.31495812</v>
      </c>
    </row>
    <row r="24" spans="3:31">
      <c r="C24" s="25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7" t="s">
        <v>106</v>
      </c>
      <c r="Z24" s="27" t="s">
        <v>107</v>
      </c>
      <c r="AA24" s="27" t="s">
        <v>108</v>
      </c>
      <c r="AB24" s="27" t="s">
        <v>109</v>
      </c>
      <c r="AC24" s="27">
        <v>2042</v>
      </c>
      <c r="AD24" s="27">
        <v>0.82307</v>
      </c>
      <c r="AE24" s="27">
        <v>109.8716143</v>
      </c>
    </row>
    <row r="25" spans="3:31">
      <c r="C25" s="25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7" t="s">
        <v>106</v>
      </c>
      <c r="Z25" s="27" t="s">
        <v>107</v>
      </c>
      <c r="AA25" s="27" t="s">
        <v>108</v>
      </c>
      <c r="AB25" s="27" t="s">
        <v>109</v>
      </c>
      <c r="AC25" s="27">
        <v>2043</v>
      </c>
      <c r="AD25" s="27">
        <v>0.908429</v>
      </c>
      <c r="AE25" s="27">
        <v>121.26618721</v>
      </c>
    </row>
    <row r="26" spans="3:31">
      <c r="C26" s="25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7" t="s">
        <v>106</v>
      </c>
      <c r="Z26" s="27" t="s">
        <v>107</v>
      </c>
      <c r="AA26" s="27" t="s">
        <v>108</v>
      </c>
      <c r="AB26" s="27" t="s">
        <v>109</v>
      </c>
      <c r="AC26" s="27">
        <v>2044</v>
      </c>
      <c r="AD26" s="27">
        <v>0.992002</v>
      </c>
      <c r="AE26" s="27">
        <v>132.42234698</v>
      </c>
    </row>
    <row r="27" spans="3:31">
      <c r="C27" s="25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7" t="s">
        <v>106</v>
      </c>
      <c r="Z27" s="27" t="s">
        <v>107</v>
      </c>
      <c r="AA27" s="27" t="s">
        <v>108</v>
      </c>
      <c r="AB27" s="27" t="s">
        <v>109</v>
      </c>
      <c r="AC27" s="27">
        <v>2045</v>
      </c>
      <c r="AD27" s="27">
        <v>1.073823</v>
      </c>
      <c r="AE27" s="27">
        <v>143.34463227</v>
      </c>
    </row>
    <row r="28" spans="3:31">
      <c r="C28" s="25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7" t="s">
        <v>106</v>
      </c>
      <c r="Z28" s="27" t="s">
        <v>107</v>
      </c>
      <c r="AA28" s="27" t="s">
        <v>108</v>
      </c>
      <c r="AB28" s="27" t="s">
        <v>109</v>
      </c>
      <c r="AC28" s="27">
        <v>2046</v>
      </c>
      <c r="AD28" s="27">
        <v>1.152488</v>
      </c>
      <c r="AE28" s="27">
        <v>153.84562312</v>
      </c>
    </row>
    <row r="29" spans="3:31">
      <c r="C29" s="25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7" t="s">
        <v>106</v>
      </c>
      <c r="Z29" s="27" t="s">
        <v>107</v>
      </c>
      <c r="AA29" s="27" t="s">
        <v>108</v>
      </c>
      <c r="AB29" s="27" t="s">
        <v>109</v>
      </c>
      <c r="AC29" s="27">
        <v>2047</v>
      </c>
      <c r="AD29" s="27">
        <v>1.231807</v>
      </c>
      <c r="AE29" s="27">
        <v>164.43391643</v>
      </c>
    </row>
    <row r="30" spans="3:31">
      <c r="C30" s="25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7" t="s">
        <v>106</v>
      </c>
      <c r="Z30" s="27" t="s">
        <v>107</v>
      </c>
      <c r="AA30" s="27" t="s">
        <v>108</v>
      </c>
      <c r="AB30" s="27" t="s">
        <v>109</v>
      </c>
      <c r="AC30" s="27">
        <v>2048</v>
      </c>
      <c r="AD30" s="27">
        <v>1.311754</v>
      </c>
      <c r="AE30" s="27">
        <v>175.10604146</v>
      </c>
    </row>
    <row r="31" spans="3:31">
      <c r="C31" s="25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7" t="s">
        <v>106</v>
      </c>
      <c r="Z31" s="27" t="s">
        <v>107</v>
      </c>
      <c r="AA31" s="27" t="s">
        <v>108</v>
      </c>
      <c r="AB31" s="27" t="s">
        <v>109</v>
      </c>
      <c r="AC31" s="27">
        <v>2049</v>
      </c>
      <c r="AD31" s="27">
        <v>1.390309</v>
      </c>
      <c r="AE31" s="27">
        <v>185.59234841</v>
      </c>
    </row>
    <row r="32" spans="3:31">
      <c r="C32" s="25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7" t="s">
        <v>106</v>
      </c>
      <c r="Z32" s="27" t="s">
        <v>107</v>
      </c>
      <c r="AA32" s="27" t="s">
        <v>108</v>
      </c>
      <c r="AB32" s="27" t="s">
        <v>109</v>
      </c>
      <c r="AC32" s="27">
        <v>2050</v>
      </c>
      <c r="AD32" s="27">
        <v>1.463697</v>
      </c>
      <c r="AE32" s="27">
        <v>195.38891253</v>
      </c>
    </row>
    <row r="33" spans="3:31">
      <c r="C33" s="25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7" t="s">
        <v>106</v>
      </c>
      <c r="Z33" s="27" t="s">
        <v>107</v>
      </c>
      <c r="AA33" s="27" t="s">
        <v>108</v>
      </c>
      <c r="AB33" s="27" t="s">
        <v>114</v>
      </c>
      <c r="AC33" s="27">
        <v>2050</v>
      </c>
      <c r="AD33" s="27">
        <v>8.011733</v>
      </c>
      <c r="AE33" s="27">
        <v>1069.48623817</v>
      </c>
    </row>
    <row r="34" spans="3:31">
      <c r="C34" s="25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7" t="s">
        <v>106</v>
      </c>
      <c r="Z34" s="27" t="s">
        <v>107</v>
      </c>
      <c r="AA34" s="27" t="s">
        <v>108</v>
      </c>
      <c r="AB34" s="27" t="s">
        <v>114</v>
      </c>
      <c r="AC34" s="27">
        <v>2049</v>
      </c>
      <c r="AD34" s="27">
        <v>7.622902</v>
      </c>
      <c r="AE34" s="27">
        <v>1017.58118798</v>
      </c>
    </row>
    <row r="35" spans="3:31">
      <c r="C35" s="25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7" t="s">
        <v>106</v>
      </c>
      <c r="Z35" s="27" t="s">
        <v>107</v>
      </c>
      <c r="AA35" s="27" t="s">
        <v>108</v>
      </c>
      <c r="AB35" s="27" t="s">
        <v>114</v>
      </c>
      <c r="AC35" s="27">
        <v>2048</v>
      </c>
      <c r="AD35" s="27">
        <v>7.299909</v>
      </c>
      <c r="AE35" s="27">
        <v>974.46485241</v>
      </c>
    </row>
    <row r="36" spans="3:31">
      <c r="C36" s="25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7" t="s">
        <v>106</v>
      </c>
      <c r="Z36" s="27" t="s">
        <v>107</v>
      </c>
      <c r="AA36" s="27" t="s">
        <v>108</v>
      </c>
      <c r="AB36" s="27" t="s">
        <v>114</v>
      </c>
      <c r="AC36" s="27">
        <v>2047</v>
      </c>
      <c r="AD36" s="27">
        <v>6.967425</v>
      </c>
      <c r="AE36" s="27">
        <v>930.08156325</v>
      </c>
    </row>
    <row r="37" spans="3:31">
      <c r="C37" s="25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7" t="s">
        <v>106</v>
      </c>
      <c r="Z37" s="27" t="s">
        <v>107</v>
      </c>
      <c r="AA37" s="27" t="s">
        <v>108</v>
      </c>
      <c r="AB37" s="27" t="s">
        <v>114</v>
      </c>
      <c r="AC37" s="27">
        <v>2046</v>
      </c>
      <c r="AD37" s="27">
        <v>6.635437</v>
      </c>
      <c r="AE37" s="27">
        <v>885.76448513</v>
      </c>
    </row>
    <row r="38" spans="3:31">
      <c r="C38" s="25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7" t="s">
        <v>106</v>
      </c>
      <c r="Z38" s="27" t="s">
        <v>107</v>
      </c>
      <c r="AA38" s="27" t="s">
        <v>108</v>
      </c>
      <c r="AB38" s="27" t="s">
        <v>114</v>
      </c>
      <c r="AC38" s="27">
        <v>2045</v>
      </c>
      <c r="AD38" s="27">
        <v>6.301706</v>
      </c>
      <c r="AE38" s="27">
        <v>841.21473394</v>
      </c>
    </row>
    <row r="39" spans="3:31">
      <c r="C39" s="25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7" t="s">
        <v>106</v>
      </c>
      <c r="Z39" s="27" t="s">
        <v>107</v>
      </c>
      <c r="AA39" s="27" t="s">
        <v>108</v>
      </c>
      <c r="AB39" s="27" t="s">
        <v>114</v>
      </c>
      <c r="AC39" s="27">
        <v>2044</v>
      </c>
      <c r="AD39" s="27">
        <v>5.939615</v>
      </c>
      <c r="AE39" s="27">
        <v>792.87920635</v>
      </c>
    </row>
    <row r="40" spans="3:31">
      <c r="C40" s="25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7" t="s">
        <v>106</v>
      </c>
      <c r="Z40" s="27" t="s">
        <v>107</v>
      </c>
      <c r="AA40" s="27" t="s">
        <v>108</v>
      </c>
      <c r="AB40" s="27" t="s">
        <v>114</v>
      </c>
      <c r="AC40" s="27">
        <v>2043</v>
      </c>
      <c r="AD40" s="27">
        <v>5.57097</v>
      </c>
      <c r="AE40" s="27">
        <v>743.6687853</v>
      </c>
    </row>
    <row r="41" spans="3:31">
      <c r="C41" s="25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7" t="s">
        <v>106</v>
      </c>
      <c r="Z41" s="27" t="s">
        <v>107</v>
      </c>
      <c r="AA41" s="27" t="s">
        <v>108</v>
      </c>
      <c r="AB41" s="27" t="s">
        <v>114</v>
      </c>
      <c r="AC41" s="27">
        <v>2042</v>
      </c>
      <c r="AD41" s="27">
        <v>5.15502</v>
      </c>
      <c r="AE41" s="27">
        <v>688.1436198</v>
      </c>
    </row>
    <row r="42" spans="3:31">
      <c r="C42" s="23"/>
      <c r="H42" s="8"/>
      <c r="I42" s="8"/>
      <c r="J42" s="8"/>
      <c r="K42" s="8"/>
      <c r="Y42" s="27" t="s">
        <v>106</v>
      </c>
      <c r="Z42" s="27" t="s">
        <v>107</v>
      </c>
      <c r="AA42" s="27" t="s">
        <v>108</v>
      </c>
      <c r="AB42" s="27" t="s">
        <v>114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/>
      <c r="I43" s="8"/>
      <c r="J43" s="8"/>
      <c r="K43" s="8"/>
      <c r="Y43" s="27" t="s">
        <v>106</v>
      </c>
      <c r="Z43" s="27" t="s">
        <v>107</v>
      </c>
      <c r="AA43" s="27" t="s">
        <v>108</v>
      </c>
      <c r="AB43" s="27" t="s">
        <v>114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106</v>
      </c>
      <c r="Z44" s="27" t="s">
        <v>107</v>
      </c>
      <c r="AA44" s="27" t="s">
        <v>108</v>
      </c>
      <c r="AB44" s="27" t="s">
        <v>114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106</v>
      </c>
      <c r="Z45" s="27" t="s">
        <v>107</v>
      </c>
      <c r="AA45" s="27" t="s">
        <v>108</v>
      </c>
      <c r="AB45" s="27" t="s">
        <v>114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106</v>
      </c>
      <c r="Z46" s="27" t="s">
        <v>107</v>
      </c>
      <c r="AA46" s="27" t="s">
        <v>108</v>
      </c>
      <c r="AB46" s="27" t="s">
        <v>114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106</v>
      </c>
      <c r="Z47" s="27" t="s">
        <v>107</v>
      </c>
      <c r="AA47" s="27" t="s">
        <v>108</v>
      </c>
      <c r="AB47" s="27" t="s">
        <v>114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106</v>
      </c>
      <c r="Z48" s="27" t="s">
        <v>107</v>
      </c>
      <c r="AA48" s="27" t="s">
        <v>108</v>
      </c>
      <c r="AB48" s="27" t="s">
        <v>114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106</v>
      </c>
      <c r="Z49" s="27" t="s">
        <v>107</v>
      </c>
      <c r="AA49" s="27" t="s">
        <v>108</v>
      </c>
      <c r="AB49" s="27" t="s">
        <v>114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106</v>
      </c>
      <c r="Z50" s="27" t="s">
        <v>107</v>
      </c>
      <c r="AA50" s="27" t="s">
        <v>108</v>
      </c>
      <c r="AB50" s="27" t="s">
        <v>114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106</v>
      </c>
      <c r="Z51" s="27" t="s">
        <v>107</v>
      </c>
      <c r="AA51" s="27" t="s">
        <v>108</v>
      </c>
      <c r="AB51" s="27" t="s">
        <v>114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106</v>
      </c>
      <c r="Z52" s="27" t="s">
        <v>107</v>
      </c>
      <c r="AA52" s="27" t="s">
        <v>108</v>
      </c>
      <c r="AB52" s="27" t="s">
        <v>114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106</v>
      </c>
      <c r="Z53" s="27" t="s">
        <v>107</v>
      </c>
      <c r="AA53" s="27" t="s">
        <v>108</v>
      </c>
      <c r="AB53" s="27" t="s">
        <v>114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106</v>
      </c>
      <c r="Z54" s="27" t="s">
        <v>107</v>
      </c>
      <c r="AA54" s="27" t="s">
        <v>108</v>
      </c>
      <c r="AB54" s="27" t="s">
        <v>114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106</v>
      </c>
      <c r="Z55" s="27" t="s">
        <v>107</v>
      </c>
      <c r="AA55" s="27" t="s">
        <v>108</v>
      </c>
      <c r="AB55" s="27" t="s">
        <v>114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106</v>
      </c>
      <c r="Z56" s="27" t="s">
        <v>107</v>
      </c>
      <c r="AA56" s="27" t="s">
        <v>108</v>
      </c>
      <c r="AB56" s="27" t="s">
        <v>114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106</v>
      </c>
      <c r="Z57" s="27" t="s">
        <v>107</v>
      </c>
      <c r="AA57" s="27" t="s">
        <v>108</v>
      </c>
      <c r="AB57" s="27" t="s">
        <v>114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106</v>
      </c>
      <c r="Z58" s="27" t="s">
        <v>107</v>
      </c>
      <c r="AA58" s="27" t="s">
        <v>108</v>
      </c>
      <c r="AB58" s="27" t="s">
        <v>114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106</v>
      </c>
      <c r="Z59" s="27" t="s">
        <v>107</v>
      </c>
      <c r="AA59" s="27" t="s">
        <v>108</v>
      </c>
      <c r="AB59" s="27" t="s">
        <v>114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106</v>
      </c>
      <c r="Z60" s="27" t="s">
        <v>107</v>
      </c>
      <c r="AA60" s="27" t="s">
        <v>108</v>
      </c>
      <c r="AB60" s="27" t="s">
        <v>114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106</v>
      </c>
      <c r="Z61" s="27" t="s">
        <v>107</v>
      </c>
      <c r="AA61" s="27" t="s">
        <v>108</v>
      </c>
      <c r="AB61" s="27" t="s">
        <v>114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106</v>
      </c>
      <c r="Z62" s="27" t="s">
        <v>107</v>
      </c>
      <c r="AA62" s="27" t="s">
        <v>108</v>
      </c>
      <c r="AB62" s="27" t="s">
        <v>114</v>
      </c>
      <c r="AC62" s="27">
        <v>2021</v>
      </c>
      <c r="AD62" s="60" t="s">
        <v>115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106</v>
      </c>
      <c r="Z63" s="27" t="s">
        <v>107</v>
      </c>
      <c r="AA63" s="27" t="s">
        <v>108</v>
      </c>
      <c r="AB63" s="27" t="s">
        <v>114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106</v>
      </c>
      <c r="Z64" s="27" t="s">
        <v>107</v>
      </c>
      <c r="AA64" s="27" t="s">
        <v>108</v>
      </c>
      <c r="AB64" s="27" t="s">
        <v>116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106</v>
      </c>
      <c r="Z65" s="27" t="s">
        <v>107</v>
      </c>
      <c r="AA65" s="27" t="s">
        <v>108</v>
      </c>
      <c r="AB65" s="27" t="s">
        <v>116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106</v>
      </c>
      <c r="Z66" s="27" t="s">
        <v>107</v>
      </c>
      <c r="AA66" s="27" t="s">
        <v>108</v>
      </c>
      <c r="AB66" s="27" t="s">
        <v>116</v>
      </c>
      <c r="AC66" s="27">
        <v>2022</v>
      </c>
      <c r="AD66" s="60" t="s">
        <v>110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106</v>
      </c>
      <c r="Z67" s="27" t="s">
        <v>107</v>
      </c>
      <c r="AA67" s="27" t="s">
        <v>108</v>
      </c>
      <c r="AB67" s="27" t="s">
        <v>116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106</v>
      </c>
      <c r="Z68" s="27" t="s">
        <v>107</v>
      </c>
      <c r="AA68" s="27" t="s">
        <v>108</v>
      </c>
      <c r="AB68" s="27" t="s">
        <v>116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106</v>
      </c>
      <c r="Z69" s="27" t="s">
        <v>107</v>
      </c>
      <c r="AA69" s="27" t="s">
        <v>108</v>
      </c>
      <c r="AB69" s="27" t="s">
        <v>116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106</v>
      </c>
      <c r="Z70" s="27" t="s">
        <v>107</v>
      </c>
      <c r="AA70" s="27" t="s">
        <v>108</v>
      </c>
      <c r="AB70" s="27" t="s">
        <v>116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106</v>
      </c>
      <c r="Z71" s="27" t="s">
        <v>107</v>
      </c>
      <c r="AA71" s="27" t="s">
        <v>108</v>
      </c>
      <c r="AB71" s="27" t="s">
        <v>116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106</v>
      </c>
      <c r="Z72" s="27" t="s">
        <v>107</v>
      </c>
      <c r="AA72" s="27" t="s">
        <v>108</v>
      </c>
      <c r="AB72" s="27" t="s">
        <v>116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106</v>
      </c>
      <c r="Z73" s="27" t="s">
        <v>107</v>
      </c>
      <c r="AA73" s="27" t="s">
        <v>108</v>
      </c>
      <c r="AB73" s="27" t="s">
        <v>116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106</v>
      </c>
      <c r="Z74" s="27" t="s">
        <v>107</v>
      </c>
      <c r="AA74" s="27" t="s">
        <v>108</v>
      </c>
      <c r="AB74" s="27" t="s">
        <v>116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106</v>
      </c>
      <c r="Z75" s="27" t="s">
        <v>107</v>
      </c>
      <c r="AA75" s="27" t="s">
        <v>108</v>
      </c>
      <c r="AB75" s="27" t="s">
        <v>116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106</v>
      </c>
      <c r="Z76" s="27" t="s">
        <v>107</v>
      </c>
      <c r="AA76" s="27" t="s">
        <v>108</v>
      </c>
      <c r="AB76" s="27" t="s">
        <v>116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106</v>
      </c>
      <c r="Z77" s="27" t="s">
        <v>107</v>
      </c>
      <c r="AA77" s="27" t="s">
        <v>108</v>
      </c>
      <c r="AB77" s="27" t="s">
        <v>116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106</v>
      </c>
      <c r="Z78" s="27" t="s">
        <v>107</v>
      </c>
      <c r="AA78" s="27" t="s">
        <v>108</v>
      </c>
      <c r="AB78" s="27" t="s">
        <v>116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106</v>
      </c>
      <c r="Z79" s="27" t="s">
        <v>107</v>
      </c>
      <c r="AA79" s="27" t="s">
        <v>108</v>
      </c>
      <c r="AB79" s="27" t="s">
        <v>116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106</v>
      </c>
      <c r="Z80" s="27" t="s">
        <v>107</v>
      </c>
      <c r="AA80" s="27" t="s">
        <v>108</v>
      </c>
      <c r="AB80" s="27" t="s">
        <v>116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106</v>
      </c>
      <c r="Z81" s="27" t="s">
        <v>107</v>
      </c>
      <c r="AA81" s="27" t="s">
        <v>108</v>
      </c>
      <c r="AB81" s="27" t="s">
        <v>116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106</v>
      </c>
      <c r="Z82" s="27" t="s">
        <v>107</v>
      </c>
      <c r="AA82" s="27" t="s">
        <v>108</v>
      </c>
      <c r="AB82" s="27" t="s">
        <v>116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106</v>
      </c>
      <c r="Z83" s="27" t="s">
        <v>107</v>
      </c>
      <c r="AA83" s="27" t="s">
        <v>108</v>
      </c>
      <c r="AB83" s="27" t="s">
        <v>116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106</v>
      </c>
      <c r="Z84" s="27" t="s">
        <v>107</v>
      </c>
      <c r="AA84" s="27" t="s">
        <v>108</v>
      </c>
      <c r="AB84" s="27" t="s">
        <v>116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106</v>
      </c>
      <c r="Z85" s="27" t="s">
        <v>107</v>
      </c>
      <c r="AA85" s="27" t="s">
        <v>108</v>
      </c>
      <c r="AB85" s="27" t="s">
        <v>116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106</v>
      </c>
      <c r="Z86" s="27" t="s">
        <v>107</v>
      </c>
      <c r="AA86" s="27" t="s">
        <v>108</v>
      </c>
      <c r="AB86" s="27" t="s">
        <v>116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106</v>
      </c>
      <c r="Z87" s="27" t="s">
        <v>107</v>
      </c>
      <c r="AA87" s="27" t="s">
        <v>108</v>
      </c>
      <c r="AB87" s="27" t="s">
        <v>116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106</v>
      </c>
      <c r="Z88" s="27" t="s">
        <v>107</v>
      </c>
      <c r="AA88" s="27" t="s">
        <v>108</v>
      </c>
      <c r="AB88" s="27" t="s">
        <v>116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106</v>
      </c>
      <c r="Z89" s="27" t="s">
        <v>107</v>
      </c>
      <c r="AA89" s="27" t="s">
        <v>108</v>
      </c>
      <c r="AB89" s="27" t="s">
        <v>116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106</v>
      </c>
      <c r="Z90" s="27" t="s">
        <v>107</v>
      </c>
      <c r="AA90" s="27" t="s">
        <v>108</v>
      </c>
      <c r="AB90" s="27" t="s">
        <v>116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106</v>
      </c>
      <c r="Z91" s="27" t="s">
        <v>107</v>
      </c>
      <c r="AA91" s="27" t="s">
        <v>108</v>
      </c>
      <c r="AB91" s="27" t="s">
        <v>116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106</v>
      </c>
      <c r="Z92" s="27" t="s">
        <v>107</v>
      </c>
      <c r="AA92" s="27" t="s">
        <v>108</v>
      </c>
      <c r="AB92" s="27" t="s">
        <v>116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106</v>
      </c>
      <c r="Z93" s="27" t="s">
        <v>107</v>
      </c>
      <c r="AA93" s="27" t="s">
        <v>108</v>
      </c>
      <c r="AB93" s="27" t="s">
        <v>116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106</v>
      </c>
      <c r="Z94" s="27" t="s">
        <v>107</v>
      </c>
      <c r="AA94" s="27" t="s">
        <v>108</v>
      </c>
      <c r="AB94" s="27" t="s">
        <v>116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6" workbookViewId="0">
      <selection activeCell="K45" sqref="K45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L11" s="8">
        <f>N11*1000</f>
        <v>143220.2336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41" si="0">N12*1000</f>
        <v>150114.7371</v>
      </c>
      <c r="N12" s="27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7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7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7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7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7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7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7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7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7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7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7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7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7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7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7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7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7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7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si="0"/>
        <v>70793.11405</v>
      </c>
      <c r="N31" s="27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0"/>
        <v>63355.52275</v>
      </c>
      <c r="N32" s="27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0"/>
        <v>56326.52758</v>
      </c>
      <c r="N33" s="27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0"/>
        <v>49805.5338</v>
      </c>
      <c r="N34" s="27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0"/>
        <v>43686.05709</v>
      </c>
      <c r="N35" s="27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0"/>
        <v>37993.98822</v>
      </c>
      <c r="N36" s="27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0"/>
        <v>32649.12163</v>
      </c>
      <c r="N37" s="27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0"/>
        <v>27618.51744</v>
      </c>
      <c r="N38" s="27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 t="shared" si="0"/>
        <v>22924.78914</v>
      </c>
      <c r="N39" s="27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 t="shared" si="0"/>
        <v>18579.79972</v>
      </c>
      <c r="N40" s="27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 t="shared" si="0"/>
        <v>14766.73454</v>
      </c>
      <c r="N41" s="2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105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106</v>
      </c>
      <c r="Z2" s="27" t="s">
        <v>107</v>
      </c>
      <c r="AA2" s="27" t="s">
        <v>108</v>
      </c>
      <c r="AB2" s="27" t="s">
        <v>109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106</v>
      </c>
      <c r="Z3" s="27" t="s">
        <v>107</v>
      </c>
      <c r="AA3" s="27" t="s">
        <v>108</v>
      </c>
      <c r="AB3" s="27" t="s">
        <v>109</v>
      </c>
      <c r="AC3" s="27">
        <v>2021</v>
      </c>
      <c r="AD3" s="60" t="s">
        <v>110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106</v>
      </c>
      <c r="Z4" s="27" t="s">
        <v>107</v>
      </c>
      <c r="AA4" s="27" t="s">
        <v>108</v>
      </c>
      <c r="AB4" s="27" t="s">
        <v>109</v>
      </c>
      <c r="AC4" s="27">
        <v>2022</v>
      </c>
      <c r="AD4" s="60" t="s">
        <v>111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106</v>
      </c>
      <c r="Z5" s="27" t="s">
        <v>107</v>
      </c>
      <c r="AA5" s="27" t="s">
        <v>108</v>
      </c>
      <c r="AB5" s="27" t="s">
        <v>109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106</v>
      </c>
      <c r="Z6" s="27" t="s">
        <v>107</v>
      </c>
      <c r="AA6" s="27" t="s">
        <v>108</v>
      </c>
      <c r="AB6" s="27" t="s">
        <v>109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106</v>
      </c>
      <c r="Z7" s="27" t="s">
        <v>107</v>
      </c>
      <c r="AA7" s="27" t="s">
        <v>108</v>
      </c>
      <c r="AB7" s="27" t="s">
        <v>109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106</v>
      </c>
      <c r="Z8" s="27" t="s">
        <v>107</v>
      </c>
      <c r="AA8" s="27" t="s">
        <v>108</v>
      </c>
      <c r="AB8" s="27" t="s">
        <v>109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106</v>
      </c>
      <c r="Z9" s="27" t="s">
        <v>107</v>
      </c>
      <c r="AA9" s="27" t="s">
        <v>108</v>
      </c>
      <c r="AB9" s="27" t="s">
        <v>109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106</v>
      </c>
      <c r="Z10" s="27" t="s">
        <v>107</v>
      </c>
      <c r="AA10" s="27" t="s">
        <v>108</v>
      </c>
      <c r="AB10" s="27" t="s">
        <v>109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106</v>
      </c>
      <c r="Z11" s="27" t="s">
        <v>107</v>
      </c>
      <c r="AA11" s="27" t="s">
        <v>108</v>
      </c>
      <c r="AB11" s="27" t="s">
        <v>109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106</v>
      </c>
      <c r="Z12" s="27" t="s">
        <v>107</v>
      </c>
      <c r="AA12" s="27" t="s">
        <v>108</v>
      </c>
      <c r="AB12" s="27" t="s">
        <v>109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106</v>
      </c>
      <c r="Z13" s="27" t="s">
        <v>107</v>
      </c>
      <c r="AA13" s="27" t="s">
        <v>108</v>
      </c>
      <c r="AB13" s="27" t="s">
        <v>109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106</v>
      </c>
      <c r="Z14" s="27" t="s">
        <v>107</v>
      </c>
      <c r="AA14" s="27" t="s">
        <v>108</v>
      </c>
      <c r="AB14" s="27" t="s">
        <v>109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106</v>
      </c>
      <c r="Z15" s="27" t="s">
        <v>107</v>
      </c>
      <c r="AA15" s="27" t="s">
        <v>108</v>
      </c>
      <c r="AB15" s="27" t="s">
        <v>109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106</v>
      </c>
      <c r="Z16" s="27" t="s">
        <v>107</v>
      </c>
      <c r="AA16" s="27" t="s">
        <v>108</v>
      </c>
      <c r="AB16" s="27" t="s">
        <v>109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106</v>
      </c>
      <c r="Z17" s="27" t="s">
        <v>107</v>
      </c>
      <c r="AA17" s="27" t="s">
        <v>108</v>
      </c>
      <c r="AB17" s="27" t="s">
        <v>109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106</v>
      </c>
      <c r="Z18" s="27" t="s">
        <v>107</v>
      </c>
      <c r="AA18" s="27" t="s">
        <v>108</v>
      </c>
      <c r="AB18" s="27" t="s">
        <v>109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106</v>
      </c>
      <c r="Z19" s="27" t="s">
        <v>107</v>
      </c>
      <c r="AA19" s="27" t="s">
        <v>108</v>
      </c>
      <c r="AB19" s="27" t="s">
        <v>109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106</v>
      </c>
      <c r="Z20" s="27" t="s">
        <v>107</v>
      </c>
      <c r="AA20" s="27" t="s">
        <v>108</v>
      </c>
      <c r="AB20" s="27" t="s">
        <v>109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106</v>
      </c>
      <c r="Z21" s="27" t="s">
        <v>107</v>
      </c>
      <c r="AA21" s="27" t="s">
        <v>108</v>
      </c>
      <c r="AB21" s="27" t="s">
        <v>109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106</v>
      </c>
      <c r="Z22" s="27" t="s">
        <v>107</v>
      </c>
      <c r="AA22" s="27" t="s">
        <v>108</v>
      </c>
      <c r="AB22" s="27" t="s">
        <v>109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106</v>
      </c>
      <c r="Z23" s="27" t="s">
        <v>107</v>
      </c>
      <c r="AA23" s="27" t="s">
        <v>108</v>
      </c>
      <c r="AB23" s="27" t="s">
        <v>109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106</v>
      </c>
      <c r="Z24" s="27" t="s">
        <v>107</v>
      </c>
      <c r="AA24" s="27" t="s">
        <v>108</v>
      </c>
      <c r="AB24" s="27" t="s">
        <v>109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106</v>
      </c>
      <c r="Z25" s="27" t="s">
        <v>107</v>
      </c>
      <c r="AA25" s="27" t="s">
        <v>108</v>
      </c>
      <c r="AB25" s="27" t="s">
        <v>109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106</v>
      </c>
      <c r="Z26" s="27" t="s">
        <v>107</v>
      </c>
      <c r="AA26" s="27" t="s">
        <v>108</v>
      </c>
      <c r="AB26" s="27" t="s">
        <v>109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106</v>
      </c>
      <c r="Z27" s="27" t="s">
        <v>107</v>
      </c>
      <c r="AA27" s="27" t="s">
        <v>108</v>
      </c>
      <c r="AB27" s="27" t="s">
        <v>109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106</v>
      </c>
      <c r="Z28" s="27" t="s">
        <v>107</v>
      </c>
      <c r="AA28" s="27" t="s">
        <v>108</v>
      </c>
      <c r="AB28" s="27" t="s">
        <v>109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106</v>
      </c>
      <c r="Z29" s="27" t="s">
        <v>107</v>
      </c>
      <c r="AA29" s="27" t="s">
        <v>108</v>
      </c>
      <c r="AB29" s="27" t="s">
        <v>109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106</v>
      </c>
      <c r="Z30" s="27" t="s">
        <v>107</v>
      </c>
      <c r="AA30" s="27" t="s">
        <v>108</v>
      </c>
      <c r="AB30" s="27" t="s">
        <v>109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106</v>
      </c>
      <c r="Z31" s="27" t="s">
        <v>107</v>
      </c>
      <c r="AA31" s="27" t="s">
        <v>108</v>
      </c>
      <c r="AB31" s="27" t="s">
        <v>109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106</v>
      </c>
      <c r="Z32" s="27" t="s">
        <v>107</v>
      </c>
      <c r="AA32" s="27" t="s">
        <v>108</v>
      </c>
      <c r="AB32" s="27" t="s">
        <v>109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106</v>
      </c>
      <c r="Z33" s="27" t="s">
        <v>107</v>
      </c>
      <c r="AA33" s="27" t="s">
        <v>108</v>
      </c>
      <c r="AB33" s="27" t="s">
        <v>114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106</v>
      </c>
      <c r="Z34" s="27" t="s">
        <v>107</v>
      </c>
      <c r="AA34" s="27" t="s">
        <v>108</v>
      </c>
      <c r="AB34" s="27" t="s">
        <v>114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106</v>
      </c>
      <c r="Z35" s="27" t="s">
        <v>107</v>
      </c>
      <c r="AA35" s="27" t="s">
        <v>108</v>
      </c>
      <c r="AB35" s="27" t="s">
        <v>114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106</v>
      </c>
      <c r="Z36" s="27" t="s">
        <v>107</v>
      </c>
      <c r="AA36" s="27" t="s">
        <v>108</v>
      </c>
      <c r="AB36" s="27" t="s">
        <v>114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/>
      <c r="J37" s="8"/>
      <c r="K37" s="8"/>
      <c r="Y37" s="27" t="s">
        <v>106</v>
      </c>
      <c r="Z37" s="27" t="s">
        <v>107</v>
      </c>
      <c r="AA37" s="27" t="s">
        <v>108</v>
      </c>
      <c r="AB37" s="27" t="s">
        <v>114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 t="s">
        <v>2</v>
      </c>
      <c r="J38" s="8"/>
      <c r="K38" s="8"/>
      <c r="Y38" s="27" t="s">
        <v>106</v>
      </c>
      <c r="Z38" s="27" t="s">
        <v>107</v>
      </c>
      <c r="AA38" s="27" t="s">
        <v>108</v>
      </c>
      <c r="AB38" s="27" t="s">
        <v>114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106</v>
      </c>
      <c r="Z39" s="27" t="s">
        <v>107</v>
      </c>
      <c r="AA39" s="27" t="s">
        <v>108</v>
      </c>
      <c r="AB39" s="27" t="s">
        <v>114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106</v>
      </c>
      <c r="Z40" s="27" t="s">
        <v>107</v>
      </c>
      <c r="AA40" s="27" t="s">
        <v>108</v>
      </c>
      <c r="AB40" s="27" t="s">
        <v>114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39</v>
      </c>
      <c r="K41" s="8" t="s">
        <v>13</v>
      </c>
      <c r="Y41" s="27" t="s">
        <v>106</v>
      </c>
      <c r="Z41" s="27" t="s">
        <v>107</v>
      </c>
      <c r="AA41" s="27" t="s">
        <v>108</v>
      </c>
      <c r="AB41" s="27" t="s">
        <v>114</v>
      </c>
      <c r="AC41" s="27">
        <v>2042</v>
      </c>
      <c r="AD41" s="27">
        <v>5.15502</v>
      </c>
      <c r="AE41" s="27">
        <v>688.1436198</v>
      </c>
    </row>
    <row r="42" spans="1:31">
      <c r="A42" s="8" t="s">
        <v>117</v>
      </c>
      <c r="C42" s="23" t="s">
        <v>118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7" t="s">
        <v>106</v>
      </c>
      <c r="Z42" s="27" t="s">
        <v>107</v>
      </c>
      <c r="AA42" s="27" t="s">
        <v>108</v>
      </c>
      <c r="AB42" s="27" t="s">
        <v>114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7" t="s">
        <v>106</v>
      </c>
      <c r="Z43" s="27" t="s">
        <v>107</v>
      </c>
      <c r="AA43" s="27" t="s">
        <v>108</v>
      </c>
      <c r="AB43" s="27" t="s">
        <v>114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7" t="s">
        <v>106</v>
      </c>
      <c r="Z44" s="27" t="s">
        <v>107</v>
      </c>
      <c r="AA44" s="27" t="s">
        <v>108</v>
      </c>
      <c r="AB44" s="27" t="s">
        <v>114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7" t="s">
        <v>106</v>
      </c>
      <c r="Z45" s="27" t="s">
        <v>107</v>
      </c>
      <c r="AA45" s="27" t="s">
        <v>108</v>
      </c>
      <c r="AB45" s="27" t="s">
        <v>114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7" t="s">
        <v>106</v>
      </c>
      <c r="Z46" s="27" t="s">
        <v>107</v>
      </c>
      <c r="AA46" s="27" t="s">
        <v>108</v>
      </c>
      <c r="AB46" s="27" t="s">
        <v>114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7" t="s">
        <v>106</v>
      </c>
      <c r="Z47" s="27" t="s">
        <v>107</v>
      </c>
      <c r="AA47" s="27" t="s">
        <v>108</v>
      </c>
      <c r="AB47" s="27" t="s">
        <v>114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7" t="s">
        <v>106</v>
      </c>
      <c r="Z48" s="27" t="s">
        <v>107</v>
      </c>
      <c r="AA48" s="27" t="s">
        <v>108</v>
      </c>
      <c r="AB48" s="27" t="s">
        <v>114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7" t="s">
        <v>106</v>
      </c>
      <c r="Z49" s="27" t="s">
        <v>107</v>
      </c>
      <c r="AA49" s="27" t="s">
        <v>108</v>
      </c>
      <c r="AB49" s="27" t="s">
        <v>114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7" t="s">
        <v>106</v>
      </c>
      <c r="Z50" s="27" t="s">
        <v>107</v>
      </c>
      <c r="AA50" s="27" t="s">
        <v>108</v>
      </c>
      <c r="AB50" s="27" t="s">
        <v>114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7" t="s">
        <v>106</v>
      </c>
      <c r="Z51" s="27" t="s">
        <v>107</v>
      </c>
      <c r="AA51" s="27" t="s">
        <v>108</v>
      </c>
      <c r="AB51" s="27" t="s">
        <v>114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7" t="s">
        <v>106</v>
      </c>
      <c r="Z52" s="27" t="s">
        <v>107</v>
      </c>
      <c r="AA52" s="27" t="s">
        <v>108</v>
      </c>
      <c r="AB52" s="27" t="s">
        <v>114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7" t="s">
        <v>106</v>
      </c>
      <c r="Z53" s="27" t="s">
        <v>107</v>
      </c>
      <c r="AA53" s="27" t="s">
        <v>108</v>
      </c>
      <c r="AB53" s="27" t="s">
        <v>114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7" t="s">
        <v>106</v>
      </c>
      <c r="Z54" s="27" t="s">
        <v>107</v>
      </c>
      <c r="AA54" s="27" t="s">
        <v>108</v>
      </c>
      <c r="AB54" s="27" t="s">
        <v>114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7" t="s">
        <v>106</v>
      </c>
      <c r="Z55" s="27" t="s">
        <v>107</v>
      </c>
      <c r="AA55" s="27" t="s">
        <v>108</v>
      </c>
      <c r="AB55" s="27" t="s">
        <v>114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7" t="s">
        <v>106</v>
      </c>
      <c r="Z56" s="27" t="s">
        <v>107</v>
      </c>
      <c r="AA56" s="27" t="s">
        <v>108</v>
      </c>
      <c r="AB56" s="27" t="s">
        <v>114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7" t="s">
        <v>106</v>
      </c>
      <c r="Z57" s="27" t="s">
        <v>107</v>
      </c>
      <c r="AA57" s="27" t="s">
        <v>108</v>
      </c>
      <c r="AB57" s="27" t="s">
        <v>114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7" t="s">
        <v>106</v>
      </c>
      <c r="Z58" s="27" t="s">
        <v>107</v>
      </c>
      <c r="AA58" s="27" t="s">
        <v>108</v>
      </c>
      <c r="AB58" s="27" t="s">
        <v>114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7" t="s">
        <v>106</v>
      </c>
      <c r="Z59" s="27" t="s">
        <v>107</v>
      </c>
      <c r="AA59" s="27" t="s">
        <v>108</v>
      </c>
      <c r="AB59" s="27" t="s">
        <v>114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7" t="s">
        <v>106</v>
      </c>
      <c r="Z60" s="27" t="s">
        <v>107</v>
      </c>
      <c r="AA60" s="27" t="s">
        <v>108</v>
      </c>
      <c r="AB60" s="27" t="s">
        <v>114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7" t="s">
        <v>106</v>
      </c>
      <c r="Z61" s="27" t="s">
        <v>107</v>
      </c>
      <c r="AA61" s="27" t="s">
        <v>108</v>
      </c>
      <c r="AB61" s="27" t="s">
        <v>114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7" t="s">
        <v>106</v>
      </c>
      <c r="Z62" s="27" t="s">
        <v>107</v>
      </c>
      <c r="AA62" s="27" t="s">
        <v>108</v>
      </c>
      <c r="AB62" s="27" t="s">
        <v>114</v>
      </c>
      <c r="AC62" s="27">
        <v>2021</v>
      </c>
      <c r="AD62" s="60" t="s">
        <v>115</v>
      </c>
      <c r="AE62" s="27">
        <v>0.01107967</v>
      </c>
    </row>
    <row r="63" spans="3:31">
      <c r="C63" s="25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7" t="s">
        <v>106</v>
      </c>
      <c r="Z63" s="27" t="s">
        <v>107</v>
      </c>
      <c r="AA63" s="27" t="s">
        <v>108</v>
      </c>
      <c r="AB63" s="27" t="s">
        <v>114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7" t="s">
        <v>106</v>
      </c>
      <c r="Z64" s="27" t="s">
        <v>107</v>
      </c>
      <c r="AA64" s="27" t="s">
        <v>108</v>
      </c>
      <c r="AB64" s="27" t="s">
        <v>116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7" t="s">
        <v>106</v>
      </c>
      <c r="Z65" s="27" t="s">
        <v>107</v>
      </c>
      <c r="AA65" s="27" t="s">
        <v>108</v>
      </c>
      <c r="AB65" s="27" t="s">
        <v>116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7" t="s">
        <v>106</v>
      </c>
      <c r="Z66" s="27" t="s">
        <v>107</v>
      </c>
      <c r="AA66" s="27" t="s">
        <v>108</v>
      </c>
      <c r="AB66" s="27" t="s">
        <v>116</v>
      </c>
      <c r="AC66" s="27">
        <v>2022</v>
      </c>
      <c r="AD66" s="60" t="s">
        <v>110</v>
      </c>
      <c r="AE66" s="27">
        <v>0.00013349</v>
      </c>
    </row>
    <row r="67" spans="3:31">
      <c r="C67" s="25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7" t="s">
        <v>106</v>
      </c>
      <c r="Z67" s="27" t="s">
        <v>107</v>
      </c>
      <c r="AA67" s="27" t="s">
        <v>108</v>
      </c>
      <c r="AB67" s="27" t="s">
        <v>116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7" t="s">
        <v>106</v>
      </c>
      <c r="Z68" s="27" t="s">
        <v>107</v>
      </c>
      <c r="AA68" s="27" t="s">
        <v>108</v>
      </c>
      <c r="AB68" s="27" t="s">
        <v>116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7" t="s">
        <v>106</v>
      </c>
      <c r="Z69" s="27" t="s">
        <v>107</v>
      </c>
      <c r="AA69" s="27" t="s">
        <v>108</v>
      </c>
      <c r="AB69" s="27" t="s">
        <v>116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7" t="s">
        <v>106</v>
      </c>
      <c r="Z70" s="27" t="s">
        <v>107</v>
      </c>
      <c r="AA70" s="27" t="s">
        <v>108</v>
      </c>
      <c r="AB70" s="27" t="s">
        <v>116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7" t="s">
        <v>106</v>
      </c>
      <c r="Z71" s="27" t="s">
        <v>107</v>
      </c>
      <c r="AA71" s="27" t="s">
        <v>108</v>
      </c>
      <c r="AB71" s="27" t="s">
        <v>116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7" t="s">
        <v>106</v>
      </c>
      <c r="Z72" s="27" t="s">
        <v>107</v>
      </c>
      <c r="AA72" s="27" t="s">
        <v>108</v>
      </c>
      <c r="AB72" s="27" t="s">
        <v>116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106</v>
      </c>
      <c r="Z73" s="27" t="s">
        <v>107</v>
      </c>
      <c r="AA73" s="27" t="s">
        <v>108</v>
      </c>
      <c r="AB73" s="27" t="s">
        <v>116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106</v>
      </c>
      <c r="Z74" s="27" t="s">
        <v>107</v>
      </c>
      <c r="AA74" s="27" t="s">
        <v>108</v>
      </c>
      <c r="AB74" s="27" t="s">
        <v>116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106</v>
      </c>
      <c r="Z75" s="27" t="s">
        <v>107</v>
      </c>
      <c r="AA75" s="27" t="s">
        <v>108</v>
      </c>
      <c r="AB75" s="27" t="s">
        <v>116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106</v>
      </c>
      <c r="Z76" s="27" t="s">
        <v>107</v>
      </c>
      <c r="AA76" s="27" t="s">
        <v>108</v>
      </c>
      <c r="AB76" s="27" t="s">
        <v>116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106</v>
      </c>
      <c r="Z77" s="27" t="s">
        <v>107</v>
      </c>
      <c r="AA77" s="27" t="s">
        <v>108</v>
      </c>
      <c r="AB77" s="27" t="s">
        <v>116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106</v>
      </c>
      <c r="Z78" s="27" t="s">
        <v>107</v>
      </c>
      <c r="AA78" s="27" t="s">
        <v>108</v>
      </c>
      <c r="AB78" s="27" t="s">
        <v>116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106</v>
      </c>
      <c r="Z79" s="27" t="s">
        <v>107</v>
      </c>
      <c r="AA79" s="27" t="s">
        <v>108</v>
      </c>
      <c r="AB79" s="27" t="s">
        <v>116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106</v>
      </c>
      <c r="Z80" s="27" t="s">
        <v>107</v>
      </c>
      <c r="AA80" s="27" t="s">
        <v>108</v>
      </c>
      <c r="AB80" s="27" t="s">
        <v>116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106</v>
      </c>
      <c r="Z81" s="27" t="s">
        <v>107</v>
      </c>
      <c r="AA81" s="27" t="s">
        <v>108</v>
      </c>
      <c r="AB81" s="27" t="s">
        <v>116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106</v>
      </c>
      <c r="Z82" s="27" t="s">
        <v>107</v>
      </c>
      <c r="AA82" s="27" t="s">
        <v>108</v>
      </c>
      <c r="AB82" s="27" t="s">
        <v>116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106</v>
      </c>
      <c r="Z83" s="27" t="s">
        <v>107</v>
      </c>
      <c r="AA83" s="27" t="s">
        <v>108</v>
      </c>
      <c r="AB83" s="27" t="s">
        <v>116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106</v>
      </c>
      <c r="Z84" s="27" t="s">
        <v>107</v>
      </c>
      <c r="AA84" s="27" t="s">
        <v>108</v>
      </c>
      <c r="AB84" s="27" t="s">
        <v>116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106</v>
      </c>
      <c r="Z85" s="27" t="s">
        <v>107</v>
      </c>
      <c r="AA85" s="27" t="s">
        <v>108</v>
      </c>
      <c r="AB85" s="27" t="s">
        <v>116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106</v>
      </c>
      <c r="Z86" s="27" t="s">
        <v>107</v>
      </c>
      <c r="AA86" s="27" t="s">
        <v>108</v>
      </c>
      <c r="AB86" s="27" t="s">
        <v>116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106</v>
      </c>
      <c r="Z87" s="27" t="s">
        <v>107</v>
      </c>
      <c r="AA87" s="27" t="s">
        <v>108</v>
      </c>
      <c r="AB87" s="27" t="s">
        <v>116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106</v>
      </c>
      <c r="Z88" s="27" t="s">
        <v>107</v>
      </c>
      <c r="AA88" s="27" t="s">
        <v>108</v>
      </c>
      <c r="AB88" s="27" t="s">
        <v>116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106</v>
      </c>
      <c r="Z89" s="27" t="s">
        <v>107</v>
      </c>
      <c r="AA89" s="27" t="s">
        <v>108</v>
      </c>
      <c r="AB89" s="27" t="s">
        <v>116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106</v>
      </c>
      <c r="Z90" s="27" t="s">
        <v>107</v>
      </c>
      <c r="AA90" s="27" t="s">
        <v>108</v>
      </c>
      <c r="AB90" s="27" t="s">
        <v>116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106</v>
      </c>
      <c r="Z91" s="27" t="s">
        <v>107</v>
      </c>
      <c r="AA91" s="27" t="s">
        <v>108</v>
      </c>
      <c r="AB91" s="27" t="s">
        <v>116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106</v>
      </c>
      <c r="Z92" s="27" t="s">
        <v>107</v>
      </c>
      <c r="AA92" s="27" t="s">
        <v>108</v>
      </c>
      <c r="AB92" s="27" t="s">
        <v>116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106</v>
      </c>
      <c r="Z93" s="27" t="s">
        <v>107</v>
      </c>
      <c r="AA93" s="27" t="s">
        <v>108</v>
      </c>
      <c r="AB93" s="27" t="s">
        <v>116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106</v>
      </c>
      <c r="Z94" s="27" t="s">
        <v>107</v>
      </c>
      <c r="AA94" s="27" t="s">
        <v>108</v>
      </c>
      <c r="AB94" s="27" t="s">
        <v>116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105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106</v>
      </c>
      <c r="Z2" s="27" t="s">
        <v>107</v>
      </c>
      <c r="AA2" s="27" t="s">
        <v>108</v>
      </c>
      <c r="AB2" s="27" t="s">
        <v>109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106</v>
      </c>
      <c r="Z3" s="27" t="s">
        <v>107</v>
      </c>
      <c r="AA3" s="27" t="s">
        <v>108</v>
      </c>
      <c r="AB3" s="27" t="s">
        <v>109</v>
      </c>
      <c r="AC3" s="27">
        <v>2021</v>
      </c>
      <c r="AD3" s="60" t="s">
        <v>110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106</v>
      </c>
      <c r="Z4" s="27" t="s">
        <v>107</v>
      </c>
      <c r="AA4" s="27" t="s">
        <v>108</v>
      </c>
      <c r="AB4" s="27" t="s">
        <v>109</v>
      </c>
      <c r="AC4" s="27">
        <v>2022</v>
      </c>
      <c r="AD4" s="60" t="s">
        <v>111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106</v>
      </c>
      <c r="Z5" s="27" t="s">
        <v>107</v>
      </c>
      <c r="AA5" s="27" t="s">
        <v>108</v>
      </c>
      <c r="AB5" s="27" t="s">
        <v>109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106</v>
      </c>
      <c r="Z6" s="27" t="s">
        <v>107</v>
      </c>
      <c r="AA6" s="27" t="s">
        <v>108</v>
      </c>
      <c r="AB6" s="27" t="s">
        <v>109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106</v>
      </c>
      <c r="Z7" s="27" t="s">
        <v>107</v>
      </c>
      <c r="AA7" s="27" t="s">
        <v>108</v>
      </c>
      <c r="AB7" s="27" t="s">
        <v>109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106</v>
      </c>
      <c r="Z8" s="27" t="s">
        <v>107</v>
      </c>
      <c r="AA8" s="27" t="s">
        <v>108</v>
      </c>
      <c r="AB8" s="27" t="s">
        <v>109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106</v>
      </c>
      <c r="Z9" s="27" t="s">
        <v>107</v>
      </c>
      <c r="AA9" s="27" t="s">
        <v>108</v>
      </c>
      <c r="AB9" s="27" t="s">
        <v>109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106</v>
      </c>
      <c r="Z10" s="27" t="s">
        <v>107</v>
      </c>
      <c r="AA10" s="27" t="s">
        <v>108</v>
      </c>
      <c r="AB10" s="27" t="s">
        <v>109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106</v>
      </c>
      <c r="Z11" s="27" t="s">
        <v>107</v>
      </c>
      <c r="AA11" s="27" t="s">
        <v>108</v>
      </c>
      <c r="AB11" s="27" t="s">
        <v>109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106</v>
      </c>
      <c r="Z12" s="27" t="s">
        <v>107</v>
      </c>
      <c r="AA12" s="27" t="s">
        <v>108</v>
      </c>
      <c r="AB12" s="27" t="s">
        <v>109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106</v>
      </c>
      <c r="Z13" s="27" t="s">
        <v>107</v>
      </c>
      <c r="AA13" s="27" t="s">
        <v>108</v>
      </c>
      <c r="AB13" s="27" t="s">
        <v>109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106</v>
      </c>
      <c r="Z14" s="27" t="s">
        <v>107</v>
      </c>
      <c r="AA14" s="27" t="s">
        <v>108</v>
      </c>
      <c r="AB14" s="27" t="s">
        <v>109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106</v>
      </c>
      <c r="Z15" s="27" t="s">
        <v>107</v>
      </c>
      <c r="AA15" s="27" t="s">
        <v>108</v>
      </c>
      <c r="AB15" s="27" t="s">
        <v>109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106</v>
      </c>
      <c r="Z16" s="27" t="s">
        <v>107</v>
      </c>
      <c r="AA16" s="27" t="s">
        <v>108</v>
      </c>
      <c r="AB16" s="27" t="s">
        <v>109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106</v>
      </c>
      <c r="Z17" s="27" t="s">
        <v>107</v>
      </c>
      <c r="AA17" s="27" t="s">
        <v>108</v>
      </c>
      <c r="AB17" s="27" t="s">
        <v>109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106</v>
      </c>
      <c r="Z18" s="27" t="s">
        <v>107</v>
      </c>
      <c r="AA18" s="27" t="s">
        <v>108</v>
      </c>
      <c r="AB18" s="27" t="s">
        <v>109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106</v>
      </c>
      <c r="Z19" s="27" t="s">
        <v>107</v>
      </c>
      <c r="AA19" s="27" t="s">
        <v>108</v>
      </c>
      <c r="AB19" s="27" t="s">
        <v>109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106</v>
      </c>
      <c r="Z20" s="27" t="s">
        <v>107</v>
      </c>
      <c r="AA20" s="27" t="s">
        <v>108</v>
      </c>
      <c r="AB20" s="27" t="s">
        <v>109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106</v>
      </c>
      <c r="Z21" s="27" t="s">
        <v>107</v>
      </c>
      <c r="AA21" s="27" t="s">
        <v>108</v>
      </c>
      <c r="AB21" s="27" t="s">
        <v>109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106</v>
      </c>
      <c r="Z22" s="27" t="s">
        <v>107</v>
      </c>
      <c r="AA22" s="27" t="s">
        <v>108</v>
      </c>
      <c r="AB22" s="27" t="s">
        <v>109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106</v>
      </c>
      <c r="Z23" s="27" t="s">
        <v>107</v>
      </c>
      <c r="AA23" s="27" t="s">
        <v>108</v>
      </c>
      <c r="AB23" s="27" t="s">
        <v>109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106</v>
      </c>
      <c r="Z24" s="27" t="s">
        <v>107</v>
      </c>
      <c r="AA24" s="27" t="s">
        <v>108</v>
      </c>
      <c r="AB24" s="27" t="s">
        <v>109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106</v>
      </c>
      <c r="Z25" s="27" t="s">
        <v>107</v>
      </c>
      <c r="AA25" s="27" t="s">
        <v>108</v>
      </c>
      <c r="AB25" s="27" t="s">
        <v>109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106</v>
      </c>
      <c r="Z26" s="27" t="s">
        <v>107</v>
      </c>
      <c r="AA26" s="27" t="s">
        <v>108</v>
      </c>
      <c r="AB26" s="27" t="s">
        <v>109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106</v>
      </c>
      <c r="Z27" s="27" t="s">
        <v>107</v>
      </c>
      <c r="AA27" s="27" t="s">
        <v>108</v>
      </c>
      <c r="AB27" s="27" t="s">
        <v>109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106</v>
      </c>
      <c r="Z28" s="27" t="s">
        <v>107</v>
      </c>
      <c r="AA28" s="27" t="s">
        <v>108</v>
      </c>
      <c r="AB28" s="27" t="s">
        <v>109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106</v>
      </c>
      <c r="Z29" s="27" t="s">
        <v>107</v>
      </c>
      <c r="AA29" s="27" t="s">
        <v>108</v>
      </c>
      <c r="AB29" s="27" t="s">
        <v>109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106</v>
      </c>
      <c r="Z30" s="27" t="s">
        <v>107</v>
      </c>
      <c r="AA30" s="27" t="s">
        <v>108</v>
      </c>
      <c r="AB30" s="27" t="s">
        <v>109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106</v>
      </c>
      <c r="Z31" s="27" t="s">
        <v>107</v>
      </c>
      <c r="AA31" s="27" t="s">
        <v>108</v>
      </c>
      <c r="AB31" s="27" t="s">
        <v>109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106</v>
      </c>
      <c r="Z32" s="27" t="s">
        <v>107</v>
      </c>
      <c r="AA32" s="27" t="s">
        <v>108</v>
      </c>
      <c r="AB32" s="27" t="s">
        <v>109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106</v>
      </c>
      <c r="Z33" s="27" t="s">
        <v>107</v>
      </c>
      <c r="AA33" s="27" t="s">
        <v>108</v>
      </c>
      <c r="AB33" s="27" t="s">
        <v>114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106</v>
      </c>
      <c r="Z34" s="27" t="s">
        <v>107</v>
      </c>
      <c r="AA34" s="27" t="s">
        <v>108</v>
      </c>
      <c r="AB34" s="27" t="s">
        <v>114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106</v>
      </c>
      <c r="Z35" s="27" t="s">
        <v>107</v>
      </c>
      <c r="AA35" s="27" t="s">
        <v>108</v>
      </c>
      <c r="AB35" s="27" t="s">
        <v>114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106</v>
      </c>
      <c r="Z36" s="27" t="s">
        <v>107</v>
      </c>
      <c r="AA36" s="27" t="s">
        <v>108</v>
      </c>
      <c r="AB36" s="27" t="s">
        <v>114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106</v>
      </c>
      <c r="Z37" s="27" t="s">
        <v>107</v>
      </c>
      <c r="AA37" s="27" t="s">
        <v>108</v>
      </c>
      <c r="AB37" s="27" t="s">
        <v>114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106</v>
      </c>
      <c r="Z38" s="27" t="s">
        <v>107</v>
      </c>
      <c r="AA38" s="27" t="s">
        <v>108</v>
      </c>
      <c r="AB38" s="27" t="s">
        <v>114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106</v>
      </c>
      <c r="Z39" s="27" t="s">
        <v>107</v>
      </c>
      <c r="AA39" s="27" t="s">
        <v>108</v>
      </c>
      <c r="AB39" s="27" t="s">
        <v>114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106</v>
      </c>
      <c r="Z40" s="27" t="s">
        <v>107</v>
      </c>
      <c r="AA40" s="27" t="s">
        <v>108</v>
      </c>
      <c r="AB40" s="27" t="s">
        <v>114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39</v>
      </c>
      <c r="K41" s="8" t="s">
        <v>13</v>
      </c>
      <c r="Y41" s="27" t="s">
        <v>106</v>
      </c>
      <c r="Z41" s="27" t="s">
        <v>107</v>
      </c>
      <c r="AA41" s="27" t="s">
        <v>108</v>
      </c>
      <c r="AB41" s="27" t="s">
        <v>114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119</v>
      </c>
      <c r="C42" s="29" t="s">
        <v>120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7" t="s">
        <v>106</v>
      </c>
      <c r="Z42" s="27" t="s">
        <v>107</v>
      </c>
      <c r="AA42" s="27" t="s">
        <v>108</v>
      </c>
      <c r="AB42" s="27" t="s">
        <v>114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7" t="s">
        <v>106</v>
      </c>
      <c r="Z43" s="27" t="s">
        <v>107</v>
      </c>
      <c r="AA43" s="27" t="s">
        <v>108</v>
      </c>
      <c r="AB43" s="27" t="s">
        <v>114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7" t="s">
        <v>106</v>
      </c>
      <c r="Z44" s="27" t="s">
        <v>107</v>
      </c>
      <c r="AA44" s="27" t="s">
        <v>108</v>
      </c>
      <c r="AB44" s="27" t="s">
        <v>114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7" t="s">
        <v>106</v>
      </c>
      <c r="Z45" s="27" t="s">
        <v>107</v>
      </c>
      <c r="AA45" s="27" t="s">
        <v>108</v>
      </c>
      <c r="AB45" s="27" t="s">
        <v>114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7" t="s">
        <v>106</v>
      </c>
      <c r="Z46" s="27" t="s">
        <v>107</v>
      </c>
      <c r="AA46" s="27" t="s">
        <v>108</v>
      </c>
      <c r="AB46" s="27" t="s">
        <v>114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7" t="s">
        <v>106</v>
      </c>
      <c r="Z47" s="27" t="s">
        <v>107</v>
      </c>
      <c r="AA47" s="27" t="s">
        <v>108</v>
      </c>
      <c r="AB47" s="27" t="s">
        <v>114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7" t="s">
        <v>106</v>
      </c>
      <c r="Z48" s="27" t="s">
        <v>107</v>
      </c>
      <c r="AA48" s="27" t="s">
        <v>108</v>
      </c>
      <c r="AB48" s="27" t="s">
        <v>114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7" t="s">
        <v>106</v>
      </c>
      <c r="Z49" s="27" t="s">
        <v>107</v>
      </c>
      <c r="AA49" s="27" t="s">
        <v>108</v>
      </c>
      <c r="AB49" s="27" t="s">
        <v>114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7" t="s">
        <v>106</v>
      </c>
      <c r="Z50" s="27" t="s">
        <v>107</v>
      </c>
      <c r="AA50" s="27" t="s">
        <v>108</v>
      </c>
      <c r="AB50" s="27" t="s">
        <v>114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7" t="s">
        <v>106</v>
      </c>
      <c r="Z51" s="27" t="s">
        <v>107</v>
      </c>
      <c r="AA51" s="27" t="s">
        <v>108</v>
      </c>
      <c r="AB51" s="27" t="s">
        <v>114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7" t="s">
        <v>106</v>
      </c>
      <c r="Z52" s="27" t="s">
        <v>107</v>
      </c>
      <c r="AA52" s="27" t="s">
        <v>108</v>
      </c>
      <c r="AB52" s="27" t="s">
        <v>114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7" t="s">
        <v>106</v>
      </c>
      <c r="Z53" s="27" t="s">
        <v>107</v>
      </c>
      <c r="AA53" s="27" t="s">
        <v>108</v>
      </c>
      <c r="AB53" s="27" t="s">
        <v>114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7" t="s">
        <v>106</v>
      </c>
      <c r="Z54" s="27" t="s">
        <v>107</v>
      </c>
      <c r="AA54" s="27" t="s">
        <v>108</v>
      </c>
      <c r="AB54" s="27" t="s">
        <v>114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7" t="s">
        <v>106</v>
      </c>
      <c r="Z55" s="27" t="s">
        <v>107</v>
      </c>
      <c r="AA55" s="27" t="s">
        <v>108</v>
      </c>
      <c r="AB55" s="27" t="s">
        <v>114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7" t="s">
        <v>106</v>
      </c>
      <c r="Z56" s="27" t="s">
        <v>107</v>
      </c>
      <c r="AA56" s="27" t="s">
        <v>108</v>
      </c>
      <c r="AB56" s="27" t="s">
        <v>114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7" t="s">
        <v>106</v>
      </c>
      <c r="Z57" s="27" t="s">
        <v>107</v>
      </c>
      <c r="AA57" s="27" t="s">
        <v>108</v>
      </c>
      <c r="AB57" s="27" t="s">
        <v>114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7" t="s">
        <v>106</v>
      </c>
      <c r="Z58" s="27" t="s">
        <v>107</v>
      </c>
      <c r="AA58" s="27" t="s">
        <v>108</v>
      </c>
      <c r="AB58" s="27" t="s">
        <v>114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7" t="s">
        <v>106</v>
      </c>
      <c r="Z59" s="27" t="s">
        <v>107</v>
      </c>
      <c r="AA59" s="27" t="s">
        <v>108</v>
      </c>
      <c r="AB59" s="27" t="s">
        <v>114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7" t="s">
        <v>106</v>
      </c>
      <c r="Z60" s="27" t="s">
        <v>107</v>
      </c>
      <c r="AA60" s="27" t="s">
        <v>108</v>
      </c>
      <c r="AB60" s="27" t="s">
        <v>114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7" t="s">
        <v>106</v>
      </c>
      <c r="Z61" s="27" t="s">
        <v>107</v>
      </c>
      <c r="AA61" s="27" t="s">
        <v>108</v>
      </c>
      <c r="AB61" s="27" t="s">
        <v>114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7" t="s">
        <v>106</v>
      </c>
      <c r="Z62" s="27" t="s">
        <v>107</v>
      </c>
      <c r="AA62" s="27" t="s">
        <v>108</v>
      </c>
      <c r="AB62" s="27" t="s">
        <v>114</v>
      </c>
      <c r="AC62" s="27">
        <v>2021</v>
      </c>
      <c r="AD62" s="60" t="s">
        <v>115</v>
      </c>
      <c r="AE62" s="27">
        <v>0.01107967</v>
      </c>
    </row>
    <row r="63" spans="3:31">
      <c r="C63" s="25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7" t="s">
        <v>106</v>
      </c>
      <c r="Z63" s="27" t="s">
        <v>107</v>
      </c>
      <c r="AA63" s="27" t="s">
        <v>108</v>
      </c>
      <c r="AB63" s="27" t="s">
        <v>114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7" t="s">
        <v>106</v>
      </c>
      <c r="Z64" s="27" t="s">
        <v>107</v>
      </c>
      <c r="AA64" s="27" t="s">
        <v>108</v>
      </c>
      <c r="AB64" s="27" t="s">
        <v>116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7" t="s">
        <v>106</v>
      </c>
      <c r="Z65" s="27" t="s">
        <v>107</v>
      </c>
      <c r="AA65" s="27" t="s">
        <v>108</v>
      </c>
      <c r="AB65" s="27" t="s">
        <v>116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7" t="s">
        <v>106</v>
      </c>
      <c r="Z66" s="27" t="s">
        <v>107</v>
      </c>
      <c r="AA66" s="27" t="s">
        <v>108</v>
      </c>
      <c r="AB66" s="27" t="s">
        <v>116</v>
      </c>
      <c r="AC66" s="27">
        <v>2022</v>
      </c>
      <c r="AD66" s="60" t="s">
        <v>110</v>
      </c>
      <c r="AE66" s="27">
        <v>0.00013349</v>
      </c>
    </row>
    <row r="67" spans="3:31">
      <c r="C67" s="25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7" t="s">
        <v>106</v>
      </c>
      <c r="Z67" s="27" t="s">
        <v>107</v>
      </c>
      <c r="AA67" s="27" t="s">
        <v>108</v>
      </c>
      <c r="AB67" s="27" t="s">
        <v>116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7" t="s">
        <v>106</v>
      </c>
      <c r="Z68" s="27" t="s">
        <v>107</v>
      </c>
      <c r="AA68" s="27" t="s">
        <v>108</v>
      </c>
      <c r="AB68" s="27" t="s">
        <v>116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7" t="s">
        <v>106</v>
      </c>
      <c r="Z69" s="27" t="s">
        <v>107</v>
      </c>
      <c r="AA69" s="27" t="s">
        <v>108</v>
      </c>
      <c r="AB69" s="27" t="s">
        <v>116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7" t="s">
        <v>106</v>
      </c>
      <c r="Z70" s="27" t="s">
        <v>107</v>
      </c>
      <c r="AA70" s="27" t="s">
        <v>108</v>
      </c>
      <c r="AB70" s="27" t="s">
        <v>116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7" t="s">
        <v>106</v>
      </c>
      <c r="Z71" s="27" t="s">
        <v>107</v>
      </c>
      <c r="AA71" s="27" t="s">
        <v>108</v>
      </c>
      <c r="AB71" s="27" t="s">
        <v>116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7" t="s">
        <v>106</v>
      </c>
      <c r="Z72" s="27" t="s">
        <v>107</v>
      </c>
      <c r="AA72" s="27" t="s">
        <v>108</v>
      </c>
      <c r="AB72" s="27" t="s">
        <v>116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106</v>
      </c>
      <c r="Z73" s="27" t="s">
        <v>107</v>
      </c>
      <c r="AA73" s="27" t="s">
        <v>108</v>
      </c>
      <c r="AB73" s="27" t="s">
        <v>116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106</v>
      </c>
      <c r="Z74" s="27" t="s">
        <v>107</v>
      </c>
      <c r="AA74" s="27" t="s">
        <v>108</v>
      </c>
      <c r="AB74" s="27" t="s">
        <v>116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106</v>
      </c>
      <c r="Z75" s="27" t="s">
        <v>107</v>
      </c>
      <c r="AA75" s="27" t="s">
        <v>108</v>
      </c>
      <c r="AB75" s="27" t="s">
        <v>116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106</v>
      </c>
      <c r="Z76" s="27" t="s">
        <v>107</v>
      </c>
      <c r="AA76" s="27" t="s">
        <v>108</v>
      </c>
      <c r="AB76" s="27" t="s">
        <v>116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106</v>
      </c>
      <c r="Z77" s="27" t="s">
        <v>107</v>
      </c>
      <c r="AA77" s="27" t="s">
        <v>108</v>
      </c>
      <c r="AB77" s="27" t="s">
        <v>116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106</v>
      </c>
      <c r="Z78" s="27" t="s">
        <v>107</v>
      </c>
      <c r="AA78" s="27" t="s">
        <v>108</v>
      </c>
      <c r="AB78" s="27" t="s">
        <v>116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106</v>
      </c>
      <c r="Z79" s="27" t="s">
        <v>107</v>
      </c>
      <c r="AA79" s="27" t="s">
        <v>108</v>
      </c>
      <c r="AB79" s="27" t="s">
        <v>116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106</v>
      </c>
      <c r="Z80" s="27" t="s">
        <v>107</v>
      </c>
      <c r="AA80" s="27" t="s">
        <v>108</v>
      </c>
      <c r="AB80" s="27" t="s">
        <v>116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106</v>
      </c>
      <c r="Z81" s="27" t="s">
        <v>107</v>
      </c>
      <c r="AA81" s="27" t="s">
        <v>108</v>
      </c>
      <c r="AB81" s="27" t="s">
        <v>116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106</v>
      </c>
      <c r="Z82" s="27" t="s">
        <v>107</v>
      </c>
      <c r="AA82" s="27" t="s">
        <v>108</v>
      </c>
      <c r="AB82" s="27" t="s">
        <v>116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106</v>
      </c>
      <c r="Z83" s="27" t="s">
        <v>107</v>
      </c>
      <c r="AA83" s="27" t="s">
        <v>108</v>
      </c>
      <c r="AB83" s="27" t="s">
        <v>116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106</v>
      </c>
      <c r="Z84" s="27" t="s">
        <v>107</v>
      </c>
      <c r="AA84" s="27" t="s">
        <v>108</v>
      </c>
      <c r="AB84" s="27" t="s">
        <v>116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106</v>
      </c>
      <c r="Z85" s="27" t="s">
        <v>107</v>
      </c>
      <c r="AA85" s="27" t="s">
        <v>108</v>
      </c>
      <c r="AB85" s="27" t="s">
        <v>116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106</v>
      </c>
      <c r="Z86" s="27" t="s">
        <v>107</v>
      </c>
      <c r="AA86" s="27" t="s">
        <v>108</v>
      </c>
      <c r="AB86" s="27" t="s">
        <v>116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106</v>
      </c>
      <c r="Z87" s="27" t="s">
        <v>107</v>
      </c>
      <c r="AA87" s="27" t="s">
        <v>108</v>
      </c>
      <c r="AB87" s="27" t="s">
        <v>116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106</v>
      </c>
      <c r="Z88" s="27" t="s">
        <v>107</v>
      </c>
      <c r="AA88" s="27" t="s">
        <v>108</v>
      </c>
      <c r="AB88" s="27" t="s">
        <v>116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106</v>
      </c>
      <c r="Z89" s="27" t="s">
        <v>107</v>
      </c>
      <c r="AA89" s="27" t="s">
        <v>108</v>
      </c>
      <c r="AB89" s="27" t="s">
        <v>116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106</v>
      </c>
      <c r="Z90" s="27" t="s">
        <v>107</v>
      </c>
      <c r="AA90" s="27" t="s">
        <v>108</v>
      </c>
      <c r="AB90" s="27" t="s">
        <v>116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106</v>
      </c>
      <c r="Z91" s="27" t="s">
        <v>107</v>
      </c>
      <c r="AA91" s="27" t="s">
        <v>108</v>
      </c>
      <c r="AB91" s="27" t="s">
        <v>116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106</v>
      </c>
      <c r="Z92" s="27" t="s">
        <v>107</v>
      </c>
      <c r="AA92" s="27" t="s">
        <v>108</v>
      </c>
      <c r="AB92" s="27" t="s">
        <v>116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106</v>
      </c>
      <c r="Z93" s="27" t="s">
        <v>107</v>
      </c>
      <c r="AA93" s="27" t="s">
        <v>108</v>
      </c>
      <c r="AB93" s="27" t="s">
        <v>116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106</v>
      </c>
      <c r="Z94" s="27" t="s">
        <v>107</v>
      </c>
      <c r="AA94" s="27" t="s">
        <v>108</v>
      </c>
      <c r="AB94" s="27" t="s">
        <v>116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105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106</v>
      </c>
      <c r="Z2" s="27" t="s">
        <v>107</v>
      </c>
      <c r="AA2" s="27" t="s">
        <v>108</v>
      </c>
      <c r="AB2" s="27" t="s">
        <v>109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106</v>
      </c>
      <c r="Z3" s="27" t="s">
        <v>107</v>
      </c>
      <c r="AA3" s="27" t="s">
        <v>108</v>
      </c>
      <c r="AB3" s="27" t="s">
        <v>109</v>
      </c>
      <c r="AC3" s="27">
        <v>2021</v>
      </c>
      <c r="AD3" s="60" t="s">
        <v>110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106</v>
      </c>
      <c r="Z4" s="27" t="s">
        <v>107</v>
      </c>
      <c r="AA4" s="27" t="s">
        <v>108</v>
      </c>
      <c r="AB4" s="27" t="s">
        <v>109</v>
      </c>
      <c r="AC4" s="27">
        <v>2022</v>
      </c>
      <c r="AD4" s="60" t="s">
        <v>111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106</v>
      </c>
      <c r="Z5" s="27" t="s">
        <v>107</v>
      </c>
      <c r="AA5" s="27" t="s">
        <v>108</v>
      </c>
      <c r="AB5" s="27" t="s">
        <v>109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106</v>
      </c>
      <c r="Z6" s="27" t="s">
        <v>107</v>
      </c>
      <c r="AA6" s="27" t="s">
        <v>108</v>
      </c>
      <c r="AB6" s="27" t="s">
        <v>109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106</v>
      </c>
      <c r="Z7" s="27" t="s">
        <v>107</v>
      </c>
      <c r="AA7" s="27" t="s">
        <v>108</v>
      </c>
      <c r="AB7" s="27" t="s">
        <v>109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106</v>
      </c>
      <c r="Z8" s="27" t="s">
        <v>107</v>
      </c>
      <c r="AA8" s="27" t="s">
        <v>108</v>
      </c>
      <c r="AB8" s="27" t="s">
        <v>109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106</v>
      </c>
      <c r="Z9" s="27" t="s">
        <v>107</v>
      </c>
      <c r="AA9" s="27" t="s">
        <v>108</v>
      </c>
      <c r="AB9" s="27" t="s">
        <v>109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106</v>
      </c>
      <c r="Z10" s="27" t="s">
        <v>107</v>
      </c>
      <c r="AA10" s="27" t="s">
        <v>108</v>
      </c>
      <c r="AB10" s="27" t="s">
        <v>109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106</v>
      </c>
      <c r="Z11" s="27" t="s">
        <v>107</v>
      </c>
      <c r="AA11" s="27" t="s">
        <v>108</v>
      </c>
      <c r="AB11" s="27" t="s">
        <v>109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106</v>
      </c>
      <c r="Z12" s="27" t="s">
        <v>107</v>
      </c>
      <c r="AA12" s="27" t="s">
        <v>108</v>
      </c>
      <c r="AB12" s="27" t="s">
        <v>109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106</v>
      </c>
      <c r="Z13" s="27" t="s">
        <v>107</v>
      </c>
      <c r="AA13" s="27" t="s">
        <v>108</v>
      </c>
      <c r="AB13" s="27" t="s">
        <v>109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106</v>
      </c>
      <c r="Z14" s="27" t="s">
        <v>107</v>
      </c>
      <c r="AA14" s="27" t="s">
        <v>108</v>
      </c>
      <c r="AB14" s="27" t="s">
        <v>109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106</v>
      </c>
      <c r="Z15" s="27" t="s">
        <v>107</v>
      </c>
      <c r="AA15" s="27" t="s">
        <v>108</v>
      </c>
      <c r="AB15" s="27" t="s">
        <v>109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106</v>
      </c>
      <c r="Z16" s="27" t="s">
        <v>107</v>
      </c>
      <c r="AA16" s="27" t="s">
        <v>108</v>
      </c>
      <c r="AB16" s="27" t="s">
        <v>109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106</v>
      </c>
      <c r="Z17" s="27" t="s">
        <v>107</v>
      </c>
      <c r="AA17" s="27" t="s">
        <v>108</v>
      </c>
      <c r="AB17" s="27" t="s">
        <v>109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106</v>
      </c>
      <c r="Z18" s="27" t="s">
        <v>107</v>
      </c>
      <c r="AA18" s="27" t="s">
        <v>108</v>
      </c>
      <c r="AB18" s="27" t="s">
        <v>109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106</v>
      </c>
      <c r="Z19" s="27" t="s">
        <v>107</v>
      </c>
      <c r="AA19" s="27" t="s">
        <v>108</v>
      </c>
      <c r="AB19" s="27" t="s">
        <v>109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106</v>
      </c>
      <c r="Z20" s="27" t="s">
        <v>107</v>
      </c>
      <c r="AA20" s="27" t="s">
        <v>108</v>
      </c>
      <c r="AB20" s="27" t="s">
        <v>109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106</v>
      </c>
      <c r="Z21" s="27" t="s">
        <v>107</v>
      </c>
      <c r="AA21" s="27" t="s">
        <v>108</v>
      </c>
      <c r="AB21" s="27" t="s">
        <v>109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106</v>
      </c>
      <c r="Z22" s="27" t="s">
        <v>107</v>
      </c>
      <c r="AA22" s="27" t="s">
        <v>108</v>
      </c>
      <c r="AB22" s="27" t="s">
        <v>109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106</v>
      </c>
      <c r="Z23" s="27" t="s">
        <v>107</v>
      </c>
      <c r="AA23" s="27" t="s">
        <v>108</v>
      </c>
      <c r="AB23" s="27" t="s">
        <v>109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106</v>
      </c>
      <c r="Z24" s="27" t="s">
        <v>107</v>
      </c>
      <c r="AA24" s="27" t="s">
        <v>108</v>
      </c>
      <c r="AB24" s="27" t="s">
        <v>109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106</v>
      </c>
      <c r="Z25" s="27" t="s">
        <v>107</v>
      </c>
      <c r="AA25" s="27" t="s">
        <v>108</v>
      </c>
      <c r="AB25" s="27" t="s">
        <v>109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106</v>
      </c>
      <c r="Z26" s="27" t="s">
        <v>107</v>
      </c>
      <c r="AA26" s="27" t="s">
        <v>108</v>
      </c>
      <c r="AB26" s="27" t="s">
        <v>109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106</v>
      </c>
      <c r="Z27" s="27" t="s">
        <v>107</v>
      </c>
      <c r="AA27" s="27" t="s">
        <v>108</v>
      </c>
      <c r="AB27" s="27" t="s">
        <v>109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106</v>
      </c>
      <c r="Z28" s="27" t="s">
        <v>107</v>
      </c>
      <c r="AA28" s="27" t="s">
        <v>108</v>
      </c>
      <c r="AB28" s="27" t="s">
        <v>109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106</v>
      </c>
      <c r="Z29" s="27" t="s">
        <v>107</v>
      </c>
      <c r="AA29" s="27" t="s">
        <v>108</v>
      </c>
      <c r="AB29" s="27" t="s">
        <v>109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106</v>
      </c>
      <c r="Z30" s="27" t="s">
        <v>107</v>
      </c>
      <c r="AA30" s="27" t="s">
        <v>108</v>
      </c>
      <c r="AB30" s="27" t="s">
        <v>109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106</v>
      </c>
      <c r="Z31" s="27" t="s">
        <v>107</v>
      </c>
      <c r="AA31" s="27" t="s">
        <v>108</v>
      </c>
      <c r="AB31" s="27" t="s">
        <v>109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106</v>
      </c>
      <c r="Z32" s="27" t="s">
        <v>107</v>
      </c>
      <c r="AA32" s="27" t="s">
        <v>108</v>
      </c>
      <c r="AB32" s="27" t="s">
        <v>109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106</v>
      </c>
      <c r="Z33" s="27" t="s">
        <v>107</v>
      </c>
      <c r="AA33" s="27" t="s">
        <v>108</v>
      </c>
      <c r="AB33" s="27" t="s">
        <v>114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106</v>
      </c>
      <c r="Z34" s="27" t="s">
        <v>107</v>
      </c>
      <c r="AA34" s="27" t="s">
        <v>108</v>
      </c>
      <c r="AB34" s="27" t="s">
        <v>114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106</v>
      </c>
      <c r="Z35" s="27" t="s">
        <v>107</v>
      </c>
      <c r="AA35" s="27" t="s">
        <v>108</v>
      </c>
      <c r="AB35" s="27" t="s">
        <v>114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106</v>
      </c>
      <c r="Z36" s="27" t="s">
        <v>107</v>
      </c>
      <c r="AA36" s="27" t="s">
        <v>108</v>
      </c>
      <c r="AB36" s="27" t="s">
        <v>114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106</v>
      </c>
      <c r="Z37" s="27" t="s">
        <v>107</v>
      </c>
      <c r="AA37" s="27" t="s">
        <v>108</v>
      </c>
      <c r="AB37" s="27" t="s">
        <v>114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106</v>
      </c>
      <c r="Z38" s="27" t="s">
        <v>107</v>
      </c>
      <c r="AA38" s="27" t="s">
        <v>108</v>
      </c>
      <c r="AB38" s="27" t="s">
        <v>114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106</v>
      </c>
      <c r="Z39" s="27" t="s">
        <v>107</v>
      </c>
      <c r="AA39" s="27" t="s">
        <v>108</v>
      </c>
      <c r="AB39" s="27" t="s">
        <v>114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106</v>
      </c>
      <c r="Z40" s="27" t="s">
        <v>107</v>
      </c>
      <c r="AA40" s="27" t="s">
        <v>108</v>
      </c>
      <c r="AB40" s="27" t="s">
        <v>114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39</v>
      </c>
      <c r="K41" s="8" t="s">
        <v>13</v>
      </c>
      <c r="Y41" s="27" t="s">
        <v>106</v>
      </c>
      <c r="Z41" s="27" t="s">
        <v>107</v>
      </c>
      <c r="AA41" s="27" t="s">
        <v>108</v>
      </c>
      <c r="AB41" s="27" t="s">
        <v>114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121</v>
      </c>
      <c r="C42" s="26" t="s">
        <v>122</v>
      </c>
      <c r="H42" s="8">
        <v>2020</v>
      </c>
      <c r="I42" s="8"/>
      <c r="J42" s="8">
        <v>1</v>
      </c>
      <c r="K42" s="8">
        <v>0</v>
      </c>
      <c r="Y42" s="27" t="s">
        <v>106</v>
      </c>
      <c r="Z42" s="27" t="s">
        <v>107</v>
      </c>
      <c r="AA42" s="27" t="s">
        <v>108</v>
      </c>
      <c r="AB42" s="27" t="s">
        <v>114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7" t="s">
        <v>106</v>
      </c>
      <c r="Z43" s="27" t="s">
        <v>107</v>
      </c>
      <c r="AA43" s="27" t="s">
        <v>108</v>
      </c>
      <c r="AB43" s="27" t="s">
        <v>114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106</v>
      </c>
      <c r="Z44" s="27" t="s">
        <v>107</v>
      </c>
      <c r="AA44" s="27" t="s">
        <v>108</v>
      </c>
      <c r="AB44" s="27" t="s">
        <v>114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106</v>
      </c>
      <c r="Z45" s="27" t="s">
        <v>107</v>
      </c>
      <c r="AA45" s="27" t="s">
        <v>108</v>
      </c>
      <c r="AB45" s="27" t="s">
        <v>114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106</v>
      </c>
      <c r="Z46" s="27" t="s">
        <v>107</v>
      </c>
      <c r="AA46" s="27" t="s">
        <v>108</v>
      </c>
      <c r="AB46" s="27" t="s">
        <v>114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106</v>
      </c>
      <c r="Z47" s="27" t="s">
        <v>107</v>
      </c>
      <c r="AA47" s="27" t="s">
        <v>108</v>
      </c>
      <c r="AB47" s="27" t="s">
        <v>114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106</v>
      </c>
      <c r="Z48" s="27" t="s">
        <v>107</v>
      </c>
      <c r="AA48" s="27" t="s">
        <v>108</v>
      </c>
      <c r="AB48" s="27" t="s">
        <v>114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106</v>
      </c>
      <c r="Z49" s="27" t="s">
        <v>107</v>
      </c>
      <c r="AA49" s="27" t="s">
        <v>108</v>
      </c>
      <c r="AB49" s="27" t="s">
        <v>114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106</v>
      </c>
      <c r="Z50" s="27" t="s">
        <v>107</v>
      </c>
      <c r="AA50" s="27" t="s">
        <v>108</v>
      </c>
      <c r="AB50" s="27" t="s">
        <v>114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106</v>
      </c>
      <c r="Z51" s="27" t="s">
        <v>107</v>
      </c>
      <c r="AA51" s="27" t="s">
        <v>108</v>
      </c>
      <c r="AB51" s="27" t="s">
        <v>114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106</v>
      </c>
      <c r="Z52" s="27" t="s">
        <v>107</v>
      </c>
      <c r="AA52" s="27" t="s">
        <v>108</v>
      </c>
      <c r="AB52" s="27" t="s">
        <v>114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106</v>
      </c>
      <c r="Z53" s="27" t="s">
        <v>107</v>
      </c>
      <c r="AA53" s="27" t="s">
        <v>108</v>
      </c>
      <c r="AB53" s="27" t="s">
        <v>114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106</v>
      </c>
      <c r="Z54" s="27" t="s">
        <v>107</v>
      </c>
      <c r="AA54" s="27" t="s">
        <v>108</v>
      </c>
      <c r="AB54" s="27" t="s">
        <v>114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106</v>
      </c>
      <c r="Z55" s="27" t="s">
        <v>107</v>
      </c>
      <c r="AA55" s="27" t="s">
        <v>108</v>
      </c>
      <c r="AB55" s="27" t="s">
        <v>114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106</v>
      </c>
      <c r="Z56" s="27" t="s">
        <v>107</v>
      </c>
      <c r="AA56" s="27" t="s">
        <v>108</v>
      </c>
      <c r="AB56" s="27" t="s">
        <v>114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106</v>
      </c>
      <c r="Z57" s="27" t="s">
        <v>107</v>
      </c>
      <c r="AA57" s="27" t="s">
        <v>108</v>
      </c>
      <c r="AB57" s="27" t="s">
        <v>114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106</v>
      </c>
      <c r="Z58" s="27" t="s">
        <v>107</v>
      </c>
      <c r="AA58" s="27" t="s">
        <v>108</v>
      </c>
      <c r="AB58" s="27" t="s">
        <v>114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106</v>
      </c>
      <c r="Z59" s="27" t="s">
        <v>107</v>
      </c>
      <c r="AA59" s="27" t="s">
        <v>108</v>
      </c>
      <c r="AB59" s="27" t="s">
        <v>114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106</v>
      </c>
      <c r="Z60" s="27" t="s">
        <v>107</v>
      </c>
      <c r="AA60" s="27" t="s">
        <v>108</v>
      </c>
      <c r="AB60" s="27" t="s">
        <v>114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106</v>
      </c>
      <c r="Z61" s="27" t="s">
        <v>107</v>
      </c>
      <c r="AA61" s="27" t="s">
        <v>108</v>
      </c>
      <c r="AB61" s="27" t="s">
        <v>114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106</v>
      </c>
      <c r="Z62" s="27" t="s">
        <v>107</v>
      </c>
      <c r="AA62" s="27" t="s">
        <v>108</v>
      </c>
      <c r="AB62" s="27" t="s">
        <v>114</v>
      </c>
      <c r="AC62" s="27">
        <v>2021</v>
      </c>
      <c r="AD62" s="60" t="s">
        <v>115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106</v>
      </c>
      <c r="Z63" s="27" t="s">
        <v>107</v>
      </c>
      <c r="AA63" s="27" t="s">
        <v>108</v>
      </c>
      <c r="AB63" s="27" t="s">
        <v>114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106</v>
      </c>
      <c r="Z64" s="27" t="s">
        <v>107</v>
      </c>
      <c r="AA64" s="27" t="s">
        <v>108</v>
      </c>
      <c r="AB64" s="27" t="s">
        <v>116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106</v>
      </c>
      <c r="Z65" s="27" t="s">
        <v>107</v>
      </c>
      <c r="AA65" s="27" t="s">
        <v>108</v>
      </c>
      <c r="AB65" s="27" t="s">
        <v>116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106</v>
      </c>
      <c r="Z66" s="27" t="s">
        <v>107</v>
      </c>
      <c r="AA66" s="27" t="s">
        <v>108</v>
      </c>
      <c r="AB66" s="27" t="s">
        <v>116</v>
      </c>
      <c r="AC66" s="27">
        <v>2022</v>
      </c>
      <c r="AD66" s="60" t="s">
        <v>110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106</v>
      </c>
      <c r="Z67" s="27" t="s">
        <v>107</v>
      </c>
      <c r="AA67" s="27" t="s">
        <v>108</v>
      </c>
      <c r="AB67" s="27" t="s">
        <v>116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106</v>
      </c>
      <c r="Z68" s="27" t="s">
        <v>107</v>
      </c>
      <c r="AA68" s="27" t="s">
        <v>108</v>
      </c>
      <c r="AB68" s="27" t="s">
        <v>116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106</v>
      </c>
      <c r="Z69" s="27" t="s">
        <v>107</v>
      </c>
      <c r="AA69" s="27" t="s">
        <v>108</v>
      </c>
      <c r="AB69" s="27" t="s">
        <v>116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106</v>
      </c>
      <c r="Z70" s="27" t="s">
        <v>107</v>
      </c>
      <c r="AA70" s="27" t="s">
        <v>108</v>
      </c>
      <c r="AB70" s="27" t="s">
        <v>116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106</v>
      </c>
      <c r="Z71" s="27" t="s">
        <v>107</v>
      </c>
      <c r="AA71" s="27" t="s">
        <v>108</v>
      </c>
      <c r="AB71" s="27" t="s">
        <v>116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106</v>
      </c>
      <c r="Z72" s="27" t="s">
        <v>107</v>
      </c>
      <c r="AA72" s="27" t="s">
        <v>108</v>
      </c>
      <c r="AB72" s="27" t="s">
        <v>116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106</v>
      </c>
      <c r="Z73" s="27" t="s">
        <v>107</v>
      </c>
      <c r="AA73" s="27" t="s">
        <v>108</v>
      </c>
      <c r="AB73" s="27" t="s">
        <v>116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106</v>
      </c>
      <c r="Z74" s="27" t="s">
        <v>107</v>
      </c>
      <c r="AA74" s="27" t="s">
        <v>108</v>
      </c>
      <c r="AB74" s="27" t="s">
        <v>116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106</v>
      </c>
      <c r="Z75" s="27" t="s">
        <v>107</v>
      </c>
      <c r="AA75" s="27" t="s">
        <v>108</v>
      </c>
      <c r="AB75" s="27" t="s">
        <v>116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106</v>
      </c>
      <c r="Z76" s="27" t="s">
        <v>107</v>
      </c>
      <c r="AA76" s="27" t="s">
        <v>108</v>
      </c>
      <c r="AB76" s="27" t="s">
        <v>116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106</v>
      </c>
      <c r="Z77" s="27" t="s">
        <v>107</v>
      </c>
      <c r="AA77" s="27" t="s">
        <v>108</v>
      </c>
      <c r="AB77" s="27" t="s">
        <v>116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106</v>
      </c>
      <c r="Z78" s="27" t="s">
        <v>107</v>
      </c>
      <c r="AA78" s="27" t="s">
        <v>108</v>
      </c>
      <c r="AB78" s="27" t="s">
        <v>116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106</v>
      </c>
      <c r="Z79" s="27" t="s">
        <v>107</v>
      </c>
      <c r="AA79" s="27" t="s">
        <v>108</v>
      </c>
      <c r="AB79" s="27" t="s">
        <v>116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106</v>
      </c>
      <c r="Z80" s="27" t="s">
        <v>107</v>
      </c>
      <c r="AA80" s="27" t="s">
        <v>108</v>
      </c>
      <c r="AB80" s="27" t="s">
        <v>116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106</v>
      </c>
      <c r="Z81" s="27" t="s">
        <v>107</v>
      </c>
      <c r="AA81" s="27" t="s">
        <v>108</v>
      </c>
      <c r="AB81" s="27" t="s">
        <v>116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106</v>
      </c>
      <c r="Z82" s="27" t="s">
        <v>107</v>
      </c>
      <c r="AA82" s="27" t="s">
        <v>108</v>
      </c>
      <c r="AB82" s="27" t="s">
        <v>116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106</v>
      </c>
      <c r="Z83" s="27" t="s">
        <v>107</v>
      </c>
      <c r="AA83" s="27" t="s">
        <v>108</v>
      </c>
      <c r="AB83" s="27" t="s">
        <v>116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106</v>
      </c>
      <c r="Z84" s="27" t="s">
        <v>107</v>
      </c>
      <c r="AA84" s="27" t="s">
        <v>108</v>
      </c>
      <c r="AB84" s="27" t="s">
        <v>116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106</v>
      </c>
      <c r="Z85" s="27" t="s">
        <v>107</v>
      </c>
      <c r="AA85" s="27" t="s">
        <v>108</v>
      </c>
      <c r="AB85" s="27" t="s">
        <v>116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106</v>
      </c>
      <c r="Z86" s="27" t="s">
        <v>107</v>
      </c>
      <c r="AA86" s="27" t="s">
        <v>108</v>
      </c>
      <c r="AB86" s="27" t="s">
        <v>116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106</v>
      </c>
      <c r="Z87" s="27" t="s">
        <v>107</v>
      </c>
      <c r="AA87" s="27" t="s">
        <v>108</v>
      </c>
      <c r="AB87" s="27" t="s">
        <v>116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106</v>
      </c>
      <c r="Z88" s="27" t="s">
        <v>107</v>
      </c>
      <c r="AA88" s="27" t="s">
        <v>108</v>
      </c>
      <c r="AB88" s="27" t="s">
        <v>116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106</v>
      </c>
      <c r="Z89" s="27" t="s">
        <v>107</v>
      </c>
      <c r="AA89" s="27" t="s">
        <v>108</v>
      </c>
      <c r="AB89" s="27" t="s">
        <v>116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106</v>
      </c>
      <c r="Z90" s="27" t="s">
        <v>107</v>
      </c>
      <c r="AA90" s="27" t="s">
        <v>108</v>
      </c>
      <c r="AB90" s="27" t="s">
        <v>116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106</v>
      </c>
      <c r="Z91" s="27" t="s">
        <v>107</v>
      </c>
      <c r="AA91" s="27" t="s">
        <v>108</v>
      </c>
      <c r="AB91" s="27" t="s">
        <v>116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106</v>
      </c>
      <c r="Z92" s="27" t="s">
        <v>107</v>
      </c>
      <c r="AA92" s="27" t="s">
        <v>108</v>
      </c>
      <c r="AB92" s="27" t="s">
        <v>116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106</v>
      </c>
      <c r="Z93" s="27" t="s">
        <v>107</v>
      </c>
      <c r="AA93" s="27" t="s">
        <v>108</v>
      </c>
      <c r="AB93" s="27" t="s">
        <v>116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106</v>
      </c>
      <c r="Z94" s="27" t="s">
        <v>107</v>
      </c>
      <c r="AA94" s="27" t="s">
        <v>108</v>
      </c>
      <c r="AB94" s="27" t="s">
        <v>116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workbookViewId="0">
      <selection activeCell="V13" sqref="V13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123</v>
      </c>
    </row>
    <row r="5" spans="9:22">
      <c r="I5" s="1"/>
      <c r="J5" s="1"/>
      <c r="K5" s="1"/>
      <c r="L5" s="1"/>
      <c r="M5" s="2" t="s">
        <v>56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124</v>
      </c>
      <c r="L6" s="3" t="s">
        <v>125</v>
      </c>
      <c r="M6" s="3" t="s">
        <v>126</v>
      </c>
      <c r="N6" s="3" t="s">
        <v>127</v>
      </c>
      <c r="O6" s="4" t="s">
        <v>10</v>
      </c>
      <c r="P6" s="5" t="s">
        <v>72</v>
      </c>
      <c r="Q6" s="12" t="s">
        <v>78</v>
      </c>
      <c r="R6" s="12" t="s">
        <v>73</v>
      </c>
      <c r="S6" s="12" t="s">
        <v>75</v>
      </c>
      <c r="T6" s="12" t="s">
        <v>76</v>
      </c>
      <c r="U6" s="12" t="s">
        <v>74</v>
      </c>
      <c r="V6" s="12" t="s">
        <v>77</v>
      </c>
    </row>
    <row r="7" spans="9:31">
      <c r="I7" s="1" t="s">
        <v>128</v>
      </c>
      <c r="J7" s="4" t="s">
        <v>59</v>
      </c>
      <c r="K7" s="6" t="s">
        <v>129</v>
      </c>
      <c r="L7" s="1" t="s">
        <v>130</v>
      </c>
      <c r="M7" s="1" t="s">
        <v>131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128</v>
      </c>
      <c r="J8" s="4" t="s">
        <v>59</v>
      </c>
      <c r="K8" s="6" t="s">
        <v>132</v>
      </c>
      <c r="L8" s="1" t="s">
        <v>133</v>
      </c>
      <c r="M8" s="1" t="s">
        <v>134</v>
      </c>
      <c r="N8" s="1"/>
      <c r="O8" s="1">
        <v>2050</v>
      </c>
      <c r="P8">
        <f t="shared" ref="P8:S8" si="0">Y8*1/4</f>
        <v>1851.0993527852</v>
      </c>
      <c r="Q8">
        <f t="shared" si="0"/>
        <v>158.539640920736</v>
      </c>
      <c r="S8">
        <f t="shared" si="0"/>
        <v>58.6614650047617</v>
      </c>
      <c r="U8">
        <f>AD8*1/4</f>
        <v>79.6501172221742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128</v>
      </c>
      <c r="J9" s="4" t="s">
        <v>59</v>
      </c>
      <c r="K9" s="1" t="s">
        <v>135</v>
      </c>
      <c r="L9" s="1"/>
      <c r="M9" s="1" t="s">
        <v>136</v>
      </c>
      <c r="N9" s="1"/>
      <c r="O9" s="1">
        <v>2050</v>
      </c>
      <c r="P9">
        <f>Y9*1/4</f>
        <v>313.162845811758</v>
      </c>
      <c r="R9">
        <f>AA9*1/4</f>
        <v>134.212648205039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22"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/>
    </row>
    <row r="11" spans="9:22">
      <c r="I11" s="1"/>
      <c r="J11" s="3"/>
      <c r="K11" s="6"/>
      <c r="L11" s="1"/>
      <c r="M11" s="1"/>
      <c r="N11" s="1"/>
      <c r="O11" s="7"/>
      <c r="P11" s="1"/>
      <c r="Q11" s="1"/>
      <c r="R11" s="1"/>
      <c r="S11" s="1"/>
      <c r="T11" s="1"/>
      <c r="U11" s="1"/>
      <c r="V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71</v>
      </c>
      <c r="J15" s="9" t="s">
        <v>9</v>
      </c>
      <c r="K15" s="8" t="s">
        <v>11</v>
      </c>
      <c r="L15" s="8" t="s">
        <v>57</v>
      </c>
      <c r="M15" s="10" t="s">
        <v>10</v>
      </c>
      <c r="N15" s="8" t="s">
        <v>5</v>
      </c>
      <c r="O15" s="10" t="s">
        <v>72</v>
      </c>
      <c r="P15" s="10" t="s">
        <v>73</v>
      </c>
      <c r="Q15" s="10" t="s">
        <v>74</v>
      </c>
      <c r="R15" s="10" t="s">
        <v>75</v>
      </c>
      <c r="S15" s="10" t="s">
        <v>76</v>
      </c>
      <c r="T15" s="10" t="s">
        <v>77</v>
      </c>
      <c r="U15" s="10" t="s">
        <v>78</v>
      </c>
      <c r="V15" s="1"/>
    </row>
    <row r="16" spans="9:21">
      <c r="I16" s="8" t="s">
        <v>79</v>
      </c>
      <c r="J16" s="11" t="s">
        <v>59</v>
      </c>
      <c r="K16" t="s">
        <v>16</v>
      </c>
      <c r="M16" s="10">
        <v>2020</v>
      </c>
      <c r="N16" s="10" t="s">
        <v>80</v>
      </c>
      <c r="O16" s="8" t="e">
        <f t="shared" ref="O16:U16" si="1">Z16/AM16</f>
        <v>#DIV/0!</v>
      </c>
      <c r="P16" s="8" t="e">
        <f t="shared" si="1"/>
        <v>#DIV/0!</v>
      </c>
      <c r="Q16" s="8" t="e">
        <f t="shared" si="1"/>
        <v>#DIV/0!</v>
      </c>
      <c r="R16" s="8" t="e">
        <f t="shared" si="1"/>
        <v>#DIV/0!</v>
      </c>
      <c r="S16" s="8" t="e">
        <f t="shared" si="1"/>
        <v>#DIV/0!</v>
      </c>
      <c r="T16" s="8" t="e">
        <f t="shared" si="1"/>
        <v>#DIV/0!</v>
      </c>
      <c r="U16" s="8" t="e">
        <f t="shared" si="1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7"/>
      <c r="P9" s="58" t="s">
        <v>21</v>
      </c>
      <c r="Q9" s="58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SUM(P10:R10)*1000</f>
        <v>302987.16466</v>
      </c>
      <c r="N10" s="27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7"/>
      <c r="P11" s="8">
        <v>76.81255283</v>
      </c>
      <c r="Q11" s="27">
        <v>189.1523515</v>
      </c>
      <c r="R11" s="27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7"/>
      <c r="P12" s="8">
        <v>74.20667416</v>
      </c>
      <c r="Q12" s="27">
        <v>191.4234074</v>
      </c>
      <c r="R12" s="27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7"/>
      <c r="P13" s="8">
        <v>75.92864216</v>
      </c>
      <c r="Q13" s="27">
        <v>188.9921654</v>
      </c>
      <c r="R13" s="27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7"/>
      <c r="P14" s="8">
        <v>74.52501574</v>
      </c>
      <c r="Q14" s="27">
        <v>182.8381675</v>
      </c>
      <c r="R14" s="27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7"/>
      <c r="P15" s="8">
        <v>72.07338198</v>
      </c>
      <c r="Q15" s="27">
        <v>175.9847319</v>
      </c>
      <c r="R15" s="27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7"/>
      <c r="P16" s="8">
        <v>69.68119389</v>
      </c>
      <c r="Q16" s="27">
        <v>170.471229</v>
      </c>
      <c r="R16" s="27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7"/>
      <c r="P17" s="8">
        <v>68.24044312</v>
      </c>
      <c r="Q17" s="27">
        <v>161.7602226</v>
      </c>
      <c r="R17" s="27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7"/>
      <c r="P18" s="8">
        <v>65.91188097</v>
      </c>
      <c r="Q18" s="27">
        <v>151.1934463</v>
      </c>
      <c r="R18" s="27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7"/>
      <c r="P19" s="8">
        <v>61.58942183</v>
      </c>
      <c r="Q19" s="27">
        <v>139.0622867</v>
      </c>
      <c r="R19" s="27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7"/>
      <c r="P20" s="8">
        <v>57.12518162</v>
      </c>
      <c r="Q20" s="27">
        <v>126.2842178</v>
      </c>
      <c r="R20" s="27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7"/>
      <c r="P21" s="8">
        <v>54.97099716</v>
      </c>
      <c r="Q21" s="27">
        <v>115.1749474</v>
      </c>
      <c r="R21" s="27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7"/>
      <c r="P22" s="8">
        <v>52.09756511</v>
      </c>
      <c r="Q22" s="27">
        <v>104.4717157</v>
      </c>
      <c r="R22" s="27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7"/>
      <c r="P23" s="8">
        <v>48.93422411</v>
      </c>
      <c r="Q23" s="27">
        <v>92.41114016</v>
      </c>
      <c r="R23" s="27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7"/>
      <c r="P24" s="8">
        <v>45.32865225</v>
      </c>
      <c r="Q24" s="27">
        <v>80.54819469</v>
      </c>
      <c r="R24" s="27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7"/>
      <c r="P25" s="8">
        <v>43.76225209</v>
      </c>
      <c r="Q25" s="27">
        <v>70.82485012</v>
      </c>
      <c r="R25" s="27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7"/>
      <c r="P26" s="8">
        <v>40.64819274</v>
      </c>
      <c r="Q26" s="27">
        <v>62.17481698</v>
      </c>
      <c r="R26" s="27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7"/>
      <c r="P27" s="8">
        <v>37.47832104</v>
      </c>
      <c r="Q27" s="27">
        <v>53.96610446</v>
      </c>
      <c r="R27" s="27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7"/>
      <c r="P28" s="8">
        <v>33.99894704</v>
      </c>
      <c r="Q28" s="27">
        <v>48.3400597</v>
      </c>
      <c r="R28" s="27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7"/>
      <c r="P29" s="8">
        <v>30.89853978</v>
      </c>
      <c r="Q29" s="27">
        <v>44.97556922</v>
      </c>
      <c r="R29" s="27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7"/>
      <c r="P30" s="8">
        <v>28.38328985</v>
      </c>
      <c r="Q30" s="27">
        <v>41.27973697</v>
      </c>
      <c r="R30" s="27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7"/>
      <c r="P31" s="8">
        <v>26.32048844</v>
      </c>
      <c r="Q31" s="27">
        <v>37.13639633</v>
      </c>
      <c r="R31" s="27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7"/>
      <c r="P32" s="8">
        <v>25.16538086</v>
      </c>
      <c r="Q32" s="27">
        <v>34.53693019</v>
      </c>
      <c r="R32" s="27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7"/>
      <c r="P33" s="8">
        <v>23.99288735</v>
      </c>
      <c r="Q33" s="27">
        <v>32.13085374</v>
      </c>
      <c r="R33" s="27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7"/>
      <c r="P34" s="8">
        <v>23.11091826</v>
      </c>
      <c r="Q34" s="27">
        <v>29.9918386</v>
      </c>
      <c r="R34" s="27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7"/>
      <c r="P35" s="8">
        <v>22.34053179</v>
      </c>
      <c r="Q35" s="27">
        <v>26.98649427</v>
      </c>
      <c r="R35" s="27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7"/>
      <c r="P36" s="8">
        <v>21.50986558</v>
      </c>
      <c r="Q36" s="27">
        <v>23.70647213</v>
      </c>
      <c r="R36" s="27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7"/>
      <c r="P37" s="8">
        <v>20.91647133</v>
      </c>
      <c r="Q37" s="27">
        <v>21.98620828</v>
      </c>
      <c r="R37" s="27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7"/>
      <c r="P38" s="8">
        <v>20.24502532</v>
      </c>
      <c r="Q38" s="27">
        <v>20.35039071</v>
      </c>
      <c r="R38" s="27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7"/>
      <c r="P39" s="8">
        <v>19.81224124</v>
      </c>
      <c r="Q39" s="27">
        <v>18.85442128</v>
      </c>
      <c r="R39" s="27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7"/>
      <c r="P40" s="8">
        <v>19.37596273</v>
      </c>
      <c r="Q40" s="27">
        <v>17.35522222</v>
      </c>
      <c r="R40" s="2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 t="s">
        <v>26</v>
      </c>
    </row>
    <row r="11" spans="2:14">
      <c r="B11" s="8" t="s">
        <v>27</v>
      </c>
      <c r="G11" t="s">
        <v>28</v>
      </c>
      <c r="I11" s="8">
        <v>2020</v>
      </c>
      <c r="J11" s="8" t="s">
        <v>16</v>
      </c>
      <c r="K11" s="8">
        <v>1</v>
      </c>
      <c r="L11" s="8">
        <f>N11*1000</f>
        <v>0</v>
      </c>
      <c r="N11">
        <v>0</v>
      </c>
    </row>
    <row r="12" spans="7:15">
      <c r="G12" t="s">
        <v>28</v>
      </c>
      <c r="I12" s="8">
        <v>2021</v>
      </c>
      <c r="J12" s="8" t="s">
        <v>16</v>
      </c>
      <c r="K12" s="8">
        <v>1</v>
      </c>
      <c r="L12" s="8">
        <f t="shared" ref="L12:L41" si="0">N12*1000</f>
        <v>0</v>
      </c>
      <c r="N12" s="27">
        <v>0</v>
      </c>
      <c r="O12" s="8"/>
    </row>
    <row r="13" spans="7:15">
      <c r="G13" t="s">
        <v>28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7">
        <v>0.001131733</v>
      </c>
      <c r="O13" s="8"/>
    </row>
    <row r="14" spans="7:15">
      <c r="G14" t="s">
        <v>28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7">
        <v>0.000310608</v>
      </c>
      <c r="O14" s="8"/>
    </row>
    <row r="15" spans="7:15">
      <c r="G15" t="s">
        <v>28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7">
        <v>0.0673109</v>
      </c>
      <c r="O15" s="8"/>
    </row>
    <row r="16" spans="7:15">
      <c r="G16" t="s">
        <v>28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7">
        <v>0.164262</v>
      </c>
      <c r="O16" s="8"/>
    </row>
    <row r="17" spans="7:15">
      <c r="G17" t="s">
        <v>28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7">
        <v>0.244863</v>
      </c>
      <c r="O17" s="8"/>
    </row>
    <row r="18" spans="7:15">
      <c r="G18" t="s">
        <v>28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7">
        <v>0.303812</v>
      </c>
      <c r="O18" s="8"/>
    </row>
    <row r="19" spans="7:15">
      <c r="G19" t="s">
        <v>28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7">
        <v>0.344792</v>
      </c>
      <c r="O19" s="8"/>
    </row>
    <row r="20" spans="7:15">
      <c r="G20" t="s">
        <v>28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7">
        <v>0.414536</v>
      </c>
      <c r="O20" s="8"/>
    </row>
    <row r="21" spans="7:15">
      <c r="G21" t="s">
        <v>28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7">
        <v>0.529492</v>
      </c>
      <c r="O21" s="8"/>
    </row>
    <row r="22" spans="7:15">
      <c r="G22" t="s">
        <v>28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7">
        <v>0.426109</v>
      </c>
      <c r="O22" s="8"/>
    </row>
    <row r="23" spans="7:15">
      <c r="G23" t="s">
        <v>28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7">
        <v>0.2005528</v>
      </c>
      <c r="O23" s="8"/>
    </row>
    <row r="24" spans="7:15">
      <c r="G24" t="s">
        <v>28</v>
      </c>
      <c r="I24" s="8">
        <v>2033</v>
      </c>
      <c r="J24" s="8" t="s">
        <v>16</v>
      </c>
      <c r="K24" s="8">
        <v>1</v>
      </c>
      <c r="L24" s="8">
        <f t="shared" si="0"/>
        <v>0</v>
      </c>
      <c r="N24" s="27">
        <v>0</v>
      </c>
      <c r="O24" s="8">
        <v>-0.012553</v>
      </c>
    </row>
    <row r="25" spans="7:15">
      <c r="G25" t="s">
        <v>28</v>
      </c>
      <c r="I25" s="8">
        <v>2034</v>
      </c>
      <c r="J25" s="8" t="s">
        <v>16</v>
      </c>
      <c r="K25" s="8">
        <v>1</v>
      </c>
      <c r="L25" s="8">
        <f t="shared" si="0"/>
        <v>0</v>
      </c>
      <c r="N25" s="27">
        <v>0</v>
      </c>
      <c r="O25" s="8">
        <v>-0.29885</v>
      </c>
    </row>
    <row r="26" spans="7:15">
      <c r="G26" t="s">
        <v>28</v>
      </c>
      <c r="I26" s="8">
        <v>2035</v>
      </c>
      <c r="J26" s="8" t="s">
        <v>16</v>
      </c>
      <c r="K26" s="8">
        <v>1</v>
      </c>
      <c r="L26" s="8">
        <f t="shared" si="0"/>
        <v>0</v>
      </c>
      <c r="N26" s="27">
        <v>0</v>
      </c>
      <c r="O26" s="8">
        <v>-1.0398952</v>
      </c>
    </row>
    <row r="27" spans="7:15">
      <c r="G27" t="s">
        <v>28</v>
      </c>
      <c r="I27" s="8">
        <v>2036</v>
      </c>
      <c r="J27" s="8" t="s">
        <v>16</v>
      </c>
      <c r="K27" s="8">
        <v>1</v>
      </c>
      <c r="L27" s="8">
        <f t="shared" si="0"/>
        <v>0</v>
      </c>
      <c r="N27" s="27">
        <v>0</v>
      </c>
      <c r="O27" s="8">
        <v>-2.128702</v>
      </c>
    </row>
    <row r="28" spans="7:15">
      <c r="G28" t="s">
        <v>28</v>
      </c>
      <c r="I28" s="8">
        <v>2037</v>
      </c>
      <c r="J28" s="8" t="s">
        <v>16</v>
      </c>
      <c r="K28" s="8">
        <v>1</v>
      </c>
      <c r="L28" s="8">
        <f t="shared" si="0"/>
        <v>0</v>
      </c>
      <c r="N28" s="27">
        <v>0</v>
      </c>
      <c r="O28" s="8">
        <v>-3.0827072</v>
      </c>
    </row>
    <row r="29" spans="7:15">
      <c r="G29" t="s">
        <v>28</v>
      </c>
      <c r="I29" s="8">
        <v>2038</v>
      </c>
      <c r="J29" s="8" t="s">
        <v>16</v>
      </c>
      <c r="K29" s="8">
        <v>1</v>
      </c>
      <c r="L29" s="8">
        <f t="shared" si="0"/>
        <v>0</v>
      </c>
      <c r="N29" s="27">
        <v>0</v>
      </c>
      <c r="O29" s="8">
        <v>-4.1835428</v>
      </c>
    </row>
    <row r="30" spans="7:15">
      <c r="G30" t="s">
        <v>28</v>
      </c>
      <c r="I30" s="8">
        <v>2039</v>
      </c>
      <c r="J30" s="8" t="s">
        <v>16</v>
      </c>
      <c r="K30" s="8">
        <v>1</v>
      </c>
      <c r="L30" s="8">
        <f t="shared" si="0"/>
        <v>0</v>
      </c>
      <c r="N30" s="27">
        <v>0</v>
      </c>
      <c r="O30" s="8">
        <v>-5.394762</v>
      </c>
    </row>
    <row r="31" spans="7:15">
      <c r="G31" t="s">
        <v>28</v>
      </c>
      <c r="I31" s="8">
        <v>2040</v>
      </c>
      <c r="J31" s="8" t="s">
        <v>16</v>
      </c>
      <c r="K31" s="8">
        <v>1</v>
      </c>
      <c r="L31" s="8">
        <f t="shared" si="0"/>
        <v>0</v>
      </c>
      <c r="N31" s="27">
        <v>0</v>
      </c>
      <c r="O31" s="8">
        <v>-6.7094956</v>
      </c>
    </row>
    <row r="32" spans="7:15">
      <c r="G32" t="s">
        <v>28</v>
      </c>
      <c r="I32" s="8">
        <v>2041</v>
      </c>
      <c r="J32" s="8" t="s">
        <v>16</v>
      </c>
      <c r="K32" s="8">
        <v>1</v>
      </c>
      <c r="L32" s="8">
        <f t="shared" si="0"/>
        <v>0</v>
      </c>
      <c r="N32" s="27">
        <v>0</v>
      </c>
      <c r="O32" s="8">
        <v>-8.266304</v>
      </c>
    </row>
    <row r="33" spans="7:15">
      <c r="G33" t="s">
        <v>28</v>
      </c>
      <c r="I33" s="8">
        <v>2042</v>
      </c>
      <c r="J33" s="8" t="s">
        <v>16</v>
      </c>
      <c r="K33" s="8">
        <v>1</v>
      </c>
      <c r="L33" s="8">
        <f t="shared" si="0"/>
        <v>0</v>
      </c>
      <c r="N33" s="27">
        <v>0</v>
      </c>
      <c r="O33" s="8">
        <v>-9.9409172</v>
      </c>
    </row>
    <row r="34" spans="7:15">
      <c r="G34" t="s">
        <v>28</v>
      </c>
      <c r="I34" s="8">
        <v>2043</v>
      </c>
      <c r="J34" s="8" t="s">
        <v>16</v>
      </c>
      <c r="K34" s="8">
        <v>1</v>
      </c>
      <c r="L34" s="8">
        <f t="shared" si="0"/>
        <v>0</v>
      </c>
      <c r="N34" s="27">
        <v>0</v>
      </c>
      <c r="O34" s="8">
        <v>-11.042158</v>
      </c>
    </row>
    <row r="35" spans="7:15">
      <c r="G35" t="s">
        <v>28</v>
      </c>
      <c r="I35" s="8">
        <v>2044</v>
      </c>
      <c r="J35" s="8" t="s">
        <v>16</v>
      </c>
      <c r="K35" s="8">
        <v>1</v>
      </c>
      <c r="L35" s="8">
        <f t="shared" si="0"/>
        <v>0</v>
      </c>
      <c r="N35" s="27">
        <v>0</v>
      </c>
      <c r="O35" s="8">
        <v>-12.1220788</v>
      </c>
    </row>
    <row r="36" spans="7:15">
      <c r="G36" t="s">
        <v>28</v>
      </c>
      <c r="I36" s="8">
        <v>2045</v>
      </c>
      <c r="J36" s="8" t="s">
        <v>16</v>
      </c>
      <c r="K36" s="8">
        <v>1</v>
      </c>
      <c r="L36" s="8">
        <f t="shared" si="0"/>
        <v>0</v>
      </c>
      <c r="N36" s="27">
        <v>0</v>
      </c>
      <c r="O36" s="8">
        <v>-13.1658332</v>
      </c>
    </row>
    <row r="37" spans="7:15">
      <c r="G37" t="s">
        <v>28</v>
      </c>
      <c r="I37" s="8">
        <v>2046</v>
      </c>
      <c r="J37" s="8" t="s">
        <v>16</v>
      </c>
      <c r="K37" s="8">
        <v>1</v>
      </c>
      <c r="L37" s="8">
        <f t="shared" si="0"/>
        <v>0</v>
      </c>
      <c r="N37" s="27">
        <v>0</v>
      </c>
      <c r="O37" s="8">
        <v>-14.5867332</v>
      </c>
    </row>
    <row r="38" spans="7:15">
      <c r="G38" t="s">
        <v>28</v>
      </c>
      <c r="I38" s="8">
        <v>2047</v>
      </c>
      <c r="J38" s="8" t="s">
        <v>16</v>
      </c>
      <c r="K38" s="8">
        <v>1</v>
      </c>
      <c r="L38" s="8">
        <f t="shared" si="0"/>
        <v>0</v>
      </c>
      <c r="N38" s="27">
        <v>0</v>
      </c>
      <c r="O38" s="8">
        <v>-16.07081472</v>
      </c>
    </row>
    <row r="39" spans="7:15">
      <c r="G39" t="s">
        <v>28</v>
      </c>
      <c r="I39" s="8">
        <v>2048</v>
      </c>
      <c r="J39" s="8" t="s">
        <v>16</v>
      </c>
      <c r="K39" s="8">
        <v>1</v>
      </c>
      <c r="L39" s="8">
        <f t="shared" si="0"/>
        <v>0</v>
      </c>
      <c r="N39" s="27">
        <v>0</v>
      </c>
      <c r="O39" s="8">
        <v>-17.60142056</v>
      </c>
    </row>
    <row r="40" spans="7:15">
      <c r="G40" t="s">
        <v>28</v>
      </c>
      <c r="I40" s="8">
        <v>2049</v>
      </c>
      <c r="J40" s="8" t="s">
        <v>16</v>
      </c>
      <c r="K40" s="8">
        <v>1</v>
      </c>
      <c r="L40" s="8">
        <f t="shared" si="0"/>
        <v>0</v>
      </c>
      <c r="N40" s="27">
        <v>0</v>
      </c>
      <c r="O40" s="8">
        <v>-19.19615312</v>
      </c>
    </row>
    <row r="41" spans="7:15">
      <c r="G41" t="s">
        <v>28</v>
      </c>
      <c r="I41" s="8">
        <v>2050</v>
      </c>
      <c r="J41" s="8" t="s">
        <v>16</v>
      </c>
      <c r="K41" s="8">
        <v>1</v>
      </c>
      <c r="L41" s="8">
        <f t="shared" si="0"/>
        <v>0</v>
      </c>
      <c r="N41" s="27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29</v>
      </c>
      <c r="G11" t="s">
        <v>30</v>
      </c>
      <c r="I11" s="8">
        <v>2020</v>
      </c>
      <c r="J11" s="8" t="s">
        <v>16</v>
      </c>
      <c r="K11" s="8">
        <v>1</v>
      </c>
      <c r="L11" s="8">
        <f>N11*1000</f>
        <v>69778.457</v>
      </c>
      <c r="N11">
        <v>69.778457</v>
      </c>
    </row>
    <row r="12" spans="7:14">
      <c r="G12" t="s">
        <v>30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7">
        <v>68.51682202</v>
      </c>
    </row>
    <row r="13" spans="7:14">
      <c r="G13" t="s">
        <v>30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7">
        <v>70.79152977</v>
      </c>
    </row>
    <row r="14" spans="7:14">
      <c r="G14" t="s">
        <v>30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7">
        <v>71.01913531</v>
      </c>
    </row>
    <row r="15" spans="7:14">
      <c r="G15" t="s">
        <v>30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7">
        <v>69.47696359</v>
      </c>
    </row>
    <row r="16" spans="7:14">
      <c r="G16" t="s">
        <v>30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7">
        <v>68.45615105</v>
      </c>
    </row>
    <row r="17" spans="7:14">
      <c r="G17" t="s">
        <v>30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7">
        <v>68.12026137</v>
      </c>
    </row>
    <row r="18" spans="7:14">
      <c r="G18" t="s">
        <v>30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7">
        <v>67.66610413</v>
      </c>
    </row>
    <row r="19" spans="7:14">
      <c r="G19" t="s">
        <v>30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7">
        <v>67.42763968</v>
      </c>
    </row>
    <row r="20" spans="7:14">
      <c r="G20" t="s">
        <v>30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7">
        <v>67.27027715</v>
      </c>
    </row>
    <row r="21" spans="7:14">
      <c r="G21" t="s">
        <v>30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7">
        <v>66.99064801</v>
      </c>
    </row>
    <row r="22" spans="7:14">
      <c r="G22" t="s">
        <v>30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7">
        <v>66.76800235</v>
      </c>
    </row>
    <row r="23" spans="7:14">
      <c r="G23" t="s">
        <v>30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7">
        <v>66.43418657</v>
      </c>
    </row>
    <row r="24" spans="7:14">
      <c r="G24" t="s">
        <v>30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7">
        <v>65.95603029</v>
      </c>
    </row>
    <row r="25" spans="7:14">
      <c r="G25" t="s">
        <v>30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7">
        <v>65.25356464</v>
      </c>
    </row>
    <row r="26" spans="7:14">
      <c r="G26" t="s">
        <v>30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7">
        <v>64.36444642</v>
      </c>
    </row>
    <row r="27" spans="7:14">
      <c r="G27" t="s">
        <v>30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7">
        <v>63.28840235</v>
      </c>
    </row>
    <row r="28" spans="7:14">
      <c r="G28" t="s">
        <v>30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7">
        <v>62.11270825</v>
      </c>
    </row>
    <row r="29" spans="7:14">
      <c r="G29" t="s">
        <v>30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7">
        <v>60.90145089</v>
      </c>
    </row>
    <row r="30" spans="7:14">
      <c r="G30" t="s">
        <v>30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7">
        <v>59.7234061</v>
      </c>
    </row>
    <row r="31" spans="7:14">
      <c r="G31" t="s">
        <v>30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7">
        <v>58.59871227</v>
      </c>
    </row>
    <row r="32" spans="7:14">
      <c r="G32" t="s">
        <v>30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7">
        <v>57.51627292</v>
      </c>
    </row>
    <row r="33" spans="7:14">
      <c r="G33" t="s">
        <v>30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7">
        <v>56.50294697</v>
      </c>
    </row>
    <row r="34" spans="7:14">
      <c r="G34" t="s">
        <v>30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7">
        <v>55.54535771</v>
      </c>
    </row>
    <row r="35" spans="7:14">
      <c r="G35" t="s">
        <v>30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7">
        <v>54.66489303</v>
      </c>
    </row>
    <row r="36" spans="7:14">
      <c r="G36" t="s">
        <v>30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7">
        <v>53.77715531</v>
      </c>
    </row>
    <row r="37" spans="7:14">
      <c r="G37" t="s">
        <v>30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7">
        <v>52.91835459</v>
      </c>
    </row>
    <row r="38" spans="7:14">
      <c r="G38" t="s">
        <v>30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7">
        <v>52.15400081</v>
      </c>
    </row>
    <row r="39" spans="7:14">
      <c r="G39" t="s">
        <v>30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7">
        <v>51.45543074</v>
      </c>
    </row>
    <row r="40" spans="7:14">
      <c r="G40" t="s">
        <v>30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7">
        <v>50.81686826</v>
      </c>
    </row>
    <row r="41" spans="7:14">
      <c r="G41" t="s">
        <v>30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31</v>
      </c>
      <c r="G11" t="s">
        <v>32</v>
      </c>
      <c r="I11" s="8">
        <v>2020</v>
      </c>
      <c r="J11" s="8" t="s">
        <v>16</v>
      </c>
      <c r="K11" s="8">
        <v>1</v>
      </c>
      <c r="L11" s="8">
        <f t="shared" ref="L11:L25" si="0">N11*1000</f>
        <v>53684.46015</v>
      </c>
      <c r="N11" s="10">
        <v>53.68446015</v>
      </c>
    </row>
    <row r="12" spans="7:15">
      <c r="G12" t="s">
        <v>32</v>
      </c>
      <c r="I12" s="8">
        <v>2021</v>
      </c>
      <c r="J12" s="8" t="s">
        <v>16</v>
      </c>
      <c r="K12" s="8">
        <v>1</v>
      </c>
      <c r="L12" s="8">
        <f t="shared" si="0"/>
        <v>51677.81389</v>
      </c>
      <c r="N12" s="27">
        <v>51.67781389</v>
      </c>
      <c r="O12" s="8"/>
    </row>
    <row r="13" spans="7:15">
      <c r="G13" t="s">
        <v>32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7">
        <v>55.3950355</v>
      </c>
      <c r="O13" s="8"/>
    </row>
    <row r="14" spans="7:15">
      <c r="G14" t="s">
        <v>32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7">
        <v>53.10614489</v>
      </c>
      <c r="O14" s="8"/>
    </row>
    <row r="15" spans="7:15">
      <c r="G15" t="s">
        <v>32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7">
        <v>44.41749638</v>
      </c>
      <c r="O15" s="8"/>
    </row>
    <row r="16" spans="7:15">
      <c r="G16" t="s">
        <v>32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7">
        <v>35.1942055</v>
      </c>
      <c r="O16" s="8"/>
    </row>
    <row r="17" spans="7:15">
      <c r="G17" t="s">
        <v>32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7">
        <v>36.04149071</v>
      </c>
      <c r="O17" s="8"/>
    </row>
    <row r="18" spans="7:15">
      <c r="G18" t="s">
        <v>32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7">
        <v>37.36465186</v>
      </c>
      <c r="O18" s="8"/>
    </row>
    <row r="19" spans="7:15">
      <c r="G19" t="s">
        <v>32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7">
        <v>37.709359</v>
      </c>
      <c r="O19" s="8"/>
    </row>
    <row r="20" spans="7:15">
      <c r="G20" t="s">
        <v>32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7">
        <v>35.18560103</v>
      </c>
      <c r="O20" s="8"/>
    </row>
    <row r="21" spans="7:15">
      <c r="G21" t="s">
        <v>32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7">
        <v>28.89182598</v>
      </c>
      <c r="O21" s="8"/>
    </row>
    <row r="22" spans="7:15">
      <c r="G22" t="s">
        <v>32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7">
        <v>18.51726665</v>
      </c>
      <c r="O22" s="8"/>
    </row>
    <row r="23" spans="7:15">
      <c r="G23" t="s">
        <v>32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7">
        <v>9.599437222</v>
      </c>
      <c r="O23" s="8"/>
    </row>
    <row r="24" spans="7:15">
      <c r="G24" t="s">
        <v>32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7">
        <v>7.082706034</v>
      </c>
      <c r="O24" s="8"/>
    </row>
    <row r="25" spans="7:15">
      <c r="G25" t="s">
        <v>32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7">
        <v>1.552577644</v>
      </c>
      <c r="O25" s="8"/>
    </row>
    <row r="26" spans="7:15">
      <c r="G26" t="s">
        <v>32</v>
      </c>
      <c r="I26" s="8">
        <v>2035</v>
      </c>
      <c r="J26" s="8" t="s">
        <v>16</v>
      </c>
      <c r="K26" s="8">
        <v>1</v>
      </c>
      <c r="L26" s="56">
        <f>N26</f>
        <v>0</v>
      </c>
      <c r="N26" s="27">
        <v>0</v>
      </c>
      <c r="O26" s="8">
        <v>-5.684425942</v>
      </c>
    </row>
    <row r="27" spans="7:15">
      <c r="G27" t="s">
        <v>32</v>
      </c>
      <c r="I27" s="8">
        <v>2036</v>
      </c>
      <c r="J27" s="8" t="s">
        <v>16</v>
      </c>
      <c r="K27" s="8">
        <v>1</v>
      </c>
      <c r="L27" s="56">
        <f>L26</f>
        <v>0</v>
      </c>
      <c r="N27" s="27">
        <v>0</v>
      </c>
      <c r="O27" s="8">
        <v>-8.146644488</v>
      </c>
    </row>
    <row r="28" spans="7:15">
      <c r="G28" t="s">
        <v>32</v>
      </c>
      <c r="I28" s="8">
        <v>2037</v>
      </c>
      <c r="J28" s="8" t="s">
        <v>16</v>
      </c>
      <c r="K28" s="8">
        <v>1</v>
      </c>
      <c r="L28" s="56">
        <f t="shared" ref="L28:L41" si="1">L27</f>
        <v>0</v>
      </c>
      <c r="N28" s="27">
        <v>0</v>
      </c>
      <c r="O28" s="8">
        <v>-10.5646591</v>
      </c>
    </row>
    <row r="29" spans="7:15">
      <c r="G29" t="s">
        <v>32</v>
      </c>
      <c r="I29" s="8">
        <v>2038</v>
      </c>
      <c r="J29" s="8" t="s">
        <v>16</v>
      </c>
      <c r="K29" s="8">
        <v>1</v>
      </c>
      <c r="L29" s="56">
        <f t="shared" si="1"/>
        <v>0</v>
      </c>
      <c r="N29" s="27">
        <v>0</v>
      </c>
      <c r="O29" s="8">
        <v>-12.89311463</v>
      </c>
    </row>
    <row r="30" spans="7:15">
      <c r="G30" t="s">
        <v>32</v>
      </c>
      <c r="I30" s="8">
        <v>2039</v>
      </c>
      <c r="J30" s="8" t="s">
        <v>16</v>
      </c>
      <c r="K30" s="8">
        <v>1</v>
      </c>
      <c r="L30" s="56">
        <f t="shared" si="1"/>
        <v>0</v>
      </c>
      <c r="N30" s="27">
        <v>0</v>
      </c>
      <c r="O30" s="8">
        <v>-15.02770215</v>
      </c>
    </row>
    <row r="31" spans="7:15">
      <c r="G31" t="s">
        <v>32</v>
      </c>
      <c r="I31" s="8">
        <v>2040</v>
      </c>
      <c r="J31" s="8" t="s">
        <v>16</v>
      </c>
      <c r="K31" s="8">
        <v>1</v>
      </c>
      <c r="L31" s="56">
        <f t="shared" si="1"/>
        <v>0</v>
      </c>
      <c r="N31" s="27">
        <v>0</v>
      </c>
      <c r="O31" s="8">
        <v>-16.8162183</v>
      </c>
    </row>
    <row r="32" spans="7:15">
      <c r="G32" t="s">
        <v>32</v>
      </c>
      <c r="I32" s="8">
        <v>2041</v>
      </c>
      <c r="J32" s="8" t="s">
        <v>16</v>
      </c>
      <c r="K32" s="8">
        <v>1</v>
      </c>
      <c r="L32" s="56">
        <f t="shared" si="1"/>
        <v>0</v>
      </c>
      <c r="N32" s="27">
        <v>0</v>
      </c>
      <c r="O32" s="8">
        <v>-19.07660605</v>
      </c>
    </row>
    <row r="33" spans="7:15">
      <c r="G33" t="s">
        <v>32</v>
      </c>
      <c r="I33" s="8">
        <v>2042</v>
      </c>
      <c r="J33" s="8" t="s">
        <v>16</v>
      </c>
      <c r="K33" s="8">
        <v>1</v>
      </c>
      <c r="L33" s="56">
        <f t="shared" si="1"/>
        <v>0</v>
      </c>
      <c r="N33" s="27">
        <v>0</v>
      </c>
      <c r="O33" s="8">
        <v>-20.90917289</v>
      </c>
    </row>
    <row r="34" spans="7:15">
      <c r="G34" t="s">
        <v>32</v>
      </c>
      <c r="I34" s="8">
        <v>2043</v>
      </c>
      <c r="J34" s="8" t="s">
        <v>16</v>
      </c>
      <c r="K34" s="8">
        <v>1</v>
      </c>
      <c r="L34" s="56">
        <f t="shared" si="1"/>
        <v>0</v>
      </c>
      <c r="N34" s="27">
        <v>0</v>
      </c>
      <c r="O34" s="8">
        <v>-22.88512888</v>
      </c>
    </row>
    <row r="35" spans="7:15">
      <c r="G35" t="s">
        <v>32</v>
      </c>
      <c r="I35" s="8">
        <v>2044</v>
      </c>
      <c r="J35" s="8" t="s">
        <v>16</v>
      </c>
      <c r="K35" s="8">
        <v>1</v>
      </c>
      <c r="L35" s="56">
        <f t="shared" si="1"/>
        <v>0</v>
      </c>
      <c r="N35" s="27">
        <v>0</v>
      </c>
      <c r="O35" s="8">
        <v>-25.0721844</v>
      </c>
    </row>
    <row r="36" spans="7:15">
      <c r="G36" t="s">
        <v>32</v>
      </c>
      <c r="I36" s="8">
        <v>2045</v>
      </c>
      <c r="J36" s="8" t="s">
        <v>16</v>
      </c>
      <c r="K36" s="8">
        <v>1</v>
      </c>
      <c r="L36" s="56">
        <f t="shared" si="1"/>
        <v>0</v>
      </c>
      <c r="N36" s="27">
        <v>0</v>
      </c>
      <c r="O36" s="8">
        <v>-27.17090334</v>
      </c>
    </row>
    <row r="37" spans="7:15">
      <c r="G37" t="s">
        <v>32</v>
      </c>
      <c r="I37" s="8">
        <v>2046</v>
      </c>
      <c r="J37" s="8" t="s">
        <v>16</v>
      </c>
      <c r="K37" s="8">
        <v>1</v>
      </c>
      <c r="L37" s="56">
        <f t="shared" si="1"/>
        <v>0</v>
      </c>
      <c r="N37" s="27">
        <v>0</v>
      </c>
      <c r="O37" s="8">
        <v>-29.06183699</v>
      </c>
    </row>
    <row r="38" spans="7:15">
      <c r="G38" t="s">
        <v>32</v>
      </c>
      <c r="I38" s="8">
        <v>2047</v>
      </c>
      <c r="J38" s="8" t="s">
        <v>16</v>
      </c>
      <c r="K38" s="8">
        <v>1</v>
      </c>
      <c r="L38" s="56">
        <f t="shared" si="1"/>
        <v>0</v>
      </c>
      <c r="N38" s="27">
        <v>0</v>
      </c>
      <c r="O38" s="8">
        <v>-30.81684052</v>
      </c>
    </row>
    <row r="39" spans="7:15">
      <c r="G39" t="s">
        <v>32</v>
      </c>
      <c r="I39" s="8">
        <v>2048</v>
      </c>
      <c r="J39" s="8" t="s">
        <v>16</v>
      </c>
      <c r="K39" s="8">
        <v>1</v>
      </c>
      <c r="L39" s="56">
        <f t="shared" si="1"/>
        <v>0</v>
      </c>
      <c r="N39" s="27">
        <v>0</v>
      </c>
      <c r="O39" s="8">
        <v>-32.47989663</v>
      </c>
    </row>
    <row r="40" spans="7:15">
      <c r="G40" t="s">
        <v>32</v>
      </c>
      <c r="I40" s="8">
        <v>2049</v>
      </c>
      <c r="J40" s="8" t="s">
        <v>16</v>
      </c>
      <c r="K40" s="8">
        <v>1</v>
      </c>
      <c r="L40" s="56">
        <f t="shared" si="1"/>
        <v>0</v>
      </c>
      <c r="N40" s="27">
        <v>0</v>
      </c>
      <c r="O40" s="8">
        <v>-34.07793585</v>
      </c>
    </row>
    <row r="41" spans="7:15">
      <c r="G41" t="s">
        <v>32</v>
      </c>
      <c r="I41" s="8">
        <v>2050</v>
      </c>
      <c r="J41" s="8" t="s">
        <v>16</v>
      </c>
      <c r="K41" s="8">
        <v>1</v>
      </c>
      <c r="L41" s="56">
        <f t="shared" si="1"/>
        <v>0</v>
      </c>
      <c r="N41" s="27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34</v>
      </c>
      <c r="G11" t="s">
        <v>35</v>
      </c>
      <c r="I11" s="8">
        <v>2020</v>
      </c>
      <c r="J11" s="8" t="s">
        <v>16</v>
      </c>
      <c r="K11" s="8">
        <v>1</v>
      </c>
      <c r="L11" s="8">
        <f>Q11*1000*38.5/(38.5+34.9)</f>
        <v>46744.386852861</v>
      </c>
      <c r="Q11">
        <f>89.11787</f>
        <v>89.11787</v>
      </c>
    </row>
    <row r="12" spans="7:17">
      <c r="G12" t="s">
        <v>35</v>
      </c>
      <c r="I12" s="8">
        <v>2021</v>
      </c>
      <c r="J12" s="8" t="s">
        <v>16</v>
      </c>
      <c r="K12" s="8">
        <v>1</v>
      </c>
      <c r="L12" s="8">
        <f t="shared" ref="L12:L41" si="0">Q12*1000*38.5/(38.5+34.9)</f>
        <v>45722.4765324932</v>
      </c>
      <c r="Q12" s="27">
        <v>87.16960461</v>
      </c>
    </row>
    <row r="13" spans="7:17">
      <c r="G13" t="s">
        <v>35</v>
      </c>
      <c r="I13" s="8">
        <v>2022</v>
      </c>
      <c r="J13" s="8" t="s">
        <v>16</v>
      </c>
      <c r="K13" s="8">
        <v>1</v>
      </c>
      <c r="L13" s="8">
        <f t="shared" si="0"/>
        <v>42973.3028363079</v>
      </c>
      <c r="Q13" s="27">
        <v>81.92832281</v>
      </c>
    </row>
    <row r="14" spans="7:17">
      <c r="G14" t="s">
        <v>35</v>
      </c>
      <c r="I14" s="8">
        <v>2023</v>
      </c>
      <c r="J14" s="8" t="s">
        <v>16</v>
      </c>
      <c r="K14" s="8">
        <v>1</v>
      </c>
      <c r="L14" s="8">
        <f t="shared" si="0"/>
        <v>42503.7481292234</v>
      </c>
      <c r="Q14" s="27">
        <v>81.03311981</v>
      </c>
    </row>
    <row r="15" spans="7:17">
      <c r="G15" t="s">
        <v>35</v>
      </c>
      <c r="I15" s="8">
        <v>2024</v>
      </c>
      <c r="J15" s="8" t="s">
        <v>16</v>
      </c>
      <c r="K15" s="8">
        <v>1</v>
      </c>
      <c r="L15" s="8">
        <f t="shared" si="0"/>
        <v>41548.7168669619</v>
      </c>
      <c r="Q15" s="27">
        <v>79.21235891</v>
      </c>
    </row>
    <row r="16" spans="7:17">
      <c r="G16" t="s">
        <v>35</v>
      </c>
      <c r="I16" s="8">
        <v>2025</v>
      </c>
      <c r="J16" s="8" t="s">
        <v>16</v>
      </c>
      <c r="K16" s="8">
        <v>1</v>
      </c>
      <c r="L16" s="8">
        <f t="shared" si="0"/>
        <v>40363.7667780654</v>
      </c>
      <c r="Q16" s="27">
        <v>76.95325926</v>
      </c>
    </row>
    <row r="17" spans="7:17">
      <c r="G17" t="s">
        <v>35</v>
      </c>
      <c r="I17" s="8">
        <v>2026</v>
      </c>
      <c r="J17" s="8" t="s">
        <v>16</v>
      </c>
      <c r="K17" s="8">
        <v>1</v>
      </c>
      <c r="L17" s="8">
        <f t="shared" si="0"/>
        <v>39293.3290015668</v>
      </c>
      <c r="Q17" s="27">
        <v>74.91247659</v>
      </c>
    </row>
    <row r="18" spans="7:17">
      <c r="G18" t="s">
        <v>35</v>
      </c>
      <c r="I18" s="8">
        <v>2027</v>
      </c>
      <c r="J18" s="8" t="s">
        <v>16</v>
      </c>
      <c r="K18" s="8">
        <v>1</v>
      </c>
      <c r="L18" s="8">
        <f t="shared" si="0"/>
        <v>38162.4404553133</v>
      </c>
      <c r="Q18" s="27">
        <v>72.75644492</v>
      </c>
    </row>
    <row r="19" spans="7:17">
      <c r="G19" t="s">
        <v>35</v>
      </c>
      <c r="I19" s="8">
        <v>2028</v>
      </c>
      <c r="J19" s="8" t="s">
        <v>16</v>
      </c>
      <c r="K19" s="8">
        <v>1</v>
      </c>
      <c r="L19" s="8">
        <f t="shared" si="0"/>
        <v>37048.6457936648</v>
      </c>
      <c r="Q19" s="27">
        <v>70.63300263</v>
      </c>
    </row>
    <row r="20" spans="7:17">
      <c r="G20" t="s">
        <v>35</v>
      </c>
      <c r="I20" s="8">
        <v>2029</v>
      </c>
      <c r="J20" s="8" t="s">
        <v>16</v>
      </c>
      <c r="K20" s="8">
        <v>1</v>
      </c>
      <c r="L20" s="8">
        <f t="shared" si="0"/>
        <v>35894.2603302452</v>
      </c>
      <c r="Q20" s="27">
        <v>68.43217424</v>
      </c>
    </row>
    <row r="21" spans="7:17">
      <c r="G21" t="s">
        <v>35</v>
      </c>
      <c r="I21" s="8">
        <v>2030</v>
      </c>
      <c r="J21" s="8" t="s">
        <v>16</v>
      </c>
      <c r="K21" s="8">
        <v>1</v>
      </c>
      <c r="L21" s="8">
        <f t="shared" si="0"/>
        <v>34680.6638547684</v>
      </c>
      <c r="Q21" s="27">
        <v>66.11846044</v>
      </c>
    </row>
    <row r="22" spans="7:17">
      <c r="G22" t="s">
        <v>35</v>
      </c>
      <c r="I22" s="8">
        <v>2031</v>
      </c>
      <c r="J22" s="8" t="s">
        <v>16</v>
      </c>
      <c r="K22" s="8">
        <v>1</v>
      </c>
      <c r="L22" s="8">
        <f t="shared" si="0"/>
        <v>33503.0034995913</v>
      </c>
      <c r="Q22" s="27">
        <v>63.87325862</v>
      </c>
    </row>
    <row r="23" spans="7:17">
      <c r="G23" t="s">
        <v>35</v>
      </c>
      <c r="I23" s="8">
        <v>2032</v>
      </c>
      <c r="J23" s="8" t="s">
        <v>16</v>
      </c>
      <c r="K23" s="8">
        <v>1</v>
      </c>
      <c r="L23" s="8">
        <f t="shared" si="0"/>
        <v>32120.4815811989</v>
      </c>
      <c r="Q23" s="27">
        <v>61.23748956</v>
      </c>
    </row>
    <row r="24" spans="7:17">
      <c r="G24" t="s">
        <v>35</v>
      </c>
      <c r="I24" s="8">
        <v>2033</v>
      </c>
      <c r="J24" s="8" t="s">
        <v>16</v>
      </c>
      <c r="K24" s="8">
        <v>1</v>
      </c>
      <c r="L24" s="8">
        <f t="shared" si="0"/>
        <v>30771.1031273842</v>
      </c>
      <c r="Q24" s="27">
        <v>58.6649083</v>
      </c>
    </row>
    <row r="25" spans="7:17">
      <c r="G25" t="s">
        <v>35</v>
      </c>
      <c r="I25" s="8">
        <v>2034</v>
      </c>
      <c r="J25" s="8" t="s">
        <v>16</v>
      </c>
      <c r="K25" s="8">
        <v>1</v>
      </c>
      <c r="L25" s="8">
        <f t="shared" si="0"/>
        <v>29351.1698515668</v>
      </c>
      <c r="Q25" s="27">
        <v>55.95781473</v>
      </c>
    </row>
    <row r="26" spans="7:18">
      <c r="G26" t="s">
        <v>35</v>
      </c>
      <c r="I26" s="8">
        <v>2035</v>
      </c>
      <c r="J26" s="8" t="s">
        <v>16</v>
      </c>
      <c r="K26" s="8">
        <v>1</v>
      </c>
      <c r="L26" s="8">
        <f t="shared" si="0"/>
        <v>27802.9507152589</v>
      </c>
      <c r="Q26" s="27">
        <v>53.006145</v>
      </c>
      <c r="R26">
        <v>-6.180210064</v>
      </c>
    </row>
    <row r="27" spans="7:18">
      <c r="G27" t="s">
        <v>35</v>
      </c>
      <c r="I27" s="8">
        <v>2036</v>
      </c>
      <c r="J27" s="8" t="s">
        <v>16</v>
      </c>
      <c r="K27" s="8">
        <v>1</v>
      </c>
      <c r="L27" s="8">
        <f t="shared" si="0"/>
        <v>26335.3591496594</v>
      </c>
      <c r="Q27" s="27">
        <v>50.20819121</v>
      </c>
      <c r="R27">
        <v>-8.377055855</v>
      </c>
    </row>
    <row r="28" spans="7:18">
      <c r="G28" t="s">
        <v>35</v>
      </c>
      <c r="I28" s="8">
        <v>2037</v>
      </c>
      <c r="J28" s="8" t="s">
        <v>16</v>
      </c>
      <c r="K28" s="8">
        <v>1</v>
      </c>
      <c r="L28" s="8">
        <f t="shared" si="0"/>
        <v>25151.4801580381</v>
      </c>
      <c r="Q28" s="27">
        <v>47.9511336</v>
      </c>
      <c r="R28">
        <v>-10.61957522</v>
      </c>
    </row>
    <row r="29" spans="7:18">
      <c r="G29" t="s">
        <v>35</v>
      </c>
      <c r="I29" s="8">
        <v>2038</v>
      </c>
      <c r="J29" s="8" t="s">
        <v>16</v>
      </c>
      <c r="K29" s="8">
        <v>1</v>
      </c>
      <c r="L29" s="8">
        <f t="shared" si="0"/>
        <v>23938.822238079</v>
      </c>
      <c r="Q29" s="27">
        <v>45.63920915</v>
      </c>
      <c r="R29">
        <v>-12.81215095</v>
      </c>
    </row>
    <row r="30" spans="7:18">
      <c r="G30" t="s">
        <v>35</v>
      </c>
      <c r="I30" s="8">
        <v>2039</v>
      </c>
      <c r="J30" s="8" t="s">
        <v>16</v>
      </c>
      <c r="K30" s="8">
        <v>1</v>
      </c>
      <c r="L30" s="8">
        <f t="shared" si="0"/>
        <v>22776.8910211853</v>
      </c>
      <c r="Q30" s="27">
        <v>43.42399483</v>
      </c>
      <c r="R30">
        <v>-14.87106076</v>
      </c>
    </row>
    <row r="31" spans="7:18">
      <c r="G31" t="s">
        <v>35</v>
      </c>
      <c r="I31" s="8">
        <v>2040</v>
      </c>
      <c r="J31" s="8" t="s">
        <v>16</v>
      </c>
      <c r="K31" s="8">
        <v>1</v>
      </c>
      <c r="L31" s="8">
        <f t="shared" si="0"/>
        <v>21655.5905117847</v>
      </c>
      <c r="Q31" s="27">
        <v>41.28624269</v>
      </c>
      <c r="R31">
        <v>-16.4795872</v>
      </c>
    </row>
    <row r="32" spans="7:18">
      <c r="G32" t="s">
        <v>35</v>
      </c>
      <c r="I32" s="8">
        <v>2041</v>
      </c>
      <c r="J32" s="8" t="s">
        <v>16</v>
      </c>
      <c r="K32" s="8">
        <v>1</v>
      </c>
      <c r="L32" s="8">
        <f t="shared" si="0"/>
        <v>20533.8883382834</v>
      </c>
      <c r="Q32" s="27">
        <v>39.14772478</v>
      </c>
      <c r="R32">
        <v>-18.44727958</v>
      </c>
    </row>
    <row r="33" spans="7:18">
      <c r="G33" t="s">
        <v>35</v>
      </c>
      <c r="I33" s="8">
        <v>2042</v>
      </c>
      <c r="J33" s="8" t="s">
        <v>16</v>
      </c>
      <c r="K33" s="8">
        <v>1</v>
      </c>
      <c r="L33" s="8">
        <f t="shared" si="0"/>
        <v>19469.2378251362</v>
      </c>
      <c r="Q33" s="27">
        <v>37.11797549</v>
      </c>
      <c r="R33">
        <v>-20.20071619</v>
      </c>
    </row>
    <row r="34" spans="7:18">
      <c r="G34" t="s">
        <v>35</v>
      </c>
      <c r="I34" s="8">
        <v>2043</v>
      </c>
      <c r="J34" s="8" t="s">
        <v>16</v>
      </c>
      <c r="K34" s="8">
        <v>1</v>
      </c>
      <c r="L34" s="8">
        <f t="shared" si="0"/>
        <v>18436.1297168256</v>
      </c>
      <c r="Q34" s="27">
        <v>35.14836159</v>
      </c>
      <c r="R34">
        <v>-22.15722077</v>
      </c>
    </row>
    <row r="35" spans="7:18">
      <c r="G35" t="s">
        <v>35</v>
      </c>
      <c r="I35" s="8">
        <v>2044</v>
      </c>
      <c r="J35" s="8" t="s">
        <v>16</v>
      </c>
      <c r="K35" s="8">
        <v>1</v>
      </c>
      <c r="L35" s="8">
        <f t="shared" si="0"/>
        <v>17486.518688079</v>
      </c>
      <c r="Q35" s="27">
        <v>33.33793433</v>
      </c>
      <c r="R35">
        <v>-24.34974926</v>
      </c>
    </row>
    <row r="36" spans="7:18">
      <c r="G36" t="s">
        <v>35</v>
      </c>
      <c r="I36" s="8">
        <v>2045</v>
      </c>
      <c r="J36" s="8" t="s">
        <v>16</v>
      </c>
      <c r="K36" s="8">
        <v>1</v>
      </c>
      <c r="L36" s="8">
        <f t="shared" si="0"/>
        <v>16603.4085467302</v>
      </c>
      <c r="Q36" s="27">
        <v>31.65429058</v>
      </c>
      <c r="R36">
        <v>-26.46567382</v>
      </c>
    </row>
    <row r="37" spans="7:18">
      <c r="G37" t="s">
        <v>35</v>
      </c>
      <c r="I37" s="8">
        <v>2046</v>
      </c>
      <c r="J37" s="8" t="s">
        <v>16</v>
      </c>
      <c r="K37" s="8">
        <v>1</v>
      </c>
      <c r="L37" s="8">
        <f t="shared" si="0"/>
        <v>15839.9108190736</v>
      </c>
      <c r="Q37" s="27">
        <v>30.19868712</v>
      </c>
      <c r="R37">
        <v>-28.28177019</v>
      </c>
    </row>
    <row r="38" spans="7:18">
      <c r="G38" t="s">
        <v>35</v>
      </c>
      <c r="I38" s="8">
        <v>2047</v>
      </c>
      <c r="J38" s="8" t="s">
        <v>16</v>
      </c>
      <c r="K38" s="8">
        <v>1</v>
      </c>
      <c r="L38" s="8">
        <f t="shared" si="0"/>
        <v>14974.387052861</v>
      </c>
      <c r="Q38" s="27">
        <v>28.54857168</v>
      </c>
      <c r="R38">
        <v>-30.10375906</v>
      </c>
    </row>
    <row r="39" spans="7:18">
      <c r="G39" t="s">
        <v>35</v>
      </c>
      <c r="I39" s="8">
        <v>2048</v>
      </c>
      <c r="J39" s="8" t="s">
        <v>16</v>
      </c>
      <c r="K39" s="8">
        <v>1</v>
      </c>
      <c r="L39" s="8">
        <f t="shared" si="0"/>
        <v>14256.4907079019</v>
      </c>
      <c r="Q39" s="27">
        <v>27.17990696</v>
      </c>
      <c r="R39">
        <v>-31.88349658</v>
      </c>
    </row>
    <row r="40" spans="7:18">
      <c r="G40" t="s">
        <v>35</v>
      </c>
      <c r="I40" s="8">
        <v>2049</v>
      </c>
      <c r="J40" s="8" t="s">
        <v>16</v>
      </c>
      <c r="K40" s="8">
        <v>1</v>
      </c>
      <c r="L40" s="8">
        <f t="shared" si="0"/>
        <v>13618.3018885559</v>
      </c>
      <c r="Q40" s="27">
        <v>25.96320412</v>
      </c>
      <c r="R40">
        <v>-33.64222028</v>
      </c>
    </row>
    <row r="41" spans="7:18">
      <c r="G41" t="s">
        <v>35</v>
      </c>
      <c r="I41" s="8">
        <v>2050</v>
      </c>
      <c r="J41" s="8" t="s">
        <v>16</v>
      </c>
      <c r="K41" s="8">
        <v>1</v>
      </c>
      <c r="L41" s="8">
        <f t="shared" si="0"/>
        <v>13051.0075356948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E22" sqref="E2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36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37</v>
      </c>
      <c r="G11" t="s">
        <v>38</v>
      </c>
      <c r="I11" s="8">
        <v>2020</v>
      </c>
      <c r="J11" s="8" t="s">
        <v>16</v>
      </c>
      <c r="K11" s="8">
        <v>1</v>
      </c>
      <c r="L11" s="8">
        <f>Q11*1000*34.9/(38.5+34.9)</f>
        <v>42373.483147139</v>
      </c>
      <c r="Q11">
        <f>89.11787</f>
        <v>89.11787</v>
      </c>
    </row>
    <row r="12" spans="7:17">
      <c r="G12" t="s">
        <v>38</v>
      </c>
      <c r="I12" s="8">
        <v>2021</v>
      </c>
      <c r="J12" s="8" t="s">
        <v>16</v>
      </c>
      <c r="K12" s="8">
        <v>1</v>
      </c>
      <c r="L12" s="8">
        <f t="shared" ref="L12:L41" si="0">Q12*1000*34.9/(38.5+34.9)</f>
        <v>41447.1280775068</v>
      </c>
      <c r="Q12" s="27">
        <v>87.16960461</v>
      </c>
    </row>
    <row r="13" spans="7:17">
      <c r="G13" t="s">
        <v>38</v>
      </c>
      <c r="I13" s="8">
        <v>2022</v>
      </c>
      <c r="J13" s="8" t="s">
        <v>16</v>
      </c>
      <c r="K13" s="8">
        <v>1</v>
      </c>
      <c r="L13" s="8">
        <f t="shared" si="0"/>
        <v>38955.0199736921</v>
      </c>
      <c r="Q13" s="27">
        <v>81.92832281</v>
      </c>
    </row>
    <row r="14" spans="7:17">
      <c r="G14" t="s">
        <v>38</v>
      </c>
      <c r="I14" s="8">
        <v>2023</v>
      </c>
      <c r="J14" s="8" t="s">
        <v>16</v>
      </c>
      <c r="K14" s="8">
        <v>1</v>
      </c>
      <c r="L14" s="8">
        <f t="shared" si="0"/>
        <v>38529.3716807766</v>
      </c>
      <c r="Q14" s="27">
        <v>81.03311981</v>
      </c>
    </row>
    <row r="15" spans="7:17">
      <c r="G15" t="s">
        <v>38</v>
      </c>
      <c r="I15" s="8">
        <v>2024</v>
      </c>
      <c r="J15" s="8" t="s">
        <v>16</v>
      </c>
      <c r="K15" s="8">
        <v>1</v>
      </c>
      <c r="L15" s="8">
        <f t="shared" si="0"/>
        <v>37663.6420430381</v>
      </c>
      <c r="Q15" s="27">
        <v>79.21235891</v>
      </c>
    </row>
    <row r="16" spans="7:17">
      <c r="G16" t="s">
        <v>38</v>
      </c>
      <c r="I16" s="8">
        <v>2025</v>
      </c>
      <c r="J16" s="8" t="s">
        <v>16</v>
      </c>
      <c r="K16" s="8">
        <v>1</v>
      </c>
      <c r="L16" s="8">
        <f t="shared" si="0"/>
        <v>36589.4924819346</v>
      </c>
      <c r="Q16" s="27">
        <v>76.95325926</v>
      </c>
    </row>
    <row r="17" spans="7:17">
      <c r="G17" t="s">
        <v>38</v>
      </c>
      <c r="I17" s="8">
        <v>2026</v>
      </c>
      <c r="J17" s="8" t="s">
        <v>16</v>
      </c>
      <c r="K17" s="8">
        <v>1</v>
      </c>
      <c r="L17" s="8">
        <f t="shared" si="0"/>
        <v>35619.1475884332</v>
      </c>
      <c r="Q17" s="27">
        <v>74.91247659</v>
      </c>
    </row>
    <row r="18" spans="7:17">
      <c r="G18" t="s">
        <v>38</v>
      </c>
      <c r="I18" s="8">
        <v>2027</v>
      </c>
      <c r="J18" s="8" t="s">
        <v>16</v>
      </c>
      <c r="K18" s="8">
        <v>1</v>
      </c>
      <c r="L18" s="8">
        <f t="shared" si="0"/>
        <v>34594.0044646867</v>
      </c>
      <c r="Q18" s="27">
        <v>72.75644492</v>
      </c>
    </row>
    <row r="19" spans="7:17">
      <c r="G19" t="s">
        <v>38</v>
      </c>
      <c r="I19" s="8">
        <v>2028</v>
      </c>
      <c r="J19" s="8" t="s">
        <v>16</v>
      </c>
      <c r="K19" s="8">
        <v>1</v>
      </c>
      <c r="L19" s="8">
        <f t="shared" si="0"/>
        <v>33584.3568363351</v>
      </c>
      <c r="Q19" s="27">
        <v>70.63300263</v>
      </c>
    </row>
    <row r="20" spans="7:17">
      <c r="G20" t="s">
        <v>38</v>
      </c>
      <c r="I20" s="8">
        <v>2029</v>
      </c>
      <c r="J20" s="8" t="s">
        <v>16</v>
      </c>
      <c r="K20" s="8">
        <v>1</v>
      </c>
      <c r="L20" s="8">
        <f t="shared" si="0"/>
        <v>32537.9139097548</v>
      </c>
      <c r="Q20" s="27">
        <v>68.43217424</v>
      </c>
    </row>
    <row r="21" spans="7:17">
      <c r="G21" t="s">
        <v>38</v>
      </c>
      <c r="I21" s="8">
        <v>2030</v>
      </c>
      <c r="J21" s="8" t="s">
        <v>16</v>
      </c>
      <c r="K21" s="8">
        <v>1</v>
      </c>
      <c r="L21" s="8">
        <f t="shared" si="0"/>
        <v>31437.7965852316</v>
      </c>
      <c r="Q21" s="27">
        <v>66.11846044</v>
      </c>
    </row>
    <row r="22" spans="7:17">
      <c r="G22" t="s">
        <v>38</v>
      </c>
      <c r="I22" s="8">
        <v>2031</v>
      </c>
      <c r="J22" s="8" t="s">
        <v>16</v>
      </c>
      <c r="K22" s="8">
        <v>1</v>
      </c>
      <c r="L22" s="8">
        <f t="shared" si="0"/>
        <v>30370.2551204087</v>
      </c>
      <c r="Q22" s="27">
        <v>63.87325862</v>
      </c>
    </row>
    <row r="23" spans="7:17">
      <c r="G23" t="s">
        <v>38</v>
      </c>
      <c r="I23" s="8">
        <v>2032</v>
      </c>
      <c r="J23" s="8" t="s">
        <v>16</v>
      </c>
      <c r="K23" s="8">
        <v>1</v>
      </c>
      <c r="L23" s="8">
        <f t="shared" si="0"/>
        <v>29117.0079788011</v>
      </c>
      <c r="Q23" s="27">
        <v>61.23748956</v>
      </c>
    </row>
    <row r="24" spans="7:17">
      <c r="G24" t="s">
        <v>38</v>
      </c>
      <c r="I24" s="8">
        <v>2033</v>
      </c>
      <c r="J24" s="8" t="s">
        <v>16</v>
      </c>
      <c r="K24" s="8">
        <v>1</v>
      </c>
      <c r="L24" s="8">
        <f t="shared" si="0"/>
        <v>27893.8051726158</v>
      </c>
      <c r="Q24" s="27">
        <v>58.6649083</v>
      </c>
    </row>
    <row r="25" spans="7:17">
      <c r="G25" t="s">
        <v>38</v>
      </c>
      <c r="I25" s="8">
        <v>2034</v>
      </c>
      <c r="J25" s="8" t="s">
        <v>16</v>
      </c>
      <c r="K25" s="8">
        <v>1</v>
      </c>
      <c r="L25" s="8">
        <f t="shared" si="0"/>
        <v>26606.6448784332</v>
      </c>
      <c r="Q25" s="27">
        <v>55.95781473</v>
      </c>
    </row>
    <row r="26" spans="7:18">
      <c r="G26" t="s">
        <v>38</v>
      </c>
      <c r="I26" s="8">
        <v>2035</v>
      </c>
      <c r="J26" s="8" t="s">
        <v>16</v>
      </c>
      <c r="K26" s="8">
        <v>1</v>
      </c>
      <c r="L26" s="8">
        <f t="shared" si="0"/>
        <v>25203.1942847411</v>
      </c>
      <c r="Q26" s="27">
        <v>53.006145</v>
      </c>
      <c r="R26">
        <v>-6.180210064</v>
      </c>
    </row>
    <row r="27" spans="7:18">
      <c r="G27" t="s">
        <v>38</v>
      </c>
      <c r="I27" s="8">
        <v>2036</v>
      </c>
      <c r="J27" s="8" t="s">
        <v>16</v>
      </c>
      <c r="K27" s="8">
        <v>1</v>
      </c>
      <c r="L27" s="8">
        <f t="shared" si="0"/>
        <v>23872.8320603406</v>
      </c>
      <c r="Q27" s="27">
        <v>50.20819121</v>
      </c>
      <c r="R27">
        <v>-8.377055855</v>
      </c>
    </row>
    <row r="28" spans="7:18">
      <c r="G28" t="s">
        <v>38</v>
      </c>
      <c r="I28" s="8">
        <v>2037</v>
      </c>
      <c r="J28" s="8" t="s">
        <v>16</v>
      </c>
      <c r="K28" s="8">
        <v>1</v>
      </c>
      <c r="L28" s="8">
        <f t="shared" si="0"/>
        <v>22799.6534419619</v>
      </c>
      <c r="Q28" s="27">
        <v>47.9511336</v>
      </c>
      <c r="R28">
        <v>-10.61957522</v>
      </c>
    </row>
    <row r="29" spans="7:18">
      <c r="G29" t="s">
        <v>38</v>
      </c>
      <c r="I29" s="8">
        <v>2038</v>
      </c>
      <c r="J29" s="8" t="s">
        <v>16</v>
      </c>
      <c r="K29" s="8">
        <v>1</v>
      </c>
      <c r="L29" s="8">
        <f t="shared" si="0"/>
        <v>21700.386911921</v>
      </c>
      <c r="Q29" s="27">
        <v>45.63920915</v>
      </c>
      <c r="R29">
        <v>-12.81215095</v>
      </c>
    </row>
    <row r="30" spans="7:18">
      <c r="G30" t="s">
        <v>38</v>
      </c>
      <c r="I30" s="8">
        <v>2039</v>
      </c>
      <c r="J30" s="8" t="s">
        <v>16</v>
      </c>
      <c r="K30" s="8">
        <v>1</v>
      </c>
      <c r="L30" s="8">
        <f t="shared" si="0"/>
        <v>20647.1038088147</v>
      </c>
      <c r="Q30" s="27">
        <v>43.42399483</v>
      </c>
      <c r="R30">
        <v>-14.87106076</v>
      </c>
    </row>
    <row r="31" spans="7:18">
      <c r="G31" t="s">
        <v>38</v>
      </c>
      <c r="I31" s="8">
        <v>2040</v>
      </c>
      <c r="J31" s="8" t="s">
        <v>16</v>
      </c>
      <c r="K31" s="8">
        <v>1</v>
      </c>
      <c r="L31" s="8">
        <f t="shared" si="0"/>
        <v>19630.6521782153</v>
      </c>
      <c r="Q31" s="27">
        <v>41.28624269</v>
      </c>
      <c r="R31">
        <v>-16.4795872</v>
      </c>
    </row>
    <row r="32" spans="7:18">
      <c r="G32" t="s">
        <v>38</v>
      </c>
      <c r="I32" s="8">
        <v>2041</v>
      </c>
      <c r="J32" s="8" t="s">
        <v>16</v>
      </c>
      <c r="K32" s="8">
        <v>1</v>
      </c>
      <c r="L32" s="8">
        <f t="shared" si="0"/>
        <v>18613.8364417166</v>
      </c>
      <c r="Q32" s="27">
        <v>39.14772478</v>
      </c>
      <c r="R32">
        <v>-18.44727958</v>
      </c>
    </row>
    <row r="33" spans="7:18">
      <c r="G33" t="s">
        <v>38</v>
      </c>
      <c r="I33" s="8">
        <v>2042</v>
      </c>
      <c r="J33" s="8" t="s">
        <v>16</v>
      </c>
      <c r="K33" s="8">
        <v>1</v>
      </c>
      <c r="L33" s="8">
        <f t="shared" si="0"/>
        <v>17648.7376648638</v>
      </c>
      <c r="Q33" s="27">
        <v>37.11797549</v>
      </c>
      <c r="R33">
        <v>-20.20071619</v>
      </c>
    </row>
    <row r="34" spans="7:18">
      <c r="G34" t="s">
        <v>38</v>
      </c>
      <c r="I34" s="8">
        <v>2043</v>
      </c>
      <c r="J34" s="8" t="s">
        <v>16</v>
      </c>
      <c r="K34" s="8">
        <v>1</v>
      </c>
      <c r="L34" s="8">
        <f t="shared" si="0"/>
        <v>16712.2318731744</v>
      </c>
      <c r="Q34" s="27">
        <v>35.14836159</v>
      </c>
      <c r="R34">
        <v>-22.15722077</v>
      </c>
    </row>
    <row r="35" spans="7:18">
      <c r="G35" t="s">
        <v>38</v>
      </c>
      <c r="I35" s="8">
        <v>2044</v>
      </c>
      <c r="J35" s="8" t="s">
        <v>16</v>
      </c>
      <c r="K35" s="8">
        <v>1</v>
      </c>
      <c r="L35" s="8">
        <f t="shared" si="0"/>
        <v>15851.415641921</v>
      </c>
      <c r="Q35" s="27">
        <v>33.33793433</v>
      </c>
      <c r="R35">
        <v>-24.34974926</v>
      </c>
    </row>
    <row r="36" spans="7:18">
      <c r="G36" t="s">
        <v>38</v>
      </c>
      <c r="I36" s="8">
        <v>2045</v>
      </c>
      <c r="J36" s="8" t="s">
        <v>16</v>
      </c>
      <c r="K36" s="8">
        <v>1</v>
      </c>
      <c r="L36" s="8">
        <f t="shared" si="0"/>
        <v>15050.8820332698</v>
      </c>
      <c r="Q36" s="27">
        <v>31.65429058</v>
      </c>
      <c r="R36">
        <v>-26.46567382</v>
      </c>
    </row>
    <row r="37" spans="7:18">
      <c r="G37" t="s">
        <v>38</v>
      </c>
      <c r="I37" s="8">
        <v>2046</v>
      </c>
      <c r="J37" s="8" t="s">
        <v>16</v>
      </c>
      <c r="K37" s="8">
        <v>1</v>
      </c>
      <c r="L37" s="8">
        <f t="shared" si="0"/>
        <v>14358.7763009264</v>
      </c>
      <c r="Q37" s="27">
        <v>30.19868712</v>
      </c>
      <c r="R37">
        <v>-28.28177019</v>
      </c>
    </row>
    <row r="38" spans="7:18">
      <c r="G38" t="s">
        <v>38</v>
      </c>
      <c r="I38" s="8">
        <v>2047</v>
      </c>
      <c r="J38" s="8" t="s">
        <v>16</v>
      </c>
      <c r="K38" s="8">
        <v>1</v>
      </c>
      <c r="L38" s="8">
        <f t="shared" si="0"/>
        <v>13574.184627139</v>
      </c>
      <c r="Q38" s="27">
        <v>28.54857168</v>
      </c>
      <c r="R38">
        <v>-30.10375906</v>
      </c>
    </row>
    <row r="39" spans="7:18">
      <c r="G39" t="s">
        <v>38</v>
      </c>
      <c r="I39" s="8">
        <v>2048</v>
      </c>
      <c r="J39" s="8" t="s">
        <v>16</v>
      </c>
      <c r="K39" s="8">
        <v>1</v>
      </c>
      <c r="L39" s="8">
        <f t="shared" si="0"/>
        <v>12923.4162520981</v>
      </c>
      <c r="Q39" s="27">
        <v>27.17990696</v>
      </c>
      <c r="R39">
        <v>-31.88349658</v>
      </c>
    </row>
    <row r="40" spans="7:18">
      <c r="G40" t="s">
        <v>38</v>
      </c>
      <c r="I40" s="8">
        <v>2049</v>
      </c>
      <c r="J40" s="8" t="s">
        <v>16</v>
      </c>
      <c r="K40" s="8">
        <v>1</v>
      </c>
      <c r="L40" s="8">
        <f t="shared" si="0"/>
        <v>12344.9022314441</v>
      </c>
      <c r="Q40" s="27">
        <v>25.96320412</v>
      </c>
      <c r="R40">
        <v>-33.64222028</v>
      </c>
    </row>
    <row r="41" spans="7:18">
      <c r="G41" t="s">
        <v>38</v>
      </c>
      <c r="I41" s="8">
        <v>2050</v>
      </c>
      <c r="J41" s="8" t="s">
        <v>16</v>
      </c>
      <c r="K41" s="8">
        <v>1</v>
      </c>
      <c r="L41" s="8">
        <f t="shared" si="0"/>
        <v>11830.6535843052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06918546098"/>
  </sheetPr>
  <dimension ref="B4:S41"/>
  <sheetViews>
    <sheetView zoomScale="66" zoomScaleNormal="66" topLeftCell="A6" workbookViewId="0">
      <selection activeCell="J11" sqref="J11:J41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39</v>
      </c>
      <c r="L10" s="8" t="s">
        <v>13</v>
      </c>
      <c r="O10" s="54"/>
    </row>
    <row r="11" spans="2:19">
      <c r="B11" s="8" t="s">
        <v>40</v>
      </c>
      <c r="D11" s="25" t="s">
        <v>41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25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25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25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25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25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25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25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25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25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25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25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25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25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25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25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25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25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2025-02-18T16:03:42Z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