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Downloads\21F_MECH_ENG_395\hw\hw5\"/>
    </mc:Choice>
  </mc:AlternateContent>
  <xr:revisionPtr revIDLastSave="0" documentId="13_ncr:1_{1E438412-EB28-49E2-858E-78CFE9B784C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teel_data_for_clustering" sheetId="1" r:id="rId1"/>
    <sheet name="mech_labeled_denormalized" sheetId="3" r:id="rId2"/>
    <sheet name="therm_labeled_denormalized" sheetId="8" r:id="rId3"/>
    <sheet name="elec_labeled_denormalized" sheetId="9" r:id="rId4"/>
    <sheet name="normalized_data" sheetId="2" r:id="rId5"/>
    <sheet name="mech_array_labeled" sheetId="4" r:id="rId6"/>
    <sheet name="therm_array_labeled" sheetId="5" r:id="rId7"/>
    <sheet name="elec_array_labeled" sheetId="6" r:id="rId8"/>
  </sheets>
  <definedNames>
    <definedName name="ExternalData_1" localSheetId="7" hidden="1">elec_array_labeled!$A$1:$B$35</definedName>
    <definedName name="ExternalData_1" localSheetId="5" hidden="1">mech_array_labeled!$A$1:$H$35</definedName>
    <definedName name="ExternalData_1" localSheetId="6" hidden="1">therm_array_labeled!$A$1:$D$35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0" i="9"/>
  <c r="C21" i="9"/>
  <c r="C22" i="9"/>
  <c r="C23" i="9"/>
  <c r="C24" i="9"/>
  <c r="C25" i="9"/>
  <c r="C26" i="9"/>
  <c r="C27" i="9"/>
  <c r="C28" i="9"/>
  <c r="C29" i="9"/>
  <c r="C30" i="9"/>
  <c r="C31" i="9"/>
  <c r="C34" i="9"/>
  <c r="C35" i="9"/>
  <c r="C17" i="9"/>
  <c r="C18" i="9"/>
  <c r="C19" i="9"/>
  <c r="C32" i="9"/>
  <c r="C33" i="9"/>
  <c r="C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4" i="9"/>
  <c r="B34" i="9"/>
  <c r="A35" i="9"/>
  <c r="B35" i="9"/>
  <c r="A17" i="9"/>
  <c r="B17" i="9"/>
  <c r="A18" i="9"/>
  <c r="B18" i="9"/>
  <c r="A19" i="9"/>
  <c r="B19" i="9"/>
  <c r="A32" i="9"/>
  <c r="B32" i="9"/>
  <c r="A33" i="9"/>
  <c r="B33" i="9"/>
  <c r="B2" i="9"/>
  <c r="A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0" i="9"/>
  <c r="D21" i="9"/>
  <c r="D22" i="9"/>
  <c r="D23" i="9"/>
  <c r="D24" i="9"/>
  <c r="D25" i="9"/>
  <c r="D26" i="9"/>
  <c r="D27" i="9"/>
  <c r="D28" i="9"/>
  <c r="D29" i="9"/>
  <c r="D30" i="9"/>
  <c r="D31" i="9"/>
  <c r="D34" i="9"/>
  <c r="D35" i="9"/>
  <c r="D17" i="9"/>
  <c r="D18" i="9"/>
  <c r="D19" i="9"/>
  <c r="D32" i="9"/>
  <c r="D33" i="9"/>
  <c r="E1" i="8"/>
  <c r="D1" i="8"/>
  <c r="E1" i="3"/>
  <c r="F1" i="3"/>
  <c r="G1" i="3"/>
  <c r="H1" i="3"/>
  <c r="I1" i="3"/>
  <c r="J1" i="3"/>
  <c r="D1" i="3"/>
  <c r="B29" i="3"/>
  <c r="B3" i="3"/>
  <c r="B30" i="3"/>
  <c r="B31" i="3"/>
  <c r="B14" i="3"/>
  <c r="B15" i="3"/>
  <c r="B16" i="3"/>
  <c r="B17" i="3"/>
  <c r="B32" i="3"/>
  <c r="B22" i="3"/>
  <c r="B4" i="3"/>
  <c r="B33" i="3"/>
  <c r="B34" i="3"/>
  <c r="B35" i="3"/>
  <c r="B5" i="3"/>
  <c r="B6" i="3"/>
  <c r="B23" i="3"/>
  <c r="B7" i="3"/>
  <c r="B24" i="3"/>
  <c r="B8" i="3"/>
  <c r="B25" i="3"/>
  <c r="B26" i="3"/>
  <c r="B9" i="3"/>
  <c r="B27" i="3"/>
  <c r="B28" i="3"/>
  <c r="B10" i="3"/>
  <c r="B19" i="3"/>
  <c r="B20" i="3"/>
  <c r="B21" i="3"/>
  <c r="B18" i="3"/>
  <c r="B13" i="3"/>
  <c r="B11" i="3"/>
  <c r="B12" i="3"/>
  <c r="B2" i="3"/>
  <c r="A29" i="3"/>
  <c r="A3" i="3"/>
  <c r="A30" i="3"/>
  <c r="A31" i="3"/>
  <c r="A14" i="3"/>
  <c r="A15" i="3"/>
  <c r="A16" i="3"/>
  <c r="A17" i="3"/>
  <c r="A32" i="3"/>
  <c r="A22" i="3"/>
  <c r="A4" i="3"/>
  <c r="A33" i="3"/>
  <c r="A34" i="3"/>
  <c r="A35" i="3"/>
  <c r="A5" i="3"/>
  <c r="A6" i="3"/>
  <c r="A23" i="3"/>
  <c r="A7" i="3"/>
  <c r="A24" i="3"/>
  <c r="A8" i="3"/>
  <c r="A25" i="3"/>
  <c r="A26" i="3"/>
  <c r="A9" i="3"/>
  <c r="A27" i="3"/>
  <c r="A28" i="3"/>
  <c r="A10" i="3"/>
  <c r="A19" i="3"/>
  <c r="A20" i="3"/>
  <c r="A21" i="3"/>
  <c r="A18" i="3"/>
  <c r="A13" i="3"/>
  <c r="A11" i="3"/>
  <c r="A12" i="3"/>
  <c r="A2" i="3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27" i="8"/>
  <c r="B27" i="8"/>
  <c r="A28" i="8"/>
  <c r="B28" i="8"/>
  <c r="A29" i="8"/>
  <c r="B29" i="8"/>
  <c r="A30" i="8"/>
  <c r="B30" i="8"/>
  <c r="A31" i="8"/>
  <c r="B31" i="8"/>
  <c r="A32" i="8"/>
  <c r="B32" i="8"/>
  <c r="A18" i="8"/>
  <c r="B18" i="8"/>
  <c r="A19" i="8"/>
  <c r="B19" i="8"/>
  <c r="A20" i="8"/>
  <c r="B20" i="8"/>
  <c r="A21" i="8"/>
  <c r="B21" i="8"/>
  <c r="A22" i="8"/>
  <c r="B22" i="8"/>
  <c r="A23" i="8"/>
  <c r="B23" i="8"/>
  <c r="A33" i="8"/>
  <c r="B33" i="8"/>
  <c r="A34" i="8"/>
  <c r="B34" i="8"/>
  <c r="A35" i="8"/>
  <c r="B35" i="8"/>
  <c r="A24" i="8"/>
  <c r="B24" i="8"/>
  <c r="A25" i="8"/>
  <c r="B25" i="8"/>
  <c r="A26" i="8"/>
  <c r="B26" i="8"/>
  <c r="A14" i="8"/>
  <c r="B14" i="8"/>
  <c r="A15" i="8"/>
  <c r="B15" i="8"/>
  <c r="A11" i="8"/>
  <c r="B11" i="8"/>
  <c r="A12" i="8"/>
  <c r="B12" i="8"/>
  <c r="A13" i="8"/>
  <c r="B13" i="8"/>
  <c r="A16" i="8"/>
  <c r="B16" i="8"/>
  <c r="A17" i="8"/>
  <c r="B17" i="8"/>
  <c r="B2" i="8"/>
  <c r="A2" i="8"/>
  <c r="D2" i="9"/>
  <c r="B38" i="6"/>
  <c r="B37" i="6"/>
  <c r="D4" i="8"/>
  <c r="E4" i="8"/>
  <c r="F4" i="8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33" i="8"/>
  <c r="E33" i="8"/>
  <c r="F33" i="8"/>
  <c r="D34" i="8"/>
  <c r="E34" i="8"/>
  <c r="F34" i="8"/>
  <c r="D35" i="8"/>
  <c r="E35" i="8"/>
  <c r="F35" i="8"/>
  <c r="D24" i="8"/>
  <c r="E24" i="8"/>
  <c r="F24" i="8"/>
  <c r="D25" i="8"/>
  <c r="E25" i="8"/>
  <c r="F25" i="8"/>
  <c r="D26" i="8"/>
  <c r="E26" i="8"/>
  <c r="F26" i="8"/>
  <c r="D14" i="8"/>
  <c r="E14" i="8"/>
  <c r="F14" i="8"/>
  <c r="D15" i="8"/>
  <c r="E15" i="8"/>
  <c r="F15" i="8"/>
  <c r="D11" i="8"/>
  <c r="E11" i="8"/>
  <c r="F11" i="8"/>
  <c r="D12" i="8"/>
  <c r="E12" i="8"/>
  <c r="F12" i="8"/>
  <c r="D13" i="8"/>
  <c r="E13" i="8"/>
  <c r="F13" i="8"/>
  <c r="D16" i="8"/>
  <c r="E16" i="8"/>
  <c r="F16" i="8"/>
  <c r="D17" i="8"/>
  <c r="E17" i="8"/>
  <c r="F17" i="8"/>
  <c r="E3" i="8"/>
  <c r="F3" i="8"/>
  <c r="C17" i="8"/>
  <c r="C3" i="8"/>
  <c r="C4" i="8"/>
  <c r="C5" i="8"/>
  <c r="C6" i="8"/>
  <c r="C7" i="8"/>
  <c r="C8" i="8"/>
  <c r="C9" i="8"/>
  <c r="C10" i="8"/>
  <c r="C27" i="8"/>
  <c r="C28" i="8"/>
  <c r="C29" i="8"/>
  <c r="C30" i="8"/>
  <c r="C31" i="8"/>
  <c r="C32" i="8"/>
  <c r="C18" i="8"/>
  <c r="C19" i="8"/>
  <c r="C20" i="8"/>
  <c r="C21" i="8"/>
  <c r="C22" i="8"/>
  <c r="C23" i="8"/>
  <c r="C33" i="8"/>
  <c r="C34" i="8"/>
  <c r="C35" i="8"/>
  <c r="C24" i="8"/>
  <c r="C25" i="8"/>
  <c r="C26" i="8"/>
  <c r="C14" i="8"/>
  <c r="C15" i="8"/>
  <c r="C11" i="8"/>
  <c r="C12" i="8"/>
  <c r="C13" i="8"/>
  <c r="C16" i="8"/>
  <c r="D3" i="8"/>
  <c r="E2" i="8"/>
  <c r="F2" i="8"/>
  <c r="D2" i="8"/>
  <c r="C2" i="8"/>
  <c r="B38" i="5"/>
  <c r="C38" i="5"/>
  <c r="D38" i="5"/>
  <c r="C37" i="5"/>
  <c r="D37" i="5"/>
  <c r="B37" i="5"/>
  <c r="H37" i="4"/>
  <c r="J15" i="3" s="1"/>
  <c r="E29" i="3"/>
  <c r="F29" i="3"/>
  <c r="G29" i="3"/>
  <c r="H29" i="3"/>
  <c r="I29" i="3"/>
  <c r="E3" i="3"/>
  <c r="F3" i="3"/>
  <c r="G3" i="3"/>
  <c r="H3" i="3"/>
  <c r="I3" i="3"/>
  <c r="J3" i="3"/>
  <c r="E30" i="3"/>
  <c r="F30" i="3"/>
  <c r="G30" i="3"/>
  <c r="H30" i="3"/>
  <c r="I30" i="3"/>
  <c r="E31" i="3"/>
  <c r="F31" i="3"/>
  <c r="G31" i="3"/>
  <c r="H31" i="3"/>
  <c r="I31" i="3"/>
  <c r="J31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32" i="3"/>
  <c r="F32" i="3"/>
  <c r="G32" i="3"/>
  <c r="H32" i="3"/>
  <c r="I32" i="3"/>
  <c r="E22" i="3"/>
  <c r="F22" i="3"/>
  <c r="G22" i="3"/>
  <c r="H22" i="3"/>
  <c r="I22" i="3"/>
  <c r="J22" i="3"/>
  <c r="E4" i="3"/>
  <c r="F4" i="3"/>
  <c r="G4" i="3"/>
  <c r="H4" i="3"/>
  <c r="I4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J35" i="3"/>
  <c r="E5" i="3"/>
  <c r="F5" i="3"/>
  <c r="G5" i="3"/>
  <c r="H5" i="3"/>
  <c r="I5" i="3"/>
  <c r="E6" i="3"/>
  <c r="F6" i="3"/>
  <c r="G6" i="3"/>
  <c r="H6" i="3"/>
  <c r="I6" i="3"/>
  <c r="J6" i="3"/>
  <c r="E23" i="3"/>
  <c r="F23" i="3"/>
  <c r="G23" i="3"/>
  <c r="H23" i="3"/>
  <c r="I23" i="3"/>
  <c r="E7" i="3"/>
  <c r="F7" i="3"/>
  <c r="G7" i="3"/>
  <c r="H7" i="3"/>
  <c r="I7" i="3"/>
  <c r="E24" i="3"/>
  <c r="F24" i="3"/>
  <c r="G24" i="3"/>
  <c r="H24" i="3"/>
  <c r="I24" i="3"/>
  <c r="E8" i="3"/>
  <c r="F8" i="3"/>
  <c r="G8" i="3"/>
  <c r="H8" i="3"/>
  <c r="I8" i="3"/>
  <c r="J8" i="3"/>
  <c r="E25" i="3"/>
  <c r="F25" i="3"/>
  <c r="G25" i="3"/>
  <c r="H25" i="3"/>
  <c r="I25" i="3"/>
  <c r="E26" i="3"/>
  <c r="F26" i="3"/>
  <c r="G26" i="3"/>
  <c r="H26" i="3"/>
  <c r="I26" i="3"/>
  <c r="E9" i="3"/>
  <c r="F9" i="3"/>
  <c r="G9" i="3"/>
  <c r="H9" i="3"/>
  <c r="I9" i="3"/>
  <c r="J9" i="3"/>
  <c r="E27" i="3"/>
  <c r="F27" i="3"/>
  <c r="G27" i="3"/>
  <c r="H27" i="3"/>
  <c r="I27" i="3"/>
  <c r="E28" i="3"/>
  <c r="F28" i="3"/>
  <c r="G28" i="3"/>
  <c r="H28" i="3"/>
  <c r="I28" i="3"/>
  <c r="J28" i="3"/>
  <c r="E10" i="3"/>
  <c r="F10" i="3"/>
  <c r="G10" i="3"/>
  <c r="H10" i="3"/>
  <c r="I10" i="3"/>
  <c r="J10" i="3"/>
  <c r="E19" i="3"/>
  <c r="F19" i="3"/>
  <c r="G19" i="3"/>
  <c r="H19" i="3"/>
  <c r="I19" i="3"/>
  <c r="J19" i="3"/>
  <c r="E20" i="3"/>
  <c r="F20" i="3"/>
  <c r="G20" i="3"/>
  <c r="H20" i="3"/>
  <c r="I20" i="3"/>
  <c r="E21" i="3"/>
  <c r="F21" i="3"/>
  <c r="G21" i="3"/>
  <c r="H21" i="3"/>
  <c r="I21" i="3"/>
  <c r="J21" i="3"/>
  <c r="E18" i="3"/>
  <c r="F18" i="3"/>
  <c r="G18" i="3"/>
  <c r="H18" i="3"/>
  <c r="I18" i="3"/>
  <c r="J18" i="3"/>
  <c r="E13" i="3"/>
  <c r="F13" i="3"/>
  <c r="G13" i="3"/>
  <c r="H13" i="3"/>
  <c r="I13" i="3"/>
  <c r="J13" i="3"/>
  <c r="E11" i="3"/>
  <c r="F11" i="3"/>
  <c r="G11" i="3"/>
  <c r="H11" i="3"/>
  <c r="I11" i="3"/>
  <c r="J11" i="3"/>
  <c r="E12" i="3"/>
  <c r="F12" i="3"/>
  <c r="G12" i="3"/>
  <c r="H12" i="3"/>
  <c r="I12" i="3"/>
  <c r="J12" i="3"/>
  <c r="F2" i="3"/>
  <c r="G2" i="3"/>
  <c r="H2" i="3"/>
  <c r="I2" i="3"/>
  <c r="E2" i="3"/>
  <c r="D35" i="3"/>
  <c r="D5" i="3"/>
  <c r="D6" i="3"/>
  <c r="D23" i="3"/>
  <c r="D7" i="3"/>
  <c r="D24" i="3"/>
  <c r="D8" i="3"/>
  <c r="D25" i="3"/>
  <c r="D26" i="3"/>
  <c r="D9" i="3"/>
  <c r="D27" i="3"/>
  <c r="D28" i="3"/>
  <c r="D10" i="3"/>
  <c r="D19" i="3"/>
  <c r="D20" i="3"/>
  <c r="D21" i="3"/>
  <c r="D18" i="3"/>
  <c r="D13" i="3"/>
  <c r="D11" i="3"/>
  <c r="D12" i="3"/>
  <c r="D3" i="3"/>
  <c r="D30" i="3"/>
  <c r="D31" i="3"/>
  <c r="D14" i="3"/>
  <c r="D15" i="3"/>
  <c r="D16" i="3"/>
  <c r="D17" i="3"/>
  <c r="D32" i="3"/>
  <c r="D22" i="3"/>
  <c r="D4" i="3"/>
  <c r="D33" i="3"/>
  <c r="D34" i="3"/>
  <c r="D29" i="3"/>
  <c r="D2" i="3"/>
  <c r="C12" i="3"/>
  <c r="C29" i="3"/>
  <c r="C3" i="3"/>
  <c r="C30" i="3"/>
  <c r="C31" i="3"/>
  <c r="C14" i="3"/>
  <c r="C15" i="3"/>
  <c r="C16" i="3"/>
  <c r="C17" i="3"/>
  <c r="C32" i="3"/>
  <c r="C22" i="3"/>
  <c r="C4" i="3"/>
  <c r="C33" i="3"/>
  <c r="C34" i="3"/>
  <c r="C35" i="3"/>
  <c r="C5" i="3"/>
  <c r="C6" i="3"/>
  <c r="C23" i="3"/>
  <c r="C7" i="3"/>
  <c r="C24" i="3"/>
  <c r="C8" i="3"/>
  <c r="C25" i="3"/>
  <c r="C26" i="3"/>
  <c r="C9" i="3"/>
  <c r="C27" i="3"/>
  <c r="C28" i="3"/>
  <c r="C10" i="3"/>
  <c r="C19" i="3"/>
  <c r="C20" i="3"/>
  <c r="C21" i="3"/>
  <c r="C18" i="3"/>
  <c r="C13" i="3"/>
  <c r="C11" i="3"/>
  <c r="C2" i="3"/>
  <c r="B38" i="4"/>
  <c r="C38" i="4"/>
  <c r="D38" i="4"/>
  <c r="E38" i="4"/>
  <c r="F38" i="4"/>
  <c r="G38" i="4"/>
  <c r="H38" i="4"/>
  <c r="C37" i="4"/>
  <c r="D37" i="4"/>
  <c r="E37" i="4"/>
  <c r="F37" i="4"/>
  <c r="G37" i="4"/>
  <c r="B37" i="4"/>
  <c r="D41" i="2"/>
  <c r="E41" i="2"/>
  <c r="F41" i="2"/>
  <c r="G41" i="2"/>
  <c r="H41" i="2"/>
  <c r="I41" i="2"/>
  <c r="J41" i="2"/>
  <c r="K41" i="2"/>
  <c r="L41" i="2"/>
  <c r="M41" i="2"/>
  <c r="C41" i="2"/>
  <c r="D40" i="2"/>
  <c r="E40" i="2"/>
  <c r="F40" i="2"/>
  <c r="G40" i="2"/>
  <c r="H40" i="2"/>
  <c r="I40" i="2"/>
  <c r="J40" i="2"/>
  <c r="K40" i="2"/>
  <c r="L40" i="2"/>
  <c r="M40" i="2"/>
  <c r="M38" i="2"/>
  <c r="M37" i="2"/>
  <c r="D38" i="2"/>
  <c r="E38" i="2"/>
  <c r="F38" i="2"/>
  <c r="G38" i="2"/>
  <c r="H38" i="2"/>
  <c r="H6" i="2" s="1"/>
  <c r="I38" i="2"/>
  <c r="J38" i="2"/>
  <c r="K38" i="2"/>
  <c r="L38" i="2"/>
  <c r="C38" i="2"/>
  <c r="D37" i="2"/>
  <c r="E37" i="2"/>
  <c r="E2" i="2" s="1"/>
  <c r="F37" i="2"/>
  <c r="G37" i="2"/>
  <c r="G2" i="2" s="1"/>
  <c r="H37" i="2"/>
  <c r="I37" i="2"/>
  <c r="J37" i="2"/>
  <c r="K37" i="2"/>
  <c r="L37" i="2"/>
  <c r="C37" i="2"/>
  <c r="D1" i="2"/>
  <c r="D2" i="2" s="1"/>
  <c r="E1" i="2"/>
  <c r="F1" i="2"/>
  <c r="G1" i="2"/>
  <c r="H1" i="2"/>
  <c r="I1" i="2"/>
  <c r="J1" i="2"/>
  <c r="K1" i="2"/>
  <c r="L1" i="2"/>
  <c r="M1" i="2"/>
  <c r="C1" i="2"/>
  <c r="B2" i="2"/>
  <c r="A2" i="2"/>
  <c r="A32" i="2"/>
  <c r="B32" i="2"/>
  <c r="A33" i="2"/>
  <c r="B33" i="2"/>
  <c r="A34" i="2"/>
  <c r="B34" i="2"/>
  <c r="A35" i="2"/>
  <c r="B35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J20" i="3" l="1"/>
  <c r="J27" i="3"/>
  <c r="J7" i="3"/>
  <c r="J30" i="3"/>
  <c r="J17" i="3"/>
  <c r="J33" i="3"/>
  <c r="J26" i="3"/>
  <c r="J25" i="3"/>
  <c r="J23" i="3"/>
  <c r="J34" i="3"/>
  <c r="J32" i="3"/>
  <c r="J14" i="3"/>
  <c r="J29" i="3"/>
  <c r="J2" i="3"/>
  <c r="J24" i="3"/>
  <c r="J5" i="3"/>
  <c r="J4" i="3"/>
  <c r="J16" i="3"/>
  <c r="I7" i="2"/>
  <c r="G7" i="2"/>
  <c r="I2" i="2"/>
  <c r="H2" i="2"/>
  <c r="L2" i="2"/>
  <c r="F2" i="2"/>
  <c r="K2" i="2"/>
  <c r="J5" i="2"/>
  <c r="M2" i="2"/>
  <c r="J2" i="2"/>
  <c r="C2" i="2"/>
  <c r="I29" i="2"/>
  <c r="I25" i="2"/>
  <c r="M3" i="2"/>
  <c r="E3" i="2"/>
  <c r="I18" i="2"/>
  <c r="L4" i="2"/>
  <c r="D4" i="2"/>
  <c r="I14" i="2"/>
  <c r="K3" i="2"/>
  <c r="C9" i="2"/>
  <c r="F7" i="2"/>
  <c r="I34" i="2"/>
  <c r="I24" i="2"/>
  <c r="I13" i="2"/>
  <c r="C11" i="2"/>
  <c r="F4" i="2"/>
  <c r="I33" i="2"/>
  <c r="I22" i="2"/>
  <c r="I12" i="2"/>
  <c r="I32" i="2"/>
  <c r="I21" i="2"/>
  <c r="I10" i="2"/>
  <c r="G31" i="2"/>
  <c r="I30" i="2"/>
  <c r="I20" i="2"/>
  <c r="I9" i="2"/>
  <c r="I8" i="2"/>
  <c r="M4" i="2"/>
  <c r="E4" i="2"/>
  <c r="I28" i="2"/>
  <c r="I17" i="2"/>
  <c r="I6" i="2"/>
  <c r="I26" i="2"/>
  <c r="I16" i="2"/>
  <c r="I5" i="2"/>
  <c r="I4" i="2"/>
  <c r="C32" i="2"/>
  <c r="C24" i="2"/>
  <c r="C16" i="2"/>
  <c r="C8" i="2"/>
  <c r="J3" i="2"/>
  <c r="M35" i="2"/>
  <c r="E35" i="2"/>
  <c r="G34" i="2"/>
  <c r="K32" i="2"/>
  <c r="M31" i="2"/>
  <c r="E31" i="2"/>
  <c r="G30" i="2"/>
  <c r="K28" i="2"/>
  <c r="M27" i="2"/>
  <c r="E27" i="2"/>
  <c r="G26" i="2"/>
  <c r="K24" i="2"/>
  <c r="M23" i="2"/>
  <c r="E23" i="2"/>
  <c r="G22" i="2"/>
  <c r="K20" i="2"/>
  <c r="M19" i="2"/>
  <c r="E19" i="2"/>
  <c r="G18" i="2"/>
  <c r="K16" i="2"/>
  <c r="M15" i="2"/>
  <c r="E15" i="2"/>
  <c r="G14" i="2"/>
  <c r="K12" i="2"/>
  <c r="M11" i="2"/>
  <c r="E11" i="2"/>
  <c r="G10" i="2"/>
  <c r="K8" i="2"/>
  <c r="M7" i="2"/>
  <c r="E7" i="2"/>
  <c r="G6" i="2"/>
  <c r="K4" i="2"/>
  <c r="C31" i="2"/>
  <c r="C23" i="2"/>
  <c r="C15" i="2"/>
  <c r="C7" i="2"/>
  <c r="I3" i="2"/>
  <c r="L35" i="2"/>
  <c r="D35" i="2"/>
  <c r="F34" i="2"/>
  <c r="H33" i="2"/>
  <c r="J32" i="2"/>
  <c r="L31" i="2"/>
  <c r="D31" i="2"/>
  <c r="F30" i="2"/>
  <c r="H29" i="2"/>
  <c r="J28" i="2"/>
  <c r="L27" i="2"/>
  <c r="D27" i="2"/>
  <c r="F26" i="2"/>
  <c r="H25" i="2"/>
  <c r="J24" i="2"/>
  <c r="L23" i="2"/>
  <c r="D23" i="2"/>
  <c r="F22" i="2"/>
  <c r="H21" i="2"/>
  <c r="J20" i="2"/>
  <c r="L19" i="2"/>
  <c r="D19" i="2"/>
  <c r="F18" i="2"/>
  <c r="H17" i="2"/>
  <c r="J16" i="2"/>
  <c r="L15" i="2"/>
  <c r="D15" i="2"/>
  <c r="F14" i="2"/>
  <c r="H13" i="2"/>
  <c r="J12" i="2"/>
  <c r="L11" i="2"/>
  <c r="D11" i="2"/>
  <c r="F10" i="2"/>
  <c r="H9" i="2"/>
  <c r="J8" i="2"/>
  <c r="L7" i="2"/>
  <c r="D7" i="2"/>
  <c r="F6" i="2"/>
  <c r="H5" i="2"/>
  <c r="J4" i="2"/>
  <c r="C3" i="2"/>
  <c r="C22" i="2"/>
  <c r="C6" i="2"/>
  <c r="H3" i="2"/>
  <c r="K35" i="2"/>
  <c r="M34" i="2"/>
  <c r="E34" i="2"/>
  <c r="G33" i="2"/>
  <c r="M30" i="2"/>
  <c r="E30" i="2"/>
  <c r="G29" i="2"/>
  <c r="K27" i="2"/>
  <c r="M26" i="2"/>
  <c r="E26" i="2"/>
  <c r="G25" i="2"/>
  <c r="K23" i="2"/>
  <c r="M22" i="2"/>
  <c r="E22" i="2"/>
  <c r="G21" i="2"/>
  <c r="K19" i="2"/>
  <c r="M18" i="2"/>
  <c r="E18" i="2"/>
  <c r="G17" i="2"/>
  <c r="K15" i="2"/>
  <c r="M14" i="2"/>
  <c r="E14" i="2"/>
  <c r="G13" i="2"/>
  <c r="K11" i="2"/>
  <c r="M10" i="2"/>
  <c r="E10" i="2"/>
  <c r="G9" i="2"/>
  <c r="K7" i="2"/>
  <c r="M6" i="2"/>
  <c r="E6" i="2"/>
  <c r="G5" i="2"/>
  <c r="C21" i="2"/>
  <c r="G3" i="2"/>
  <c r="L34" i="2"/>
  <c r="H32" i="2"/>
  <c r="F29" i="2"/>
  <c r="F25" i="2"/>
  <c r="L22" i="2"/>
  <c r="H20" i="2"/>
  <c r="L18" i="2"/>
  <c r="F17" i="2"/>
  <c r="J15" i="2"/>
  <c r="L14" i="2"/>
  <c r="D14" i="2"/>
  <c r="H12" i="2"/>
  <c r="J11" i="2"/>
  <c r="D10" i="2"/>
  <c r="F9" i="2"/>
  <c r="H8" i="2"/>
  <c r="J7" i="2"/>
  <c r="L6" i="2"/>
  <c r="D6" i="2"/>
  <c r="F5" i="2"/>
  <c r="H4" i="2"/>
  <c r="C30" i="2"/>
  <c r="C14" i="2"/>
  <c r="C4" i="2"/>
  <c r="C13" i="2"/>
  <c r="D34" i="2"/>
  <c r="J31" i="2"/>
  <c r="D30" i="2"/>
  <c r="J27" i="2"/>
  <c r="D26" i="2"/>
  <c r="H24" i="2"/>
  <c r="D22" i="2"/>
  <c r="J19" i="2"/>
  <c r="H16" i="2"/>
  <c r="L10" i="2"/>
  <c r="C28" i="2"/>
  <c r="C20" i="2"/>
  <c r="C12" i="2"/>
  <c r="D3" i="2"/>
  <c r="F3" i="2"/>
  <c r="I35" i="2"/>
  <c r="K34" i="2"/>
  <c r="M33" i="2"/>
  <c r="E33" i="2"/>
  <c r="G32" i="2"/>
  <c r="I31" i="2"/>
  <c r="K30" i="2"/>
  <c r="M29" i="2"/>
  <c r="E29" i="2"/>
  <c r="G28" i="2"/>
  <c r="I27" i="2"/>
  <c r="K26" i="2"/>
  <c r="M25" i="2"/>
  <c r="E25" i="2"/>
  <c r="G24" i="2"/>
  <c r="I23" i="2"/>
  <c r="K22" i="2"/>
  <c r="M21" i="2"/>
  <c r="E21" i="2"/>
  <c r="G20" i="2"/>
  <c r="I19" i="2"/>
  <c r="K18" i="2"/>
  <c r="M17" i="2"/>
  <c r="E17" i="2"/>
  <c r="G16" i="2"/>
  <c r="I15" i="2"/>
  <c r="K14" i="2"/>
  <c r="M13" i="2"/>
  <c r="E13" i="2"/>
  <c r="G12" i="2"/>
  <c r="I11" i="2"/>
  <c r="K10" i="2"/>
  <c r="M9" i="2"/>
  <c r="E9" i="2"/>
  <c r="G8" i="2"/>
  <c r="K6" i="2"/>
  <c r="M5" i="2"/>
  <c r="E5" i="2"/>
  <c r="G4" i="2"/>
  <c r="K31" i="2"/>
  <c r="C29" i="2"/>
  <c r="C5" i="2"/>
  <c r="J35" i="2"/>
  <c r="F33" i="2"/>
  <c r="L30" i="2"/>
  <c r="H28" i="2"/>
  <c r="L26" i="2"/>
  <c r="J23" i="2"/>
  <c r="F21" i="2"/>
  <c r="D18" i="2"/>
  <c r="F13" i="2"/>
  <c r="C35" i="2"/>
  <c r="C27" i="2"/>
  <c r="C19" i="2"/>
  <c r="H35" i="2"/>
  <c r="J34" i="2"/>
  <c r="L33" i="2"/>
  <c r="D33" i="2"/>
  <c r="F32" i="2"/>
  <c r="H31" i="2"/>
  <c r="J30" i="2"/>
  <c r="L29" i="2"/>
  <c r="D29" i="2"/>
  <c r="F28" i="2"/>
  <c r="H27" i="2"/>
  <c r="J26" i="2"/>
  <c r="L25" i="2"/>
  <c r="D25" i="2"/>
  <c r="F24" i="2"/>
  <c r="H23" i="2"/>
  <c r="J22" i="2"/>
  <c r="L21" i="2"/>
  <c r="D21" i="2"/>
  <c r="F20" i="2"/>
  <c r="H19" i="2"/>
  <c r="J18" i="2"/>
  <c r="L17" i="2"/>
  <c r="D17" i="2"/>
  <c r="F16" i="2"/>
  <c r="H15" i="2"/>
  <c r="J14" i="2"/>
  <c r="L13" i="2"/>
  <c r="D13" i="2"/>
  <c r="F12" i="2"/>
  <c r="H11" i="2"/>
  <c r="J10" i="2"/>
  <c r="L9" i="2"/>
  <c r="D9" i="2"/>
  <c r="F8" i="2"/>
  <c r="H7" i="2"/>
  <c r="J6" i="2"/>
  <c r="L5" i="2"/>
  <c r="D5" i="2"/>
  <c r="C34" i="2"/>
  <c r="C26" i="2"/>
  <c r="C18" i="2"/>
  <c r="C10" i="2"/>
  <c r="L3" i="2"/>
  <c r="G35" i="2"/>
  <c r="K33" i="2"/>
  <c r="M32" i="2"/>
  <c r="E32" i="2"/>
  <c r="K29" i="2"/>
  <c r="M28" i="2"/>
  <c r="E28" i="2"/>
  <c r="G27" i="2"/>
  <c r="K25" i="2"/>
  <c r="M24" i="2"/>
  <c r="E24" i="2"/>
  <c r="G23" i="2"/>
  <c r="K21" i="2"/>
  <c r="M20" i="2"/>
  <c r="E20" i="2"/>
  <c r="G19" i="2"/>
  <c r="K17" i="2"/>
  <c r="M16" i="2"/>
  <c r="E16" i="2"/>
  <c r="G15" i="2"/>
  <c r="K13" i="2"/>
  <c r="M12" i="2"/>
  <c r="E12" i="2"/>
  <c r="G11" i="2"/>
  <c r="K9" i="2"/>
  <c r="M8" i="2"/>
  <c r="E8" i="2"/>
  <c r="K5" i="2"/>
  <c r="C33" i="2"/>
  <c r="C25" i="2"/>
  <c r="C17" i="2"/>
  <c r="F35" i="2"/>
  <c r="H34" i="2"/>
  <c r="J33" i="2"/>
  <c r="L32" i="2"/>
  <c r="D32" i="2"/>
  <c r="F31" i="2"/>
  <c r="H30" i="2"/>
  <c r="J29" i="2"/>
  <c r="L28" i="2"/>
  <c r="D28" i="2"/>
  <c r="F27" i="2"/>
  <c r="H26" i="2"/>
  <c r="J25" i="2"/>
  <c r="L24" i="2"/>
  <c r="D24" i="2"/>
  <c r="F23" i="2"/>
  <c r="H22" i="2"/>
  <c r="J21" i="2"/>
  <c r="L20" i="2"/>
  <c r="D20" i="2"/>
  <c r="F19" i="2"/>
  <c r="H18" i="2"/>
  <c r="J17" i="2"/>
  <c r="L16" i="2"/>
  <c r="D16" i="2"/>
  <c r="F15" i="2"/>
  <c r="H14" i="2"/>
  <c r="J13" i="2"/>
  <c r="L12" i="2"/>
  <c r="D12" i="2"/>
  <c r="F11" i="2"/>
  <c r="H10" i="2"/>
  <c r="J9" i="2"/>
  <c r="L8" i="2"/>
  <c r="D8" i="2"/>
  <c r="C4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D0BFFB-AE51-4787-A74C-F7F8F38CCCA8}" keepAlive="1" name="Query - elec_array_labeled" description="Connection to the 'elec_array_labeled' query in the workbook." type="5" refreshedVersion="7" background="1" saveData="1">
    <dbPr connection="Provider=Microsoft.Mashup.OleDb.1;Data Source=$Workbook$;Location=elec_array_labeled;Extended Properties=&quot;&quot;" command="SELECT * FROM [elec_array_labeled]"/>
  </connection>
  <connection id="2" xr16:uid="{4288A816-5164-4D2C-AF0E-31FEFC9AB5CC}" keepAlive="1" name="Query - mech_array_labeled" description="Connection to the 'mech_array_labeled' query in the workbook." type="5" refreshedVersion="7" background="1" saveData="1">
    <dbPr connection="Provider=Microsoft.Mashup.OleDb.1;Data Source=$Workbook$;Location=mech_array_labeled;Extended Properties=&quot;&quot;" command="SELECT * FROM [mech_array_labeled]"/>
  </connection>
  <connection id="3" xr16:uid="{975268D8-193B-4468-8E99-32AF631B3BEC}" keepAlive="1" name="Query - therm_array_labeled" description="Connection to the 'therm_array_labeled' query in the workbook." type="5" refreshedVersion="7" background="1" saveData="1">
    <dbPr connection="Provider=Microsoft.Mashup.OleDb.1;Data Source=$Workbook$;Location=therm_array_labeled;Extended Properties=&quot;&quot;" command="SELECT * FROM [therm_array_labeled]"/>
  </connection>
</connections>
</file>

<file path=xl/sharedStrings.xml><?xml version="1.0" encoding="utf-8"?>
<sst xmlns="http://schemas.openxmlformats.org/spreadsheetml/2006/main" count="109" uniqueCount="52">
  <si>
    <t>Density</t>
  </si>
  <si>
    <t>Hardness</t>
  </si>
  <si>
    <t>Tensile Strength Ultimate</t>
  </si>
  <si>
    <t>Yield Strength</t>
  </si>
  <si>
    <t>Modulus of Elasticity</t>
  </si>
  <si>
    <t>Poissons Ratio</t>
  </si>
  <si>
    <t>%Elongation at Break</t>
  </si>
  <si>
    <t>Thermal Conductivity</t>
  </si>
  <si>
    <t>Specific Heat Capacity</t>
  </si>
  <si>
    <t>Coefficient of Thermal Expansion</t>
  </si>
  <si>
    <t>Electrical Resistivity</t>
  </si>
  <si>
    <t>AISI 1006 Steel</t>
  </si>
  <si>
    <t>hot rolled</t>
  </si>
  <si>
    <t>AISI 1020 Steel</t>
  </si>
  <si>
    <t>AISI 1040 Steel</t>
  </si>
  <si>
    <t>AISI 1090 Steel</t>
  </si>
  <si>
    <t>AISI 1095 Steel</t>
  </si>
  <si>
    <t>AISI 1340 Steel</t>
  </si>
  <si>
    <t>AISI 4140 Steel</t>
  </si>
  <si>
    <t>AISI 4340 Steel</t>
  </si>
  <si>
    <t>annealed</t>
  </si>
  <si>
    <t>AISI 5140 Steel</t>
  </si>
  <si>
    <t>oil quenched</t>
  </si>
  <si>
    <t>AISI 8630 Steel</t>
  </si>
  <si>
    <t>Stainless Steel 302</t>
  </si>
  <si>
    <t>Stainless Steel 316</t>
  </si>
  <si>
    <t>Stainless Steel 405</t>
  </si>
  <si>
    <t>Stainless Steel 434</t>
  </si>
  <si>
    <t>Stainless Steel 17-7 PH</t>
  </si>
  <si>
    <t>Mean</t>
  </si>
  <si>
    <t>Stdev</t>
  </si>
  <si>
    <t>normalized</t>
  </si>
  <si>
    <t>cold drawn</t>
  </si>
  <si>
    <t>cold rolled</t>
  </si>
  <si>
    <t>precipitation hardened</t>
  </si>
  <si>
    <t>water quenched</t>
  </si>
  <si>
    <t>25% hardened</t>
  </si>
  <si>
    <t>Mean, normalized</t>
  </si>
  <si>
    <t>(should be 0)</t>
  </si>
  <si>
    <t>Stdev, normalized</t>
  </si>
  <si>
    <t>(should be 1)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</si>
  <si>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</si>
  <si>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</si>
  <si>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</si>
  <si>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</si>
  <si>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</si>
  <si>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</si>
  <si>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</si>
  <si>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</si>
  <si>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Label</t>
  </si>
  <si>
    <t>Class Labels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</si>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</sst>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8" formatCode="0.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12" xfId="0" applyBorder="1"/>
    <xf numFmtId="0" fontId="0" fillId="43" borderId="12" xfId="0" applyFill="1" applyBorder="1"/>
    <xf numFmtId="2" fontId="0" fillId="43" borderId="12" xfId="0" applyNumberFormat="1" applyFill="1" applyBorder="1"/>
    <xf numFmtId="1" fontId="0" fillId="43" borderId="12" xfId="0" applyNumberFormat="1" applyFill="1" applyBorder="1"/>
    <xf numFmtId="0" fontId="0" fillId="35" borderId="12" xfId="0" applyFill="1" applyBorder="1"/>
    <xf numFmtId="2" fontId="0" fillId="35" borderId="12" xfId="0" applyNumberFormat="1" applyFill="1" applyBorder="1"/>
    <xf numFmtId="1" fontId="0" fillId="35" borderId="12" xfId="0" applyNumberFormat="1" applyFill="1" applyBorder="1"/>
    <xf numFmtId="0" fontId="0" fillId="36" borderId="12" xfId="0" applyFill="1" applyBorder="1"/>
    <xf numFmtId="2" fontId="0" fillId="36" borderId="12" xfId="0" applyNumberFormat="1" applyFill="1" applyBorder="1"/>
    <xf numFmtId="1" fontId="0" fillId="36" borderId="12" xfId="0" applyNumberFormat="1" applyFill="1" applyBorder="1"/>
    <xf numFmtId="0" fontId="0" fillId="33" borderId="12" xfId="0" applyFill="1" applyBorder="1"/>
    <xf numFmtId="2" fontId="0" fillId="33" borderId="12" xfId="0" applyNumberFormat="1" applyFill="1" applyBorder="1"/>
    <xf numFmtId="1" fontId="0" fillId="33" borderId="12" xfId="0" applyNumberFormat="1" applyFill="1" applyBorder="1"/>
    <xf numFmtId="0" fontId="0" fillId="34" borderId="12" xfId="0" applyFill="1" applyBorder="1"/>
    <xf numFmtId="2" fontId="0" fillId="34" borderId="12" xfId="0" applyNumberFormat="1" applyFill="1" applyBorder="1"/>
    <xf numFmtId="1" fontId="0" fillId="34" borderId="12" xfId="0" applyNumberFormat="1" applyFill="1" applyBorder="1"/>
    <xf numFmtId="0" fontId="0" fillId="40" borderId="12" xfId="0" applyFill="1" applyBorder="1"/>
    <xf numFmtId="2" fontId="0" fillId="40" borderId="12" xfId="0" applyNumberFormat="1" applyFill="1" applyBorder="1"/>
    <xf numFmtId="1" fontId="0" fillId="40" borderId="12" xfId="0" applyNumberFormat="1" applyFill="1" applyBorder="1"/>
    <xf numFmtId="0" fontId="0" fillId="37" borderId="12" xfId="0" applyFill="1" applyBorder="1"/>
    <xf numFmtId="2" fontId="0" fillId="37" borderId="12" xfId="0" applyNumberFormat="1" applyFill="1" applyBorder="1"/>
    <xf numFmtId="1" fontId="0" fillId="37" borderId="12" xfId="0" applyNumberFormat="1" applyFill="1" applyBorder="1"/>
    <xf numFmtId="0" fontId="0" fillId="41" borderId="12" xfId="0" applyFill="1" applyBorder="1"/>
    <xf numFmtId="2" fontId="0" fillId="41" borderId="12" xfId="0" applyNumberFormat="1" applyFill="1" applyBorder="1"/>
    <xf numFmtId="1" fontId="0" fillId="41" borderId="12" xfId="0" applyNumberFormat="1" applyFill="1" applyBorder="1"/>
    <xf numFmtId="0" fontId="0" fillId="42" borderId="12" xfId="0" applyFill="1" applyBorder="1"/>
    <xf numFmtId="2" fontId="0" fillId="42" borderId="12" xfId="0" applyNumberFormat="1" applyFill="1" applyBorder="1"/>
    <xf numFmtId="1" fontId="0" fillId="42" borderId="12" xfId="0" applyNumberFormat="1" applyFill="1" applyBorder="1"/>
    <xf numFmtId="0" fontId="0" fillId="39" borderId="12" xfId="0" applyFill="1" applyBorder="1"/>
    <xf numFmtId="2" fontId="0" fillId="39" borderId="12" xfId="0" applyNumberFormat="1" applyFill="1" applyBorder="1"/>
    <xf numFmtId="1" fontId="0" fillId="39" borderId="12" xfId="0" applyNumberFormat="1" applyFill="1" applyBorder="1"/>
    <xf numFmtId="0" fontId="0" fillId="38" borderId="12" xfId="0" applyFill="1" applyBorder="1"/>
    <xf numFmtId="2" fontId="0" fillId="38" borderId="12" xfId="0" applyNumberFormat="1" applyFill="1" applyBorder="1"/>
    <xf numFmtId="1" fontId="0" fillId="38" borderId="12" xfId="0" applyNumberFormat="1" applyFill="1" applyBorder="1"/>
    <xf numFmtId="0" fontId="0" fillId="0" borderId="15" xfId="0" applyBorder="1"/>
    <xf numFmtId="0" fontId="0" fillId="38" borderId="14" xfId="0" applyFill="1" applyBorder="1"/>
    <xf numFmtId="2" fontId="0" fillId="38" borderId="14" xfId="0" applyNumberFormat="1" applyFill="1" applyBorder="1"/>
    <xf numFmtId="1" fontId="0" fillId="38" borderId="14" xfId="0" applyNumberFormat="1" applyFill="1" applyBorder="1"/>
    <xf numFmtId="0" fontId="0" fillId="0" borderId="16" xfId="0" applyBorder="1"/>
    <xf numFmtId="169" fontId="0" fillId="35" borderId="12" xfId="0" applyNumberFormat="1" applyFill="1" applyBorder="1"/>
    <xf numFmtId="168" fontId="0" fillId="35" borderId="12" xfId="0" applyNumberFormat="1" applyFill="1" applyBorder="1"/>
    <xf numFmtId="169" fontId="0" fillId="36" borderId="12" xfId="0" applyNumberFormat="1" applyFill="1" applyBorder="1"/>
    <xf numFmtId="168" fontId="0" fillId="36" borderId="12" xfId="0" applyNumberFormat="1" applyFill="1" applyBorder="1"/>
    <xf numFmtId="169" fontId="0" fillId="34" borderId="12" xfId="0" applyNumberFormat="1" applyFill="1" applyBorder="1"/>
    <xf numFmtId="168" fontId="0" fillId="34" borderId="12" xfId="0" applyNumberFormat="1" applyFill="1" applyBorder="1"/>
    <xf numFmtId="169" fontId="0" fillId="40" borderId="12" xfId="0" applyNumberFormat="1" applyFill="1" applyBorder="1"/>
    <xf numFmtId="168" fontId="0" fillId="40" borderId="12" xfId="0" applyNumberFormat="1" applyFill="1" applyBorder="1"/>
    <xf numFmtId="169" fontId="0" fillId="41" borderId="12" xfId="0" applyNumberFormat="1" applyFill="1" applyBorder="1"/>
    <xf numFmtId="168" fontId="0" fillId="41" borderId="12" xfId="0" applyNumberFormat="1" applyFill="1" applyBorder="1"/>
    <xf numFmtId="169" fontId="0" fillId="39" borderId="12" xfId="0" applyNumberFormat="1" applyFill="1" applyBorder="1"/>
    <xf numFmtId="168" fontId="0" fillId="39" borderId="12" xfId="0" applyNumberFormat="1" applyFill="1" applyBorder="1"/>
    <xf numFmtId="0" fontId="0" fillId="39" borderId="14" xfId="0" applyFill="1" applyBorder="1"/>
    <xf numFmtId="169" fontId="0" fillId="39" borderId="14" xfId="0" applyNumberFormat="1" applyFill="1" applyBorder="1"/>
    <xf numFmtId="168" fontId="0" fillId="39" borderId="14" xfId="0" applyNumberFormat="1" applyFill="1" applyBorder="1"/>
    <xf numFmtId="164" fontId="0" fillId="0" borderId="16" xfId="0" applyNumberFormat="1" applyBorder="1"/>
    <xf numFmtId="11" fontId="0" fillId="35" borderId="12" xfId="0" applyNumberFormat="1" applyFill="1" applyBorder="1"/>
    <xf numFmtId="11" fontId="0" fillId="36" borderId="12" xfId="0" applyNumberFormat="1" applyFill="1" applyBorder="1"/>
    <xf numFmtId="11" fontId="0" fillId="34" borderId="12" xfId="0" applyNumberFormat="1" applyFill="1" applyBorder="1"/>
    <xf numFmtId="11" fontId="0" fillId="37" borderId="12" xfId="0" applyNumberFormat="1" applyFill="1" applyBorder="1"/>
    <xf numFmtId="11" fontId="0" fillId="41" borderId="12" xfId="0" applyNumberFormat="1" applyFill="1" applyBorder="1"/>
    <xf numFmtId="0" fontId="0" fillId="41" borderId="14" xfId="0" applyFill="1" applyBorder="1"/>
    <xf numFmtId="11" fontId="0" fillId="41" borderId="14" xfId="0" applyNumberFormat="1" applyFill="1" applyBorder="1"/>
    <xf numFmtId="164" fontId="0" fillId="0" borderId="12" xfId="0" applyNumberFormat="1" applyBorder="1"/>
    <xf numFmtId="0" fontId="0" fillId="0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1" fontId="0" fillId="0" borderId="12" xfId="0" applyNumberFormat="1" applyFill="1" applyBorder="1"/>
    <xf numFmtId="1" fontId="0" fillId="0" borderId="13" xfId="0" applyNumberFormat="1" applyFill="1" applyBorder="1"/>
    <xf numFmtId="0" fontId="0" fillId="0" borderId="15" xfId="0" applyBorder="1" applyAlignment="1">
      <alignment wrapText="1"/>
    </xf>
    <xf numFmtId="169" fontId="0" fillId="0" borderId="15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  <color rgb="FFCC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3F511B1-7176-43FA-AAF6-7DE558E300D8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380C5F3-EF87-4967-8E50-1E4E90E0086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7E7177-2608-4B56-89C6-8EF2E9507FE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90AF8-379E-4442-AEB0-1092A30CA78B}" name="mech_array_labeled" displayName="mech_array_labeled" ref="A1:H35" tableType="queryTable" totalsRowShown="0">
  <autoFilter ref="A1:H35" xr:uid="{9C890AF8-379E-4442-AEB0-1092A30CA78B}"/>
  <tableColumns count="8">
    <tableColumn id="1" xr3:uid="{FB33C9C8-42F7-405E-A52B-167C36CAA3AF}" uniqueName="1" name="Column1" queryTableFieldId="1"/>
    <tableColumn id="2" xr3:uid="{1FCF02B3-F313-4734-903E-7ED1F8979503}" uniqueName="2" name="Column2" queryTableFieldId="2"/>
    <tableColumn id="3" xr3:uid="{8A51C066-9E9E-4B22-BE52-3F14D494BC7D}" uniqueName="3" name="Column3" queryTableFieldId="3"/>
    <tableColumn id="4" xr3:uid="{084A46C9-9335-420A-909F-EB9747C27C70}" uniqueName="4" name="Column4" queryTableFieldId="4"/>
    <tableColumn id="5" xr3:uid="{E7F983A9-B914-427D-B903-C0242C28F9A7}" uniqueName="5" name="Column5" queryTableFieldId="5"/>
    <tableColumn id="6" xr3:uid="{991E6D92-354A-43DA-B3F8-B44AA77F9AAB}" uniqueName="6" name="Column6" queryTableFieldId="6"/>
    <tableColumn id="7" xr3:uid="{B70BE280-80FE-4DBC-A7A7-71A59E82AA79}" uniqueName="7" name="Column7" queryTableFieldId="7"/>
    <tableColumn id="8" xr3:uid="{222A32D2-81CE-456A-8E7F-4C72786B39D2}" uniqueName="8" name="Column8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975CF-98F2-4A1C-AD16-F6252268C7FE}" name="therm_array_labeled" displayName="therm_array_labeled" ref="A1:D35" tableType="queryTable" totalsRowShown="0">
  <autoFilter ref="A1:D35" xr:uid="{974975CF-98F2-4A1C-AD16-F6252268C7FE}"/>
  <tableColumns count="4">
    <tableColumn id="1" xr3:uid="{C0E992E4-956C-4D3C-B5B0-D8A87B1E7E91}" uniqueName="1" name="Label" queryTableFieldId="1"/>
    <tableColumn id="2" xr3:uid="{2E7F566E-130E-49A9-B85C-F20C6CAF8E92}" uniqueName="2" name="Column1" queryTableFieldId="2"/>
    <tableColumn id="3" xr3:uid="{9483DAF7-CA1A-4AD0-A929-E3EAE76E511D}" uniqueName="3" name="Column3" queryTableFieldId="3"/>
    <tableColumn id="4" xr3:uid="{67CFD5CB-8668-4330-A9FB-7E1B4C28BEA2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058084-DD00-4F8E-9F82-39D52B37F844}" name="elec_array_labeled" displayName="elec_array_labeled" ref="A1:B35" tableType="queryTable" totalsRowShown="0">
  <autoFilter ref="A1:B35" xr:uid="{1C058084-DD00-4F8E-9F82-39D52B37F844}"/>
  <tableColumns count="2">
    <tableColumn id="1" xr3:uid="{AFAD3A06-0910-428F-9FBE-55EFA9C25606}" uniqueName="1" name="Column1" queryTableFieldId="1"/>
    <tableColumn id="2" xr3:uid="{549B064E-4FE2-4544-82A8-F8FB9B32E2C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pane ySplit="1" topLeftCell="A2" activePane="bottomLeft" state="frozen"/>
      <selection pane="bottomLeft" activeCell="C37" sqref="C37"/>
    </sheetView>
  </sheetViews>
  <sheetFormatPr defaultRowHeight="14.4" x14ac:dyDescent="0.3"/>
  <cols>
    <col min="1" max="1" width="16.109375" style="1" customWidth="1"/>
    <col min="2" max="2" width="18.77734375" customWidth="1"/>
    <col min="3" max="4" width="8.88671875" style="5"/>
    <col min="5" max="5" width="13.88671875" style="5" customWidth="1"/>
    <col min="6" max="8" width="8.88671875" style="5"/>
    <col min="9" max="9" width="9.5546875" style="5" customWidth="1"/>
    <col min="10" max="10" width="13.109375" style="6" customWidth="1"/>
    <col min="11" max="11" width="12" style="6" customWidth="1"/>
    <col min="12" max="12" width="14.77734375" style="6" customWidth="1"/>
    <col min="13" max="13" width="12" style="7" customWidth="1"/>
  </cols>
  <sheetData>
    <row r="1" spans="1:13" x14ac:dyDescent="0.3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4" t="s">
        <v>10</v>
      </c>
    </row>
    <row r="2" spans="1:13" s="1" customFormat="1" x14ac:dyDescent="0.3">
      <c r="A2" s="1" t="s">
        <v>11</v>
      </c>
      <c r="B2" t="s">
        <v>32</v>
      </c>
      <c r="C2" s="5">
        <v>7.8719999999999999</v>
      </c>
      <c r="D2" s="5">
        <v>95</v>
      </c>
      <c r="E2" s="5">
        <v>330</v>
      </c>
      <c r="F2" s="5">
        <v>285</v>
      </c>
      <c r="G2" s="5">
        <v>205</v>
      </c>
      <c r="H2" s="5">
        <v>0.28999999999999998</v>
      </c>
      <c r="I2" s="5">
        <v>20</v>
      </c>
      <c r="J2" s="6">
        <v>51.9</v>
      </c>
      <c r="K2" s="6">
        <v>0.48099999999999998</v>
      </c>
      <c r="L2" s="6">
        <v>12.6</v>
      </c>
      <c r="M2" s="7">
        <v>1.7399999999999999E-5</v>
      </c>
    </row>
    <row r="3" spans="1:13" x14ac:dyDescent="0.3">
      <c r="A3" s="1" t="s">
        <v>11</v>
      </c>
      <c r="B3" t="s">
        <v>12</v>
      </c>
      <c r="C3" s="5">
        <v>7.8719999999999999</v>
      </c>
      <c r="D3" s="5">
        <v>86</v>
      </c>
      <c r="E3" s="5">
        <v>295</v>
      </c>
      <c r="F3" s="5">
        <v>165</v>
      </c>
      <c r="G3" s="5">
        <v>200</v>
      </c>
      <c r="H3" s="5">
        <v>0.28999999999999998</v>
      </c>
      <c r="I3" s="5">
        <v>30</v>
      </c>
      <c r="J3" s="6">
        <v>51.9</v>
      </c>
      <c r="K3" s="6">
        <v>0.48099999999999998</v>
      </c>
      <c r="L3" s="6">
        <v>12.6</v>
      </c>
      <c r="M3" s="7">
        <v>1.7399999999999999E-5</v>
      </c>
    </row>
    <row r="4" spans="1:13" x14ac:dyDescent="0.3">
      <c r="A4" s="1" t="s">
        <v>13</v>
      </c>
      <c r="B4" t="s">
        <v>33</v>
      </c>
      <c r="C4" s="5">
        <v>7.87</v>
      </c>
      <c r="D4" s="5">
        <v>121</v>
      </c>
      <c r="E4" s="5">
        <v>420</v>
      </c>
      <c r="F4" s="5">
        <v>350</v>
      </c>
      <c r="G4" s="5">
        <v>205</v>
      </c>
      <c r="H4" s="5">
        <v>0.28999999999999998</v>
      </c>
      <c r="I4" s="5">
        <v>15</v>
      </c>
      <c r="J4" s="6">
        <v>51.9</v>
      </c>
      <c r="K4" s="6">
        <v>0.48599999999999999</v>
      </c>
      <c r="L4" s="6">
        <v>11.7</v>
      </c>
      <c r="M4" s="7">
        <v>1.59E-5</v>
      </c>
    </row>
    <row r="5" spans="1:13" x14ac:dyDescent="0.3">
      <c r="A5" s="1" t="s">
        <v>13</v>
      </c>
      <c r="B5" t="s">
        <v>31</v>
      </c>
      <c r="C5" s="5">
        <v>7.87</v>
      </c>
      <c r="D5" s="5">
        <v>131</v>
      </c>
      <c r="E5" s="5">
        <v>440</v>
      </c>
      <c r="F5" s="5">
        <v>345</v>
      </c>
      <c r="G5" s="5">
        <v>200</v>
      </c>
      <c r="H5" s="5">
        <v>0.28999999999999998</v>
      </c>
      <c r="I5" s="5">
        <v>35.799999999999997</v>
      </c>
      <c r="J5" s="6">
        <v>51.9</v>
      </c>
      <c r="K5" s="6">
        <v>0.48599999999999999</v>
      </c>
      <c r="L5" s="6">
        <v>11.7</v>
      </c>
      <c r="M5" s="7">
        <v>1.59E-5</v>
      </c>
    </row>
    <row r="6" spans="1:13" x14ac:dyDescent="0.3">
      <c r="A6" s="1" t="s">
        <v>13</v>
      </c>
      <c r="B6" t="s">
        <v>20</v>
      </c>
      <c r="C6" s="5">
        <v>7.87</v>
      </c>
      <c r="D6" s="5">
        <v>111</v>
      </c>
      <c r="E6" s="5">
        <v>395</v>
      </c>
      <c r="F6" s="5">
        <v>295</v>
      </c>
      <c r="G6" s="5">
        <v>200</v>
      </c>
      <c r="H6" s="5">
        <v>0.28999999999999998</v>
      </c>
      <c r="I6" s="5">
        <v>36.5</v>
      </c>
      <c r="J6" s="6">
        <v>51.9</v>
      </c>
      <c r="K6" s="6">
        <v>0.48599999999999999</v>
      </c>
      <c r="L6" s="6">
        <v>11.7</v>
      </c>
      <c r="M6" s="7">
        <v>1.59E-5</v>
      </c>
    </row>
    <row r="7" spans="1:13" x14ac:dyDescent="0.3">
      <c r="A7" s="1" t="s">
        <v>14</v>
      </c>
      <c r="B7" t="s">
        <v>32</v>
      </c>
      <c r="C7" s="5">
        <v>7.8449999999999998</v>
      </c>
      <c r="D7" s="5">
        <v>170</v>
      </c>
      <c r="E7" s="5">
        <v>585</v>
      </c>
      <c r="F7" s="5">
        <v>515</v>
      </c>
      <c r="G7" s="5">
        <v>200</v>
      </c>
      <c r="H7" s="5">
        <v>0.28999999999999998</v>
      </c>
      <c r="I7" s="5">
        <v>12</v>
      </c>
      <c r="J7" s="6">
        <v>51.9</v>
      </c>
      <c r="K7" s="6">
        <v>0.48599999999999999</v>
      </c>
      <c r="L7" s="6">
        <v>11.3</v>
      </c>
      <c r="M7" s="7">
        <v>1.7099999999999999E-5</v>
      </c>
    </row>
    <row r="8" spans="1:13" x14ac:dyDescent="0.3">
      <c r="A8" s="1" t="s">
        <v>14</v>
      </c>
      <c r="B8" t="s">
        <v>20</v>
      </c>
      <c r="C8" s="5">
        <v>7.8449999999999998</v>
      </c>
      <c r="D8" s="5">
        <v>149</v>
      </c>
      <c r="E8" s="5">
        <v>515</v>
      </c>
      <c r="F8" s="5">
        <v>350</v>
      </c>
      <c r="G8" s="5">
        <v>200</v>
      </c>
      <c r="H8" s="5">
        <v>0.28999999999999998</v>
      </c>
      <c r="I8" s="5">
        <v>30</v>
      </c>
      <c r="J8" s="6">
        <v>51.9</v>
      </c>
      <c r="K8" s="6">
        <v>0.48599999999999999</v>
      </c>
      <c r="L8" s="6">
        <v>11.3</v>
      </c>
      <c r="M8" s="7">
        <v>1.7099999999999999E-5</v>
      </c>
    </row>
    <row r="9" spans="1:13" x14ac:dyDescent="0.3">
      <c r="A9" s="1" t="s">
        <v>14</v>
      </c>
      <c r="B9" t="s">
        <v>12</v>
      </c>
      <c r="C9" s="5">
        <v>7.8449999999999998</v>
      </c>
      <c r="D9" s="5">
        <v>149</v>
      </c>
      <c r="E9" s="5">
        <v>525</v>
      </c>
      <c r="F9" s="5">
        <v>290</v>
      </c>
      <c r="G9" s="5">
        <v>200</v>
      </c>
      <c r="H9" s="5">
        <v>0.28999999999999998</v>
      </c>
      <c r="I9" s="5">
        <v>18</v>
      </c>
      <c r="J9" s="6">
        <v>51.9</v>
      </c>
      <c r="K9" s="6">
        <v>0.48599999999999999</v>
      </c>
      <c r="L9" s="6">
        <v>11.3</v>
      </c>
      <c r="M9" s="7">
        <v>1.7099999999999999E-5</v>
      </c>
    </row>
    <row r="10" spans="1:13" x14ac:dyDescent="0.3">
      <c r="A10" s="1" t="s">
        <v>14</v>
      </c>
      <c r="B10" t="s">
        <v>31</v>
      </c>
      <c r="C10" s="5">
        <v>7.8449999999999998</v>
      </c>
      <c r="D10" s="5">
        <v>170</v>
      </c>
      <c r="E10" s="5">
        <v>595</v>
      </c>
      <c r="F10" s="5">
        <v>370</v>
      </c>
      <c r="G10" s="5">
        <v>200</v>
      </c>
      <c r="H10" s="5">
        <v>0.28999999999999998</v>
      </c>
      <c r="I10" s="5">
        <v>25</v>
      </c>
      <c r="J10" s="6">
        <v>51.9</v>
      </c>
      <c r="K10" s="6">
        <v>0.48599999999999999</v>
      </c>
      <c r="L10" s="6">
        <v>11.3</v>
      </c>
      <c r="M10" s="7">
        <v>1.7099999999999999E-5</v>
      </c>
    </row>
    <row r="11" spans="1:13" x14ac:dyDescent="0.3">
      <c r="A11" s="1" t="s">
        <v>15</v>
      </c>
      <c r="B11" t="s">
        <v>12</v>
      </c>
      <c r="C11" s="5">
        <v>7.87</v>
      </c>
      <c r="D11" s="5">
        <v>248</v>
      </c>
      <c r="E11" s="5">
        <v>841</v>
      </c>
      <c r="F11" s="5">
        <v>460</v>
      </c>
      <c r="G11" s="5">
        <v>200</v>
      </c>
      <c r="H11" s="5">
        <v>0.28999999999999998</v>
      </c>
      <c r="I11" s="5">
        <v>10</v>
      </c>
      <c r="J11" s="6">
        <v>51.9</v>
      </c>
      <c r="K11" s="6">
        <v>0.47199999999999998</v>
      </c>
      <c r="L11" s="6">
        <v>11.5</v>
      </c>
      <c r="M11" s="7">
        <v>1.7399999999999999E-5</v>
      </c>
    </row>
    <row r="12" spans="1:13" x14ac:dyDescent="0.3">
      <c r="A12" s="1" t="s">
        <v>16</v>
      </c>
      <c r="B12" t="s">
        <v>20</v>
      </c>
      <c r="C12" s="5">
        <v>7.85</v>
      </c>
      <c r="D12" s="5">
        <v>192</v>
      </c>
      <c r="E12" s="5">
        <v>665</v>
      </c>
      <c r="F12" s="5">
        <v>380</v>
      </c>
      <c r="G12" s="5">
        <v>205</v>
      </c>
      <c r="H12" s="5">
        <v>0.28999999999999998</v>
      </c>
      <c r="I12" s="5">
        <v>13</v>
      </c>
      <c r="J12" s="6">
        <v>49.8</v>
      </c>
      <c r="K12" s="6">
        <v>0.46100000000000002</v>
      </c>
      <c r="L12" s="6">
        <v>11</v>
      </c>
      <c r="M12" s="7">
        <v>1.8E-5</v>
      </c>
    </row>
    <row r="13" spans="1:13" x14ac:dyDescent="0.3">
      <c r="A13" s="1" t="s">
        <v>16</v>
      </c>
      <c r="B13" t="s">
        <v>31</v>
      </c>
      <c r="C13" s="5">
        <v>7.85</v>
      </c>
      <c r="D13" s="5">
        <v>293</v>
      </c>
      <c r="E13" s="5">
        <v>1015</v>
      </c>
      <c r="F13" s="5">
        <v>505</v>
      </c>
      <c r="G13" s="5">
        <v>205</v>
      </c>
      <c r="H13" s="5">
        <v>0.28999999999999998</v>
      </c>
      <c r="I13" s="5">
        <v>10</v>
      </c>
      <c r="J13" s="6">
        <v>49.8</v>
      </c>
      <c r="K13" s="6">
        <v>0.46100000000000002</v>
      </c>
      <c r="L13" s="6">
        <v>11</v>
      </c>
      <c r="M13" s="7">
        <v>1.8E-5</v>
      </c>
    </row>
    <row r="14" spans="1:13" x14ac:dyDescent="0.3">
      <c r="A14" s="1" t="s">
        <v>17</v>
      </c>
      <c r="B14" t="s">
        <v>31</v>
      </c>
      <c r="C14" s="5">
        <v>7.87</v>
      </c>
      <c r="D14" s="5">
        <v>248</v>
      </c>
      <c r="E14" s="5">
        <v>834</v>
      </c>
      <c r="F14" s="5">
        <v>558</v>
      </c>
      <c r="G14" s="5">
        <v>200</v>
      </c>
      <c r="H14" s="5">
        <v>0.28999999999999998</v>
      </c>
      <c r="I14" s="5">
        <v>22</v>
      </c>
      <c r="J14" s="6">
        <v>51.9</v>
      </c>
      <c r="K14" s="6">
        <v>0.47199999999999998</v>
      </c>
      <c r="L14" s="6">
        <v>11.5</v>
      </c>
      <c r="M14" s="7">
        <v>1.7399999999999999E-5</v>
      </c>
    </row>
    <row r="15" spans="1:13" x14ac:dyDescent="0.3">
      <c r="A15" s="1" t="s">
        <v>17</v>
      </c>
      <c r="B15" t="s">
        <v>22</v>
      </c>
      <c r="C15" s="5">
        <v>7.87</v>
      </c>
      <c r="D15" s="5">
        <v>285</v>
      </c>
      <c r="E15" s="5">
        <v>951</v>
      </c>
      <c r="F15" s="5">
        <v>834</v>
      </c>
      <c r="G15" s="5">
        <v>200</v>
      </c>
      <c r="H15" s="5">
        <v>0.28999999999999998</v>
      </c>
      <c r="I15" s="5">
        <v>19.2</v>
      </c>
      <c r="J15" s="6">
        <v>51.9</v>
      </c>
      <c r="K15" s="6">
        <v>0.47199999999999998</v>
      </c>
      <c r="L15" s="6">
        <v>11.5</v>
      </c>
      <c r="M15" s="7">
        <v>1.7399999999999999E-5</v>
      </c>
    </row>
    <row r="16" spans="1:13" x14ac:dyDescent="0.3">
      <c r="A16" s="1" t="s">
        <v>17</v>
      </c>
      <c r="B16" t="s">
        <v>20</v>
      </c>
      <c r="C16" s="5">
        <v>7.87</v>
      </c>
      <c r="D16" s="5">
        <v>207</v>
      </c>
      <c r="E16" s="5">
        <v>703</v>
      </c>
      <c r="F16" s="5">
        <v>434</v>
      </c>
      <c r="G16" s="5">
        <v>200</v>
      </c>
      <c r="H16" s="5">
        <v>0.28999999999999998</v>
      </c>
      <c r="I16" s="5">
        <v>25.5</v>
      </c>
      <c r="J16" s="6">
        <v>51.9</v>
      </c>
      <c r="K16" s="6">
        <v>0.47199999999999998</v>
      </c>
      <c r="L16" s="6">
        <v>11.5</v>
      </c>
      <c r="M16" s="7">
        <v>1.7399999999999999E-5</v>
      </c>
    </row>
    <row r="17" spans="1:13" x14ac:dyDescent="0.3">
      <c r="A17" s="1" t="s">
        <v>18</v>
      </c>
      <c r="B17" t="s">
        <v>31</v>
      </c>
      <c r="C17" s="5">
        <v>7.85</v>
      </c>
      <c r="D17" s="5">
        <v>302</v>
      </c>
      <c r="E17" s="5">
        <v>1020</v>
      </c>
      <c r="F17" s="5">
        <v>655</v>
      </c>
      <c r="G17" s="5">
        <v>205</v>
      </c>
      <c r="H17" s="5">
        <v>0.28999999999999998</v>
      </c>
      <c r="I17" s="5">
        <v>17.7</v>
      </c>
      <c r="J17" s="6">
        <v>42.6</v>
      </c>
      <c r="K17" s="6">
        <v>0.47299999999999998</v>
      </c>
      <c r="L17" s="6">
        <v>12.2</v>
      </c>
      <c r="M17" s="7">
        <v>2.1999999999999999E-5</v>
      </c>
    </row>
    <row r="18" spans="1:13" x14ac:dyDescent="0.3">
      <c r="A18" s="1" t="s">
        <v>18</v>
      </c>
      <c r="B18" t="s">
        <v>22</v>
      </c>
      <c r="C18" s="5">
        <v>7.85</v>
      </c>
      <c r="D18" s="5">
        <v>311</v>
      </c>
      <c r="E18" s="5">
        <v>1075</v>
      </c>
      <c r="F18" s="5">
        <v>986</v>
      </c>
      <c r="G18" s="5">
        <v>205</v>
      </c>
      <c r="H18" s="5">
        <v>0.28999999999999998</v>
      </c>
      <c r="I18" s="5">
        <v>15.5</v>
      </c>
      <c r="J18" s="6">
        <v>42.6</v>
      </c>
      <c r="K18" s="6">
        <v>0.47299999999999998</v>
      </c>
      <c r="L18" s="6">
        <v>12.2</v>
      </c>
      <c r="M18" s="7">
        <v>2.1999999999999999E-5</v>
      </c>
    </row>
    <row r="19" spans="1:13" x14ac:dyDescent="0.3">
      <c r="A19" s="1" t="s">
        <v>18</v>
      </c>
      <c r="B19" t="s">
        <v>20</v>
      </c>
      <c r="C19" s="5">
        <v>7.85</v>
      </c>
      <c r="D19" s="5">
        <v>197</v>
      </c>
      <c r="E19" s="5">
        <v>655</v>
      </c>
      <c r="F19" s="5">
        <v>415</v>
      </c>
      <c r="G19" s="5">
        <v>205</v>
      </c>
      <c r="H19" s="5">
        <v>0.28999999999999998</v>
      </c>
      <c r="I19" s="5">
        <v>25.7</v>
      </c>
      <c r="J19" s="6">
        <v>42.6</v>
      </c>
      <c r="K19" s="6">
        <v>0.47299999999999998</v>
      </c>
      <c r="L19" s="6">
        <v>12.2</v>
      </c>
      <c r="M19" s="7">
        <v>2.1999999999999999E-5</v>
      </c>
    </row>
    <row r="20" spans="1:13" x14ac:dyDescent="0.3">
      <c r="A20" s="1" t="s">
        <v>19</v>
      </c>
      <c r="B20" t="s">
        <v>31</v>
      </c>
      <c r="C20" s="5">
        <v>7.85</v>
      </c>
      <c r="D20" s="5">
        <v>363</v>
      </c>
      <c r="E20" s="5">
        <v>1282</v>
      </c>
      <c r="F20" s="5">
        <v>862</v>
      </c>
      <c r="G20" s="5">
        <v>205</v>
      </c>
      <c r="H20" s="5">
        <v>0.28999999999999998</v>
      </c>
      <c r="I20" s="5">
        <v>12.2</v>
      </c>
      <c r="J20" s="6">
        <v>44.5</v>
      </c>
      <c r="K20" s="6">
        <v>0.47499999999999998</v>
      </c>
      <c r="L20" s="6">
        <v>12.3</v>
      </c>
      <c r="M20" s="7">
        <v>2.48E-5</v>
      </c>
    </row>
    <row r="21" spans="1:13" x14ac:dyDescent="0.3">
      <c r="A21" s="1" t="s">
        <v>19</v>
      </c>
      <c r="B21" t="s">
        <v>20</v>
      </c>
      <c r="C21" s="5">
        <v>7.85</v>
      </c>
      <c r="D21" s="5">
        <v>217</v>
      </c>
      <c r="E21" s="5">
        <v>745</v>
      </c>
      <c r="F21" s="5">
        <v>470</v>
      </c>
      <c r="G21" s="5">
        <v>205</v>
      </c>
      <c r="H21" s="5">
        <v>0.28999999999999998</v>
      </c>
      <c r="I21" s="5">
        <v>22</v>
      </c>
      <c r="J21" s="6">
        <v>44.5</v>
      </c>
      <c r="K21" s="6">
        <v>0.47499999999999998</v>
      </c>
      <c r="L21" s="6">
        <v>12.3</v>
      </c>
      <c r="M21" s="7">
        <v>2.48E-5</v>
      </c>
    </row>
    <row r="22" spans="1:13" x14ac:dyDescent="0.3">
      <c r="A22" s="1" t="s">
        <v>19</v>
      </c>
      <c r="B22" t="s">
        <v>22</v>
      </c>
      <c r="C22" s="5">
        <v>7.85</v>
      </c>
      <c r="D22" s="5">
        <v>352</v>
      </c>
      <c r="E22" s="5">
        <v>1207</v>
      </c>
      <c r="F22" s="5">
        <v>1145</v>
      </c>
      <c r="G22" s="5">
        <v>205</v>
      </c>
      <c r="H22" s="5">
        <v>0.28999999999999998</v>
      </c>
      <c r="I22" s="5">
        <v>14.2</v>
      </c>
      <c r="J22" s="6">
        <v>44.5</v>
      </c>
      <c r="K22" s="6">
        <v>0.47499999999999998</v>
      </c>
      <c r="L22" s="6">
        <v>12.3</v>
      </c>
      <c r="M22" s="7">
        <v>2.48E-5</v>
      </c>
    </row>
    <row r="23" spans="1:13" x14ac:dyDescent="0.3">
      <c r="A23" s="1" t="s">
        <v>21</v>
      </c>
      <c r="B23" t="s">
        <v>20</v>
      </c>
      <c r="C23" s="5">
        <v>7.85</v>
      </c>
      <c r="D23" s="5">
        <v>167</v>
      </c>
      <c r="E23" s="5">
        <v>570</v>
      </c>
      <c r="F23" s="5">
        <v>295</v>
      </c>
      <c r="G23" s="5">
        <v>205</v>
      </c>
      <c r="H23" s="5">
        <v>0.28999999999999998</v>
      </c>
      <c r="I23" s="5">
        <v>28.6</v>
      </c>
      <c r="J23" s="6">
        <v>44.6</v>
      </c>
      <c r="K23" s="6">
        <v>0.45200000000000001</v>
      </c>
      <c r="L23" s="6">
        <v>12.6</v>
      </c>
      <c r="M23" s="7">
        <v>2.2799999999999999E-5</v>
      </c>
    </row>
    <row r="24" spans="1:13" x14ac:dyDescent="0.3">
      <c r="A24" s="1" t="s">
        <v>21</v>
      </c>
      <c r="B24" t="s">
        <v>31</v>
      </c>
      <c r="C24" s="5">
        <v>7.85</v>
      </c>
      <c r="D24" s="5">
        <v>229</v>
      </c>
      <c r="E24" s="5">
        <v>793</v>
      </c>
      <c r="F24" s="5">
        <v>470</v>
      </c>
      <c r="G24" s="5">
        <v>205</v>
      </c>
      <c r="H24" s="5">
        <v>0.28999999999999998</v>
      </c>
      <c r="I24" s="5">
        <v>22.7</v>
      </c>
      <c r="J24" s="6">
        <v>44.6</v>
      </c>
      <c r="K24" s="6">
        <v>0.45200000000000001</v>
      </c>
      <c r="L24" s="6">
        <v>12.6</v>
      </c>
      <c r="M24" s="7">
        <v>2.2799999999999999E-5</v>
      </c>
    </row>
    <row r="25" spans="1:13" x14ac:dyDescent="0.3">
      <c r="A25" s="1" t="s">
        <v>21</v>
      </c>
      <c r="B25" t="s">
        <v>22</v>
      </c>
      <c r="C25" s="5">
        <v>7.85</v>
      </c>
      <c r="D25" s="5">
        <v>293</v>
      </c>
      <c r="E25" s="5">
        <v>972</v>
      </c>
      <c r="F25" s="5">
        <v>841</v>
      </c>
      <c r="G25" s="5">
        <v>205</v>
      </c>
      <c r="H25" s="5">
        <v>0.28999999999999998</v>
      </c>
      <c r="I25" s="5">
        <v>18.5</v>
      </c>
      <c r="J25" s="6">
        <v>44.6</v>
      </c>
      <c r="K25" s="6">
        <v>0.45200000000000001</v>
      </c>
      <c r="L25" s="6">
        <v>12.6</v>
      </c>
      <c r="M25" s="7">
        <v>2.2799999999999999E-5</v>
      </c>
    </row>
    <row r="26" spans="1:13" x14ac:dyDescent="0.3">
      <c r="A26" s="1" t="s">
        <v>23</v>
      </c>
      <c r="B26" t="s">
        <v>20</v>
      </c>
      <c r="C26" s="5">
        <v>7.85</v>
      </c>
      <c r="D26" s="5">
        <v>156</v>
      </c>
      <c r="E26" s="5">
        <v>565</v>
      </c>
      <c r="F26" s="5">
        <v>370</v>
      </c>
      <c r="G26" s="5">
        <v>205</v>
      </c>
      <c r="H26" s="5">
        <v>0.28999999999999998</v>
      </c>
      <c r="I26" s="5">
        <v>29</v>
      </c>
      <c r="J26" s="6">
        <v>46.6</v>
      </c>
      <c r="K26" s="6">
        <v>0.47499999999999998</v>
      </c>
      <c r="L26" s="6">
        <v>12.2</v>
      </c>
      <c r="M26" s="7">
        <v>2.34E-5</v>
      </c>
    </row>
    <row r="27" spans="1:13" x14ac:dyDescent="0.3">
      <c r="A27" s="1" t="s">
        <v>23</v>
      </c>
      <c r="B27" t="s">
        <v>31</v>
      </c>
      <c r="C27" s="5">
        <v>7.85</v>
      </c>
      <c r="D27" s="5">
        <v>187</v>
      </c>
      <c r="E27" s="5">
        <v>650</v>
      </c>
      <c r="F27" s="5">
        <v>425</v>
      </c>
      <c r="G27" s="5">
        <v>205</v>
      </c>
      <c r="H27" s="5">
        <v>0.28999999999999998</v>
      </c>
      <c r="I27" s="5">
        <v>23.5</v>
      </c>
      <c r="J27" s="6">
        <v>46.6</v>
      </c>
      <c r="K27" s="6">
        <v>0.47499999999999998</v>
      </c>
      <c r="L27" s="6">
        <v>12.2</v>
      </c>
      <c r="M27" s="7">
        <v>2.34E-5</v>
      </c>
    </row>
    <row r="28" spans="1:13" x14ac:dyDescent="0.3">
      <c r="A28" s="1" t="s">
        <v>23</v>
      </c>
      <c r="B28" t="s">
        <v>35</v>
      </c>
      <c r="C28" s="5">
        <v>7.85</v>
      </c>
      <c r="D28" s="5">
        <v>293</v>
      </c>
      <c r="E28" s="5">
        <v>1015</v>
      </c>
      <c r="F28" s="5">
        <v>910</v>
      </c>
      <c r="G28" s="5">
        <v>205</v>
      </c>
      <c r="H28" s="5">
        <v>0.28999999999999998</v>
      </c>
      <c r="I28" s="5">
        <v>16.2</v>
      </c>
      <c r="J28" s="6">
        <v>46.6</v>
      </c>
      <c r="K28" s="6">
        <v>0.47499999999999998</v>
      </c>
      <c r="L28" s="6">
        <v>12.2</v>
      </c>
      <c r="M28" s="7">
        <v>2.34E-5</v>
      </c>
    </row>
    <row r="29" spans="1:13" x14ac:dyDescent="0.3">
      <c r="A29" s="1" t="s">
        <v>28</v>
      </c>
      <c r="B29" t="s">
        <v>33</v>
      </c>
      <c r="C29" s="5">
        <v>7.8</v>
      </c>
      <c r="D29" s="5">
        <v>378</v>
      </c>
      <c r="E29" s="5">
        <v>1380</v>
      </c>
      <c r="F29" s="5">
        <v>1210</v>
      </c>
      <c r="G29" s="5">
        <v>204</v>
      </c>
      <c r="H29" s="5">
        <v>0.27</v>
      </c>
      <c r="I29" s="5">
        <v>1</v>
      </c>
      <c r="J29" s="6">
        <v>16.399999999999999</v>
      </c>
      <c r="K29" s="6">
        <v>0.46</v>
      </c>
      <c r="L29" s="6">
        <v>11</v>
      </c>
      <c r="M29" s="7">
        <v>8.2999999999999998E-5</v>
      </c>
    </row>
    <row r="30" spans="1:13" x14ac:dyDescent="0.3">
      <c r="A30" s="1" t="s">
        <v>28</v>
      </c>
      <c r="B30" t="s">
        <v>34</v>
      </c>
      <c r="C30" s="5">
        <v>7.8</v>
      </c>
      <c r="D30" s="5">
        <v>433</v>
      </c>
      <c r="E30" s="5">
        <v>1650</v>
      </c>
      <c r="F30" s="5">
        <v>1590</v>
      </c>
      <c r="G30" s="5">
        <v>204</v>
      </c>
      <c r="H30" s="5">
        <v>0.27</v>
      </c>
      <c r="I30" s="5">
        <v>1</v>
      </c>
      <c r="J30" s="6">
        <v>16.399999999999999</v>
      </c>
      <c r="K30" s="6">
        <v>0.46</v>
      </c>
      <c r="L30" s="6">
        <v>11</v>
      </c>
      <c r="M30" s="7">
        <v>8.2999999999999998E-5</v>
      </c>
    </row>
    <row r="31" spans="1:13" x14ac:dyDescent="0.3">
      <c r="A31" s="1" t="s">
        <v>24</v>
      </c>
      <c r="B31" t="s">
        <v>36</v>
      </c>
      <c r="C31" s="5">
        <v>7.86</v>
      </c>
      <c r="D31" s="5">
        <v>261</v>
      </c>
      <c r="E31" s="5">
        <v>860</v>
      </c>
      <c r="F31" s="5">
        <v>515</v>
      </c>
      <c r="G31" s="5">
        <v>193</v>
      </c>
      <c r="H31" s="5">
        <v>0.25</v>
      </c>
      <c r="I31" s="5">
        <v>12</v>
      </c>
      <c r="J31" s="6">
        <v>16.2</v>
      </c>
      <c r="K31" s="6">
        <v>0.5</v>
      </c>
      <c r="L31" s="6">
        <v>17.2</v>
      </c>
      <c r="M31" s="7">
        <v>7.2000000000000002E-5</v>
      </c>
    </row>
    <row r="32" spans="1:13" x14ac:dyDescent="0.3">
      <c r="A32" s="1" t="s">
        <v>24</v>
      </c>
      <c r="B32" t="s">
        <v>20</v>
      </c>
      <c r="C32" s="5">
        <v>7.86</v>
      </c>
      <c r="D32" s="5">
        <v>147</v>
      </c>
      <c r="E32" s="5">
        <v>620</v>
      </c>
      <c r="F32" s="5">
        <v>275</v>
      </c>
      <c r="G32" s="5">
        <v>193</v>
      </c>
      <c r="H32" s="5">
        <v>0.25</v>
      </c>
      <c r="I32" s="5">
        <v>55</v>
      </c>
      <c r="J32" s="6">
        <v>16.2</v>
      </c>
      <c r="K32" s="6">
        <v>0.5</v>
      </c>
      <c r="L32" s="6">
        <v>17.2</v>
      </c>
      <c r="M32" s="7">
        <v>7.2000000000000002E-5</v>
      </c>
    </row>
    <row r="33" spans="1:13" x14ac:dyDescent="0.3">
      <c r="A33" s="1" t="s">
        <v>25</v>
      </c>
      <c r="B33" t="s">
        <v>20</v>
      </c>
      <c r="C33" s="5">
        <v>8</v>
      </c>
      <c r="D33" s="5">
        <v>143</v>
      </c>
      <c r="E33" s="5">
        <v>580</v>
      </c>
      <c r="F33" s="5">
        <v>290</v>
      </c>
      <c r="G33" s="5">
        <v>193</v>
      </c>
      <c r="H33" s="5">
        <v>0.27</v>
      </c>
      <c r="I33" s="5">
        <v>50</v>
      </c>
      <c r="J33" s="6">
        <v>16.3</v>
      </c>
      <c r="K33" s="6">
        <v>0.5</v>
      </c>
      <c r="L33" s="6">
        <v>16</v>
      </c>
      <c r="M33" s="7">
        <v>7.3999999999999996E-5</v>
      </c>
    </row>
    <row r="34" spans="1:13" x14ac:dyDescent="0.3">
      <c r="A34" s="1" t="s">
        <v>26</v>
      </c>
      <c r="B34" t="s">
        <v>20</v>
      </c>
      <c r="C34" s="5">
        <v>7.8</v>
      </c>
      <c r="D34" s="5">
        <v>150</v>
      </c>
      <c r="E34" s="5">
        <v>448</v>
      </c>
      <c r="F34" s="5">
        <v>276</v>
      </c>
      <c r="G34" s="5">
        <v>200</v>
      </c>
      <c r="H34" s="5">
        <v>0.27</v>
      </c>
      <c r="I34" s="5">
        <v>30</v>
      </c>
      <c r="J34" s="6">
        <v>27</v>
      </c>
      <c r="K34" s="6">
        <v>0.46</v>
      </c>
      <c r="L34" s="6">
        <v>10.8</v>
      </c>
      <c r="M34" s="7">
        <v>6.0000000000000002E-5</v>
      </c>
    </row>
    <row r="35" spans="1:13" x14ac:dyDescent="0.3">
      <c r="A35" s="1" t="s">
        <v>27</v>
      </c>
      <c r="B35" t="s">
        <v>20</v>
      </c>
      <c r="C35" s="5">
        <v>7.8</v>
      </c>
      <c r="D35" s="5">
        <v>164</v>
      </c>
      <c r="E35" s="5">
        <v>517</v>
      </c>
      <c r="F35" s="5">
        <v>345</v>
      </c>
      <c r="G35" s="5">
        <v>200</v>
      </c>
      <c r="H35" s="5">
        <v>0.27</v>
      </c>
      <c r="I35" s="5">
        <v>25</v>
      </c>
      <c r="J35" s="6">
        <v>26.1</v>
      </c>
      <c r="K35" s="6">
        <v>0.46</v>
      </c>
      <c r="L35" s="6">
        <v>10.4</v>
      </c>
      <c r="M35" s="7">
        <v>6.0000000000000002E-5</v>
      </c>
    </row>
  </sheetData>
  <sortState xmlns:xlrd2="http://schemas.microsoft.com/office/spreadsheetml/2017/richdata2" ref="A2:M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62F0-C353-470E-BAEE-C1BD6E54F7A4}">
  <dimension ref="A1:J36"/>
  <sheetViews>
    <sheetView tabSelected="1" workbookViewId="0">
      <selection activeCell="J22" sqref="J22"/>
    </sheetView>
  </sheetViews>
  <sheetFormatPr defaultRowHeight="14.4" x14ac:dyDescent="0.3"/>
  <cols>
    <col min="1" max="1" width="20" style="76" customWidth="1"/>
    <col min="2" max="2" width="20" style="77" customWidth="1"/>
    <col min="3" max="3" width="7.109375" style="77" customWidth="1"/>
    <col min="4" max="4" width="9.5546875" style="77" bestFit="1" customWidth="1"/>
    <col min="5" max="5" width="8.88671875" style="79"/>
    <col min="6" max="6" width="8.109375" style="79" customWidth="1"/>
    <col min="7" max="7" width="8" style="79" customWidth="1"/>
    <col min="8" max="8" width="10.6640625" style="79" customWidth="1"/>
    <col min="9" max="9" width="9.44140625" style="77" customWidth="1"/>
    <col min="10" max="10" width="11.44140625" style="80" customWidth="1"/>
    <col min="11" max="16384" width="8.88671875" style="75"/>
  </cols>
  <sheetData>
    <row r="1" spans="1:10" ht="28.8" x14ac:dyDescent="0.3">
      <c r="A1" s="46"/>
      <c r="B1" s="46"/>
      <c r="C1" s="81" t="s">
        <v>50</v>
      </c>
      <c r="D1" s="81" t="str">
        <f>Steel_data_for_clustering!C1</f>
        <v>Density</v>
      </c>
      <c r="E1" s="81" t="str">
        <f>Steel_data_for_clustering!D1</f>
        <v>Hardness</v>
      </c>
      <c r="F1" s="81" t="str">
        <f>Steel_data_for_clustering!E1</f>
        <v>Tensile Strength Ultimate</v>
      </c>
      <c r="G1" s="81" t="str">
        <f>Steel_data_for_clustering!F1</f>
        <v>Yield Strength</v>
      </c>
      <c r="H1" s="81" t="str">
        <f>Steel_data_for_clustering!G1</f>
        <v>Modulus of Elasticity</v>
      </c>
      <c r="I1" s="81" t="str">
        <f>Steel_data_for_clustering!H1</f>
        <v>Poissons Ratio</v>
      </c>
      <c r="J1" s="81" t="str">
        <f>Steel_data_for_clustering!I1</f>
        <v>%Elongation at Break</v>
      </c>
    </row>
    <row r="2" spans="1:10" x14ac:dyDescent="0.3">
      <c r="A2" s="13" t="str">
        <f>Steel_data_for_clustering!A2</f>
        <v>AISI 1006 Steel</v>
      </c>
      <c r="B2" s="13" t="str">
        <f>Steel_data_for_clustering!B2</f>
        <v>cold drawn</v>
      </c>
      <c r="C2" s="13">
        <f>mech_array_labeled!A2</f>
        <v>0</v>
      </c>
      <c r="D2" s="14">
        <f>mech_array_labeled!B2*mech_array_labeled!B$38+mech_array_labeled!B$37</f>
        <v>7.8721171382948025</v>
      </c>
      <c r="E2" s="15">
        <f>mech_array_labeled!C2*mech_array_labeled!C$38+mech_array_labeled!C$37</f>
        <v>94.859603731032152</v>
      </c>
      <c r="F2" s="15">
        <f>mech_array_labeled!D2*mech_array_labeled!D$38+mech_array_labeled!D$37</f>
        <v>329.788446794572</v>
      </c>
      <c r="G2" s="15">
        <f>mech_array_labeled!E2*mech_array_labeled!E$38+mech_array_labeled!E$37</f>
        <v>285.71273808507897</v>
      </c>
      <c r="H2" s="15">
        <f>mech_array_labeled!F2*mech_array_labeled!F$38+mech_array_labeled!F$37</f>
        <v>204.98842924326257</v>
      </c>
      <c r="I2" s="14">
        <f>mech_array_labeled!G2*mech_array_labeled!G$38+mech_array_labeled!G$37</f>
        <v>0.29003781955879809</v>
      </c>
      <c r="J2" s="15">
        <f>mech_array_labeled!H2*mech_array_labeled!H$38+mech_array_labeled!H$37</f>
        <v>19.971144837659708</v>
      </c>
    </row>
    <row r="3" spans="1:10" x14ac:dyDescent="0.3">
      <c r="A3" s="13" t="str">
        <f>Steel_data_for_clustering!A4</f>
        <v>AISI 1020 Steel</v>
      </c>
      <c r="B3" s="13" t="str">
        <f>Steel_data_for_clustering!B4</f>
        <v>cold rolled</v>
      </c>
      <c r="C3" s="13">
        <f>mech_array_labeled!A4</f>
        <v>0</v>
      </c>
      <c r="D3" s="14">
        <f>mech_array_labeled!B4*mech_array_labeled!B$38+mech_array_labeled!B$37</f>
        <v>7.8701343060957969</v>
      </c>
      <c r="E3" s="15">
        <f>mech_array_labeled!C4*mech_array_labeled!C$38+mech_array_labeled!C$37</f>
        <v>121.15859620883617</v>
      </c>
      <c r="F3" s="15">
        <f>mech_array_labeled!D4*mech_array_labeled!D$38+mech_array_labeled!D$37</f>
        <v>421.40186541342865</v>
      </c>
      <c r="G3" s="15">
        <f>mech_array_labeled!E4*mech_array_labeled!E$38+mech_array_labeled!E$37</f>
        <v>350.17425944616218</v>
      </c>
      <c r="H3" s="15">
        <f>mech_array_labeled!F4*mech_array_labeled!F$38+mech_array_labeled!F$37</f>
        <v>204.98842924326257</v>
      </c>
      <c r="I3" s="14">
        <f>mech_array_labeled!G4*mech_array_labeled!G$38+mech_array_labeled!G$37</f>
        <v>0.29003781955879809</v>
      </c>
      <c r="J3" s="15">
        <f>mech_array_labeled!H4*mech_array_labeled!H$38+mech_array_labeled!H$37</f>
        <v>15.008670118281938</v>
      </c>
    </row>
    <row r="4" spans="1:10" x14ac:dyDescent="0.3">
      <c r="A4" s="16" t="str">
        <f>Steel_data_for_clustering!A13</f>
        <v>AISI 1095 Steel</v>
      </c>
      <c r="B4" s="16" t="str">
        <f>Steel_data_for_clustering!B13</f>
        <v>normalized</v>
      </c>
      <c r="C4" s="16">
        <f>mech_array_labeled!A13</f>
        <v>1</v>
      </c>
      <c r="D4" s="17">
        <f>mech_array_labeled!B13*mech_array_labeled!B$38+mech_array_labeled!B$37</f>
        <v>7.8499755120725778</v>
      </c>
      <c r="E4" s="18">
        <f>mech_array_labeled!C13*mech_array_labeled!C$38+mech_array_labeled!C$37</f>
        <v>292.97868039715593</v>
      </c>
      <c r="F4" s="18">
        <f>mech_array_labeled!D13*mech_array_labeled!D$38+mech_array_labeled!D$37</f>
        <v>1015.3095447356717</v>
      </c>
      <c r="G4" s="18">
        <f>mech_array_labeled!E13*mech_array_labeled!E$38+mech_array_labeled!E$37</f>
        <v>504.88191071276179</v>
      </c>
      <c r="H4" s="18">
        <f>mech_array_labeled!F13*mech_array_labeled!F$38+mech_array_labeled!F$37</f>
        <v>204.98842924326257</v>
      </c>
      <c r="I4" s="17">
        <f>mech_array_labeled!G13*mech_array_labeled!G$38+mech_array_labeled!G$37</f>
        <v>0.29003781955879809</v>
      </c>
      <c r="J4" s="18">
        <f>mech_array_labeled!H13*mech_array_labeled!H$38+mech_array_labeled!H$37</f>
        <v>10.046195398904167</v>
      </c>
    </row>
    <row r="5" spans="1:10" x14ac:dyDescent="0.3">
      <c r="A5" s="16" t="str">
        <f>Steel_data_for_clustering!A17</f>
        <v>AISI 4140 Steel</v>
      </c>
      <c r="B5" s="16" t="str">
        <f>Steel_data_for_clustering!B17</f>
        <v>normalized</v>
      </c>
      <c r="C5" s="16">
        <f>mech_array_labeled!A17</f>
        <v>1</v>
      </c>
      <c r="D5" s="17">
        <f>mech_array_labeled!B17*mech_array_labeled!B$38+mech_array_labeled!B$37</f>
        <v>7.8499755120725778</v>
      </c>
      <c r="E5" s="18">
        <f>mech_array_labeled!C17*mech_array_labeled!C$38+mech_array_labeled!C$37</f>
        <v>301.74501122309056</v>
      </c>
      <c r="F5" s="18">
        <f>mech_array_labeled!D17*mech_array_labeled!D$38+mech_array_labeled!D$37</f>
        <v>1018.468628136322</v>
      </c>
      <c r="G5" s="18">
        <f>mech_array_labeled!E17*mech_array_labeled!E$38+mech_array_labeled!E$37</f>
        <v>656.36648591130722</v>
      </c>
      <c r="H5" s="18">
        <f>mech_array_labeled!F17*mech_array_labeled!F$38+mech_array_labeled!F$37</f>
        <v>204.98842924326257</v>
      </c>
      <c r="I5" s="17">
        <f>mech_array_labeled!G17*mech_array_labeled!G$38+mech_array_labeled!G$37</f>
        <v>0.29003781955879809</v>
      </c>
      <c r="J5" s="18">
        <f>mech_array_labeled!H17*mech_array_labeled!H$38+mech_array_labeled!H$37</f>
        <v>17.663017061204929</v>
      </c>
    </row>
    <row r="6" spans="1:10" x14ac:dyDescent="0.3">
      <c r="A6" s="16" t="str">
        <f>Steel_data_for_clustering!A18</f>
        <v>AISI 4140 Steel</v>
      </c>
      <c r="B6" s="16" t="str">
        <f>Steel_data_for_clustering!B18</f>
        <v>oil quenched</v>
      </c>
      <c r="C6" s="16">
        <f>mech_array_labeled!A18</f>
        <v>1</v>
      </c>
      <c r="D6" s="17">
        <f>mech_array_labeled!B18*mech_array_labeled!B$38+mech_array_labeled!B$37</f>
        <v>7.8499755120725778</v>
      </c>
      <c r="E6" s="18">
        <f>mech_array_labeled!C18*mech_array_labeled!C$38+mech_array_labeled!C$37</f>
        <v>311.38797513161876</v>
      </c>
      <c r="F6" s="18">
        <f>mech_array_labeled!D18*mech_array_labeled!D$38+mech_array_labeled!D$37</f>
        <v>1075.332129348026</v>
      </c>
      <c r="G6" s="18">
        <f>mech_array_labeled!E18*mech_array_labeled!E$38+mech_array_labeled!E$37</f>
        <v>985.12024485283155</v>
      </c>
      <c r="H6" s="18">
        <f>mech_array_labeled!F18*mech_array_labeled!F$38+mech_array_labeled!F$37</f>
        <v>204.98842924326257</v>
      </c>
      <c r="I6" s="17">
        <f>mech_array_labeled!G18*mech_array_labeled!G$38+mech_array_labeled!G$37</f>
        <v>0.29003781955879809</v>
      </c>
      <c r="J6" s="18">
        <f>mech_array_labeled!H18*mech_array_labeled!H$38+mech_array_labeled!H$37</f>
        <v>15.470295673572892</v>
      </c>
    </row>
    <row r="7" spans="1:10" x14ac:dyDescent="0.3">
      <c r="A7" s="16" t="str">
        <f>Steel_data_for_clustering!A20</f>
        <v>AISI 4340 Steel</v>
      </c>
      <c r="B7" s="16" t="str">
        <f>Steel_data_for_clustering!B20</f>
        <v>normalized</v>
      </c>
      <c r="C7" s="16">
        <f>mech_array_labeled!A20</f>
        <v>1</v>
      </c>
      <c r="D7" s="17">
        <f>mech_array_labeled!B20*mech_array_labeled!B$38+mech_array_labeled!B$37</f>
        <v>7.8499755120725778</v>
      </c>
      <c r="E7" s="18">
        <f>mech_array_labeled!C20*mech_array_labeled!C$38+mech_array_labeled!C$37</f>
        <v>363.10932700463331</v>
      </c>
      <c r="F7" s="18">
        <f>mech_array_labeled!D20*mech_array_labeled!D$38+mech_array_labeled!D$37</f>
        <v>1280.6725503902908</v>
      </c>
      <c r="G7" s="18">
        <f>mech_array_labeled!E20*mech_array_labeled!E$38+mech_array_labeled!E$37</f>
        <v>862.64335426677349</v>
      </c>
      <c r="H7" s="18">
        <f>mech_array_labeled!F20*mech_array_labeled!F$38+mech_array_labeled!F$37</f>
        <v>204.98842924326257</v>
      </c>
      <c r="I7" s="17">
        <f>mech_array_labeled!G20*mech_array_labeled!G$38+mech_array_labeled!G$37</f>
        <v>0.29003781955879809</v>
      </c>
      <c r="J7" s="18">
        <f>mech_array_labeled!H20*mech_array_labeled!H$38+mech_array_labeled!H$37</f>
        <v>12.238916786536205</v>
      </c>
    </row>
    <row r="8" spans="1:10" x14ac:dyDescent="0.3">
      <c r="A8" s="16" t="str">
        <f>Steel_data_for_clustering!A22</f>
        <v>AISI 4340 Steel</v>
      </c>
      <c r="B8" s="16" t="str">
        <f>Steel_data_for_clustering!B22</f>
        <v>oil quenched</v>
      </c>
      <c r="C8" s="16">
        <f>mech_array_labeled!A22</f>
        <v>1</v>
      </c>
      <c r="D8" s="17">
        <f>mech_array_labeled!B22*mech_array_labeled!B$38+mech_array_labeled!B$37</f>
        <v>7.8499755120725778</v>
      </c>
      <c r="E8" s="18">
        <f>mech_array_labeled!C22*mech_array_labeled!C$38+mech_array_labeled!C$37</f>
        <v>351.71309693091825</v>
      </c>
      <c r="F8" s="18">
        <f>mech_array_labeled!D22*mech_array_labeled!D$38+mech_array_labeled!D$37</f>
        <v>1208.0136321753357</v>
      </c>
      <c r="G8" s="18">
        <f>mech_array_labeled!E22*mech_array_labeled!E$38+mech_array_labeled!E$37</f>
        <v>1146.2740482555396</v>
      </c>
      <c r="H8" s="18">
        <f>mech_array_labeled!F22*mech_array_labeled!F$38+mech_array_labeled!F$37</f>
        <v>204.98842924326257</v>
      </c>
      <c r="I8" s="17">
        <f>mech_array_labeled!G22*mech_array_labeled!G$38+mech_array_labeled!G$37</f>
        <v>0.29003781955879809</v>
      </c>
      <c r="J8" s="18">
        <f>mech_array_labeled!H22*mech_array_labeled!H$38+mech_array_labeled!H$37</f>
        <v>14.200825396522765</v>
      </c>
    </row>
    <row r="9" spans="1:10" x14ac:dyDescent="0.3">
      <c r="A9" s="16" t="str">
        <f>Steel_data_for_clustering!A25</f>
        <v>AISI 5140 Steel</v>
      </c>
      <c r="B9" s="16" t="str">
        <f>Steel_data_for_clustering!B25</f>
        <v>oil quenched</v>
      </c>
      <c r="C9" s="16">
        <f>mech_array_labeled!A25</f>
        <v>1</v>
      </c>
      <c r="D9" s="17">
        <f>mech_array_labeled!B25*mech_array_labeled!B$38+mech_array_labeled!B$37</f>
        <v>7.8499755120725778</v>
      </c>
      <c r="E9" s="18">
        <f>mech_array_labeled!C25*mech_array_labeled!C$38+mech_array_labeled!C$37</f>
        <v>292.97868039715593</v>
      </c>
      <c r="F9" s="18">
        <f>mech_array_labeled!D25*mech_array_labeled!D$38+mech_array_labeled!D$37</f>
        <v>971.08237712656853</v>
      </c>
      <c r="G9" s="18">
        <f>mech_array_labeled!E25*mech_array_labeled!E$38+mech_array_labeled!E$37</f>
        <v>840.08182179039432</v>
      </c>
      <c r="H9" s="18">
        <f>mech_array_labeled!F25*mech_array_labeled!F$38+mech_array_labeled!F$37</f>
        <v>204.98842924326257</v>
      </c>
      <c r="I9" s="17">
        <f>mech_array_labeled!G25*mech_array_labeled!G$38+mech_array_labeled!G$37</f>
        <v>0.29003781955879809</v>
      </c>
      <c r="J9" s="18">
        <f>mech_array_labeled!H25*mech_array_labeled!H$38+mech_array_labeled!H$37</f>
        <v>18.470861782964104</v>
      </c>
    </row>
    <row r="10" spans="1:10" x14ac:dyDescent="0.3">
      <c r="A10" s="16" t="str">
        <f>Steel_data_for_clustering!A28</f>
        <v>AISI 8630 Steel</v>
      </c>
      <c r="B10" s="16" t="str">
        <f>Steel_data_for_clustering!B28</f>
        <v>water quenched</v>
      </c>
      <c r="C10" s="16">
        <f>mech_array_labeled!A28</f>
        <v>1</v>
      </c>
      <c r="D10" s="17">
        <f>mech_array_labeled!B28*mech_array_labeled!B$38+mech_array_labeled!B$37</f>
        <v>7.8499755120725778</v>
      </c>
      <c r="E10" s="18">
        <f>mech_array_labeled!C28*mech_array_labeled!C$38+mech_array_labeled!C$37</f>
        <v>292.97868039715593</v>
      </c>
      <c r="F10" s="18">
        <f>mech_array_labeled!D28*mech_array_labeled!D$38+mech_array_labeled!D$37</f>
        <v>1015.3095447356717</v>
      </c>
      <c r="G10" s="18">
        <f>mech_array_labeled!E28*mech_array_labeled!E$38+mech_array_labeled!E$37</f>
        <v>910.98949528758578</v>
      </c>
      <c r="H10" s="18">
        <f>mech_array_labeled!F28*mech_array_labeled!F$38+mech_array_labeled!F$37</f>
        <v>204.98842924326257</v>
      </c>
      <c r="I10" s="17">
        <f>mech_array_labeled!G28*mech_array_labeled!G$38+mech_array_labeled!G$37</f>
        <v>0.29003781955879809</v>
      </c>
      <c r="J10" s="18">
        <f>mech_array_labeled!H28*mech_array_labeled!H$38+mech_array_labeled!H$37</f>
        <v>16.162734006509325</v>
      </c>
    </row>
    <row r="11" spans="1:10" x14ac:dyDescent="0.3">
      <c r="A11" s="19" t="str">
        <f>Steel_data_for_clustering!A34</f>
        <v>Stainless Steel 405</v>
      </c>
      <c r="B11" s="19" t="str">
        <f>Steel_data_for_clustering!B34</f>
        <v>annealed</v>
      </c>
      <c r="C11" s="19">
        <f>mech_array_labeled!A34</f>
        <v>2</v>
      </c>
      <c r="D11" s="20">
        <f>mech_array_labeled!B34*mech_array_labeled!B$38+mech_array_labeled!B$37</f>
        <v>7.8000742350642804</v>
      </c>
      <c r="E11" s="21">
        <f>mech_array_labeled!C34*mech_array_labeled!C$38+mech_array_labeled!C$37</f>
        <v>150.08748793442061</v>
      </c>
      <c r="F11" s="21">
        <f>mech_array_labeled!D34*mech_array_labeled!D$38+mech_array_labeled!D$37</f>
        <v>446.67453261863045</v>
      </c>
      <c r="G11" s="21">
        <f>mech_array_labeled!E34*mech_array_labeled!E$38+mech_array_labeled!E$37</f>
        <v>276.04350988091653</v>
      </c>
      <c r="H11" s="21">
        <f>mech_array_labeled!F34*mech_array_labeled!F$38+mech_array_labeled!F$37</f>
        <v>199.98322952272952</v>
      </c>
      <c r="I11" s="20">
        <f>mech_array_labeled!G34*mech_array_labeled!G$38+mech_array_labeled!G$37</f>
        <v>0.2699579709324858</v>
      </c>
      <c r="J11" s="21">
        <f>mech_array_labeled!H34*mech_array_labeled!H$38+mech_array_labeled!H$37</f>
        <v>30.011500665237985</v>
      </c>
    </row>
    <row r="12" spans="1:10" x14ac:dyDescent="0.3">
      <c r="A12" s="19" t="str">
        <f>Steel_data_for_clustering!A35</f>
        <v>Stainless Steel 434</v>
      </c>
      <c r="B12" s="19" t="str">
        <f>Steel_data_for_clustering!B35</f>
        <v>annealed</v>
      </c>
      <c r="C12" s="19">
        <f>mech_array_labeled!A35</f>
        <v>2</v>
      </c>
      <c r="D12" s="20">
        <f>mech_array_labeled!B35*mech_array_labeled!B$38+mech_array_labeled!B$37</f>
        <v>7.8000742350642804</v>
      </c>
      <c r="E12" s="21">
        <f>mech_array_labeled!C35*mech_array_labeled!C$38+mech_array_labeled!C$37</f>
        <v>164.1136172559161</v>
      </c>
      <c r="F12" s="21">
        <f>mech_array_labeled!D35*mech_array_labeled!D$38+mech_array_labeled!D$37</f>
        <v>516.17436743293547</v>
      </c>
      <c r="G12" s="21">
        <f>mech_array_labeled!E35*mech_array_labeled!E$38+mech_array_labeled!E$37</f>
        <v>343.72810731005382</v>
      </c>
      <c r="H12" s="21">
        <f>mech_array_labeled!F35*mech_array_labeled!F$38+mech_array_labeled!F$37</f>
        <v>199.98322952272952</v>
      </c>
      <c r="I12" s="20">
        <f>mech_array_labeled!G35*mech_array_labeled!G$38+mech_array_labeled!G$37</f>
        <v>0.2699579709324858</v>
      </c>
      <c r="J12" s="21">
        <f>mech_array_labeled!H35*mech_array_labeled!H$38+mech_array_labeled!H$37</f>
        <v>25.049025945860215</v>
      </c>
    </row>
    <row r="13" spans="1:10" x14ac:dyDescent="0.3">
      <c r="A13" s="22" t="str">
        <f>Steel_data_for_clustering!A33</f>
        <v>Stainless Steel 316</v>
      </c>
      <c r="B13" s="22" t="str">
        <f>Steel_data_for_clustering!B33</f>
        <v>annealed</v>
      </c>
      <c r="C13" s="22">
        <f>mech_array_labeled!A33</f>
        <v>3</v>
      </c>
      <c r="D13" s="23">
        <f>mech_array_labeled!B33*mech_array_labeled!B$38+mech_array_labeled!B$37</f>
        <v>8.0000098151306371</v>
      </c>
      <c r="E13" s="24">
        <f>mech_array_labeled!C33*mech_array_labeled!C$38+mech_array_labeled!C$37</f>
        <v>143.07442327367289</v>
      </c>
      <c r="F13" s="24">
        <f>mech_array_labeled!D33*mech_array_labeled!D$38+mech_array_labeled!D$37</f>
        <v>579.35603544594005</v>
      </c>
      <c r="G13" s="24">
        <f>mech_array_labeled!E33*mech_array_labeled!E$38+mech_array_labeled!E$37</f>
        <v>288.93581415313315</v>
      </c>
      <c r="H13" s="24">
        <f>mech_array_labeled!F33*mech_array_labeled!F$38+mech_array_labeled!F$37</f>
        <v>192.99067108963186</v>
      </c>
      <c r="I13" s="23">
        <f>mech_array_labeled!G33*mech_array_labeled!G$38+mech_array_labeled!G$37</f>
        <v>0.2699579709324858</v>
      </c>
      <c r="J13" s="24">
        <f>mech_array_labeled!H33*mech_array_labeled!H$38+mech_array_labeled!H$37</f>
        <v>49.976805931571803</v>
      </c>
    </row>
    <row r="14" spans="1:10" x14ac:dyDescent="0.3">
      <c r="A14" s="25" t="str">
        <f>Steel_data_for_clustering!A7</f>
        <v>AISI 1040 Steel</v>
      </c>
      <c r="B14" s="25" t="str">
        <f>Steel_data_for_clustering!B7</f>
        <v>cold drawn</v>
      </c>
      <c r="C14" s="25">
        <f>mech_array_labeled!A7</f>
        <v>4</v>
      </c>
      <c r="D14" s="26">
        <f>mech_array_labeled!B7*mech_array_labeled!B$38+mech_array_labeled!B$37</f>
        <v>7.8450184315750651</v>
      </c>
      <c r="E14" s="27">
        <f>mech_array_labeled!C7*mech_array_labeled!C$38+mech_array_labeled!C$37</f>
        <v>170.25004883407038</v>
      </c>
      <c r="F14" s="27">
        <f>mech_array_labeled!D7*mech_array_labeled!D$38+mech_array_labeled!D$37</f>
        <v>585.6742022472406</v>
      </c>
      <c r="G14" s="27">
        <f>mech_array_labeled!E7*mech_array_labeled!E$38+mech_array_labeled!E$37</f>
        <v>514.55113891692429</v>
      </c>
      <c r="H14" s="27">
        <f>mech_array_labeled!F7*mech_array_labeled!F$38+mech_array_labeled!F$37</f>
        <v>199.98322952272952</v>
      </c>
      <c r="I14" s="26">
        <f>mech_array_labeled!G7*mech_array_labeled!G$38+mech_array_labeled!G$37</f>
        <v>0.29003781955879809</v>
      </c>
      <c r="J14" s="27">
        <f>mech_array_labeled!H7*mech_array_labeled!H$38+mech_array_labeled!H$37</f>
        <v>12.008104008890728</v>
      </c>
    </row>
    <row r="15" spans="1:10" x14ac:dyDescent="0.3">
      <c r="A15" s="25" t="str">
        <f>Steel_data_for_clustering!A8</f>
        <v>AISI 1040 Steel</v>
      </c>
      <c r="B15" s="25" t="str">
        <f>Steel_data_for_clustering!B8</f>
        <v>annealed</v>
      </c>
      <c r="C15" s="25">
        <f>mech_array_labeled!A8</f>
        <v>4</v>
      </c>
      <c r="D15" s="26">
        <f>mech_array_labeled!B8*mech_array_labeled!B$38+mech_array_labeled!B$37</f>
        <v>7.8450184315750651</v>
      </c>
      <c r="E15" s="27">
        <f>mech_array_labeled!C8*mech_array_labeled!C$38+mech_array_labeled!C$37</f>
        <v>149.21085485182715</v>
      </c>
      <c r="F15" s="27">
        <f>mech_array_labeled!D8*mech_array_labeled!D$38+mech_array_labeled!D$37</f>
        <v>516.17436743293547</v>
      </c>
      <c r="G15" s="27">
        <f>mech_array_labeled!E8*mech_array_labeled!E$38+mech_array_labeled!E$37</f>
        <v>350.17425944616218</v>
      </c>
      <c r="H15" s="27">
        <f>mech_array_labeled!F8*mech_array_labeled!F$38+mech_array_labeled!F$37</f>
        <v>199.98322952272952</v>
      </c>
      <c r="I15" s="26">
        <f>mech_array_labeled!G8*mech_array_labeled!G$38+mech_array_labeled!G$37</f>
        <v>0.29003781955879809</v>
      </c>
      <c r="J15" s="27">
        <f>mech_array_labeled!H8*mech_array_labeled!H$38+mech_array_labeled!H$37</f>
        <v>30.011500665237985</v>
      </c>
    </row>
    <row r="16" spans="1:10" x14ac:dyDescent="0.3">
      <c r="A16" s="25" t="str">
        <f>Steel_data_for_clustering!A9</f>
        <v>AISI 1040 Steel</v>
      </c>
      <c r="B16" s="25" t="str">
        <f>Steel_data_for_clustering!B9</f>
        <v>hot rolled</v>
      </c>
      <c r="C16" s="25">
        <f>mech_array_labeled!A9</f>
        <v>4</v>
      </c>
      <c r="D16" s="26">
        <f>mech_array_labeled!B9*mech_array_labeled!B$38+mech_array_labeled!B$37</f>
        <v>7.8450184315750651</v>
      </c>
      <c r="E16" s="27">
        <f>mech_array_labeled!C9*mech_array_labeled!C$38+mech_array_labeled!C$37</f>
        <v>149.21085485182715</v>
      </c>
      <c r="F16" s="27">
        <f>mech_array_labeled!D9*mech_array_labeled!D$38+mech_array_labeled!D$37</f>
        <v>525.65161763488618</v>
      </c>
      <c r="G16" s="27">
        <f>mech_array_labeled!E9*mech_array_labeled!E$38+mech_array_labeled!E$37</f>
        <v>288.93581415313315</v>
      </c>
      <c r="H16" s="27">
        <f>mech_array_labeled!F9*mech_array_labeled!F$38+mech_array_labeled!F$37</f>
        <v>199.98322952272952</v>
      </c>
      <c r="I16" s="26">
        <f>mech_array_labeled!G9*mech_array_labeled!G$38+mech_array_labeled!G$37</f>
        <v>0.29003781955879809</v>
      </c>
      <c r="J16" s="27">
        <f>mech_array_labeled!H9*mech_array_labeled!H$38+mech_array_labeled!H$37</f>
        <v>18.009236227673146</v>
      </c>
    </row>
    <row r="17" spans="1:10" x14ac:dyDescent="0.3">
      <c r="A17" s="25" t="str">
        <f>Steel_data_for_clustering!A10</f>
        <v>AISI 1040 Steel</v>
      </c>
      <c r="B17" s="25" t="str">
        <f>Steel_data_for_clustering!B10</f>
        <v>normalized</v>
      </c>
      <c r="C17" s="25">
        <f>mech_array_labeled!A10</f>
        <v>4</v>
      </c>
      <c r="D17" s="26">
        <f>mech_array_labeled!B10*mech_array_labeled!B$38+mech_array_labeled!B$37</f>
        <v>7.8450184315750651</v>
      </c>
      <c r="E17" s="27">
        <f>mech_array_labeled!C10*mech_array_labeled!C$38+mech_array_labeled!C$37</f>
        <v>170.25004883407038</v>
      </c>
      <c r="F17" s="27">
        <f>mech_array_labeled!D10*mech_array_labeled!D$38+mech_array_labeled!D$37</f>
        <v>595.15145244919131</v>
      </c>
      <c r="G17" s="27">
        <f>mech_array_labeled!E10*mech_array_labeled!E$38+mech_array_labeled!E$37</f>
        <v>369.51271585448711</v>
      </c>
      <c r="H17" s="27">
        <f>mech_array_labeled!F10*mech_array_labeled!F$38+mech_array_labeled!F$37</f>
        <v>199.98322952272952</v>
      </c>
      <c r="I17" s="26">
        <f>mech_array_labeled!G10*mech_array_labeled!G$38+mech_array_labeled!G$37</f>
        <v>0.29003781955879809</v>
      </c>
      <c r="J17" s="27">
        <f>mech_array_labeled!H10*mech_array_labeled!H$38+mech_array_labeled!H$37</f>
        <v>25.049025945860215</v>
      </c>
    </row>
    <row r="18" spans="1:10" x14ac:dyDescent="0.3">
      <c r="A18" s="28" t="str">
        <f>Steel_data_for_clustering!A32</f>
        <v>Stainless Steel 302</v>
      </c>
      <c r="B18" s="28" t="str">
        <f>Steel_data_for_clustering!B32</f>
        <v>annealed</v>
      </c>
      <c r="C18" s="28">
        <f>mech_array_labeled!A32</f>
        <v>5</v>
      </c>
      <c r="D18" s="29">
        <f>mech_array_labeled!B32*mech_array_labeled!B$38+mech_array_labeled!B$37</f>
        <v>7.8598896730676042</v>
      </c>
      <c r="E18" s="30">
        <f>mech_array_labeled!C32*mech_array_labeled!C$38+mech_array_labeled!C$37</f>
        <v>146.58095560404675</v>
      </c>
      <c r="F18" s="30">
        <f>mech_array_labeled!D32*mech_array_labeled!D$38+mech_array_labeled!D$37</f>
        <v>620.42411965439305</v>
      </c>
      <c r="G18" s="30">
        <f>mech_array_labeled!E32*mech_array_labeled!E$38+mech_array_labeled!E$37</f>
        <v>276.04350988091653</v>
      </c>
      <c r="H18" s="30">
        <f>mech_array_labeled!F32*mech_array_labeled!F$38+mech_array_labeled!F$37</f>
        <v>192.99067108963186</v>
      </c>
      <c r="I18" s="29">
        <f>mech_array_labeled!G32*mech_array_labeled!G$38+mech_array_labeled!G$37</f>
        <v>0.2499915677786386</v>
      </c>
      <c r="J18" s="30">
        <f>mech_array_labeled!H32*mech_array_labeled!H$38+mech_array_labeled!H$37</f>
        <v>55.054687039772318</v>
      </c>
    </row>
    <row r="19" spans="1:10" x14ac:dyDescent="0.3">
      <c r="A19" s="31" t="str">
        <f>Steel_data_for_clustering!A29</f>
        <v>Stainless Steel 17-7 PH</v>
      </c>
      <c r="B19" s="31" t="str">
        <f>Steel_data_for_clustering!B29</f>
        <v>cold rolled</v>
      </c>
      <c r="C19" s="31">
        <f>mech_array_labeled!A29</f>
        <v>6</v>
      </c>
      <c r="D19" s="32">
        <f>mech_array_labeled!B29*mech_array_labeled!B$38+mech_array_labeled!B$37</f>
        <v>7.8000742350642804</v>
      </c>
      <c r="E19" s="33">
        <f>mech_array_labeled!C29*mech_array_labeled!C$38+mech_array_labeled!C$37</f>
        <v>378.01208940872232</v>
      </c>
      <c r="F19" s="33">
        <f>mech_array_labeled!D29*mech_array_labeled!D$38+mech_array_labeled!D$37</f>
        <v>1378.604135810448</v>
      </c>
      <c r="G19" s="33">
        <f>mech_array_labeled!E29*mech_array_labeled!E$38+mech_array_labeled!E$37</f>
        <v>1210.7355696166226</v>
      </c>
      <c r="H19" s="33">
        <f>mech_array_labeled!F29*mech_array_labeled!F$38+mech_array_labeled!F$37</f>
        <v>203.99474988698029</v>
      </c>
      <c r="I19" s="32">
        <f>mech_array_labeled!G29*mech_array_labeled!G$38+mech_array_labeled!G$37</f>
        <v>0.2699579709324858</v>
      </c>
      <c r="J19" s="33">
        <f>mech_array_labeled!H29*mech_array_labeled!H$38+mech_array_labeled!H$37</f>
        <v>1.0444970707305359</v>
      </c>
    </row>
    <row r="20" spans="1:10" x14ac:dyDescent="0.3">
      <c r="A20" s="31" t="str">
        <f>Steel_data_for_clustering!A30</f>
        <v>Stainless Steel 17-7 PH</v>
      </c>
      <c r="B20" s="31" t="str">
        <f>Steel_data_for_clustering!B30</f>
        <v>precipitation hardened</v>
      </c>
      <c r="C20" s="31">
        <f>mech_array_labeled!A30</f>
        <v>6</v>
      </c>
      <c r="D20" s="32">
        <f>mech_array_labeled!B30*mech_array_labeled!B$38+mech_array_labeled!B$37</f>
        <v>7.8000742350642804</v>
      </c>
      <c r="E20" s="33">
        <f>mech_array_labeled!C30*mech_array_labeled!C$38+mech_array_labeled!C$37</f>
        <v>433.23997361211076</v>
      </c>
      <c r="F20" s="33">
        <f>mech_array_labeled!D30*mech_array_labeled!D$38+mech_array_labeled!D$37</f>
        <v>1650.2853082663678</v>
      </c>
      <c r="G20" s="33">
        <f>mech_array_labeled!E30*mech_array_labeled!E$38+mech_array_labeled!E$37</f>
        <v>1591.0585456470135</v>
      </c>
      <c r="H20" s="33">
        <f>mech_array_labeled!F30*mech_array_labeled!F$38+mech_array_labeled!F$37</f>
        <v>203.99474988698029</v>
      </c>
      <c r="I20" s="32">
        <f>mech_array_labeled!G30*mech_array_labeled!G$38+mech_array_labeled!G$37</f>
        <v>0.2699579709324858</v>
      </c>
      <c r="J20" s="33">
        <f>mech_array_labeled!H30*mech_array_labeled!H$38+mech_array_labeled!H$37</f>
        <v>1.0444970707305359</v>
      </c>
    </row>
    <row r="21" spans="1:10" x14ac:dyDescent="0.3">
      <c r="A21" s="34" t="str">
        <f>Steel_data_for_clustering!A31</f>
        <v>Stainless Steel 302</v>
      </c>
      <c r="B21" s="34" t="str">
        <f>Steel_data_for_clustering!B31</f>
        <v>25% hardened</v>
      </c>
      <c r="C21" s="34">
        <f>mech_array_labeled!A31</f>
        <v>7</v>
      </c>
      <c r="D21" s="35">
        <f>mech_array_labeled!B31*mech_array_labeled!B$38+mech_array_labeled!B$37</f>
        <v>7.8598896730676042</v>
      </c>
      <c r="E21" s="36">
        <f>mech_array_labeled!C31*mech_array_labeled!C$38+mech_array_labeled!C$37</f>
        <v>261.41988942379106</v>
      </c>
      <c r="F21" s="36">
        <f>mech_array_labeled!D31*mech_array_labeled!D$38+mech_array_labeled!D$37</f>
        <v>860.51445810381051</v>
      </c>
      <c r="G21" s="36">
        <f>mech_array_labeled!E31*mech_array_labeled!E$38+mech_array_labeled!E$37</f>
        <v>514.55113891692429</v>
      </c>
      <c r="H21" s="36">
        <f>mech_array_labeled!F31*mech_array_labeled!F$38+mech_array_labeled!F$37</f>
        <v>192.99067108963186</v>
      </c>
      <c r="I21" s="35">
        <f>mech_array_labeled!G31*mech_array_labeled!G$38+mech_array_labeled!G$37</f>
        <v>0.2499915677786386</v>
      </c>
      <c r="J21" s="36">
        <f>mech_array_labeled!H31*mech_array_labeled!H$38+mech_array_labeled!H$37</f>
        <v>12.008104008890728</v>
      </c>
    </row>
    <row r="22" spans="1:10" x14ac:dyDescent="0.3">
      <c r="A22" s="37" t="str">
        <f>Steel_data_for_clustering!A12</f>
        <v>AISI 1095 Steel</v>
      </c>
      <c r="B22" s="37" t="str">
        <f>Steel_data_for_clustering!B12</f>
        <v>annealed</v>
      </c>
      <c r="C22" s="37">
        <f>mech_array_labeled!A12</f>
        <v>8</v>
      </c>
      <c r="D22" s="38">
        <f>mech_array_labeled!B12*mech_array_labeled!B$38+mech_array_labeled!B$37</f>
        <v>7.8499755120725778</v>
      </c>
      <c r="E22" s="39">
        <f>mech_array_labeled!C12*mech_array_labeled!C$38+mech_array_labeled!C$37</f>
        <v>192.16587589890707</v>
      </c>
      <c r="F22" s="39">
        <f>mech_array_labeled!D12*mech_array_labeled!D$38+mech_array_labeled!D$37</f>
        <v>664.65128726349633</v>
      </c>
      <c r="G22" s="39">
        <f>mech_array_labeled!E12*mech_array_labeled!E$38+mech_array_labeled!E$37</f>
        <v>379.18194405864961</v>
      </c>
      <c r="H22" s="39">
        <f>mech_array_labeled!F12*mech_array_labeled!F$38+mech_array_labeled!F$37</f>
        <v>204.98842924326257</v>
      </c>
      <c r="I22" s="38">
        <f>mech_array_labeled!G12*mech_array_labeled!G$38+mech_array_labeled!G$37</f>
        <v>0.29003781955879809</v>
      </c>
      <c r="J22" s="39">
        <f>mech_array_labeled!H12*mech_array_labeled!H$38+mech_array_labeled!H$37</f>
        <v>13.046761508295377</v>
      </c>
    </row>
    <row r="23" spans="1:10" x14ac:dyDescent="0.3">
      <c r="A23" s="37" t="str">
        <f>Steel_data_for_clustering!A19</f>
        <v>AISI 4140 Steel</v>
      </c>
      <c r="B23" s="37" t="str">
        <f>Steel_data_for_clustering!B19</f>
        <v>annealed</v>
      </c>
      <c r="C23" s="37">
        <f>mech_array_labeled!A19</f>
        <v>8</v>
      </c>
      <c r="D23" s="38">
        <f>mech_array_labeled!B19*mech_array_labeled!B$38+mech_array_labeled!B$37</f>
        <v>7.8499755120725778</v>
      </c>
      <c r="E23" s="39">
        <f>mech_array_labeled!C19*mech_array_labeled!C$38+mech_array_labeled!C$37</f>
        <v>197.42567439446788</v>
      </c>
      <c r="F23" s="39">
        <f>mech_array_labeled!D19*mech_array_labeled!D$38+mech_array_labeled!D$37</f>
        <v>655.17403706154562</v>
      </c>
      <c r="G23" s="39">
        <f>mech_array_labeled!E19*mech_array_labeled!E$38+mech_array_labeled!E$37</f>
        <v>414.63578080724534</v>
      </c>
      <c r="H23" s="39">
        <f>mech_array_labeled!F19*mech_array_labeled!F$38+mech_array_labeled!F$37</f>
        <v>204.98842924326257</v>
      </c>
      <c r="I23" s="38">
        <f>mech_array_labeled!G19*mech_array_labeled!G$38+mech_array_labeled!G$37</f>
        <v>0.29003781955879809</v>
      </c>
      <c r="J23" s="39">
        <f>mech_array_labeled!H19*mech_array_labeled!H$38+mech_array_labeled!H$37</f>
        <v>25.741464278796649</v>
      </c>
    </row>
    <row r="24" spans="1:10" x14ac:dyDescent="0.3">
      <c r="A24" s="37" t="str">
        <f>Steel_data_for_clustering!A21</f>
        <v>AISI 4340 Steel</v>
      </c>
      <c r="B24" s="37" t="str">
        <f>Steel_data_for_clustering!B21</f>
        <v>annealed</v>
      </c>
      <c r="C24" s="37">
        <f>mech_array_labeled!A21</f>
        <v>8</v>
      </c>
      <c r="D24" s="38">
        <f>mech_array_labeled!B21*mech_array_labeled!B$38+mech_array_labeled!B$37</f>
        <v>7.8499755120725778</v>
      </c>
      <c r="E24" s="39">
        <f>mech_array_labeled!C21*mech_array_labeled!C$38+mech_array_labeled!C$37</f>
        <v>216.71160221152419</v>
      </c>
      <c r="F24" s="39">
        <f>mech_array_labeled!D21*mech_array_labeled!D$38+mech_array_labeled!D$37</f>
        <v>743.62837227975206</v>
      </c>
      <c r="G24" s="39">
        <f>mech_array_labeled!E21*mech_array_labeled!E$38+mech_array_labeled!E$37</f>
        <v>469.42807396416606</v>
      </c>
      <c r="H24" s="39">
        <f>mech_array_labeled!F21*mech_array_labeled!F$38+mech_array_labeled!F$37</f>
        <v>204.98842924326257</v>
      </c>
      <c r="I24" s="38">
        <f>mech_array_labeled!G21*mech_array_labeled!G$38+mech_array_labeled!G$37</f>
        <v>0.29003781955879809</v>
      </c>
      <c r="J24" s="39">
        <f>mech_array_labeled!H21*mech_array_labeled!H$38+mech_array_labeled!H$37</f>
        <v>22.048459836469007</v>
      </c>
    </row>
    <row r="25" spans="1:10" x14ac:dyDescent="0.3">
      <c r="A25" s="37" t="str">
        <f>Steel_data_for_clustering!A23</f>
        <v>AISI 5140 Steel</v>
      </c>
      <c r="B25" s="37" t="str">
        <f>Steel_data_for_clustering!B23</f>
        <v>annealed</v>
      </c>
      <c r="C25" s="37">
        <f>mech_array_labeled!A23</f>
        <v>8</v>
      </c>
      <c r="D25" s="38">
        <f>mech_array_labeled!B23*mech_array_labeled!B$38+mech_array_labeled!B$37</f>
        <v>7.8499755120725778</v>
      </c>
      <c r="E25" s="39">
        <f>mech_array_labeled!C23*mech_array_labeled!C$38+mech_array_labeled!C$37</f>
        <v>166.74351650369653</v>
      </c>
      <c r="F25" s="39">
        <f>mech_array_labeled!D23*mech_array_labeled!D$38+mech_array_labeled!D$37</f>
        <v>569.87878524398946</v>
      </c>
      <c r="G25" s="39">
        <f>mech_array_labeled!E23*mech_array_labeled!E$38+mech_array_labeled!E$37</f>
        <v>295.38196628924146</v>
      </c>
      <c r="H25" s="39">
        <f>mech_array_labeled!F23*mech_array_labeled!F$38+mech_array_labeled!F$37</f>
        <v>204.98842924326257</v>
      </c>
      <c r="I25" s="38">
        <f>mech_array_labeled!G23*mech_array_labeled!G$38+mech_array_labeled!G$37</f>
        <v>0.29003781955879809</v>
      </c>
      <c r="J25" s="39">
        <f>mech_array_labeled!H23*mech_array_labeled!H$38+mech_array_labeled!H$37</f>
        <v>28.626623999365119</v>
      </c>
    </row>
    <row r="26" spans="1:10" x14ac:dyDescent="0.3">
      <c r="A26" s="37" t="str">
        <f>Steel_data_for_clustering!A24</f>
        <v>AISI 5140 Steel</v>
      </c>
      <c r="B26" s="37" t="str">
        <f>Steel_data_for_clustering!B24</f>
        <v>normalized</v>
      </c>
      <c r="C26" s="37">
        <f>mech_array_labeled!A24</f>
        <v>8</v>
      </c>
      <c r="D26" s="38">
        <f>mech_array_labeled!B24*mech_array_labeled!B$38+mech_array_labeled!B$37</f>
        <v>7.8499755120725778</v>
      </c>
      <c r="E26" s="39">
        <f>mech_array_labeled!C24*mech_array_labeled!C$38+mech_array_labeled!C$37</f>
        <v>228.98446536783274</v>
      </c>
      <c r="F26" s="39">
        <f>mech_array_labeled!D24*mech_array_labeled!D$38+mech_array_labeled!D$37</f>
        <v>794.17370669015565</v>
      </c>
      <c r="G26" s="39">
        <f>mech_array_labeled!E24*mech_array_labeled!E$38+mech_array_labeled!E$37</f>
        <v>469.42807396416606</v>
      </c>
      <c r="H26" s="39">
        <f>mech_array_labeled!F24*mech_array_labeled!F$38+mech_array_labeled!F$37</f>
        <v>204.98842924326257</v>
      </c>
      <c r="I26" s="38">
        <f>mech_array_labeled!G24*mech_array_labeled!G$38+mech_array_labeled!G$37</f>
        <v>0.29003781955879809</v>
      </c>
      <c r="J26" s="39">
        <f>mech_array_labeled!H24*mech_array_labeled!H$38+mech_array_labeled!H$37</f>
        <v>22.74089816940544</v>
      </c>
    </row>
    <row r="27" spans="1:10" x14ac:dyDescent="0.3">
      <c r="A27" s="37" t="str">
        <f>Steel_data_for_clustering!A26</f>
        <v>AISI 8630 Steel</v>
      </c>
      <c r="B27" s="37" t="str">
        <f>Steel_data_for_clustering!B26</f>
        <v>annealed</v>
      </c>
      <c r="C27" s="37">
        <f>mech_array_labeled!A26</f>
        <v>8</v>
      </c>
      <c r="D27" s="38">
        <f>mech_array_labeled!B26*mech_array_labeled!B$38+mech_array_labeled!B$37</f>
        <v>7.8499755120725778</v>
      </c>
      <c r="E27" s="39">
        <f>mech_array_labeled!C26*mech_array_labeled!C$38+mech_array_labeled!C$37</f>
        <v>156.22391951257489</v>
      </c>
      <c r="F27" s="39">
        <f>mech_array_labeled!D26*mech_array_labeled!D$38+mech_array_labeled!D$37</f>
        <v>563.56061844268902</v>
      </c>
      <c r="G27" s="39">
        <f>mech_array_labeled!E26*mech_array_labeled!E$38+mech_array_labeled!E$37</f>
        <v>369.51271585448711</v>
      </c>
      <c r="H27" s="39">
        <f>mech_array_labeled!F26*mech_array_labeled!F$38+mech_array_labeled!F$37</f>
        <v>204.98842924326257</v>
      </c>
      <c r="I27" s="38">
        <f>mech_array_labeled!G26*mech_array_labeled!G$38+mech_array_labeled!G$37</f>
        <v>0.29003781955879809</v>
      </c>
      <c r="J27" s="39">
        <f>mech_array_labeled!H26*mech_array_labeled!H$38+mech_array_labeled!H$37</f>
        <v>28.972843165833336</v>
      </c>
    </row>
    <row r="28" spans="1:10" x14ac:dyDescent="0.3">
      <c r="A28" s="37" t="str">
        <f>Steel_data_for_clustering!A27</f>
        <v>AISI 8630 Steel</v>
      </c>
      <c r="B28" s="37" t="str">
        <f>Steel_data_for_clustering!B27</f>
        <v>normalized</v>
      </c>
      <c r="C28" s="37">
        <f>mech_array_labeled!A27</f>
        <v>8</v>
      </c>
      <c r="D28" s="38">
        <f>mech_array_labeled!B27*mech_array_labeled!B$38+mech_array_labeled!B$37</f>
        <v>7.8499755120725778</v>
      </c>
      <c r="E28" s="39">
        <f>mech_array_labeled!C27*mech_array_labeled!C$38+mech_array_labeled!C$37</f>
        <v>186.90607740334627</v>
      </c>
      <c r="F28" s="39">
        <f>mech_array_labeled!D27*mech_array_labeled!D$38+mech_array_labeled!D$37</f>
        <v>648.85587026024518</v>
      </c>
      <c r="G28" s="39">
        <f>mech_array_labeled!E27*mech_array_labeled!E$38+mech_array_labeled!E$37</f>
        <v>424.30500901140783</v>
      </c>
      <c r="H28" s="39">
        <f>mech_array_labeled!F27*mech_array_labeled!F$38+mech_array_labeled!F$37</f>
        <v>204.98842924326257</v>
      </c>
      <c r="I28" s="38">
        <f>mech_array_labeled!G27*mech_array_labeled!G$38+mech_array_labeled!G$37</f>
        <v>0.29003781955879809</v>
      </c>
      <c r="J28" s="39">
        <f>mech_array_labeled!H27*mech_array_labeled!H$38+mech_array_labeled!H$37</f>
        <v>23.548742891164611</v>
      </c>
    </row>
    <row r="29" spans="1:10" x14ac:dyDescent="0.3">
      <c r="A29" s="40" t="str">
        <f>Steel_data_for_clustering!A3</f>
        <v>AISI 1006 Steel</v>
      </c>
      <c r="B29" s="40" t="str">
        <f>Steel_data_for_clustering!B3</f>
        <v>hot rolled</v>
      </c>
      <c r="C29" s="40">
        <f>mech_array_labeled!A3</f>
        <v>9</v>
      </c>
      <c r="D29" s="41">
        <f>mech_array_labeled!B3*mech_array_labeled!B$38+mech_array_labeled!B$37</f>
        <v>7.8721171382948025</v>
      </c>
      <c r="E29" s="42">
        <f>mech_array_labeled!C3*mech_array_labeled!C$38+mech_array_labeled!C$37</f>
        <v>86.09327290509745</v>
      </c>
      <c r="F29" s="42">
        <f>mech_array_labeled!D3*mech_array_labeled!D$38+mech_array_labeled!D$37</f>
        <v>295.03852938741949</v>
      </c>
      <c r="G29" s="42">
        <f>mech_array_labeled!E3*mech_array_labeled!E$38+mech_array_labeled!E$37</f>
        <v>166.45892356707515</v>
      </c>
      <c r="H29" s="42">
        <f>mech_array_labeled!F3*mech_array_labeled!F$38+mech_array_labeled!F$37</f>
        <v>199.98322952272952</v>
      </c>
      <c r="I29" s="41">
        <f>mech_array_labeled!G3*mech_array_labeled!G$38+mech_array_labeled!G$37</f>
        <v>0.29003781955879809</v>
      </c>
      <c r="J29" s="42">
        <f>mech_array_labeled!H3*mech_array_labeled!H$38+mech_array_labeled!H$37</f>
        <v>30.011500665237985</v>
      </c>
    </row>
    <row r="30" spans="1:10" x14ac:dyDescent="0.3">
      <c r="A30" s="40" t="str">
        <f>Steel_data_for_clustering!A5</f>
        <v>AISI 1020 Steel</v>
      </c>
      <c r="B30" s="40" t="str">
        <f>Steel_data_for_clustering!B5</f>
        <v>normalized</v>
      </c>
      <c r="C30" s="40">
        <f>mech_array_labeled!A5</f>
        <v>9</v>
      </c>
      <c r="D30" s="41">
        <f>mech_array_labeled!B5*mech_array_labeled!B$38+mech_array_labeled!B$37</f>
        <v>7.8701343060957969</v>
      </c>
      <c r="E30" s="42">
        <f>mech_array_labeled!C5*mech_array_labeled!C$38+mech_array_labeled!C$37</f>
        <v>130.80156011736432</v>
      </c>
      <c r="F30" s="42">
        <f>mech_array_labeled!D5*mech_array_labeled!D$38+mech_array_labeled!D$37</f>
        <v>440.35636581733002</v>
      </c>
      <c r="G30" s="42">
        <f>mech_array_labeled!E5*mech_array_labeled!E$38+mech_array_labeled!E$37</f>
        <v>343.72810731005382</v>
      </c>
      <c r="H30" s="42">
        <f>mech_array_labeled!F5*mech_array_labeled!F$38+mech_array_labeled!F$37</f>
        <v>199.98322952272952</v>
      </c>
      <c r="I30" s="41">
        <f>mech_array_labeled!G5*mech_array_labeled!G$38+mech_array_labeled!G$37</f>
        <v>0.29003781955879809</v>
      </c>
      <c r="J30" s="42">
        <f>mech_array_labeled!H5*mech_array_labeled!H$38+mech_array_labeled!H$37</f>
        <v>35.781820106374923</v>
      </c>
    </row>
    <row r="31" spans="1:10" x14ac:dyDescent="0.3">
      <c r="A31" s="40" t="str">
        <f>Steel_data_for_clustering!A6</f>
        <v>AISI 1020 Steel</v>
      </c>
      <c r="B31" s="40" t="str">
        <f>Steel_data_for_clustering!B6</f>
        <v>annealed</v>
      </c>
      <c r="C31" s="40">
        <f>mech_array_labeled!A6</f>
        <v>9</v>
      </c>
      <c r="D31" s="41">
        <f>mech_array_labeled!B6*mech_array_labeled!B$38+mech_array_labeled!B$37</f>
        <v>7.8701343060957969</v>
      </c>
      <c r="E31" s="42">
        <f>mech_array_labeled!C6*mech_array_labeled!C$38+mech_array_labeled!C$37</f>
        <v>110.63899921771457</v>
      </c>
      <c r="F31" s="42">
        <f>mech_array_labeled!D6*mech_array_labeled!D$38+mech_array_labeled!D$37</f>
        <v>396.12919820822685</v>
      </c>
      <c r="G31" s="42">
        <f>mech_array_labeled!E6*mech_array_labeled!E$38+mech_array_labeled!E$37</f>
        <v>295.38196628924146</v>
      </c>
      <c r="H31" s="42">
        <f>mech_array_labeled!F6*mech_array_labeled!F$38+mech_array_labeled!F$37</f>
        <v>199.98322952272952</v>
      </c>
      <c r="I31" s="41">
        <f>mech_array_labeled!G6*mech_array_labeled!G$38+mech_array_labeled!G$37</f>
        <v>0.29003781955879809</v>
      </c>
      <c r="J31" s="42">
        <f>mech_array_labeled!H6*mech_array_labeled!H$38+mech_array_labeled!H$37</f>
        <v>36.474258439311363</v>
      </c>
    </row>
    <row r="32" spans="1:10" x14ac:dyDescent="0.3">
      <c r="A32" s="43" t="str">
        <f>Steel_data_for_clustering!A11</f>
        <v>AISI 1090 Steel</v>
      </c>
      <c r="B32" s="43" t="str">
        <f>Steel_data_for_clustering!B11</f>
        <v>hot rolled</v>
      </c>
      <c r="C32" s="43">
        <f>mech_array_labeled!A11</f>
        <v>10</v>
      </c>
      <c r="D32" s="44">
        <f>mech_array_labeled!B11*mech_array_labeled!B$38+mech_array_labeled!B$37</f>
        <v>7.8701343060957969</v>
      </c>
      <c r="E32" s="45">
        <f>mech_array_labeled!C11*mech_array_labeled!C$38+mech_array_labeled!C$37</f>
        <v>248.27039318488903</v>
      </c>
      <c r="F32" s="45">
        <f>mech_array_labeled!D11*mech_array_labeled!D$38+mech_array_labeled!D$37</f>
        <v>841.55995769990909</v>
      </c>
      <c r="G32" s="45">
        <f>mech_array_labeled!E11*mech_array_labeled!E$38+mech_array_labeled!E$37</f>
        <v>459.75884576000357</v>
      </c>
      <c r="H32" s="45">
        <f>mech_array_labeled!F11*mech_array_labeled!F$38+mech_array_labeled!F$37</f>
        <v>199.98322952272952</v>
      </c>
      <c r="I32" s="44">
        <f>mech_array_labeled!G11*mech_array_labeled!G$38+mech_array_labeled!G$37</f>
        <v>0.29003781955879809</v>
      </c>
      <c r="J32" s="45">
        <f>mech_array_labeled!H11*mech_array_labeled!H$38+mech_array_labeled!H$37</f>
        <v>10.046195398904167</v>
      </c>
    </row>
    <row r="33" spans="1:10" x14ac:dyDescent="0.3">
      <c r="A33" s="43" t="str">
        <f>Steel_data_for_clustering!A14</f>
        <v>AISI 1340 Steel</v>
      </c>
      <c r="B33" s="43" t="str">
        <f>Steel_data_for_clustering!B14</f>
        <v>normalized</v>
      </c>
      <c r="C33" s="43">
        <f>mech_array_labeled!A14</f>
        <v>10</v>
      </c>
      <c r="D33" s="44">
        <f>mech_array_labeled!B14*mech_array_labeled!B$38+mech_array_labeled!B$37</f>
        <v>7.8701343060957969</v>
      </c>
      <c r="E33" s="45">
        <f>mech_array_labeled!C14*mech_array_labeled!C$38+mech_array_labeled!C$37</f>
        <v>248.27039318488903</v>
      </c>
      <c r="F33" s="45">
        <f>mech_array_labeled!D14*mech_array_labeled!D$38+mech_array_labeled!D$37</f>
        <v>835.24179089860866</v>
      </c>
      <c r="G33" s="45">
        <f>mech_array_labeled!E14*mech_array_labeled!E$38+mech_array_labeled!E$37</f>
        <v>556.45112780162833</v>
      </c>
      <c r="H33" s="45">
        <f>mech_array_labeled!F14*mech_array_labeled!F$38+mech_array_labeled!F$37</f>
        <v>199.98322952272952</v>
      </c>
      <c r="I33" s="44">
        <f>mech_array_labeled!G14*mech_array_labeled!G$38+mech_array_labeled!G$37</f>
        <v>0.29003781955879809</v>
      </c>
      <c r="J33" s="45">
        <f>mech_array_labeled!H14*mech_array_labeled!H$38+mech_array_labeled!H$37</f>
        <v>22.048459836469007</v>
      </c>
    </row>
    <row r="34" spans="1:10" x14ac:dyDescent="0.3">
      <c r="A34" s="43" t="str">
        <f>Steel_data_for_clustering!A15</f>
        <v>AISI 1340 Steel</v>
      </c>
      <c r="B34" s="43" t="str">
        <f>Steel_data_for_clustering!B15</f>
        <v>oil quenched</v>
      </c>
      <c r="C34" s="43">
        <f>mech_array_labeled!A15</f>
        <v>10</v>
      </c>
      <c r="D34" s="44">
        <f>mech_array_labeled!B15*mech_array_labeled!B$38+mech_array_labeled!B$37</f>
        <v>7.8701343060957969</v>
      </c>
      <c r="E34" s="45">
        <f>mech_array_labeled!C15*mech_array_labeled!C$38+mech_array_labeled!C$37</f>
        <v>285.0889826538147</v>
      </c>
      <c r="F34" s="45">
        <f>mech_array_labeled!D15*mech_array_labeled!D$38+mech_array_labeled!D$37</f>
        <v>952.12787672266711</v>
      </c>
      <c r="G34" s="45">
        <f>mech_array_labeled!E15*mech_array_labeled!E$38+mech_array_labeled!E$37</f>
        <v>833.63566965428595</v>
      </c>
      <c r="H34" s="45">
        <f>mech_array_labeled!F15*mech_array_labeled!F$38+mech_array_labeled!F$37</f>
        <v>199.98322952272952</v>
      </c>
      <c r="I34" s="44">
        <f>mech_array_labeled!G15*mech_array_labeled!G$38+mech_array_labeled!G$37</f>
        <v>0.29003781955879809</v>
      </c>
      <c r="J34" s="45">
        <f>mech_array_labeled!H15*mech_array_labeled!H$38+mech_array_labeled!H$37</f>
        <v>19.163300115900533</v>
      </c>
    </row>
    <row r="35" spans="1:10" x14ac:dyDescent="0.3">
      <c r="A35" s="47" t="str">
        <f>Steel_data_for_clustering!A16</f>
        <v>AISI 1340 Steel</v>
      </c>
      <c r="B35" s="47" t="str">
        <f>Steel_data_for_clustering!B16</f>
        <v>annealed</v>
      </c>
      <c r="C35" s="47">
        <f>mech_array_labeled!A16</f>
        <v>10</v>
      </c>
      <c r="D35" s="48">
        <f>mech_array_labeled!B16*mech_array_labeled!B$38+mech_array_labeled!B$37</f>
        <v>7.8701343060957969</v>
      </c>
      <c r="E35" s="49">
        <f>mech_array_labeled!C16*mech_array_labeled!C$38+mech_array_labeled!C$37</f>
        <v>207.06863830299605</v>
      </c>
      <c r="F35" s="49">
        <f>mech_array_labeled!D16*mech_array_labeled!D$38+mech_array_labeled!D$37</f>
        <v>702.56028807129906</v>
      </c>
      <c r="G35" s="49">
        <f>mech_array_labeled!E16*mech_array_labeled!E$38+mech_array_labeled!E$37</f>
        <v>433.97423721557027</v>
      </c>
      <c r="H35" s="49">
        <f>mech_array_labeled!F16*mech_array_labeled!F$38+mech_array_labeled!F$37</f>
        <v>199.98322952272952</v>
      </c>
      <c r="I35" s="48">
        <f>mech_array_labeled!G16*mech_array_labeled!G$38+mech_array_labeled!G$37</f>
        <v>0.29003781955879809</v>
      </c>
      <c r="J35" s="49">
        <f>mech_array_labeled!H16*mech_array_labeled!H$38+mech_array_labeled!H$37</f>
        <v>25.51065150115117</v>
      </c>
    </row>
    <row r="36" spans="1:10" x14ac:dyDescent="0.3">
      <c r="E36" s="77"/>
      <c r="F36" s="77"/>
      <c r="G36" s="77"/>
      <c r="H36" s="77"/>
      <c r="J36" s="78"/>
    </row>
  </sheetData>
  <sortState xmlns:xlrd2="http://schemas.microsoft.com/office/spreadsheetml/2017/richdata2" ref="A2:J36">
    <sortCondition ref="C2:C3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B94-8980-4975-918A-40C6651A9A63}">
  <dimension ref="A1:F35"/>
  <sheetViews>
    <sheetView workbookViewId="0">
      <selection activeCell="B10" sqref="B10"/>
    </sheetView>
  </sheetViews>
  <sheetFormatPr defaultRowHeight="14.4" x14ac:dyDescent="0.3"/>
  <cols>
    <col min="1" max="1" width="21.109375" customWidth="1"/>
    <col min="2" max="2" width="18.88671875" customWidth="1"/>
    <col min="3" max="3" width="7.5546875" customWidth="1"/>
    <col min="4" max="4" width="12.109375" style="10" customWidth="1"/>
    <col min="5" max="5" width="13.44140625" style="9" customWidth="1"/>
    <col min="6" max="6" width="17.21875" style="10" customWidth="1"/>
  </cols>
  <sheetData>
    <row r="1" spans="1:6" ht="28.8" x14ac:dyDescent="0.3">
      <c r="A1" s="46"/>
      <c r="B1" s="46"/>
      <c r="C1" s="81" t="s">
        <v>50</v>
      </c>
      <c r="D1" s="82" t="str">
        <f>Steel_data_for_clustering!J1</f>
        <v>Thermal Conductivity</v>
      </c>
      <c r="E1" s="82" t="str">
        <f>Steel_data_for_clustering!K1</f>
        <v>Specific Heat Capacity</v>
      </c>
      <c r="F1" s="82" t="str">
        <f>Steel_data_for_clustering!L1</f>
        <v>Coefficient of Thermal Expansion</v>
      </c>
    </row>
    <row r="2" spans="1:6" x14ac:dyDescent="0.3">
      <c r="A2" s="16" t="str">
        <f>Steel_data_for_clustering!A2</f>
        <v>AISI 1006 Steel</v>
      </c>
      <c r="B2" s="16" t="str">
        <f>Steel_data_for_clustering!B2</f>
        <v>cold drawn</v>
      </c>
      <c r="C2" s="16">
        <f>therm_array_labeled!A2</f>
        <v>0</v>
      </c>
      <c r="D2" s="51">
        <f>therm_array_labeled!B2*therm_array_labeled!B$38+therm_array_labeled!B$37</f>
        <v>51.94467068293747</v>
      </c>
      <c r="E2" s="52">
        <f>therm_array_labeled!C2*therm_array_labeled!C$38+therm_array_labeled!C$37</f>
        <v>0.48099455057818141</v>
      </c>
      <c r="F2" s="51">
        <f>therm_array_labeled!D2*therm_array_labeled!D$38+therm_array_labeled!D$37</f>
        <v>12.600396878947443</v>
      </c>
    </row>
    <row r="3" spans="1:6" x14ac:dyDescent="0.3">
      <c r="A3" s="16" t="str">
        <f>Steel_data_for_clustering!A3</f>
        <v>AISI 1006 Steel</v>
      </c>
      <c r="B3" s="16" t="str">
        <f>Steel_data_for_clustering!B3</f>
        <v>hot rolled</v>
      </c>
      <c r="C3" s="16">
        <f>therm_array_labeled!A3</f>
        <v>0</v>
      </c>
      <c r="D3" s="51">
        <f>therm_array_labeled!B3*therm_array_labeled!B$38+therm_array_labeled!B$37</f>
        <v>51.94467068293747</v>
      </c>
      <c r="E3" s="52">
        <f>therm_array_labeled!C3*therm_array_labeled!C$38+therm_array_labeled!C$37</f>
        <v>0.48099455057818141</v>
      </c>
      <c r="F3" s="51">
        <f>therm_array_labeled!D3*therm_array_labeled!D$38+therm_array_labeled!D$37</f>
        <v>12.600396878947443</v>
      </c>
    </row>
    <row r="4" spans="1:6" x14ac:dyDescent="0.3">
      <c r="A4" s="16" t="str">
        <f>Steel_data_for_clustering!A4</f>
        <v>AISI 1020 Steel</v>
      </c>
      <c r="B4" s="16" t="str">
        <f>Steel_data_for_clustering!B4</f>
        <v>cold rolled</v>
      </c>
      <c r="C4" s="16">
        <f>therm_array_labeled!A4</f>
        <v>0</v>
      </c>
      <c r="D4" s="51">
        <f>therm_array_labeled!B4*therm_array_labeled!B$38+therm_array_labeled!B$37</f>
        <v>51.94467068293747</v>
      </c>
      <c r="E4" s="52">
        <f>therm_array_labeled!C4*therm_array_labeled!C$38+therm_array_labeled!C$37</f>
        <v>0.48599636390355549</v>
      </c>
      <c r="F4" s="51">
        <f>therm_array_labeled!D4*therm_array_labeled!D$38+therm_array_labeled!D$37</f>
        <v>11.700903759653153</v>
      </c>
    </row>
    <row r="5" spans="1:6" x14ac:dyDescent="0.3">
      <c r="A5" s="16" t="str">
        <f>Steel_data_for_clustering!A5</f>
        <v>AISI 1020 Steel</v>
      </c>
      <c r="B5" s="16" t="str">
        <f>Steel_data_for_clustering!B5</f>
        <v>normalized</v>
      </c>
      <c r="C5" s="16">
        <f>therm_array_labeled!A5</f>
        <v>0</v>
      </c>
      <c r="D5" s="51">
        <f>therm_array_labeled!B5*therm_array_labeled!B$38+therm_array_labeled!B$37</f>
        <v>51.94467068293747</v>
      </c>
      <c r="E5" s="52">
        <f>therm_array_labeled!C5*therm_array_labeled!C$38+therm_array_labeled!C$37</f>
        <v>0.48599636390355549</v>
      </c>
      <c r="F5" s="51">
        <f>therm_array_labeled!D5*therm_array_labeled!D$38+therm_array_labeled!D$37</f>
        <v>11.700903759653153</v>
      </c>
    </row>
    <row r="6" spans="1:6" x14ac:dyDescent="0.3">
      <c r="A6" s="16" t="str">
        <f>Steel_data_for_clustering!A6</f>
        <v>AISI 1020 Steel</v>
      </c>
      <c r="B6" s="16" t="str">
        <f>Steel_data_for_clustering!B6</f>
        <v>annealed</v>
      </c>
      <c r="C6" s="16">
        <f>therm_array_labeled!A6</f>
        <v>0</v>
      </c>
      <c r="D6" s="51">
        <f>therm_array_labeled!B6*therm_array_labeled!B$38+therm_array_labeled!B$37</f>
        <v>51.94467068293747</v>
      </c>
      <c r="E6" s="52">
        <f>therm_array_labeled!C6*therm_array_labeled!C$38+therm_array_labeled!C$37</f>
        <v>0.48599636390355549</v>
      </c>
      <c r="F6" s="51">
        <f>therm_array_labeled!D6*therm_array_labeled!D$38+therm_array_labeled!D$37</f>
        <v>11.700903759653153</v>
      </c>
    </row>
    <row r="7" spans="1:6" x14ac:dyDescent="0.3">
      <c r="A7" s="16" t="str">
        <f>Steel_data_for_clustering!A7</f>
        <v>AISI 1040 Steel</v>
      </c>
      <c r="B7" s="16" t="str">
        <f>Steel_data_for_clustering!B7</f>
        <v>cold drawn</v>
      </c>
      <c r="C7" s="16">
        <f>therm_array_labeled!A7</f>
        <v>0</v>
      </c>
      <c r="D7" s="51">
        <f>therm_array_labeled!B7*therm_array_labeled!B$38+therm_array_labeled!B$37</f>
        <v>51.94467068293747</v>
      </c>
      <c r="E7" s="52">
        <f>therm_array_labeled!C7*therm_array_labeled!C$38+therm_array_labeled!C$37</f>
        <v>0.48599636390355549</v>
      </c>
      <c r="F7" s="51">
        <f>therm_array_labeled!D7*therm_array_labeled!D$38+therm_array_labeled!D$37</f>
        <v>11.306389233646886</v>
      </c>
    </row>
    <row r="8" spans="1:6" x14ac:dyDescent="0.3">
      <c r="A8" s="16" t="str">
        <f>Steel_data_for_clustering!A8</f>
        <v>AISI 1040 Steel</v>
      </c>
      <c r="B8" s="16" t="str">
        <f>Steel_data_for_clustering!B8</f>
        <v>annealed</v>
      </c>
      <c r="C8" s="16">
        <f>therm_array_labeled!A8</f>
        <v>0</v>
      </c>
      <c r="D8" s="51">
        <f>therm_array_labeled!B8*therm_array_labeled!B$38+therm_array_labeled!B$37</f>
        <v>51.94467068293747</v>
      </c>
      <c r="E8" s="52">
        <f>therm_array_labeled!C8*therm_array_labeled!C$38+therm_array_labeled!C$37</f>
        <v>0.48599636390355549</v>
      </c>
      <c r="F8" s="51">
        <f>therm_array_labeled!D8*therm_array_labeled!D$38+therm_array_labeled!D$37</f>
        <v>11.306389233646886</v>
      </c>
    </row>
    <row r="9" spans="1:6" x14ac:dyDescent="0.3">
      <c r="A9" s="16" t="str">
        <f>Steel_data_for_clustering!A9</f>
        <v>AISI 1040 Steel</v>
      </c>
      <c r="B9" s="16" t="str">
        <f>Steel_data_for_clustering!B9</f>
        <v>hot rolled</v>
      </c>
      <c r="C9" s="16">
        <f>therm_array_labeled!A9</f>
        <v>0</v>
      </c>
      <c r="D9" s="51">
        <f>therm_array_labeled!B9*therm_array_labeled!B$38+therm_array_labeled!B$37</f>
        <v>51.94467068293747</v>
      </c>
      <c r="E9" s="52">
        <f>therm_array_labeled!C9*therm_array_labeled!C$38+therm_array_labeled!C$37</f>
        <v>0.48599636390355549</v>
      </c>
      <c r="F9" s="51">
        <f>therm_array_labeled!D9*therm_array_labeled!D$38+therm_array_labeled!D$37</f>
        <v>11.306389233646886</v>
      </c>
    </row>
    <row r="10" spans="1:6" x14ac:dyDescent="0.3">
      <c r="A10" s="16" t="str">
        <f>Steel_data_for_clustering!A10</f>
        <v>AISI 1040 Steel</v>
      </c>
      <c r="B10" s="16" t="str">
        <f>Steel_data_for_clustering!B10</f>
        <v>normalized</v>
      </c>
      <c r="C10" s="16">
        <f>therm_array_labeled!A10</f>
        <v>0</v>
      </c>
      <c r="D10" s="51">
        <f>therm_array_labeled!B10*therm_array_labeled!B$38+therm_array_labeled!B$37</f>
        <v>51.94467068293747</v>
      </c>
      <c r="E10" s="52">
        <f>therm_array_labeled!C10*therm_array_labeled!C$38+therm_array_labeled!C$37</f>
        <v>0.48599636390355549</v>
      </c>
      <c r="F10" s="51">
        <f>therm_array_labeled!D10*therm_array_labeled!D$38+therm_array_labeled!D$37</f>
        <v>11.306389233646886</v>
      </c>
    </row>
    <row r="11" spans="1:6" x14ac:dyDescent="0.3">
      <c r="A11" s="19" t="str">
        <f>Steel_data_for_clustering!A31</f>
        <v>Stainless Steel 302</v>
      </c>
      <c r="B11" s="19" t="str">
        <f>Steel_data_for_clustering!B31</f>
        <v>25% hardened</v>
      </c>
      <c r="C11" s="19">
        <f>therm_array_labeled!A31</f>
        <v>1</v>
      </c>
      <c r="D11" s="53">
        <f>therm_array_labeled!B31*therm_array_labeled!B$38+therm_array_labeled!B$37</f>
        <v>16.17360350206512</v>
      </c>
      <c r="E11" s="54">
        <f>therm_array_labeled!C31*therm_array_labeled!C$38+therm_array_labeled!C$37</f>
        <v>0.49994879054801994</v>
      </c>
      <c r="F11" s="53">
        <f>therm_array_labeled!D31*therm_array_labeled!D$38+therm_array_labeled!D$37</f>
        <v>17.192545961660393</v>
      </c>
    </row>
    <row r="12" spans="1:6" x14ac:dyDescent="0.3">
      <c r="A12" s="19" t="str">
        <f>Steel_data_for_clustering!A32</f>
        <v>Stainless Steel 302</v>
      </c>
      <c r="B12" s="19" t="str">
        <f>Steel_data_for_clustering!B32</f>
        <v>annealed</v>
      </c>
      <c r="C12" s="19">
        <f>therm_array_labeled!A32</f>
        <v>1</v>
      </c>
      <c r="D12" s="53">
        <f>therm_array_labeled!B32*therm_array_labeled!B$38+therm_array_labeled!B$37</f>
        <v>16.17360350206512</v>
      </c>
      <c r="E12" s="54">
        <f>therm_array_labeled!C32*therm_array_labeled!C$38+therm_array_labeled!C$37</f>
        <v>0.49994879054801994</v>
      </c>
      <c r="F12" s="53">
        <f>therm_array_labeled!D32*therm_array_labeled!D$38+therm_array_labeled!D$37</f>
        <v>17.192545961660393</v>
      </c>
    </row>
    <row r="13" spans="1:6" x14ac:dyDescent="0.3">
      <c r="A13" s="19" t="str">
        <f>Steel_data_for_clustering!A33</f>
        <v>Stainless Steel 316</v>
      </c>
      <c r="B13" s="19" t="str">
        <f>Steel_data_for_clustering!B33</f>
        <v>annealed</v>
      </c>
      <c r="C13" s="19">
        <f>therm_array_labeled!A33</f>
        <v>1</v>
      </c>
      <c r="D13" s="53">
        <f>therm_array_labeled!B33*therm_array_labeled!B$38+therm_array_labeled!B$37</f>
        <v>16.300003032739582</v>
      </c>
      <c r="E13" s="54">
        <f>therm_array_labeled!C33*therm_array_labeled!C$38+therm_array_labeled!C$37</f>
        <v>0.49994879054801994</v>
      </c>
      <c r="F13" s="53">
        <f>therm_array_labeled!D33*therm_array_labeled!D$38+therm_array_labeled!D$37</f>
        <v>15.99322180260134</v>
      </c>
    </row>
    <row r="14" spans="1:6" x14ac:dyDescent="0.3">
      <c r="A14" s="25" t="str">
        <f>Steel_data_for_clustering!A29</f>
        <v>Stainless Steel 17-7 PH</v>
      </c>
      <c r="B14" s="25" t="str">
        <f>Steel_data_for_clustering!B29</f>
        <v>cold rolled</v>
      </c>
      <c r="C14" s="25">
        <f>therm_array_labeled!A29</f>
        <v>2</v>
      </c>
      <c r="D14" s="55">
        <f>therm_array_labeled!B29*therm_array_labeled!B$38+therm_array_labeled!B$37</f>
        <v>16.42640256341404</v>
      </c>
      <c r="E14" s="56">
        <f>therm_array_labeled!C29*therm_array_labeled!C$38+therm_array_labeled!C$37</f>
        <v>0.4599342839450275</v>
      </c>
      <c r="F14" s="55">
        <f>therm_array_labeled!D29*therm_array_labeled!D$38+therm_array_labeled!D$37</f>
        <v>11.006558193882123</v>
      </c>
    </row>
    <row r="15" spans="1:6" x14ac:dyDescent="0.3">
      <c r="A15" s="25" t="str">
        <f>Steel_data_for_clustering!A30</f>
        <v>Stainless Steel 17-7 PH</v>
      </c>
      <c r="B15" s="25" t="str">
        <f>Steel_data_for_clustering!B30</f>
        <v>precipitation hardened</v>
      </c>
      <c r="C15" s="25">
        <f>therm_array_labeled!A30</f>
        <v>2</v>
      </c>
      <c r="D15" s="55">
        <f>therm_array_labeled!B30*therm_array_labeled!B$38+therm_array_labeled!B$37</f>
        <v>16.42640256341404</v>
      </c>
      <c r="E15" s="56">
        <f>therm_array_labeled!C30*therm_array_labeled!C$38+therm_array_labeled!C$37</f>
        <v>0.4599342839450275</v>
      </c>
      <c r="F15" s="55">
        <f>therm_array_labeled!D30*therm_array_labeled!D$38+therm_array_labeled!D$37</f>
        <v>11.006558193882123</v>
      </c>
    </row>
    <row r="16" spans="1:6" x14ac:dyDescent="0.3">
      <c r="A16" s="25" t="str">
        <f>Steel_data_for_clustering!A34</f>
        <v>Stainless Steel 405</v>
      </c>
      <c r="B16" s="25" t="str">
        <f>Steel_data_for_clustering!B34</f>
        <v>annealed</v>
      </c>
      <c r="C16" s="25">
        <f>therm_array_labeled!A34</f>
        <v>2</v>
      </c>
      <c r="D16" s="55">
        <f>therm_array_labeled!B34*therm_array_labeled!B$38+therm_array_labeled!B$37</f>
        <v>27.043963140068733</v>
      </c>
      <c r="E16" s="56">
        <f>therm_array_labeled!C34*therm_array_labeled!C$38+therm_array_labeled!C$37</f>
        <v>0.4599342839450275</v>
      </c>
      <c r="F16" s="55">
        <f>therm_array_labeled!D34*therm_array_labeled!D$38+therm_array_labeled!D$37</f>
        <v>10.801410640358865</v>
      </c>
    </row>
    <row r="17" spans="1:6" x14ac:dyDescent="0.3">
      <c r="A17" s="25" t="str">
        <f>Steel_data_for_clustering!A35</f>
        <v>Stainless Steel 434</v>
      </c>
      <c r="B17" s="25" t="str">
        <f>Steel_data_for_clustering!B35</f>
        <v>annealed</v>
      </c>
      <c r="C17" s="25">
        <f>therm_array_labeled!A35</f>
        <v>2</v>
      </c>
      <c r="D17" s="55">
        <f>therm_array_labeled!B35*therm_array_labeled!B$38+therm_array_labeled!B$37</f>
        <v>26.159166425347507</v>
      </c>
      <c r="E17" s="56">
        <f>therm_array_labeled!C35*therm_array_labeled!C$38+therm_array_labeled!C$37</f>
        <v>0.4599342839450275</v>
      </c>
      <c r="F17" s="55">
        <f>therm_array_labeled!D35*therm_array_labeled!D$38+therm_array_labeled!D$37</f>
        <v>10.406896114352598</v>
      </c>
    </row>
    <row r="18" spans="1:6" x14ac:dyDescent="0.3">
      <c r="A18" s="28" t="str">
        <f>Steel_data_for_clustering!A17</f>
        <v>AISI 4140 Steel</v>
      </c>
      <c r="B18" s="28" t="str">
        <f>Steel_data_for_clustering!B17</f>
        <v>normalized</v>
      </c>
      <c r="C18" s="28">
        <f>therm_array_labeled!A17</f>
        <v>3</v>
      </c>
      <c r="D18" s="57">
        <f>therm_array_labeled!B17*therm_array_labeled!B$38+therm_array_labeled!B$37</f>
        <v>42.591105413027385</v>
      </c>
      <c r="E18" s="58">
        <f>therm_array_labeled!C17*therm_array_labeled!C$38+therm_array_labeled!C$37</f>
        <v>0.47296532392429153</v>
      </c>
      <c r="F18" s="57">
        <f>therm_array_labeled!D17*therm_array_labeled!D$38+therm_array_labeled!D$37</f>
        <v>12.205882352941176</v>
      </c>
    </row>
    <row r="19" spans="1:6" x14ac:dyDescent="0.3">
      <c r="A19" s="28" t="str">
        <f>Steel_data_for_clustering!A18</f>
        <v>AISI 4140 Steel</v>
      </c>
      <c r="B19" s="28" t="str">
        <f>Steel_data_for_clustering!B18</f>
        <v>oil quenched</v>
      </c>
      <c r="C19" s="28">
        <f>therm_array_labeled!A18</f>
        <v>3</v>
      </c>
      <c r="D19" s="57">
        <f>therm_array_labeled!B18*therm_array_labeled!B$38+therm_array_labeled!B$37</f>
        <v>42.591105413027385</v>
      </c>
      <c r="E19" s="58">
        <f>therm_array_labeled!C18*therm_array_labeled!C$38+therm_array_labeled!C$37</f>
        <v>0.47296532392429153</v>
      </c>
      <c r="F19" s="57">
        <f>therm_array_labeled!D18*therm_array_labeled!D$38+therm_array_labeled!D$37</f>
        <v>12.205882352941176</v>
      </c>
    </row>
    <row r="20" spans="1:6" x14ac:dyDescent="0.3">
      <c r="A20" s="28" t="str">
        <f>Steel_data_for_clustering!A19</f>
        <v>AISI 4140 Steel</v>
      </c>
      <c r="B20" s="28" t="str">
        <f>Steel_data_for_clustering!B19</f>
        <v>annealed</v>
      </c>
      <c r="C20" s="28">
        <f>therm_array_labeled!A19</f>
        <v>3</v>
      </c>
      <c r="D20" s="57">
        <f>therm_array_labeled!B19*therm_array_labeled!B$38+therm_array_labeled!B$37</f>
        <v>42.591105413027385</v>
      </c>
      <c r="E20" s="58">
        <f>therm_array_labeled!C19*therm_array_labeled!C$38+therm_array_labeled!C$37</f>
        <v>0.47296532392429153</v>
      </c>
      <c r="F20" s="57">
        <f>therm_array_labeled!D19*therm_array_labeled!D$38+therm_array_labeled!D$37</f>
        <v>12.205882352941176</v>
      </c>
    </row>
    <row r="21" spans="1:6" x14ac:dyDescent="0.3">
      <c r="A21" s="28" t="str">
        <f>Steel_data_for_clustering!A20</f>
        <v>AISI 4340 Steel</v>
      </c>
      <c r="B21" s="28" t="str">
        <f>Steel_data_for_clustering!B20</f>
        <v>normalized</v>
      </c>
      <c r="C21" s="28">
        <f>therm_array_labeled!A20</f>
        <v>3</v>
      </c>
      <c r="D21" s="57">
        <f>therm_array_labeled!B20*therm_array_labeled!B$38+therm_array_labeled!B$37</f>
        <v>44.487098373144292</v>
      </c>
      <c r="E21" s="58">
        <f>therm_array_labeled!C20*therm_array_labeled!C$38+therm_array_labeled!C$37</f>
        <v>0.47493972392114969</v>
      </c>
      <c r="F21" s="57">
        <f>therm_array_labeled!D20*therm_array_labeled!D$38+therm_array_labeled!D$37</f>
        <v>12.30056583918268</v>
      </c>
    </row>
    <row r="22" spans="1:6" x14ac:dyDescent="0.3">
      <c r="A22" s="28" t="str">
        <f>Steel_data_for_clustering!A21</f>
        <v>AISI 4340 Steel</v>
      </c>
      <c r="B22" s="28" t="str">
        <f>Steel_data_for_clustering!B21</f>
        <v>annealed</v>
      </c>
      <c r="C22" s="28">
        <f>therm_array_labeled!A21</f>
        <v>3</v>
      </c>
      <c r="D22" s="57">
        <f>therm_array_labeled!B21*therm_array_labeled!B$38+therm_array_labeled!B$37</f>
        <v>44.487098373144292</v>
      </c>
      <c r="E22" s="58">
        <f>therm_array_labeled!C21*therm_array_labeled!C$38+therm_array_labeled!C$37</f>
        <v>0.47493972392114969</v>
      </c>
      <c r="F22" s="57">
        <f>therm_array_labeled!D21*therm_array_labeled!D$38+therm_array_labeled!D$37</f>
        <v>12.30056583918268</v>
      </c>
    </row>
    <row r="23" spans="1:6" x14ac:dyDescent="0.3">
      <c r="A23" s="28" t="str">
        <f>Steel_data_for_clustering!A22</f>
        <v>AISI 4340 Steel</v>
      </c>
      <c r="B23" s="28" t="str">
        <f>Steel_data_for_clustering!B22</f>
        <v>oil quenched</v>
      </c>
      <c r="C23" s="28">
        <f>therm_array_labeled!A22</f>
        <v>3</v>
      </c>
      <c r="D23" s="57">
        <f>therm_array_labeled!B22*therm_array_labeled!B$38+therm_array_labeled!B$37</f>
        <v>44.487098373144292</v>
      </c>
      <c r="E23" s="58">
        <f>therm_array_labeled!C22*therm_array_labeled!C$38+therm_array_labeled!C$37</f>
        <v>0.47493972392114969</v>
      </c>
      <c r="F23" s="57">
        <f>therm_array_labeled!D22*therm_array_labeled!D$38+therm_array_labeled!D$37</f>
        <v>12.30056583918268</v>
      </c>
    </row>
    <row r="24" spans="1:6" x14ac:dyDescent="0.3">
      <c r="A24" s="28" t="str">
        <f>Steel_data_for_clustering!A26</f>
        <v>AISI 8630 Steel</v>
      </c>
      <c r="B24" s="28" t="str">
        <f>Steel_data_for_clustering!B26</f>
        <v>annealed</v>
      </c>
      <c r="C24" s="28">
        <f>therm_array_labeled!A26</f>
        <v>3</v>
      </c>
      <c r="D24" s="57">
        <f>therm_array_labeled!B26*therm_array_labeled!B$38+therm_array_labeled!B$37</f>
        <v>46.635890394610122</v>
      </c>
      <c r="E24" s="58">
        <f>therm_array_labeled!C26*therm_array_labeled!C$38+therm_array_labeled!C$37</f>
        <v>0.47493972392114969</v>
      </c>
      <c r="F24" s="57">
        <f>therm_array_labeled!D26*therm_array_labeled!D$38+therm_array_labeled!D$37</f>
        <v>12.205882352941176</v>
      </c>
    </row>
    <row r="25" spans="1:6" x14ac:dyDescent="0.3">
      <c r="A25" s="28" t="str">
        <f>Steel_data_for_clustering!A27</f>
        <v>AISI 8630 Steel</v>
      </c>
      <c r="B25" s="28" t="str">
        <f>Steel_data_for_clustering!B27</f>
        <v>normalized</v>
      </c>
      <c r="C25" s="28">
        <f>therm_array_labeled!A27</f>
        <v>3</v>
      </c>
      <c r="D25" s="57">
        <f>therm_array_labeled!B27*therm_array_labeled!B$38+therm_array_labeled!B$37</f>
        <v>46.635890394610122</v>
      </c>
      <c r="E25" s="58">
        <f>therm_array_labeled!C27*therm_array_labeled!C$38+therm_array_labeled!C$37</f>
        <v>0.47493972392114969</v>
      </c>
      <c r="F25" s="57">
        <f>therm_array_labeled!D27*therm_array_labeled!D$38+therm_array_labeled!D$37</f>
        <v>12.205882352941176</v>
      </c>
    </row>
    <row r="26" spans="1:6" x14ac:dyDescent="0.3">
      <c r="A26" s="28" t="str">
        <f>Steel_data_for_clustering!A28</f>
        <v>AISI 8630 Steel</v>
      </c>
      <c r="B26" s="28" t="str">
        <f>Steel_data_for_clustering!B28</f>
        <v>water quenched</v>
      </c>
      <c r="C26" s="28">
        <f>therm_array_labeled!A28</f>
        <v>3</v>
      </c>
      <c r="D26" s="57">
        <f>therm_array_labeled!B28*therm_array_labeled!B$38+therm_array_labeled!B$37</f>
        <v>46.635890394610122</v>
      </c>
      <c r="E26" s="58">
        <f>therm_array_labeled!C28*therm_array_labeled!C$38+therm_array_labeled!C$37</f>
        <v>0.47493972392114969</v>
      </c>
      <c r="F26" s="57">
        <f>therm_array_labeled!D28*therm_array_labeled!D$38+therm_array_labeled!D$37</f>
        <v>12.205882352941176</v>
      </c>
    </row>
    <row r="27" spans="1:6" x14ac:dyDescent="0.3">
      <c r="A27" s="34" t="str">
        <f>Steel_data_for_clustering!A11</f>
        <v>AISI 1090 Steel</v>
      </c>
      <c r="B27" s="34" t="str">
        <f>Steel_data_for_clustering!B11</f>
        <v>hot rolled</v>
      </c>
      <c r="C27" s="34">
        <f>therm_array_labeled!A11</f>
        <v>4</v>
      </c>
      <c r="D27" s="59">
        <f>therm_array_labeled!B11*therm_array_labeled!B$38+therm_array_labeled!B$37</f>
        <v>51.94467068293747</v>
      </c>
      <c r="E27" s="60">
        <f>therm_array_labeled!C11*therm_array_labeled!C$38+therm_array_labeled!C$37</f>
        <v>0.472043937259091</v>
      </c>
      <c r="F27" s="59">
        <f>therm_array_labeled!D11*therm_array_labeled!D$38+therm_array_labeled!D$37</f>
        <v>11.495756206129895</v>
      </c>
    </row>
    <row r="28" spans="1:6" x14ac:dyDescent="0.3">
      <c r="A28" s="34" t="str">
        <f>Steel_data_for_clustering!A12</f>
        <v>AISI 1095 Steel</v>
      </c>
      <c r="B28" s="34" t="str">
        <f>Steel_data_for_clustering!B12</f>
        <v>annealed</v>
      </c>
      <c r="C28" s="34">
        <f>therm_array_labeled!A12</f>
        <v>4</v>
      </c>
      <c r="D28" s="59">
        <f>therm_array_labeled!B12*therm_array_labeled!B$38+therm_array_labeled!B$37</f>
        <v>49.79587866147164</v>
      </c>
      <c r="E28" s="60">
        <f>therm_array_labeled!C12*therm_array_labeled!C$38+therm_array_labeled!C$37</f>
        <v>0.46098729727668519</v>
      </c>
      <c r="F28" s="59">
        <f>therm_array_labeled!D12*therm_array_labeled!D$38+therm_array_labeled!D$37</f>
        <v>11.006558193882123</v>
      </c>
    </row>
    <row r="29" spans="1:6" x14ac:dyDescent="0.3">
      <c r="A29" s="34" t="str">
        <f>Steel_data_for_clustering!A13</f>
        <v>AISI 1095 Steel</v>
      </c>
      <c r="B29" s="34" t="str">
        <f>Steel_data_for_clustering!B13</f>
        <v>normalized</v>
      </c>
      <c r="C29" s="34">
        <f>therm_array_labeled!A13</f>
        <v>4</v>
      </c>
      <c r="D29" s="59">
        <f>therm_array_labeled!B13*therm_array_labeled!B$38+therm_array_labeled!B$37</f>
        <v>49.79587866147164</v>
      </c>
      <c r="E29" s="60">
        <f>therm_array_labeled!C13*therm_array_labeled!C$38+therm_array_labeled!C$37</f>
        <v>0.46098729727668519</v>
      </c>
      <c r="F29" s="59">
        <f>therm_array_labeled!D13*therm_array_labeled!D$38+therm_array_labeled!D$37</f>
        <v>11.006558193882123</v>
      </c>
    </row>
    <row r="30" spans="1:6" x14ac:dyDescent="0.3">
      <c r="A30" s="34" t="str">
        <f>Steel_data_for_clustering!A14</f>
        <v>AISI 1340 Steel</v>
      </c>
      <c r="B30" s="34" t="str">
        <f>Steel_data_for_clustering!B14</f>
        <v>normalized</v>
      </c>
      <c r="C30" s="34">
        <f>therm_array_labeled!A14</f>
        <v>4</v>
      </c>
      <c r="D30" s="59">
        <f>therm_array_labeled!B14*therm_array_labeled!B$38+therm_array_labeled!B$37</f>
        <v>51.94467068293747</v>
      </c>
      <c r="E30" s="60">
        <f>therm_array_labeled!C14*therm_array_labeled!C$38+therm_array_labeled!C$37</f>
        <v>0.472043937259091</v>
      </c>
      <c r="F30" s="59">
        <f>therm_array_labeled!D14*therm_array_labeled!D$38+therm_array_labeled!D$37</f>
        <v>11.495756206129895</v>
      </c>
    </row>
    <row r="31" spans="1:6" x14ac:dyDescent="0.3">
      <c r="A31" s="34" t="str">
        <f>Steel_data_for_clustering!A15</f>
        <v>AISI 1340 Steel</v>
      </c>
      <c r="B31" s="34" t="str">
        <f>Steel_data_for_clustering!B15</f>
        <v>oil quenched</v>
      </c>
      <c r="C31" s="34">
        <f>therm_array_labeled!A15</f>
        <v>4</v>
      </c>
      <c r="D31" s="59">
        <f>therm_array_labeled!B15*therm_array_labeled!B$38+therm_array_labeled!B$37</f>
        <v>51.94467068293747</v>
      </c>
      <c r="E31" s="60">
        <f>therm_array_labeled!C15*therm_array_labeled!C$38+therm_array_labeled!C$37</f>
        <v>0.472043937259091</v>
      </c>
      <c r="F31" s="59">
        <f>therm_array_labeled!D15*therm_array_labeled!D$38+therm_array_labeled!D$37</f>
        <v>11.495756206129895</v>
      </c>
    </row>
    <row r="32" spans="1:6" x14ac:dyDescent="0.3">
      <c r="A32" s="34" t="str">
        <f>Steel_data_for_clustering!A16</f>
        <v>AISI 1340 Steel</v>
      </c>
      <c r="B32" s="34" t="str">
        <f>Steel_data_for_clustering!B16</f>
        <v>annealed</v>
      </c>
      <c r="C32" s="34">
        <f>therm_array_labeled!A16</f>
        <v>4</v>
      </c>
      <c r="D32" s="59">
        <f>therm_array_labeled!B16*therm_array_labeled!B$38+therm_array_labeled!B$37</f>
        <v>51.94467068293747</v>
      </c>
      <c r="E32" s="60">
        <f>therm_array_labeled!C16*therm_array_labeled!C$38+therm_array_labeled!C$37</f>
        <v>0.472043937259091</v>
      </c>
      <c r="F32" s="59">
        <f>therm_array_labeled!D16*therm_array_labeled!D$38+therm_array_labeled!D$37</f>
        <v>11.495756206129895</v>
      </c>
    </row>
    <row r="33" spans="1:6" x14ac:dyDescent="0.3">
      <c r="A33" s="40" t="str">
        <f>Steel_data_for_clustering!A23</f>
        <v>AISI 5140 Steel</v>
      </c>
      <c r="B33" s="40" t="str">
        <f>Steel_data_for_clustering!B23</f>
        <v>annealed</v>
      </c>
      <c r="C33" s="40">
        <f>therm_array_labeled!A23</f>
        <v>5</v>
      </c>
      <c r="D33" s="61">
        <f>therm_array_labeled!B23*therm_array_labeled!B$38+therm_array_labeled!B$37</f>
        <v>44.613497903818754</v>
      </c>
      <c r="E33" s="62">
        <f>therm_array_labeled!C23*therm_array_labeled!C$38+therm_array_labeled!C$37</f>
        <v>0.45203668395759478</v>
      </c>
      <c r="F33" s="61">
        <f>therm_array_labeled!D23*therm_array_labeled!D$38+therm_array_labeled!D$37</f>
        <v>12.600396878947443</v>
      </c>
    </row>
    <row r="34" spans="1:6" x14ac:dyDescent="0.3">
      <c r="A34" s="40" t="str">
        <f>Steel_data_for_clustering!A24</f>
        <v>AISI 5140 Steel</v>
      </c>
      <c r="B34" s="40" t="str">
        <f>Steel_data_for_clustering!B24</f>
        <v>normalized</v>
      </c>
      <c r="C34" s="40">
        <f>therm_array_labeled!A24</f>
        <v>5</v>
      </c>
      <c r="D34" s="61">
        <f>therm_array_labeled!B24*therm_array_labeled!B$38+therm_array_labeled!B$37</f>
        <v>44.613497903818754</v>
      </c>
      <c r="E34" s="62">
        <f>therm_array_labeled!C24*therm_array_labeled!C$38+therm_array_labeled!C$37</f>
        <v>0.45203668395759478</v>
      </c>
      <c r="F34" s="61">
        <f>therm_array_labeled!D24*therm_array_labeled!D$38+therm_array_labeled!D$37</f>
        <v>12.600396878947443</v>
      </c>
    </row>
    <row r="35" spans="1:6" x14ac:dyDescent="0.3">
      <c r="A35" s="63" t="str">
        <f>Steel_data_for_clustering!A25</f>
        <v>AISI 5140 Steel</v>
      </c>
      <c r="B35" s="63" t="str">
        <f>Steel_data_for_clustering!B25</f>
        <v>oil quenched</v>
      </c>
      <c r="C35" s="63">
        <f>therm_array_labeled!A25</f>
        <v>5</v>
      </c>
      <c r="D35" s="64">
        <f>therm_array_labeled!B25*therm_array_labeled!B$38+therm_array_labeled!B$37</f>
        <v>44.613497903818754</v>
      </c>
      <c r="E35" s="65">
        <f>therm_array_labeled!C25*therm_array_labeled!C$38+therm_array_labeled!C$37</f>
        <v>0.45203668395759478</v>
      </c>
      <c r="F35" s="64">
        <f>therm_array_labeled!D25*therm_array_labeled!D$38+therm_array_labeled!D$37</f>
        <v>12.600396878947443</v>
      </c>
    </row>
  </sheetData>
  <sortState xmlns:xlrd2="http://schemas.microsoft.com/office/spreadsheetml/2017/richdata2" ref="A2:F36">
    <sortCondition ref="C2:C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28D0-BF5C-404C-98E8-B8C9273EFDE5}">
  <dimension ref="A1:E35"/>
  <sheetViews>
    <sheetView workbookViewId="0"/>
  </sheetViews>
  <sheetFormatPr defaultRowHeight="14.4" x14ac:dyDescent="0.3"/>
  <cols>
    <col min="1" max="1" width="19.77734375" style="12" customWidth="1"/>
    <col min="2" max="2" width="15.5546875" style="12" customWidth="1"/>
    <col min="3" max="3" width="8.88671875" style="12"/>
    <col min="4" max="4" width="16.88671875" style="74" customWidth="1"/>
  </cols>
  <sheetData>
    <row r="1" spans="1:5" x14ac:dyDescent="0.3">
      <c r="A1" s="50"/>
      <c r="B1" s="50"/>
      <c r="C1" s="50" t="s">
        <v>50</v>
      </c>
      <c r="D1" s="66" t="s">
        <v>10</v>
      </c>
    </row>
    <row r="2" spans="1:5" x14ac:dyDescent="0.3">
      <c r="A2" s="16" t="str">
        <f>Steel_data_for_clustering!A2</f>
        <v>AISI 1006 Steel</v>
      </c>
      <c r="B2" s="16" t="str">
        <f>Steel_data_for_clustering!B2</f>
        <v>cold drawn</v>
      </c>
      <c r="C2" s="16">
        <f>elec_array_labeled!A2</f>
        <v>0</v>
      </c>
      <c r="D2" s="67">
        <f>Steel_data_for_clustering!M2</f>
        <v>1.7399999999999999E-5</v>
      </c>
      <c r="E2" s="11"/>
    </row>
    <row r="3" spans="1:5" x14ac:dyDescent="0.3">
      <c r="A3" s="16" t="str">
        <f>Steel_data_for_clustering!A3</f>
        <v>AISI 1006 Steel</v>
      </c>
      <c r="B3" s="16" t="str">
        <f>Steel_data_for_clustering!B3</f>
        <v>hot rolled</v>
      </c>
      <c r="C3" s="16">
        <f>elec_array_labeled!A3</f>
        <v>0</v>
      </c>
      <c r="D3" s="67">
        <f>Steel_data_for_clustering!M3</f>
        <v>1.7399999999999999E-5</v>
      </c>
      <c r="E3" s="11"/>
    </row>
    <row r="4" spans="1:5" x14ac:dyDescent="0.3">
      <c r="A4" s="16" t="str">
        <f>Steel_data_for_clustering!A4</f>
        <v>AISI 1020 Steel</v>
      </c>
      <c r="B4" s="16" t="str">
        <f>Steel_data_for_clustering!B4</f>
        <v>cold rolled</v>
      </c>
      <c r="C4" s="16">
        <f>elec_array_labeled!A4</f>
        <v>0</v>
      </c>
      <c r="D4" s="67">
        <f>Steel_data_for_clustering!M4</f>
        <v>1.59E-5</v>
      </c>
      <c r="E4" s="11"/>
    </row>
    <row r="5" spans="1:5" x14ac:dyDescent="0.3">
      <c r="A5" s="16" t="str">
        <f>Steel_data_for_clustering!A5</f>
        <v>AISI 1020 Steel</v>
      </c>
      <c r="B5" s="16" t="str">
        <f>Steel_data_for_clustering!B5</f>
        <v>normalized</v>
      </c>
      <c r="C5" s="16">
        <f>elec_array_labeled!A5</f>
        <v>0</v>
      </c>
      <c r="D5" s="67">
        <f>Steel_data_for_clustering!M5</f>
        <v>1.59E-5</v>
      </c>
      <c r="E5" s="11"/>
    </row>
    <row r="6" spans="1:5" x14ac:dyDescent="0.3">
      <c r="A6" s="16" t="str">
        <f>Steel_data_for_clustering!A6</f>
        <v>AISI 1020 Steel</v>
      </c>
      <c r="B6" s="16" t="str">
        <f>Steel_data_for_clustering!B6</f>
        <v>annealed</v>
      </c>
      <c r="C6" s="16">
        <f>elec_array_labeled!A6</f>
        <v>0</v>
      </c>
      <c r="D6" s="67">
        <f>Steel_data_for_clustering!M6</f>
        <v>1.59E-5</v>
      </c>
      <c r="E6" s="11"/>
    </row>
    <row r="7" spans="1:5" x14ac:dyDescent="0.3">
      <c r="A7" s="16" t="str">
        <f>Steel_data_for_clustering!A7</f>
        <v>AISI 1040 Steel</v>
      </c>
      <c r="B7" s="16" t="str">
        <f>Steel_data_for_clustering!B7</f>
        <v>cold drawn</v>
      </c>
      <c r="C7" s="16">
        <f>elec_array_labeled!A7</f>
        <v>0</v>
      </c>
      <c r="D7" s="67">
        <f>Steel_data_for_clustering!M7</f>
        <v>1.7099999999999999E-5</v>
      </c>
      <c r="E7" s="11"/>
    </row>
    <row r="8" spans="1:5" x14ac:dyDescent="0.3">
      <c r="A8" s="16" t="str">
        <f>Steel_data_for_clustering!A8</f>
        <v>AISI 1040 Steel</v>
      </c>
      <c r="B8" s="16" t="str">
        <f>Steel_data_for_clustering!B8</f>
        <v>annealed</v>
      </c>
      <c r="C8" s="16">
        <f>elec_array_labeled!A8</f>
        <v>0</v>
      </c>
      <c r="D8" s="67">
        <f>Steel_data_for_clustering!M8</f>
        <v>1.7099999999999999E-5</v>
      </c>
      <c r="E8" s="11"/>
    </row>
    <row r="9" spans="1:5" x14ac:dyDescent="0.3">
      <c r="A9" s="16" t="str">
        <f>Steel_data_for_clustering!A9</f>
        <v>AISI 1040 Steel</v>
      </c>
      <c r="B9" s="16" t="str">
        <f>Steel_data_for_clustering!B9</f>
        <v>hot rolled</v>
      </c>
      <c r="C9" s="16">
        <f>elec_array_labeled!A9</f>
        <v>0</v>
      </c>
      <c r="D9" s="67">
        <f>Steel_data_for_clustering!M9</f>
        <v>1.7099999999999999E-5</v>
      </c>
      <c r="E9" s="11"/>
    </row>
    <row r="10" spans="1:5" x14ac:dyDescent="0.3">
      <c r="A10" s="16" t="str">
        <f>Steel_data_for_clustering!A10</f>
        <v>AISI 1040 Steel</v>
      </c>
      <c r="B10" s="16" t="str">
        <f>Steel_data_for_clustering!B10</f>
        <v>normalized</v>
      </c>
      <c r="C10" s="16">
        <f>elec_array_labeled!A10</f>
        <v>0</v>
      </c>
      <c r="D10" s="67">
        <f>Steel_data_for_clustering!M10</f>
        <v>1.7099999999999999E-5</v>
      </c>
      <c r="E10" s="11"/>
    </row>
    <row r="11" spans="1:5" x14ac:dyDescent="0.3">
      <c r="A11" s="16" t="str">
        <f>Steel_data_for_clustering!A11</f>
        <v>AISI 1090 Steel</v>
      </c>
      <c r="B11" s="16" t="str">
        <f>Steel_data_for_clustering!B11</f>
        <v>hot rolled</v>
      </c>
      <c r="C11" s="16">
        <f>elec_array_labeled!A11</f>
        <v>0</v>
      </c>
      <c r="D11" s="67">
        <f>Steel_data_for_clustering!M11</f>
        <v>1.7399999999999999E-5</v>
      </c>
      <c r="E11" s="11"/>
    </row>
    <row r="12" spans="1:5" x14ac:dyDescent="0.3">
      <c r="A12" s="16" t="str">
        <f>Steel_data_for_clustering!A12</f>
        <v>AISI 1095 Steel</v>
      </c>
      <c r="B12" s="16" t="str">
        <f>Steel_data_for_clustering!B12</f>
        <v>annealed</v>
      </c>
      <c r="C12" s="16">
        <f>elec_array_labeled!A12</f>
        <v>0</v>
      </c>
      <c r="D12" s="67">
        <f>Steel_data_for_clustering!M12</f>
        <v>1.8E-5</v>
      </c>
      <c r="E12" s="11"/>
    </row>
    <row r="13" spans="1:5" x14ac:dyDescent="0.3">
      <c r="A13" s="16" t="str">
        <f>Steel_data_for_clustering!A13</f>
        <v>AISI 1095 Steel</v>
      </c>
      <c r="B13" s="16" t="str">
        <f>Steel_data_for_clustering!B13</f>
        <v>normalized</v>
      </c>
      <c r="C13" s="16">
        <f>elec_array_labeled!A13</f>
        <v>0</v>
      </c>
      <c r="D13" s="67">
        <f>Steel_data_for_clustering!M13</f>
        <v>1.8E-5</v>
      </c>
      <c r="E13" s="11"/>
    </row>
    <row r="14" spans="1:5" x14ac:dyDescent="0.3">
      <c r="A14" s="16" t="str">
        <f>Steel_data_for_clustering!A14</f>
        <v>AISI 1340 Steel</v>
      </c>
      <c r="B14" s="16" t="str">
        <f>Steel_data_for_clustering!B14</f>
        <v>normalized</v>
      </c>
      <c r="C14" s="16">
        <f>elec_array_labeled!A14</f>
        <v>0</v>
      </c>
      <c r="D14" s="67">
        <f>Steel_data_for_clustering!M14</f>
        <v>1.7399999999999999E-5</v>
      </c>
      <c r="E14" s="11"/>
    </row>
    <row r="15" spans="1:5" x14ac:dyDescent="0.3">
      <c r="A15" s="16" t="str">
        <f>Steel_data_for_clustering!A15</f>
        <v>AISI 1340 Steel</v>
      </c>
      <c r="B15" s="16" t="str">
        <f>Steel_data_for_clustering!B15</f>
        <v>oil quenched</v>
      </c>
      <c r="C15" s="16">
        <f>elec_array_labeled!A15</f>
        <v>0</v>
      </c>
      <c r="D15" s="67">
        <f>Steel_data_for_clustering!M15</f>
        <v>1.7399999999999999E-5</v>
      </c>
      <c r="E15" s="11"/>
    </row>
    <row r="16" spans="1:5" x14ac:dyDescent="0.3">
      <c r="A16" s="16" t="str">
        <f>Steel_data_for_clustering!A16</f>
        <v>AISI 1340 Steel</v>
      </c>
      <c r="B16" s="16" t="str">
        <f>Steel_data_for_clustering!B16</f>
        <v>annealed</v>
      </c>
      <c r="C16" s="16">
        <f>elec_array_labeled!A16</f>
        <v>0</v>
      </c>
      <c r="D16" s="67">
        <f>Steel_data_for_clustering!M16</f>
        <v>1.7399999999999999E-5</v>
      </c>
      <c r="E16" s="11"/>
    </row>
    <row r="17" spans="1:5" x14ac:dyDescent="0.3">
      <c r="A17" s="19" t="str">
        <f>Steel_data_for_clustering!A31</f>
        <v>Stainless Steel 302</v>
      </c>
      <c r="B17" s="19" t="str">
        <f>Steel_data_for_clustering!B31</f>
        <v>25% hardened</v>
      </c>
      <c r="C17" s="19">
        <f>elec_array_labeled!A31</f>
        <v>1</v>
      </c>
      <c r="D17" s="68">
        <f>Steel_data_for_clustering!M31</f>
        <v>7.2000000000000002E-5</v>
      </c>
      <c r="E17" s="11"/>
    </row>
    <row r="18" spans="1:5" x14ac:dyDescent="0.3">
      <c r="A18" s="19" t="str">
        <f>Steel_data_for_clustering!A32</f>
        <v>Stainless Steel 302</v>
      </c>
      <c r="B18" s="19" t="str">
        <f>Steel_data_for_clustering!B32</f>
        <v>annealed</v>
      </c>
      <c r="C18" s="19">
        <f>elec_array_labeled!A32</f>
        <v>1</v>
      </c>
      <c r="D18" s="68">
        <f>Steel_data_for_clustering!M32</f>
        <v>7.2000000000000002E-5</v>
      </c>
      <c r="E18" s="11"/>
    </row>
    <row r="19" spans="1:5" x14ac:dyDescent="0.3">
      <c r="A19" s="19" t="str">
        <f>Steel_data_for_clustering!A33</f>
        <v>Stainless Steel 316</v>
      </c>
      <c r="B19" s="19" t="str">
        <f>Steel_data_for_clustering!B33</f>
        <v>annealed</v>
      </c>
      <c r="C19" s="19">
        <f>elec_array_labeled!A33</f>
        <v>1</v>
      </c>
      <c r="D19" s="68">
        <f>Steel_data_for_clustering!M33</f>
        <v>7.3999999999999996E-5</v>
      </c>
      <c r="E19" s="11"/>
    </row>
    <row r="20" spans="1:5" x14ac:dyDescent="0.3">
      <c r="A20" s="25" t="str">
        <f>Steel_data_for_clustering!A17</f>
        <v>AISI 4140 Steel</v>
      </c>
      <c r="B20" s="25" t="str">
        <f>Steel_data_for_clustering!B17</f>
        <v>normalized</v>
      </c>
      <c r="C20" s="25">
        <f>elec_array_labeled!A17</f>
        <v>2</v>
      </c>
      <c r="D20" s="69">
        <f>Steel_data_for_clustering!M17</f>
        <v>2.1999999999999999E-5</v>
      </c>
      <c r="E20" s="11"/>
    </row>
    <row r="21" spans="1:5" x14ac:dyDescent="0.3">
      <c r="A21" s="25" t="str">
        <f>Steel_data_for_clustering!A18</f>
        <v>AISI 4140 Steel</v>
      </c>
      <c r="B21" s="25" t="str">
        <f>Steel_data_for_clustering!B18</f>
        <v>oil quenched</v>
      </c>
      <c r="C21" s="25">
        <f>elec_array_labeled!A18</f>
        <v>2</v>
      </c>
      <c r="D21" s="69">
        <f>Steel_data_for_clustering!M18</f>
        <v>2.1999999999999999E-5</v>
      </c>
      <c r="E21" s="11"/>
    </row>
    <row r="22" spans="1:5" x14ac:dyDescent="0.3">
      <c r="A22" s="25" t="str">
        <f>Steel_data_for_clustering!A19</f>
        <v>AISI 4140 Steel</v>
      </c>
      <c r="B22" s="25" t="str">
        <f>Steel_data_for_clustering!B19</f>
        <v>annealed</v>
      </c>
      <c r="C22" s="25">
        <f>elec_array_labeled!A19</f>
        <v>2</v>
      </c>
      <c r="D22" s="69">
        <f>Steel_data_for_clustering!M19</f>
        <v>2.1999999999999999E-5</v>
      </c>
      <c r="E22" s="11"/>
    </row>
    <row r="23" spans="1:5" x14ac:dyDescent="0.3">
      <c r="A23" s="25" t="str">
        <f>Steel_data_for_clustering!A20</f>
        <v>AISI 4340 Steel</v>
      </c>
      <c r="B23" s="25" t="str">
        <f>Steel_data_for_clustering!B20</f>
        <v>normalized</v>
      </c>
      <c r="C23" s="25">
        <f>elec_array_labeled!A20</f>
        <v>2</v>
      </c>
      <c r="D23" s="69">
        <f>Steel_data_for_clustering!M20</f>
        <v>2.48E-5</v>
      </c>
      <c r="E23" s="11"/>
    </row>
    <row r="24" spans="1:5" x14ac:dyDescent="0.3">
      <c r="A24" s="25" t="str">
        <f>Steel_data_for_clustering!A21</f>
        <v>AISI 4340 Steel</v>
      </c>
      <c r="B24" s="25" t="str">
        <f>Steel_data_for_clustering!B21</f>
        <v>annealed</v>
      </c>
      <c r="C24" s="25">
        <f>elec_array_labeled!A21</f>
        <v>2</v>
      </c>
      <c r="D24" s="69">
        <f>Steel_data_for_clustering!M21</f>
        <v>2.48E-5</v>
      </c>
      <c r="E24" s="11"/>
    </row>
    <row r="25" spans="1:5" x14ac:dyDescent="0.3">
      <c r="A25" s="25" t="str">
        <f>Steel_data_for_clustering!A22</f>
        <v>AISI 4340 Steel</v>
      </c>
      <c r="B25" s="25" t="str">
        <f>Steel_data_for_clustering!B22</f>
        <v>oil quenched</v>
      </c>
      <c r="C25" s="25">
        <f>elec_array_labeled!A22</f>
        <v>2</v>
      </c>
      <c r="D25" s="69">
        <f>Steel_data_for_clustering!M22</f>
        <v>2.48E-5</v>
      </c>
      <c r="E25" s="11"/>
    </row>
    <row r="26" spans="1:5" x14ac:dyDescent="0.3">
      <c r="A26" s="25" t="str">
        <f>Steel_data_for_clustering!A23</f>
        <v>AISI 5140 Steel</v>
      </c>
      <c r="B26" s="25" t="str">
        <f>Steel_data_for_clustering!B23</f>
        <v>annealed</v>
      </c>
      <c r="C26" s="25">
        <f>elec_array_labeled!A23</f>
        <v>2</v>
      </c>
      <c r="D26" s="69">
        <f>Steel_data_for_clustering!M23</f>
        <v>2.2799999999999999E-5</v>
      </c>
      <c r="E26" s="11"/>
    </row>
    <row r="27" spans="1:5" x14ac:dyDescent="0.3">
      <c r="A27" s="25" t="str">
        <f>Steel_data_for_clustering!A24</f>
        <v>AISI 5140 Steel</v>
      </c>
      <c r="B27" s="25" t="str">
        <f>Steel_data_for_clustering!B24</f>
        <v>normalized</v>
      </c>
      <c r="C27" s="25">
        <f>elec_array_labeled!A24</f>
        <v>2</v>
      </c>
      <c r="D27" s="69">
        <f>Steel_data_for_clustering!M24</f>
        <v>2.2799999999999999E-5</v>
      </c>
      <c r="E27" s="11"/>
    </row>
    <row r="28" spans="1:5" x14ac:dyDescent="0.3">
      <c r="A28" s="25" t="str">
        <f>Steel_data_for_clustering!A25</f>
        <v>AISI 5140 Steel</v>
      </c>
      <c r="B28" s="25" t="str">
        <f>Steel_data_for_clustering!B25</f>
        <v>oil quenched</v>
      </c>
      <c r="C28" s="25">
        <f>elec_array_labeled!A25</f>
        <v>2</v>
      </c>
      <c r="D28" s="69">
        <f>Steel_data_for_clustering!M25</f>
        <v>2.2799999999999999E-5</v>
      </c>
      <c r="E28" s="11"/>
    </row>
    <row r="29" spans="1:5" x14ac:dyDescent="0.3">
      <c r="A29" s="25" t="str">
        <f>Steel_data_for_clustering!A26</f>
        <v>AISI 8630 Steel</v>
      </c>
      <c r="B29" s="25" t="str">
        <f>Steel_data_for_clustering!B26</f>
        <v>annealed</v>
      </c>
      <c r="C29" s="25">
        <f>elec_array_labeled!A26</f>
        <v>2</v>
      </c>
      <c r="D29" s="69">
        <f>Steel_data_for_clustering!M26</f>
        <v>2.34E-5</v>
      </c>
      <c r="E29" s="11"/>
    </row>
    <row r="30" spans="1:5" x14ac:dyDescent="0.3">
      <c r="A30" s="25" t="str">
        <f>Steel_data_for_clustering!A27</f>
        <v>AISI 8630 Steel</v>
      </c>
      <c r="B30" s="25" t="str">
        <f>Steel_data_for_clustering!B27</f>
        <v>normalized</v>
      </c>
      <c r="C30" s="25">
        <f>elec_array_labeled!A27</f>
        <v>2</v>
      </c>
      <c r="D30" s="69">
        <f>Steel_data_for_clustering!M27</f>
        <v>2.34E-5</v>
      </c>
      <c r="E30" s="11"/>
    </row>
    <row r="31" spans="1:5" x14ac:dyDescent="0.3">
      <c r="A31" s="25" t="str">
        <f>Steel_data_for_clustering!A28</f>
        <v>AISI 8630 Steel</v>
      </c>
      <c r="B31" s="25" t="str">
        <f>Steel_data_for_clustering!B28</f>
        <v>water quenched</v>
      </c>
      <c r="C31" s="25">
        <f>elec_array_labeled!A28</f>
        <v>2</v>
      </c>
      <c r="D31" s="69">
        <f>Steel_data_for_clustering!M28</f>
        <v>2.34E-5</v>
      </c>
      <c r="E31" s="11"/>
    </row>
    <row r="32" spans="1:5" x14ac:dyDescent="0.3">
      <c r="A32" s="31" t="str">
        <f>Steel_data_for_clustering!A34</f>
        <v>Stainless Steel 405</v>
      </c>
      <c r="B32" s="31" t="str">
        <f>Steel_data_for_clustering!B34</f>
        <v>annealed</v>
      </c>
      <c r="C32" s="31">
        <f>elec_array_labeled!A34</f>
        <v>3</v>
      </c>
      <c r="D32" s="70">
        <f>Steel_data_for_clustering!M34</f>
        <v>6.0000000000000002E-5</v>
      </c>
      <c r="E32" s="11"/>
    </row>
    <row r="33" spans="1:5" x14ac:dyDescent="0.3">
      <c r="A33" s="31" t="str">
        <f>Steel_data_for_clustering!A35</f>
        <v>Stainless Steel 434</v>
      </c>
      <c r="B33" s="31" t="str">
        <f>Steel_data_for_clustering!B35</f>
        <v>annealed</v>
      </c>
      <c r="C33" s="31">
        <f>elec_array_labeled!A35</f>
        <v>3</v>
      </c>
      <c r="D33" s="70">
        <f>Steel_data_for_clustering!M35</f>
        <v>6.0000000000000002E-5</v>
      </c>
      <c r="E33" s="11"/>
    </row>
    <row r="34" spans="1:5" x14ac:dyDescent="0.3">
      <c r="A34" s="34" t="str">
        <f>Steel_data_for_clustering!A29</f>
        <v>Stainless Steel 17-7 PH</v>
      </c>
      <c r="B34" s="34" t="str">
        <f>Steel_data_for_clustering!B29</f>
        <v>cold rolled</v>
      </c>
      <c r="C34" s="34">
        <f>elec_array_labeled!A29</f>
        <v>4</v>
      </c>
      <c r="D34" s="71">
        <f>Steel_data_for_clustering!M29</f>
        <v>8.2999999999999998E-5</v>
      </c>
      <c r="E34" s="11"/>
    </row>
    <row r="35" spans="1:5" x14ac:dyDescent="0.3">
      <c r="A35" s="72" t="str">
        <f>Steel_data_for_clustering!A30</f>
        <v>Stainless Steel 17-7 PH</v>
      </c>
      <c r="B35" s="72" t="str">
        <f>Steel_data_for_clustering!B30</f>
        <v>precipitation hardened</v>
      </c>
      <c r="C35" s="72">
        <f>elec_array_labeled!A30</f>
        <v>4</v>
      </c>
      <c r="D35" s="73">
        <f>Steel_data_for_clustering!M30</f>
        <v>8.2999999999999998E-5</v>
      </c>
      <c r="E35" s="11"/>
    </row>
  </sheetData>
  <sortState xmlns:xlrd2="http://schemas.microsoft.com/office/spreadsheetml/2017/richdata2" ref="A2:D36">
    <sortCondition ref="C2:C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3A2E-DFC8-411E-A594-E5430B2B7706}">
  <dimension ref="A1:M41"/>
  <sheetViews>
    <sheetView topLeftCell="A13" workbookViewId="0">
      <selection activeCell="M37" sqref="M37"/>
    </sheetView>
  </sheetViews>
  <sheetFormatPr defaultRowHeight="14.4" x14ac:dyDescent="0.3"/>
  <cols>
    <col min="1" max="1" width="16" style="1" customWidth="1"/>
    <col min="2" max="2" width="11.77734375" customWidth="1"/>
    <col min="3" max="3" width="9" bestFit="1" customWidth="1"/>
    <col min="4" max="7" width="9.5546875" bestFit="1" customWidth="1"/>
    <col min="8" max="9" width="9" bestFit="1" customWidth="1"/>
    <col min="10" max="10" width="20.109375" customWidth="1"/>
    <col min="11" max="11" width="19.77734375" customWidth="1"/>
    <col min="12" max="12" width="31.109375" customWidth="1"/>
    <col min="13" max="13" width="12" bestFit="1" customWidth="1"/>
  </cols>
  <sheetData>
    <row r="1" spans="1:13" s="1" customFormat="1" x14ac:dyDescent="0.3">
      <c r="C1" s="1" t="str">
        <f>Steel_data_for_clustering!C1</f>
        <v>Density</v>
      </c>
      <c r="D1" s="1" t="str">
        <f>Steel_data_for_clustering!D1</f>
        <v>Hardness</v>
      </c>
      <c r="E1" s="1" t="str">
        <f>Steel_data_for_clustering!E1</f>
        <v>Tensile Strength Ultimate</v>
      </c>
      <c r="F1" s="1" t="str">
        <f>Steel_data_for_clustering!F1</f>
        <v>Yield Strength</v>
      </c>
      <c r="G1" s="1" t="str">
        <f>Steel_data_for_clustering!G1</f>
        <v>Modulus of Elasticity</v>
      </c>
      <c r="H1" s="1" t="str">
        <f>Steel_data_for_clustering!H1</f>
        <v>Poissons Ratio</v>
      </c>
      <c r="I1" s="1" t="str">
        <f>Steel_data_for_clustering!I1</f>
        <v>%Elongation at Break</v>
      </c>
      <c r="J1" s="1" t="str">
        <f>Steel_data_for_clustering!J1</f>
        <v>Thermal Conductivity</v>
      </c>
      <c r="K1" s="1" t="str">
        <f>Steel_data_for_clustering!K1</f>
        <v>Specific Heat Capacity</v>
      </c>
      <c r="L1" s="1" t="str">
        <f>Steel_data_for_clustering!L1</f>
        <v>Coefficient of Thermal Expansion</v>
      </c>
      <c r="M1" s="1" t="str">
        <f>Steel_data_for_clustering!M1</f>
        <v>Electrical Resistivity</v>
      </c>
    </row>
    <row r="2" spans="1:13" x14ac:dyDescent="0.3">
      <c r="A2" s="1" t="str">
        <f>Steel_data_for_clustering!A2</f>
        <v>AISI 1006 Steel</v>
      </c>
      <c r="B2" t="str">
        <f>Steel_data_for_clustering!B2</f>
        <v>cold drawn</v>
      </c>
      <c r="C2" s="8">
        <f>STANDARDIZE(Steel_data_for_clustering!C2,C$37,C$38)</f>
        <v>0.5464554248757495</v>
      </c>
      <c r="D2" s="8">
        <f>STANDARDIZE(Steel_data_for_clustering!D2,D$37,D$38)</f>
        <v>-1.3983984602936441</v>
      </c>
      <c r="E2" s="8">
        <f>STANDARDIZE(Steel_data_for_clustering!E2,E$37,E$38)</f>
        <v>-1.3493303335854177</v>
      </c>
      <c r="F2" s="8">
        <f>STANDARDIZE(Steel_data_for_clustering!F2,F$37,F$38)</f>
        <v>-0.80221135980048175</v>
      </c>
      <c r="G2" s="8">
        <f>STANDARDIZE(Steel_data_for_clustering!G2,G$37,G$38)</f>
        <v>0.82314397627298186</v>
      </c>
      <c r="H2" s="8">
        <f>STANDARDIZE(Steel_data_for_clustering!H2,H$37,H$38)</f>
        <v>0.46666627869968602</v>
      </c>
      <c r="I2" s="8">
        <f>STANDARDIZE(Steel_data_for_clustering!I2,I$37,I$38)</f>
        <v>-0.15749969107996145</v>
      </c>
      <c r="J2" s="8">
        <f>STANDARDIZE(Steel_data_for_clustering!J2,J$37,J$38)</f>
        <v>0.74646591386066785</v>
      </c>
      <c r="K2" s="8">
        <f>STANDARDIZE(Steel_data_for_clustering!K2,K$37,K$38)</f>
        <v>0.48041400591272482</v>
      </c>
      <c r="L2" s="8">
        <f>STANDARDIZE(Steel_data_for_clustering!L2,L$37,L$38)</f>
        <v>0.24974850168924009</v>
      </c>
      <c r="M2" s="8">
        <f>STANDARDIZE(Steel_data_for_clustering!M2,M$37,M$38)</f>
        <v>-0.59953359516201665</v>
      </c>
    </row>
    <row r="3" spans="1:13" x14ac:dyDescent="0.3">
      <c r="A3" s="1" t="str">
        <f>Steel_data_for_clustering!A3</f>
        <v>AISI 1006 Steel</v>
      </c>
      <c r="B3" t="str">
        <f>Steel_data_for_clustering!B3</f>
        <v>hot rolled</v>
      </c>
      <c r="C3" s="8">
        <f>STANDARDIZE(Steel_data_for_clustering!C3,C$37,C$38)</f>
        <v>0.5464554248757495</v>
      </c>
      <c r="D3" s="8">
        <f>STANDARDIZE(Steel_data_for_clustering!D3,D$37,D$38)</f>
        <v>-1.5010639902480241</v>
      </c>
      <c r="E3" s="8">
        <f>STANDARDIZE(Steel_data_for_clustering!E3,E$37,E$38)</f>
        <v>-1.4601219638184024</v>
      </c>
      <c r="F3" s="8">
        <f>STANDARDIZE(Steel_data_for_clustering!F3,F$37,F$38)</f>
        <v>-1.1745264943683316</v>
      </c>
      <c r="G3" s="8">
        <f>STANDARDIZE(Steel_data_for_clustering!G3,G$37,G$38)</f>
        <v>-0.53544316903193889</v>
      </c>
      <c r="H3" s="8">
        <f>STANDARDIZE(Steel_data_for_clustering!H3,H$37,H$38)</f>
        <v>0.46666627869968602</v>
      </c>
      <c r="I3" s="8">
        <f>STANDARDIZE(Steel_data_for_clustering!I3,I$37,I$38)</f>
        <v>0.70900346372888845</v>
      </c>
      <c r="J3" s="8">
        <f>STANDARDIZE(Steel_data_for_clustering!J3,J$37,J$38)</f>
        <v>0.74646591386066785</v>
      </c>
      <c r="K3" s="8">
        <f>STANDARDIZE(Steel_data_for_clustering!K3,K$37,K$38)</f>
        <v>0.48041400591272482</v>
      </c>
      <c r="L3" s="8">
        <f>STANDARDIZE(Steel_data_for_clustering!L3,L$37,L$38)</f>
        <v>0.24974850168924009</v>
      </c>
      <c r="M3" s="8">
        <f>STANDARDIZE(Steel_data_for_clustering!M3,M$37,M$38)</f>
        <v>-0.59953359516201665</v>
      </c>
    </row>
    <row r="4" spans="1:13" x14ac:dyDescent="0.3">
      <c r="A4" s="1" t="str">
        <f>Steel_data_for_clustering!A4</f>
        <v>AISI 1020 Steel</v>
      </c>
      <c r="B4" t="str">
        <f>Steel_data_for_clustering!B4</f>
        <v>cold rolled</v>
      </c>
      <c r="C4" s="8">
        <f>STANDARDIZE(Steel_data_for_clustering!C4,C$37,C$38)</f>
        <v>0.4859359315670409</v>
      </c>
      <c r="D4" s="8">
        <f>STANDARDIZE(Steel_data_for_clustering!D4,D$37,D$38)</f>
        <v>-1.1018091515365469</v>
      </c>
      <c r="E4" s="8">
        <f>STANDARDIZE(Steel_data_for_clustering!E4,E$37,E$38)</f>
        <v>-1.0644375701291713</v>
      </c>
      <c r="F4" s="8">
        <f>STANDARDIZE(Steel_data_for_clustering!F4,F$37,F$38)</f>
        <v>-0.60054066190956323</v>
      </c>
      <c r="G4" s="8">
        <f>STANDARDIZE(Steel_data_for_clustering!G4,G$37,G$38)</f>
        <v>0.82314397627298186</v>
      </c>
      <c r="H4" s="8">
        <f>STANDARDIZE(Steel_data_for_clustering!H4,H$37,H$38)</f>
        <v>0.46666627869968602</v>
      </c>
      <c r="I4" s="8">
        <f>STANDARDIZE(Steel_data_for_clustering!I4,I$37,I$38)</f>
        <v>-0.59075126848438642</v>
      </c>
      <c r="J4" s="8">
        <f>STANDARDIZE(Steel_data_for_clustering!J4,J$37,J$38)</f>
        <v>0.74646591386066785</v>
      </c>
      <c r="K4" s="8">
        <f>STANDARDIZE(Steel_data_for_clustering!K4,K$37,K$38)</f>
        <v>0.86027624314604112</v>
      </c>
      <c r="L4" s="8">
        <f>STANDARDIZE(Steel_data_for_clustering!L4,L$37,L$38)</f>
        <v>-0.32057270366081531</v>
      </c>
      <c r="M4" s="8">
        <f>STANDARDIZE(Steel_data_for_clustering!M4,M$37,M$38)</f>
        <v>-0.66779930927959397</v>
      </c>
    </row>
    <row r="5" spans="1:13" x14ac:dyDescent="0.3">
      <c r="A5" s="1" t="str">
        <f>Steel_data_for_clustering!A5</f>
        <v>AISI 1020 Steel</v>
      </c>
      <c r="B5" t="str">
        <f>Steel_data_for_clustering!B5</f>
        <v>normalized</v>
      </c>
      <c r="C5" s="8">
        <f>STANDARDIZE(Steel_data_for_clustering!C5,C$37,C$38)</f>
        <v>0.4859359315670409</v>
      </c>
      <c r="D5" s="8">
        <f>STANDARDIZE(Steel_data_for_clustering!D5,D$37,D$38)</f>
        <v>-0.98773634047612491</v>
      </c>
      <c r="E5" s="8">
        <f>STANDARDIZE(Steel_data_for_clustering!E5,E$37,E$38)</f>
        <v>-1.0011280671388945</v>
      </c>
      <c r="F5" s="8">
        <f>STANDARDIZE(Steel_data_for_clustering!F5,F$37,F$38)</f>
        <v>-0.61605379251655701</v>
      </c>
      <c r="G5" s="8">
        <f>STANDARDIZE(Steel_data_for_clustering!G5,G$37,G$38)</f>
        <v>-0.53544316903193889</v>
      </c>
      <c r="H5" s="8">
        <f>STANDARDIZE(Steel_data_for_clustering!H5,H$37,H$38)</f>
        <v>0.46666627869968602</v>
      </c>
      <c r="I5" s="8">
        <f>STANDARDIZE(Steel_data_for_clustering!I5,I$37,I$38)</f>
        <v>1.2115752935180213</v>
      </c>
      <c r="J5" s="8">
        <f>STANDARDIZE(Steel_data_for_clustering!J5,J$37,J$38)</f>
        <v>0.74646591386066785</v>
      </c>
      <c r="K5" s="8">
        <f>STANDARDIZE(Steel_data_for_clustering!K5,K$37,K$38)</f>
        <v>0.86027624314604112</v>
      </c>
      <c r="L5" s="8">
        <f>STANDARDIZE(Steel_data_for_clustering!L5,L$37,L$38)</f>
        <v>-0.32057270366081531</v>
      </c>
      <c r="M5" s="8">
        <f>STANDARDIZE(Steel_data_for_clustering!M5,M$37,M$38)</f>
        <v>-0.66779930927959397</v>
      </c>
    </row>
    <row r="6" spans="1:13" x14ac:dyDescent="0.3">
      <c r="A6" s="1" t="str">
        <f>Steel_data_for_clustering!A6</f>
        <v>AISI 1020 Steel</v>
      </c>
      <c r="B6" t="str">
        <f>Steel_data_for_clustering!B6</f>
        <v>annealed</v>
      </c>
      <c r="C6" s="8">
        <f>STANDARDIZE(Steel_data_for_clustering!C6,C$37,C$38)</f>
        <v>0.4859359315670409</v>
      </c>
      <c r="D6" s="8">
        <f>STANDARDIZE(Steel_data_for_clustering!D6,D$37,D$38)</f>
        <v>-1.215881962596969</v>
      </c>
      <c r="E6" s="8">
        <f>STANDARDIZE(Steel_data_for_clustering!E6,E$37,E$38)</f>
        <v>-1.1435744488670174</v>
      </c>
      <c r="F6" s="8">
        <f>STANDARDIZE(Steel_data_for_clustering!F6,F$37,F$38)</f>
        <v>-0.77118509858649431</v>
      </c>
      <c r="G6" s="8">
        <f>STANDARDIZE(Steel_data_for_clustering!G6,G$37,G$38)</f>
        <v>-0.53544316903193889</v>
      </c>
      <c r="H6" s="8">
        <f>STANDARDIZE(Steel_data_for_clustering!H6,H$37,H$38)</f>
        <v>0.46666627869968602</v>
      </c>
      <c r="I6" s="8">
        <f>STANDARDIZE(Steel_data_for_clustering!I6,I$37,I$38)</f>
        <v>1.2722305143546409</v>
      </c>
      <c r="J6" s="8">
        <f>STANDARDIZE(Steel_data_for_clustering!J6,J$37,J$38)</f>
        <v>0.74646591386066785</v>
      </c>
      <c r="K6" s="8">
        <f>STANDARDIZE(Steel_data_for_clustering!K6,K$37,K$38)</f>
        <v>0.86027624314604112</v>
      </c>
      <c r="L6" s="8">
        <f>STANDARDIZE(Steel_data_for_clustering!L6,L$37,L$38)</f>
        <v>-0.32057270366081531</v>
      </c>
      <c r="M6" s="8">
        <f>STANDARDIZE(Steel_data_for_clustering!M6,M$37,M$38)</f>
        <v>-0.66779930927959397</v>
      </c>
    </row>
    <row r="7" spans="1:13" x14ac:dyDescent="0.3">
      <c r="A7" s="1" t="str">
        <f>Steel_data_for_clustering!A7</f>
        <v>AISI 1040 Steel</v>
      </c>
      <c r="B7" t="str">
        <f>Steel_data_for_clustering!B7</f>
        <v>cold drawn</v>
      </c>
      <c r="C7" s="8">
        <f>STANDARDIZE(Steel_data_for_clustering!C7,C$37,C$38)</f>
        <v>-0.27055773479190981</v>
      </c>
      <c r="D7" s="8">
        <f>STANDARDIZE(Steel_data_for_clustering!D7,D$37,D$38)</f>
        <v>-0.54285237734047898</v>
      </c>
      <c r="E7" s="8">
        <f>STANDARDIZE(Steel_data_for_clustering!E7,E$37,E$38)</f>
        <v>-0.54213417045938639</v>
      </c>
      <c r="F7" s="8">
        <f>STANDARDIZE(Steel_data_for_clustering!F7,F$37,F$38)</f>
        <v>-8.8607351878769933E-2</v>
      </c>
      <c r="G7" s="8">
        <f>STANDARDIZE(Steel_data_for_clustering!G7,G$37,G$38)</f>
        <v>-0.53544316903193889</v>
      </c>
      <c r="H7" s="8">
        <f>STANDARDIZE(Steel_data_for_clustering!H7,H$37,H$38)</f>
        <v>0.46666627869968602</v>
      </c>
      <c r="I7" s="8">
        <f>STANDARDIZE(Steel_data_for_clustering!I7,I$37,I$38)</f>
        <v>-0.85070221492704146</v>
      </c>
      <c r="J7" s="8">
        <f>STANDARDIZE(Steel_data_for_clustering!J7,J$37,J$38)</f>
        <v>0.74646591386066785</v>
      </c>
      <c r="K7" s="8">
        <f>STANDARDIZE(Steel_data_for_clustering!K7,K$37,K$38)</f>
        <v>0.86027624314604112</v>
      </c>
      <c r="L7" s="8">
        <f>STANDARDIZE(Steel_data_for_clustering!L7,L$37,L$38)</f>
        <v>-0.5740487949275056</v>
      </c>
      <c r="M7" s="8">
        <f>STANDARDIZE(Steel_data_for_clustering!M7,M$37,M$38)</f>
        <v>-0.61318673798553214</v>
      </c>
    </row>
    <row r="8" spans="1:13" x14ac:dyDescent="0.3">
      <c r="A8" s="1" t="str">
        <f>Steel_data_for_clustering!A8</f>
        <v>AISI 1040 Steel</v>
      </c>
      <c r="B8" t="str">
        <f>Steel_data_for_clustering!B8</f>
        <v>annealed</v>
      </c>
      <c r="C8" s="8">
        <f>STANDARDIZE(Steel_data_for_clustering!C8,C$37,C$38)</f>
        <v>-0.27055773479190981</v>
      </c>
      <c r="D8" s="8">
        <f>STANDARDIZE(Steel_data_for_clustering!D8,D$37,D$38)</f>
        <v>-0.78240528056736525</v>
      </c>
      <c r="E8" s="8">
        <f>STANDARDIZE(Steel_data_for_clustering!E8,E$37,E$38)</f>
        <v>-0.76371743092535571</v>
      </c>
      <c r="F8" s="8">
        <f>STANDARDIZE(Steel_data_for_clustering!F8,F$37,F$38)</f>
        <v>-0.60054066190956323</v>
      </c>
      <c r="G8" s="8">
        <f>STANDARDIZE(Steel_data_for_clustering!G8,G$37,G$38)</f>
        <v>-0.53544316903193889</v>
      </c>
      <c r="H8" s="8">
        <f>STANDARDIZE(Steel_data_for_clustering!H8,H$37,H$38)</f>
        <v>0.46666627869968602</v>
      </c>
      <c r="I8" s="8">
        <f>STANDARDIZE(Steel_data_for_clustering!I8,I$37,I$38)</f>
        <v>0.70900346372888845</v>
      </c>
      <c r="J8" s="8">
        <f>STANDARDIZE(Steel_data_for_clustering!J8,J$37,J$38)</f>
        <v>0.74646591386066785</v>
      </c>
      <c r="K8" s="8">
        <f>STANDARDIZE(Steel_data_for_clustering!K8,K$37,K$38)</f>
        <v>0.86027624314604112</v>
      </c>
      <c r="L8" s="8">
        <f>STANDARDIZE(Steel_data_for_clustering!L8,L$37,L$38)</f>
        <v>-0.5740487949275056</v>
      </c>
      <c r="M8" s="8">
        <f>STANDARDIZE(Steel_data_for_clustering!M8,M$37,M$38)</f>
        <v>-0.61318673798553214</v>
      </c>
    </row>
    <row r="9" spans="1:13" x14ac:dyDescent="0.3">
      <c r="A9" s="1" t="str">
        <f>Steel_data_for_clustering!A9</f>
        <v>AISI 1040 Steel</v>
      </c>
      <c r="B9" t="str">
        <f>Steel_data_for_clustering!B9</f>
        <v>hot rolled</v>
      </c>
      <c r="C9" s="8">
        <f>STANDARDIZE(Steel_data_for_clustering!C9,C$37,C$38)</f>
        <v>-0.27055773479190981</v>
      </c>
      <c r="D9" s="8">
        <f>STANDARDIZE(Steel_data_for_clustering!D9,D$37,D$38)</f>
        <v>-0.78240528056736525</v>
      </c>
      <c r="E9" s="8">
        <f>STANDARDIZE(Steel_data_for_clustering!E9,E$37,E$38)</f>
        <v>-0.7320626794302173</v>
      </c>
      <c r="F9" s="8">
        <f>STANDARDIZE(Steel_data_for_clustering!F9,F$37,F$38)</f>
        <v>-0.78669822919348809</v>
      </c>
      <c r="G9" s="8">
        <f>STANDARDIZE(Steel_data_for_clustering!G9,G$37,G$38)</f>
        <v>-0.53544316903193889</v>
      </c>
      <c r="H9" s="8">
        <f>STANDARDIZE(Steel_data_for_clustering!H9,H$37,H$38)</f>
        <v>0.46666627869968602</v>
      </c>
      <c r="I9" s="8">
        <f>STANDARDIZE(Steel_data_for_clustering!I9,I$37,I$38)</f>
        <v>-0.33080032204173143</v>
      </c>
      <c r="J9" s="8">
        <f>STANDARDIZE(Steel_data_for_clustering!J9,J$37,J$38)</f>
        <v>0.74646591386066785</v>
      </c>
      <c r="K9" s="8">
        <f>STANDARDIZE(Steel_data_for_clustering!K9,K$37,K$38)</f>
        <v>0.86027624314604112</v>
      </c>
      <c r="L9" s="8">
        <f>STANDARDIZE(Steel_data_for_clustering!L9,L$37,L$38)</f>
        <v>-0.5740487949275056</v>
      </c>
      <c r="M9" s="8">
        <f>STANDARDIZE(Steel_data_for_clustering!M9,M$37,M$38)</f>
        <v>-0.61318673798553214</v>
      </c>
    </row>
    <row r="10" spans="1:13" x14ac:dyDescent="0.3">
      <c r="A10" s="1" t="str">
        <f>Steel_data_for_clustering!A10</f>
        <v>AISI 1040 Steel</v>
      </c>
      <c r="B10" t="str">
        <f>Steel_data_for_clustering!B10</f>
        <v>normalized</v>
      </c>
      <c r="C10" s="8">
        <f>STANDARDIZE(Steel_data_for_clustering!C10,C$37,C$38)</f>
        <v>-0.27055773479190981</v>
      </c>
      <c r="D10" s="8">
        <f>STANDARDIZE(Steel_data_for_clustering!D10,D$37,D$38)</f>
        <v>-0.54285237734047898</v>
      </c>
      <c r="E10" s="8">
        <f>STANDARDIZE(Steel_data_for_clustering!E10,E$37,E$38)</f>
        <v>-0.51047941896424787</v>
      </c>
      <c r="F10" s="8">
        <f>STANDARDIZE(Steel_data_for_clustering!F10,F$37,F$38)</f>
        <v>-0.53848813948158825</v>
      </c>
      <c r="G10" s="8">
        <f>STANDARDIZE(Steel_data_for_clustering!G10,G$37,G$38)</f>
        <v>-0.53544316903193889</v>
      </c>
      <c r="H10" s="8">
        <f>STANDARDIZE(Steel_data_for_clustering!H10,H$37,H$38)</f>
        <v>0.46666627869968602</v>
      </c>
      <c r="I10" s="8">
        <f>STANDARDIZE(Steel_data_for_clustering!I10,I$37,I$38)</f>
        <v>0.27575188632446351</v>
      </c>
      <c r="J10" s="8">
        <f>STANDARDIZE(Steel_data_for_clustering!J10,J$37,J$38)</f>
        <v>0.74646591386066785</v>
      </c>
      <c r="K10" s="8">
        <f>STANDARDIZE(Steel_data_for_clustering!K10,K$37,K$38)</f>
        <v>0.86027624314604112</v>
      </c>
      <c r="L10" s="8">
        <f>STANDARDIZE(Steel_data_for_clustering!L10,L$37,L$38)</f>
        <v>-0.5740487949275056</v>
      </c>
      <c r="M10" s="8">
        <f>STANDARDIZE(Steel_data_for_clustering!M10,M$37,M$38)</f>
        <v>-0.61318673798553214</v>
      </c>
    </row>
    <row r="11" spans="1:13" x14ac:dyDescent="0.3">
      <c r="A11" s="1" t="str">
        <f>Steel_data_for_clustering!A11</f>
        <v>AISI 1090 Steel</v>
      </c>
      <c r="B11" t="str">
        <f>Steel_data_for_clustering!B11</f>
        <v>hot rolled</v>
      </c>
      <c r="C11" s="8">
        <f>STANDARDIZE(Steel_data_for_clustering!C11,C$37,C$38)</f>
        <v>0.4859359315670409</v>
      </c>
      <c r="D11" s="8">
        <f>STANDARDIZE(Steel_data_for_clustering!D11,D$37,D$38)</f>
        <v>0.34691554893081278</v>
      </c>
      <c r="E11" s="8">
        <f>STANDARDIZE(Steel_data_for_clustering!E11,E$37,E$38)</f>
        <v>0.26822746781615875</v>
      </c>
      <c r="F11" s="8">
        <f>STANDARDIZE(Steel_data_for_clustering!F11,F$37,F$38)</f>
        <v>-0.25925178855570102</v>
      </c>
      <c r="G11" s="8">
        <f>STANDARDIZE(Steel_data_for_clustering!G11,G$37,G$38)</f>
        <v>-0.53544316903193889</v>
      </c>
      <c r="H11" s="8">
        <f>STANDARDIZE(Steel_data_for_clustering!H11,H$37,H$38)</f>
        <v>0.46666627869968602</v>
      </c>
      <c r="I11" s="8">
        <f>STANDARDIZE(Steel_data_for_clustering!I11,I$37,I$38)</f>
        <v>-1.0240028458888113</v>
      </c>
      <c r="J11" s="8">
        <f>STANDARDIZE(Steel_data_for_clustering!J11,J$37,J$38)</f>
        <v>0.74646591386066785</v>
      </c>
      <c r="K11" s="8">
        <f>STANDARDIZE(Steel_data_for_clustering!K11,K$37,K$38)</f>
        <v>-0.20333802110724455</v>
      </c>
      <c r="L11" s="8">
        <f>STANDARDIZE(Steel_data_for_clustering!L11,L$37,L$38)</f>
        <v>-0.44731074929416048</v>
      </c>
      <c r="M11" s="8">
        <f>STANDARDIZE(Steel_data_for_clustering!M11,M$37,M$38)</f>
        <v>-0.59953359516201665</v>
      </c>
    </row>
    <row r="12" spans="1:13" x14ac:dyDescent="0.3">
      <c r="A12" s="1" t="str">
        <f>Steel_data_for_clustering!A12</f>
        <v>AISI 1095 Steel</v>
      </c>
      <c r="B12" t="str">
        <f>Steel_data_for_clustering!B12</f>
        <v>annealed</v>
      </c>
      <c r="C12" s="8">
        <f>STANDARDIZE(Steel_data_for_clustering!C12,C$37,C$38)</f>
        <v>-0.11925900152012503</v>
      </c>
      <c r="D12" s="8">
        <f>STANDARDIZE(Steel_data_for_clustering!D12,D$37,D$38)</f>
        <v>-0.29189219300755054</v>
      </c>
      <c r="E12" s="8">
        <f>STANDARDIZE(Steel_data_for_clustering!E12,E$37,E$38)</f>
        <v>-0.28889615849827849</v>
      </c>
      <c r="F12" s="8">
        <f>STANDARDIZE(Steel_data_for_clustering!F12,F$37,F$38)</f>
        <v>-0.50746187826760081</v>
      </c>
      <c r="G12" s="8">
        <f>STANDARDIZE(Steel_data_for_clustering!G12,G$37,G$38)</f>
        <v>0.82314397627298186</v>
      </c>
      <c r="H12" s="8">
        <f>STANDARDIZE(Steel_data_for_clustering!H12,H$37,H$38)</f>
        <v>0.46666627869968602</v>
      </c>
      <c r="I12" s="8">
        <f>STANDARDIZE(Steel_data_for_clustering!I12,I$37,I$38)</f>
        <v>-0.76405189944615637</v>
      </c>
      <c r="J12" s="8">
        <f>STANDARDIZE(Steel_data_for_clustering!J12,J$37,J$38)</f>
        <v>0.58032605647397328</v>
      </c>
      <c r="K12" s="8">
        <f>STANDARDIZE(Steel_data_for_clustering!K12,K$37,K$38)</f>
        <v>-1.0390349430205361</v>
      </c>
      <c r="L12" s="8">
        <f>STANDARDIZE(Steel_data_for_clustering!L12,L$37,L$38)</f>
        <v>-0.7641558633775245</v>
      </c>
      <c r="M12" s="8">
        <f>STANDARDIZE(Steel_data_for_clustering!M12,M$37,M$38)</f>
        <v>-0.57222730951498568</v>
      </c>
    </row>
    <row r="13" spans="1:13" x14ac:dyDescent="0.3">
      <c r="A13" s="1" t="str">
        <f>Steel_data_for_clustering!A13</f>
        <v>AISI 1095 Steel</v>
      </c>
      <c r="B13" t="str">
        <f>Steel_data_for_clustering!B13</f>
        <v>normalized</v>
      </c>
      <c r="C13" s="8">
        <f>STANDARDIZE(Steel_data_for_clustering!C13,C$37,C$38)</f>
        <v>-0.11925900152012503</v>
      </c>
      <c r="D13" s="8">
        <f>STANDARDIZE(Steel_data_for_clustering!D13,D$37,D$38)</f>
        <v>0.86024319870271193</v>
      </c>
      <c r="E13" s="8">
        <f>STANDARDIZE(Steel_data_for_clustering!E13,E$37,E$38)</f>
        <v>0.8190201438315684</v>
      </c>
      <c r="F13" s="8">
        <f>STANDARDIZE(Steel_data_for_clustering!F13,F$37,F$38)</f>
        <v>-0.11963361309275741</v>
      </c>
      <c r="G13" s="8">
        <f>STANDARDIZE(Steel_data_for_clustering!G13,G$37,G$38)</f>
        <v>0.82314397627298186</v>
      </c>
      <c r="H13" s="8">
        <f>STANDARDIZE(Steel_data_for_clustering!H13,H$37,H$38)</f>
        <v>0.46666627869968602</v>
      </c>
      <c r="I13" s="8">
        <f>STANDARDIZE(Steel_data_for_clustering!I13,I$37,I$38)</f>
        <v>-1.0240028458888113</v>
      </c>
      <c r="J13" s="8">
        <f>STANDARDIZE(Steel_data_for_clustering!J13,J$37,J$38)</f>
        <v>0.58032605647397328</v>
      </c>
      <c r="K13" s="8">
        <f>STANDARDIZE(Steel_data_for_clustering!K13,K$37,K$38)</f>
        <v>-1.0390349430205361</v>
      </c>
      <c r="L13" s="8">
        <f>STANDARDIZE(Steel_data_for_clustering!L13,L$37,L$38)</f>
        <v>-0.7641558633775245</v>
      </c>
      <c r="M13" s="8">
        <f>STANDARDIZE(Steel_data_for_clustering!M13,M$37,M$38)</f>
        <v>-0.57222730951498568</v>
      </c>
    </row>
    <row r="14" spans="1:13" x14ac:dyDescent="0.3">
      <c r="A14" s="1" t="str">
        <f>Steel_data_for_clustering!A14</f>
        <v>AISI 1340 Steel</v>
      </c>
      <c r="B14" t="str">
        <f>Steel_data_for_clustering!B14</f>
        <v>normalized</v>
      </c>
      <c r="C14" s="8">
        <f>STANDARDIZE(Steel_data_for_clustering!C14,C$37,C$38)</f>
        <v>0.4859359315670409</v>
      </c>
      <c r="D14" s="8">
        <f>STANDARDIZE(Steel_data_for_clustering!D14,D$37,D$38)</f>
        <v>0.34691554893081278</v>
      </c>
      <c r="E14" s="8">
        <f>STANDARDIZE(Steel_data_for_clustering!E14,E$37,E$38)</f>
        <v>0.24606914176956182</v>
      </c>
      <c r="F14" s="8">
        <f>STANDARDIZE(Steel_data_for_clustering!F14,F$37,F$38)</f>
        <v>4.4805571341376194E-2</v>
      </c>
      <c r="G14" s="8">
        <f>STANDARDIZE(Steel_data_for_clustering!G14,G$37,G$38)</f>
        <v>-0.53544316903193889</v>
      </c>
      <c r="H14" s="8">
        <f>STANDARDIZE(Steel_data_for_clustering!H14,H$37,H$38)</f>
        <v>0.46666627869968602</v>
      </c>
      <c r="I14" s="8">
        <f>STANDARDIZE(Steel_data_for_clustering!I14,I$37,I$38)</f>
        <v>1.5800939881808539E-2</v>
      </c>
      <c r="J14" s="8">
        <f>STANDARDIZE(Steel_data_for_clustering!J14,J$37,J$38)</f>
        <v>0.74646591386066785</v>
      </c>
      <c r="K14" s="8">
        <f>STANDARDIZE(Steel_data_for_clustering!K14,K$37,K$38)</f>
        <v>-0.20333802110724455</v>
      </c>
      <c r="L14" s="8">
        <f>STANDARDIZE(Steel_data_for_clustering!L14,L$37,L$38)</f>
        <v>-0.44731074929416048</v>
      </c>
      <c r="M14" s="8">
        <f>STANDARDIZE(Steel_data_for_clustering!M14,M$37,M$38)</f>
        <v>-0.59953359516201665</v>
      </c>
    </row>
    <row r="15" spans="1:13" x14ac:dyDescent="0.3">
      <c r="A15" s="1" t="str">
        <f>Steel_data_for_clustering!A15</f>
        <v>AISI 1340 Steel</v>
      </c>
      <c r="B15" t="str">
        <f>Steel_data_for_clustering!B15</f>
        <v>oil quenched</v>
      </c>
      <c r="C15" s="8">
        <f>STANDARDIZE(Steel_data_for_clustering!C15,C$37,C$38)</f>
        <v>0.4859359315670409</v>
      </c>
      <c r="D15" s="8">
        <f>STANDARDIZE(Steel_data_for_clustering!D15,D$37,D$38)</f>
        <v>0.76898494985437427</v>
      </c>
      <c r="E15" s="8">
        <f>STANDARDIZE(Steel_data_for_clustering!E15,E$37,E$38)</f>
        <v>0.61642973426268211</v>
      </c>
      <c r="F15" s="8">
        <f>STANDARDIZE(Steel_data_for_clustering!F15,F$37,F$38)</f>
        <v>0.90113038084743047</v>
      </c>
      <c r="G15" s="8">
        <f>STANDARDIZE(Steel_data_for_clustering!G15,G$37,G$38)</f>
        <v>-0.53544316903193889</v>
      </c>
      <c r="H15" s="8">
        <f>STANDARDIZE(Steel_data_for_clustering!H15,H$37,H$38)</f>
        <v>0.46666627869968602</v>
      </c>
      <c r="I15" s="8">
        <f>STANDARDIZE(Steel_data_for_clustering!I15,I$37,I$38)</f>
        <v>-0.22681994346466952</v>
      </c>
      <c r="J15" s="8">
        <f>STANDARDIZE(Steel_data_for_clustering!J15,J$37,J$38)</f>
        <v>0.74646591386066785</v>
      </c>
      <c r="K15" s="8">
        <f>STANDARDIZE(Steel_data_for_clustering!K15,K$37,K$38)</f>
        <v>-0.20333802110724455</v>
      </c>
      <c r="L15" s="8">
        <f>STANDARDIZE(Steel_data_for_clustering!L15,L$37,L$38)</f>
        <v>-0.44731074929416048</v>
      </c>
      <c r="M15" s="8">
        <f>STANDARDIZE(Steel_data_for_clustering!M15,M$37,M$38)</f>
        <v>-0.59953359516201665</v>
      </c>
    </row>
    <row r="16" spans="1:13" x14ac:dyDescent="0.3">
      <c r="A16" s="1" t="str">
        <f>Steel_data_for_clustering!A16</f>
        <v>AISI 1340 Steel</v>
      </c>
      <c r="B16" t="str">
        <f>Steel_data_for_clustering!B16</f>
        <v>annealed</v>
      </c>
      <c r="C16" s="8">
        <f>STANDARDIZE(Steel_data_for_clustering!C16,C$37,C$38)</f>
        <v>0.4859359315670409</v>
      </c>
      <c r="D16" s="8">
        <f>STANDARDIZE(Steel_data_for_clustering!D16,D$37,D$38)</f>
        <v>-0.12078297641691749</v>
      </c>
      <c r="E16" s="8">
        <f>STANDARDIZE(Steel_data_for_clustering!E16,E$37,E$38)</f>
        <v>-0.16860810281675229</v>
      </c>
      <c r="F16" s="8">
        <f>STANDARDIZE(Steel_data_for_clustering!F16,F$37,F$38)</f>
        <v>-0.33992006771206845</v>
      </c>
      <c r="G16" s="8">
        <f>STANDARDIZE(Steel_data_for_clustering!G16,G$37,G$38)</f>
        <v>-0.53544316903193889</v>
      </c>
      <c r="H16" s="8">
        <f>STANDARDIZE(Steel_data_for_clustering!H16,H$37,H$38)</f>
        <v>0.46666627869968602</v>
      </c>
      <c r="I16" s="8">
        <f>STANDARDIZE(Steel_data_for_clustering!I16,I$37,I$38)</f>
        <v>0.319077044064906</v>
      </c>
      <c r="J16" s="8">
        <f>STANDARDIZE(Steel_data_for_clustering!J16,J$37,J$38)</f>
        <v>0.74646591386066785</v>
      </c>
      <c r="K16" s="8">
        <f>STANDARDIZE(Steel_data_for_clustering!K16,K$37,K$38)</f>
        <v>-0.20333802110724455</v>
      </c>
      <c r="L16" s="8">
        <f>STANDARDIZE(Steel_data_for_clustering!L16,L$37,L$38)</f>
        <v>-0.44731074929416048</v>
      </c>
      <c r="M16" s="8">
        <f>STANDARDIZE(Steel_data_for_clustering!M16,M$37,M$38)</f>
        <v>-0.59953359516201665</v>
      </c>
    </row>
    <row r="17" spans="1:13" x14ac:dyDescent="0.3">
      <c r="A17" s="1" t="str">
        <f>Steel_data_for_clustering!A17</f>
        <v>AISI 4140 Steel</v>
      </c>
      <c r="B17" t="str">
        <f>Steel_data_for_clustering!B17</f>
        <v>normalized</v>
      </c>
      <c r="C17" s="8">
        <f>STANDARDIZE(Steel_data_for_clustering!C17,C$37,C$38)</f>
        <v>-0.11925900152012503</v>
      </c>
      <c r="D17" s="8">
        <f>STANDARDIZE(Steel_data_for_clustering!D17,D$37,D$38)</f>
        <v>0.96290872865709176</v>
      </c>
      <c r="E17" s="8">
        <f>STANDARDIZE(Steel_data_for_clustering!E17,E$37,E$38)</f>
        <v>0.83484751957913761</v>
      </c>
      <c r="F17" s="8">
        <f>STANDARDIZE(Steel_data_for_clustering!F17,F$37,F$38)</f>
        <v>0.34576030511705469</v>
      </c>
      <c r="G17" s="8">
        <f>STANDARDIZE(Steel_data_for_clustering!G17,G$37,G$38)</f>
        <v>0.82314397627298186</v>
      </c>
      <c r="H17" s="8">
        <f>STANDARDIZE(Steel_data_for_clustering!H17,H$37,H$38)</f>
        <v>0.46666627869968602</v>
      </c>
      <c r="I17" s="8">
        <f>STANDARDIZE(Steel_data_for_clustering!I17,I$37,I$38)</f>
        <v>-0.35679541668599701</v>
      </c>
      <c r="J17" s="8">
        <f>STANDARDIZE(Steel_data_for_clustering!J17,J$37,J$38)</f>
        <v>1.0703688291021042E-2</v>
      </c>
      <c r="K17" s="8">
        <f>STANDARDIZE(Steel_data_for_clustering!K17,K$37,K$38)</f>
        <v>-0.12736557366058129</v>
      </c>
      <c r="L17" s="8">
        <f>STANDARDIZE(Steel_data_for_clustering!L17,L$37,L$38)</f>
        <v>-3.727589577451328E-3</v>
      </c>
      <c r="M17" s="8">
        <f>STANDARDIZE(Steel_data_for_clustering!M17,M$37,M$38)</f>
        <v>-0.39018540520144634</v>
      </c>
    </row>
    <row r="18" spans="1:13" x14ac:dyDescent="0.3">
      <c r="A18" s="1" t="str">
        <f>Steel_data_for_clustering!A18</f>
        <v>AISI 4140 Steel</v>
      </c>
      <c r="B18" t="str">
        <f>Steel_data_for_clustering!B18</f>
        <v>oil quenched</v>
      </c>
      <c r="C18" s="8">
        <f>STANDARDIZE(Steel_data_for_clustering!C18,C$37,C$38)</f>
        <v>-0.11925900152012503</v>
      </c>
      <c r="D18" s="8">
        <f>STANDARDIZE(Steel_data_for_clustering!D18,D$37,D$38)</f>
        <v>1.0655742586114716</v>
      </c>
      <c r="E18" s="8">
        <f>STANDARDIZE(Steel_data_for_clustering!E18,E$37,E$38)</f>
        <v>1.0089486528023992</v>
      </c>
      <c r="F18" s="8">
        <f>STANDARDIZE(Steel_data_for_clustering!F18,F$37,F$38)</f>
        <v>1.3727295513000399</v>
      </c>
      <c r="G18" s="8">
        <f>STANDARDIZE(Steel_data_for_clustering!G18,G$37,G$38)</f>
        <v>0.82314397627298186</v>
      </c>
      <c r="H18" s="8">
        <f>STANDARDIZE(Steel_data_for_clustering!H18,H$37,H$38)</f>
        <v>0.46666627869968602</v>
      </c>
      <c r="I18" s="8">
        <f>STANDARDIZE(Steel_data_for_clustering!I18,I$37,I$38)</f>
        <v>-0.54742611074394387</v>
      </c>
      <c r="J18" s="8">
        <f>STANDARDIZE(Steel_data_for_clustering!J18,J$37,J$38)</f>
        <v>1.0703688291021042E-2</v>
      </c>
      <c r="K18" s="8">
        <f>STANDARDIZE(Steel_data_for_clustering!K18,K$37,K$38)</f>
        <v>-0.12736557366058129</v>
      </c>
      <c r="L18" s="8">
        <f>STANDARDIZE(Steel_data_for_clustering!L18,L$37,L$38)</f>
        <v>-3.727589577451328E-3</v>
      </c>
      <c r="M18" s="8">
        <f>STANDARDIZE(Steel_data_for_clustering!M18,M$37,M$38)</f>
        <v>-0.39018540520144634</v>
      </c>
    </row>
    <row r="19" spans="1:13" x14ac:dyDescent="0.3">
      <c r="A19" s="1" t="str">
        <f>Steel_data_for_clustering!A19</f>
        <v>AISI 4140 Steel</v>
      </c>
      <c r="B19" t="str">
        <f>Steel_data_for_clustering!B19</f>
        <v>annealed</v>
      </c>
      <c r="C19" s="8">
        <f>STANDARDIZE(Steel_data_for_clustering!C19,C$37,C$38)</f>
        <v>-0.11925900152012503</v>
      </c>
      <c r="D19" s="8">
        <f>STANDARDIZE(Steel_data_for_clustering!D19,D$37,D$38)</f>
        <v>-0.23485578747733951</v>
      </c>
      <c r="E19" s="8">
        <f>STANDARDIZE(Steel_data_for_clustering!E19,E$37,E$38)</f>
        <v>-0.32055090999341701</v>
      </c>
      <c r="F19" s="8">
        <f>STANDARDIZE(Steel_data_for_clustering!F19,F$37,F$38)</f>
        <v>-0.39886996401864466</v>
      </c>
      <c r="G19" s="8">
        <f>STANDARDIZE(Steel_data_for_clustering!G19,G$37,G$38)</f>
        <v>0.82314397627298186</v>
      </c>
      <c r="H19" s="8">
        <f>STANDARDIZE(Steel_data_for_clustering!H19,H$37,H$38)</f>
        <v>0.46666627869968602</v>
      </c>
      <c r="I19" s="8">
        <f>STANDARDIZE(Steel_data_for_clustering!I19,I$37,I$38)</f>
        <v>0.33640710716108296</v>
      </c>
      <c r="J19" s="8">
        <f>STANDARDIZE(Steel_data_for_clustering!J19,J$37,J$38)</f>
        <v>1.0703688291021042E-2</v>
      </c>
      <c r="K19" s="8">
        <f>STANDARDIZE(Steel_data_for_clustering!K19,K$37,K$38)</f>
        <v>-0.12736557366058129</v>
      </c>
      <c r="L19" s="8">
        <f>STANDARDIZE(Steel_data_for_clustering!L19,L$37,L$38)</f>
        <v>-3.727589577451328E-3</v>
      </c>
      <c r="M19" s="8">
        <f>STANDARDIZE(Steel_data_for_clustering!M19,M$37,M$38)</f>
        <v>-0.39018540520144634</v>
      </c>
    </row>
    <row r="20" spans="1:13" x14ac:dyDescent="0.3">
      <c r="A20" s="1" t="str">
        <f>Steel_data_for_clustering!A20</f>
        <v>AISI 4340 Steel</v>
      </c>
      <c r="B20" t="str">
        <f>Steel_data_for_clustering!B20</f>
        <v>normalized</v>
      </c>
      <c r="C20" s="8">
        <f>STANDARDIZE(Steel_data_for_clustering!C20,C$37,C$38)</f>
        <v>-0.11925900152012503</v>
      </c>
      <c r="D20" s="8">
        <f>STANDARDIZE(Steel_data_for_clustering!D20,D$37,D$38)</f>
        <v>1.658752876125666</v>
      </c>
      <c r="E20" s="8">
        <f>STANDARDIZE(Steel_data_for_clustering!E20,E$37,E$38)</f>
        <v>1.6642020087517657</v>
      </c>
      <c r="F20" s="8">
        <f>STANDARDIZE(Steel_data_for_clustering!F20,F$37,F$38)</f>
        <v>0.98800391224659534</v>
      </c>
      <c r="G20" s="8">
        <f>STANDARDIZE(Steel_data_for_clustering!G20,G$37,G$38)</f>
        <v>0.82314397627298186</v>
      </c>
      <c r="H20" s="8">
        <f>STANDARDIZE(Steel_data_for_clustering!H20,H$37,H$38)</f>
        <v>0.46666627869968602</v>
      </c>
      <c r="I20" s="8">
        <f>STANDARDIZE(Steel_data_for_clustering!I20,I$37,I$38)</f>
        <v>-0.83337215183086444</v>
      </c>
      <c r="J20" s="8">
        <f>STANDARDIZE(Steel_data_for_clustering!J20,J$37,J$38)</f>
        <v>0.16102070211707786</v>
      </c>
      <c r="K20" s="8">
        <f>STANDARDIZE(Steel_data_for_clustering!K20,K$37,K$38)</f>
        <v>2.4579321232745237E-2</v>
      </c>
      <c r="L20" s="8">
        <f>STANDARDIZE(Steel_data_for_clustering!L20,L$37,L$38)</f>
        <v>5.9641433239222372E-2</v>
      </c>
      <c r="M20" s="8">
        <f>STANDARDIZE(Steel_data_for_clustering!M20,M$37,M$38)</f>
        <v>-0.26275607218196873</v>
      </c>
    </row>
    <row r="21" spans="1:13" x14ac:dyDescent="0.3">
      <c r="A21" s="1" t="str">
        <f>Steel_data_for_clustering!A21</f>
        <v>AISI 4340 Steel</v>
      </c>
      <c r="B21" t="str">
        <f>Steel_data_for_clustering!B21</f>
        <v>annealed</v>
      </c>
      <c r="C21" s="8">
        <f>STANDARDIZE(Steel_data_for_clustering!C21,C$37,C$38)</f>
        <v>-0.11925900152012503</v>
      </c>
      <c r="D21" s="8">
        <f>STANDARDIZE(Steel_data_for_clustering!D21,D$37,D$38)</f>
        <v>-6.71016535649547E-3</v>
      </c>
      <c r="E21" s="8">
        <f>STANDARDIZE(Steel_data_for_clustering!E21,E$37,E$38)</f>
        <v>-3.5658146537170657E-2</v>
      </c>
      <c r="F21" s="8">
        <f>STANDARDIZE(Steel_data_for_clustering!F21,F$37,F$38)</f>
        <v>-0.22822552734171356</v>
      </c>
      <c r="G21" s="8">
        <f>STANDARDIZE(Steel_data_for_clustering!G21,G$37,G$38)</f>
        <v>0.82314397627298186</v>
      </c>
      <c r="H21" s="8">
        <f>STANDARDIZE(Steel_data_for_clustering!H21,H$37,H$38)</f>
        <v>0.46666627869968602</v>
      </c>
      <c r="I21" s="8">
        <f>STANDARDIZE(Steel_data_for_clustering!I21,I$37,I$38)</f>
        <v>1.5800939881808539E-2</v>
      </c>
      <c r="J21" s="8">
        <f>STANDARDIZE(Steel_data_for_clustering!J21,J$37,J$38)</f>
        <v>0.16102070211707786</v>
      </c>
      <c r="K21" s="8">
        <f>STANDARDIZE(Steel_data_for_clustering!K21,K$37,K$38)</f>
        <v>2.4579321232745237E-2</v>
      </c>
      <c r="L21" s="8">
        <f>STANDARDIZE(Steel_data_for_clustering!L21,L$37,L$38)</f>
        <v>5.9641433239222372E-2</v>
      </c>
      <c r="M21" s="8">
        <f>STANDARDIZE(Steel_data_for_clustering!M21,M$37,M$38)</f>
        <v>-0.26275607218196873</v>
      </c>
    </row>
    <row r="22" spans="1:13" x14ac:dyDescent="0.3">
      <c r="A22" s="1" t="str">
        <f>Steel_data_for_clustering!A22</f>
        <v>AISI 4340 Steel</v>
      </c>
      <c r="B22" t="str">
        <f>Steel_data_for_clustering!B22</f>
        <v>oil quenched</v>
      </c>
      <c r="C22" s="8">
        <f>STANDARDIZE(Steel_data_for_clustering!C22,C$37,C$38)</f>
        <v>-0.11925900152012503</v>
      </c>
      <c r="D22" s="8">
        <f>STANDARDIZE(Steel_data_for_clustering!D22,D$37,D$38)</f>
        <v>1.5332727839592017</v>
      </c>
      <c r="E22" s="8">
        <f>STANDARDIZE(Steel_data_for_clustering!E22,E$37,E$38)</f>
        <v>1.4267913725382273</v>
      </c>
      <c r="F22" s="8">
        <f>STANDARDIZE(Steel_data_for_clustering!F22,F$37,F$38)</f>
        <v>1.8660471046024407</v>
      </c>
      <c r="G22" s="8">
        <f>STANDARDIZE(Steel_data_for_clustering!G22,G$37,G$38)</f>
        <v>0.82314397627298186</v>
      </c>
      <c r="H22" s="8">
        <f>STANDARDIZE(Steel_data_for_clustering!H22,H$37,H$38)</f>
        <v>0.46666627869968602</v>
      </c>
      <c r="I22" s="8">
        <f>STANDARDIZE(Steel_data_for_clustering!I22,I$37,I$38)</f>
        <v>-0.66007152086909449</v>
      </c>
      <c r="J22" s="8">
        <f>STANDARDIZE(Steel_data_for_clustering!J22,J$37,J$38)</f>
        <v>0.16102070211707786</v>
      </c>
      <c r="K22" s="8">
        <f>STANDARDIZE(Steel_data_for_clustering!K22,K$37,K$38)</f>
        <v>2.4579321232745237E-2</v>
      </c>
      <c r="L22" s="8">
        <f>STANDARDIZE(Steel_data_for_clustering!L22,L$37,L$38)</f>
        <v>5.9641433239222372E-2</v>
      </c>
      <c r="M22" s="8">
        <f>STANDARDIZE(Steel_data_for_clustering!M22,M$37,M$38)</f>
        <v>-0.26275607218196873</v>
      </c>
    </row>
    <row r="23" spans="1:13" x14ac:dyDescent="0.3">
      <c r="A23" s="1" t="str">
        <f>Steel_data_for_clustering!A23</f>
        <v>AISI 5140 Steel</v>
      </c>
      <c r="B23" t="str">
        <f>Steel_data_for_clustering!B23</f>
        <v>annealed</v>
      </c>
      <c r="C23" s="8">
        <f>STANDARDIZE(Steel_data_for_clustering!C23,C$37,C$38)</f>
        <v>-0.11925900152012503</v>
      </c>
      <c r="D23" s="8">
        <f>STANDARDIZE(Steel_data_for_clustering!D23,D$37,D$38)</f>
        <v>-0.57707422065860559</v>
      </c>
      <c r="E23" s="8">
        <f>STANDARDIZE(Steel_data_for_clustering!E23,E$37,E$38)</f>
        <v>-0.58961629770209412</v>
      </c>
      <c r="F23" s="8">
        <f>STANDARDIZE(Steel_data_for_clustering!F23,F$37,F$38)</f>
        <v>-0.77118509858649431</v>
      </c>
      <c r="G23" s="8">
        <f>STANDARDIZE(Steel_data_for_clustering!G23,G$37,G$38)</f>
        <v>0.82314397627298186</v>
      </c>
      <c r="H23" s="8">
        <f>STANDARDIZE(Steel_data_for_clustering!H23,H$37,H$38)</f>
        <v>0.46666627869968602</v>
      </c>
      <c r="I23" s="8">
        <f>STANDARDIZE(Steel_data_for_clustering!I23,I$37,I$38)</f>
        <v>0.58769302205564966</v>
      </c>
      <c r="J23" s="8">
        <f>STANDARDIZE(Steel_data_for_clustering!J23,J$37,J$38)</f>
        <v>0.16893212389739676</v>
      </c>
      <c r="K23" s="8">
        <f>STANDARDIZE(Steel_data_for_clustering!K23,K$37,K$38)</f>
        <v>-1.7227869700405056</v>
      </c>
      <c r="L23" s="8">
        <f>STANDARDIZE(Steel_data_for_clustering!L23,L$37,L$38)</f>
        <v>0.24974850168924009</v>
      </c>
      <c r="M23" s="8">
        <f>STANDARDIZE(Steel_data_for_clustering!M23,M$37,M$38)</f>
        <v>-0.35377702433873848</v>
      </c>
    </row>
    <row r="24" spans="1:13" x14ac:dyDescent="0.3">
      <c r="A24" s="1" t="str">
        <f>Steel_data_for_clustering!A24</f>
        <v>AISI 5140 Steel</v>
      </c>
      <c r="B24" t="str">
        <f>Steel_data_for_clustering!B24</f>
        <v>normalized</v>
      </c>
      <c r="C24" s="8">
        <f>STANDARDIZE(Steel_data_for_clustering!C24,C$37,C$38)</f>
        <v>-0.11925900152012503</v>
      </c>
      <c r="D24" s="8">
        <f>STANDARDIZE(Steel_data_for_clustering!D24,D$37,D$38)</f>
        <v>0.13017720791601095</v>
      </c>
      <c r="E24" s="8">
        <f>STANDARDIZE(Steel_data_for_clustering!E24,E$37,E$38)</f>
        <v>0.11628466063949405</v>
      </c>
      <c r="F24" s="8">
        <f>STANDARDIZE(Steel_data_for_clustering!F24,F$37,F$38)</f>
        <v>-0.22822552734171356</v>
      </c>
      <c r="G24" s="8">
        <f>STANDARDIZE(Steel_data_for_clustering!G24,G$37,G$38)</f>
        <v>0.82314397627298186</v>
      </c>
      <c r="H24" s="8">
        <f>STANDARDIZE(Steel_data_for_clustering!H24,H$37,H$38)</f>
        <v>0.46666627869968602</v>
      </c>
      <c r="I24" s="8">
        <f>STANDARDIZE(Steel_data_for_clustering!I24,I$37,I$38)</f>
        <v>7.6456160718427979E-2</v>
      </c>
      <c r="J24" s="8">
        <f>STANDARDIZE(Steel_data_for_clustering!J24,J$37,J$38)</f>
        <v>0.16893212389739676</v>
      </c>
      <c r="K24" s="8">
        <f>STANDARDIZE(Steel_data_for_clustering!K24,K$37,K$38)</f>
        <v>-1.7227869700405056</v>
      </c>
      <c r="L24" s="8">
        <f>STANDARDIZE(Steel_data_for_clustering!L24,L$37,L$38)</f>
        <v>0.24974850168924009</v>
      </c>
      <c r="M24" s="8">
        <f>STANDARDIZE(Steel_data_for_clustering!M24,M$37,M$38)</f>
        <v>-0.35377702433873848</v>
      </c>
    </row>
    <row r="25" spans="1:13" x14ac:dyDescent="0.3">
      <c r="A25" s="1" t="str">
        <f>Steel_data_for_clustering!A25</f>
        <v>AISI 5140 Steel</v>
      </c>
      <c r="B25" t="str">
        <f>Steel_data_for_clustering!B25</f>
        <v>oil quenched</v>
      </c>
      <c r="C25" s="8">
        <f>STANDARDIZE(Steel_data_for_clustering!C25,C$37,C$38)</f>
        <v>-0.11925900152012503</v>
      </c>
      <c r="D25" s="8">
        <f>STANDARDIZE(Steel_data_for_clustering!D25,D$37,D$38)</f>
        <v>0.86024319870271193</v>
      </c>
      <c r="E25" s="8">
        <f>STANDARDIZE(Steel_data_for_clustering!E25,E$37,E$38)</f>
        <v>0.68290471240247286</v>
      </c>
      <c r="F25" s="8">
        <f>STANDARDIZE(Steel_data_for_clustering!F25,F$37,F$38)</f>
        <v>0.92284876369722169</v>
      </c>
      <c r="G25" s="8">
        <f>STANDARDIZE(Steel_data_for_clustering!G25,G$37,G$38)</f>
        <v>0.82314397627298186</v>
      </c>
      <c r="H25" s="8">
        <f>STANDARDIZE(Steel_data_for_clustering!H25,H$37,H$38)</f>
        <v>0.46666627869968602</v>
      </c>
      <c r="I25" s="8">
        <f>STANDARDIZE(Steel_data_for_clustering!I25,I$37,I$38)</f>
        <v>-0.28747516430128894</v>
      </c>
      <c r="J25" s="8">
        <f>STANDARDIZE(Steel_data_for_clustering!J25,J$37,J$38)</f>
        <v>0.16893212389739676</v>
      </c>
      <c r="K25" s="8">
        <f>STANDARDIZE(Steel_data_for_clustering!K25,K$37,K$38)</f>
        <v>-1.7227869700405056</v>
      </c>
      <c r="L25" s="8">
        <f>STANDARDIZE(Steel_data_for_clustering!L25,L$37,L$38)</f>
        <v>0.24974850168924009</v>
      </c>
      <c r="M25" s="8">
        <f>STANDARDIZE(Steel_data_for_clustering!M25,M$37,M$38)</f>
        <v>-0.35377702433873848</v>
      </c>
    </row>
    <row r="26" spans="1:13" x14ac:dyDescent="0.3">
      <c r="A26" s="1" t="str">
        <f>Steel_data_for_clustering!A26</f>
        <v>AISI 8630 Steel</v>
      </c>
      <c r="B26" t="str">
        <f>Steel_data_for_clustering!B26</f>
        <v>annealed</v>
      </c>
      <c r="C26" s="8">
        <f>STANDARDIZE(Steel_data_for_clustering!C26,C$37,C$38)</f>
        <v>-0.11925900152012503</v>
      </c>
      <c r="D26" s="8">
        <f>STANDARDIZE(Steel_data_for_clustering!D26,D$37,D$38)</f>
        <v>-0.70255431282506986</v>
      </c>
      <c r="E26" s="8">
        <f>STANDARDIZE(Steel_data_for_clustering!E26,E$37,E$38)</f>
        <v>-0.60544367344966332</v>
      </c>
      <c r="F26" s="8">
        <f>STANDARDIZE(Steel_data_for_clustering!F26,F$37,F$38)</f>
        <v>-0.53848813948158825</v>
      </c>
      <c r="G26" s="8">
        <f>STANDARDIZE(Steel_data_for_clustering!G26,G$37,G$38)</f>
        <v>0.82314397627298186</v>
      </c>
      <c r="H26" s="8">
        <f>STANDARDIZE(Steel_data_for_clustering!H26,H$37,H$38)</f>
        <v>0.46666627869968602</v>
      </c>
      <c r="I26" s="8">
        <f>STANDARDIZE(Steel_data_for_clustering!I26,I$37,I$38)</f>
        <v>0.62235314824800347</v>
      </c>
      <c r="J26" s="8">
        <f>STANDARDIZE(Steel_data_for_clustering!J26,J$37,J$38)</f>
        <v>0.32716055950377249</v>
      </c>
      <c r="K26" s="8">
        <f>STANDARDIZE(Steel_data_for_clustering!K26,K$37,K$38)</f>
        <v>2.4579321232745237E-2</v>
      </c>
      <c r="L26" s="8">
        <f>STANDARDIZE(Steel_data_for_clustering!L26,L$37,L$38)</f>
        <v>-3.727589577451328E-3</v>
      </c>
      <c r="M26" s="8">
        <f>STANDARDIZE(Steel_data_for_clustering!M26,M$37,M$38)</f>
        <v>-0.32647073869170751</v>
      </c>
    </row>
    <row r="27" spans="1:13" x14ac:dyDescent="0.3">
      <c r="A27" s="1" t="str">
        <f>Steel_data_for_clustering!A27</f>
        <v>AISI 8630 Steel</v>
      </c>
      <c r="B27" t="str">
        <f>Steel_data_for_clustering!B27</f>
        <v>normalized</v>
      </c>
      <c r="C27" s="8">
        <f>STANDARDIZE(Steel_data_for_clustering!C27,C$37,C$38)</f>
        <v>-0.11925900152012503</v>
      </c>
      <c r="D27" s="8">
        <f>STANDARDIZE(Steel_data_for_clustering!D27,D$37,D$38)</f>
        <v>-0.34892859853776154</v>
      </c>
      <c r="E27" s="8">
        <f>STANDARDIZE(Steel_data_for_clustering!E27,E$37,E$38)</f>
        <v>-0.33637828574098622</v>
      </c>
      <c r="F27" s="8">
        <f>STANDARDIZE(Steel_data_for_clustering!F27,F$37,F$38)</f>
        <v>-0.36784370280465717</v>
      </c>
      <c r="G27" s="8">
        <f>STANDARDIZE(Steel_data_for_clustering!G27,G$37,G$38)</f>
        <v>0.82314397627298186</v>
      </c>
      <c r="H27" s="8">
        <f>STANDARDIZE(Steel_data_for_clustering!H27,H$37,H$38)</f>
        <v>0.46666627869968602</v>
      </c>
      <c r="I27" s="8">
        <f>STANDARDIZE(Steel_data_for_clustering!I27,I$37,I$38)</f>
        <v>0.14577641310313602</v>
      </c>
      <c r="J27" s="8">
        <f>STANDARDIZE(Steel_data_for_clustering!J27,J$37,J$38)</f>
        <v>0.32716055950377249</v>
      </c>
      <c r="K27" s="8">
        <f>STANDARDIZE(Steel_data_for_clustering!K27,K$37,K$38)</f>
        <v>2.4579321232745237E-2</v>
      </c>
      <c r="L27" s="8">
        <f>STANDARDIZE(Steel_data_for_clustering!L27,L$37,L$38)</f>
        <v>-3.727589577451328E-3</v>
      </c>
      <c r="M27" s="8">
        <f>STANDARDIZE(Steel_data_for_clustering!M27,M$37,M$38)</f>
        <v>-0.32647073869170751</v>
      </c>
    </row>
    <row r="28" spans="1:13" x14ac:dyDescent="0.3">
      <c r="A28" s="1" t="str">
        <f>Steel_data_for_clustering!A28</f>
        <v>AISI 8630 Steel</v>
      </c>
      <c r="B28" t="str">
        <f>Steel_data_for_clustering!B28</f>
        <v>water quenched</v>
      </c>
      <c r="C28" s="8">
        <f>STANDARDIZE(Steel_data_for_clustering!C28,C$37,C$38)</f>
        <v>-0.11925900152012503</v>
      </c>
      <c r="D28" s="8">
        <f>STANDARDIZE(Steel_data_for_clustering!D28,D$37,D$38)</f>
        <v>0.86024319870271193</v>
      </c>
      <c r="E28" s="8">
        <f>STANDARDIZE(Steel_data_for_clustering!E28,E$37,E$38)</f>
        <v>0.8190201438315684</v>
      </c>
      <c r="F28" s="8">
        <f>STANDARDIZE(Steel_data_for_clustering!F28,F$37,F$38)</f>
        <v>1.1369299660737353</v>
      </c>
      <c r="G28" s="8">
        <f>STANDARDIZE(Steel_data_for_clustering!G28,G$37,G$38)</f>
        <v>0.82314397627298186</v>
      </c>
      <c r="H28" s="8">
        <f>STANDARDIZE(Steel_data_for_clustering!H28,H$37,H$38)</f>
        <v>0.46666627869968602</v>
      </c>
      <c r="I28" s="8">
        <f>STANDARDIZE(Steel_data_for_clustering!I28,I$37,I$38)</f>
        <v>-0.48677088990732448</v>
      </c>
      <c r="J28" s="8">
        <f>STANDARDIZE(Steel_data_for_clustering!J28,J$37,J$38)</f>
        <v>0.32716055950377249</v>
      </c>
      <c r="K28" s="8">
        <f>STANDARDIZE(Steel_data_for_clustering!K28,K$37,K$38)</f>
        <v>2.4579321232745237E-2</v>
      </c>
      <c r="L28" s="8">
        <f>STANDARDIZE(Steel_data_for_clustering!L28,L$37,L$38)</f>
        <v>-3.727589577451328E-3</v>
      </c>
      <c r="M28" s="8">
        <f>STANDARDIZE(Steel_data_for_clustering!M28,M$37,M$38)</f>
        <v>-0.32647073869170751</v>
      </c>
    </row>
    <row r="29" spans="1:13" x14ac:dyDescent="0.3">
      <c r="A29" s="1" t="str">
        <f>Steel_data_for_clustering!A29</f>
        <v>Stainless Steel 17-7 PH</v>
      </c>
      <c r="B29" t="str">
        <f>Steel_data_for_clustering!B29</f>
        <v>cold rolled</v>
      </c>
      <c r="C29" s="8">
        <f>STANDARDIZE(Steel_data_for_clustering!C29,C$37,C$38)</f>
        <v>-1.6322463342379996</v>
      </c>
      <c r="D29" s="8">
        <f>STANDARDIZE(Steel_data_for_clustering!D29,D$37,D$38)</f>
        <v>1.8298620927162992</v>
      </c>
      <c r="E29" s="8">
        <f>STANDARDIZE(Steel_data_for_clustering!E29,E$37,E$38)</f>
        <v>1.9744185734041229</v>
      </c>
      <c r="F29" s="8">
        <f>STANDARDIZE(Steel_data_for_clustering!F29,F$37,F$38)</f>
        <v>2.0677178024933593</v>
      </c>
      <c r="G29" s="8">
        <f>STANDARDIZE(Steel_data_for_clustering!G29,G$37,G$38)</f>
        <v>0.55142654721199769</v>
      </c>
      <c r="H29" s="8">
        <f>STANDARDIZE(Steel_data_for_clustering!H29,H$37,H$38)</f>
        <v>-1.2962952186102308</v>
      </c>
      <c r="I29" s="8">
        <f>STANDARDIZE(Steel_data_for_clustering!I29,I$37,I$38)</f>
        <v>-1.8038556852167764</v>
      </c>
      <c r="J29" s="8">
        <f>STANDARDIZE(Steel_data_for_clustering!J29,J$37,J$38)</f>
        <v>-2.062088818152501</v>
      </c>
      <c r="K29" s="8">
        <f>STANDARDIZE(Steel_data_for_clustering!K29,K$37,K$38)</f>
        <v>-1.1150073904671995</v>
      </c>
      <c r="L29" s="8">
        <f>STANDARDIZE(Steel_data_for_clustering!L29,L$37,L$38)</f>
        <v>-0.7641558633775245</v>
      </c>
      <c r="M29" s="8">
        <f>STANDARDIZE(Steel_data_for_clustering!M29,M$37,M$38)</f>
        <v>2.3859536355800297</v>
      </c>
    </row>
    <row r="30" spans="1:13" x14ac:dyDescent="0.3">
      <c r="A30" s="1" t="str">
        <f>Steel_data_for_clustering!A30</f>
        <v>Stainless Steel 17-7 PH</v>
      </c>
      <c r="B30" t="str">
        <f>Steel_data_for_clustering!B30</f>
        <v>precipitation hardened</v>
      </c>
      <c r="C30" s="8">
        <f>STANDARDIZE(Steel_data_for_clustering!C30,C$37,C$38)</f>
        <v>-1.6322463342379996</v>
      </c>
      <c r="D30" s="8">
        <f>STANDARDIZE(Steel_data_for_clustering!D30,D$37,D$38)</f>
        <v>2.4572625535486203</v>
      </c>
      <c r="E30" s="8">
        <f>STANDARDIZE(Steel_data_for_clustering!E30,E$37,E$38)</f>
        <v>2.829096863772862</v>
      </c>
      <c r="F30" s="8">
        <f>STANDARDIZE(Steel_data_for_clustering!F30,F$37,F$38)</f>
        <v>3.2467157286248831</v>
      </c>
      <c r="G30" s="8">
        <f>STANDARDIZE(Steel_data_for_clustering!G30,G$37,G$38)</f>
        <v>0.55142654721199769</v>
      </c>
      <c r="H30" s="8">
        <f>STANDARDIZE(Steel_data_for_clustering!H30,H$37,H$38)</f>
        <v>-1.2962952186102308</v>
      </c>
      <c r="I30" s="8">
        <f>STANDARDIZE(Steel_data_for_clustering!I30,I$37,I$38)</f>
        <v>-1.8038556852167764</v>
      </c>
      <c r="J30" s="8">
        <f>STANDARDIZE(Steel_data_for_clustering!J30,J$37,J$38)</f>
        <v>-2.062088818152501</v>
      </c>
      <c r="K30" s="8">
        <f>STANDARDIZE(Steel_data_for_clustering!K30,K$37,K$38)</f>
        <v>-1.1150073904671995</v>
      </c>
      <c r="L30" s="8">
        <f>STANDARDIZE(Steel_data_for_clustering!L30,L$37,L$38)</f>
        <v>-0.7641558633775245</v>
      </c>
      <c r="M30" s="8">
        <f>STANDARDIZE(Steel_data_for_clustering!M30,M$37,M$38)</f>
        <v>2.3859536355800297</v>
      </c>
    </row>
    <row r="31" spans="1:13" x14ac:dyDescent="0.3">
      <c r="A31" s="1" t="str">
        <f>Steel_data_for_clustering!A31</f>
        <v>Stainless Steel 302</v>
      </c>
      <c r="B31" t="str">
        <f>Steel_data_for_clustering!B31</f>
        <v>25% hardened</v>
      </c>
      <c r="C31" s="8">
        <f>STANDARDIZE(Steel_data_for_clustering!C31,C$37,C$38)</f>
        <v>0.18333846502347137</v>
      </c>
      <c r="D31" s="8">
        <f>STANDARDIZE(Steel_data_for_clustering!D31,D$37,D$38)</f>
        <v>0.49521020330936144</v>
      </c>
      <c r="E31" s="8">
        <f>STANDARDIZE(Steel_data_for_clustering!E31,E$37,E$38)</f>
        <v>0.32837149565692186</v>
      </c>
      <c r="F31" s="8">
        <f>STANDARDIZE(Steel_data_for_clustering!F31,F$37,F$38)</f>
        <v>-8.8607351878769933E-2</v>
      </c>
      <c r="G31" s="8">
        <f>STANDARDIZE(Steel_data_for_clustering!G31,G$37,G$38)</f>
        <v>-2.4374651724588281</v>
      </c>
      <c r="H31" s="8">
        <f>STANDARDIZE(Steel_data_for_clustering!H31,H$37,H$38)</f>
        <v>-3.0592567159201525</v>
      </c>
      <c r="I31" s="8">
        <f>STANDARDIZE(Steel_data_for_clustering!I31,I$37,I$38)</f>
        <v>-0.85070221492704146</v>
      </c>
      <c r="J31" s="8">
        <f>STANDARDIZE(Steel_data_for_clustering!J31,J$37,J$38)</f>
        <v>-2.0779116617131383</v>
      </c>
      <c r="K31" s="8">
        <f>STANDARDIZE(Steel_data_for_clustering!K31,K$37,K$38)</f>
        <v>1.9238905073993267</v>
      </c>
      <c r="L31" s="8">
        <f>STANDARDIZE(Steel_data_for_clustering!L31,L$37,L$38)</f>
        <v>3.1647235512561886</v>
      </c>
      <c r="M31" s="8">
        <f>STANDARDIZE(Steel_data_for_clustering!M31,M$37,M$38)</f>
        <v>1.8853383987177965</v>
      </c>
    </row>
    <row r="32" spans="1:13" x14ac:dyDescent="0.3">
      <c r="A32" s="1" t="str">
        <f>Steel_data_for_clustering!A32</f>
        <v>Stainless Steel 302</v>
      </c>
      <c r="B32" t="str">
        <f>Steel_data_for_clustering!B32</f>
        <v>annealed</v>
      </c>
      <c r="C32" s="8">
        <f>STANDARDIZE(Steel_data_for_clustering!C32,C$37,C$38)</f>
        <v>0.18333846502347137</v>
      </c>
      <c r="D32" s="8">
        <f>STANDARDIZE(Steel_data_for_clustering!D32,D$37,D$38)</f>
        <v>-0.80521984277944958</v>
      </c>
      <c r="E32" s="8">
        <f>STANDARDIZE(Steel_data_for_clustering!E32,E$37,E$38)</f>
        <v>-0.43134254022640167</v>
      </c>
      <c r="F32" s="8">
        <f>STANDARDIZE(Steel_data_for_clustering!F32,F$37,F$38)</f>
        <v>-0.8332376210144693</v>
      </c>
      <c r="G32" s="8">
        <f>STANDARDIZE(Steel_data_for_clustering!G32,G$37,G$38)</f>
        <v>-2.4374651724588281</v>
      </c>
      <c r="H32" s="8">
        <f>STANDARDIZE(Steel_data_for_clustering!H32,H$37,H$38)</f>
        <v>-3.0592567159201525</v>
      </c>
      <c r="I32" s="8">
        <f>STANDARDIZE(Steel_data_for_clustering!I32,I$37,I$38)</f>
        <v>2.8752613507510136</v>
      </c>
      <c r="J32" s="8">
        <f>STANDARDIZE(Steel_data_for_clustering!J32,J$37,J$38)</f>
        <v>-2.0779116617131383</v>
      </c>
      <c r="K32" s="8">
        <f>STANDARDIZE(Steel_data_for_clustering!K32,K$37,K$38)</f>
        <v>1.9238905073993267</v>
      </c>
      <c r="L32" s="8">
        <f>STANDARDIZE(Steel_data_for_clustering!L32,L$37,L$38)</f>
        <v>3.1647235512561886</v>
      </c>
      <c r="M32" s="8">
        <f>STANDARDIZE(Steel_data_for_clustering!M32,M$37,M$38)</f>
        <v>1.8853383987177965</v>
      </c>
    </row>
    <row r="33" spans="1:13" x14ac:dyDescent="0.3">
      <c r="A33" s="1" t="str">
        <f>Steel_data_for_clustering!A33</f>
        <v>Stainless Steel 316</v>
      </c>
      <c r="B33" t="str">
        <f>Steel_data_for_clustering!B33</f>
        <v>annealed</v>
      </c>
      <c r="C33" s="8">
        <f>STANDARDIZE(Steel_data_for_clustering!C33,C$37,C$38)</f>
        <v>4.4197029966335259</v>
      </c>
      <c r="D33" s="8">
        <f>STANDARDIZE(Steel_data_for_clustering!D33,D$37,D$38)</f>
        <v>-0.85084896720361847</v>
      </c>
      <c r="E33" s="8">
        <f>STANDARDIZE(Steel_data_for_clustering!E33,E$37,E$38)</f>
        <v>-0.55796154620695559</v>
      </c>
      <c r="F33" s="8">
        <f>STANDARDIZE(Steel_data_for_clustering!F33,F$37,F$38)</f>
        <v>-0.78669822919348809</v>
      </c>
      <c r="G33" s="8">
        <f>STANDARDIZE(Steel_data_for_clustering!G33,G$37,G$38)</f>
        <v>-2.4374651724588281</v>
      </c>
      <c r="H33" s="8">
        <f>STANDARDIZE(Steel_data_for_clustering!H33,H$37,H$38)</f>
        <v>-1.2962952186102308</v>
      </c>
      <c r="I33" s="8">
        <f>STANDARDIZE(Steel_data_for_clustering!I33,I$37,I$38)</f>
        <v>2.4420097733465882</v>
      </c>
      <c r="J33" s="8">
        <f>STANDARDIZE(Steel_data_for_clustering!J33,J$37,J$38)</f>
        <v>-2.0700002399328197</v>
      </c>
      <c r="K33" s="8">
        <f>STANDARDIZE(Steel_data_for_clustering!K33,K$37,K$38)</f>
        <v>1.9238905073993267</v>
      </c>
      <c r="L33" s="8">
        <f>STANDARDIZE(Steel_data_for_clustering!L33,L$37,L$38)</f>
        <v>2.4042952774561157</v>
      </c>
      <c r="M33" s="8">
        <f>STANDARDIZE(Steel_data_for_clustering!M33,M$37,M$38)</f>
        <v>1.976359350874566</v>
      </c>
    </row>
    <row r="34" spans="1:13" x14ac:dyDescent="0.3">
      <c r="A34" s="1" t="str">
        <f>Steel_data_for_clustering!A34</f>
        <v>Stainless Steel 405</v>
      </c>
      <c r="B34" t="str">
        <f>Steel_data_for_clustering!B34</f>
        <v>annealed</v>
      </c>
      <c r="C34" s="8">
        <f>STANDARDIZE(Steel_data_for_clustering!C34,C$37,C$38)</f>
        <v>-1.6322463342379996</v>
      </c>
      <c r="D34" s="8">
        <f>STANDARDIZE(Steel_data_for_clustering!D34,D$37,D$38)</f>
        <v>-0.77099799946132297</v>
      </c>
      <c r="E34" s="8">
        <f>STANDARDIZE(Steel_data_for_clustering!E34,E$37,E$38)</f>
        <v>-0.97580426594278358</v>
      </c>
      <c r="F34" s="8">
        <f>STANDARDIZE(Steel_data_for_clustering!F34,F$37,F$38)</f>
        <v>-0.83013499489307052</v>
      </c>
      <c r="G34" s="8">
        <f>STANDARDIZE(Steel_data_for_clustering!G34,G$37,G$38)</f>
        <v>-0.53544316903193889</v>
      </c>
      <c r="H34" s="8">
        <f>STANDARDIZE(Steel_data_for_clustering!H34,H$37,H$38)</f>
        <v>-1.2962952186102308</v>
      </c>
      <c r="I34" s="8">
        <f>STANDARDIZE(Steel_data_for_clustering!I34,I$37,I$38)</f>
        <v>0.70900346372888845</v>
      </c>
      <c r="J34" s="8">
        <f>STANDARDIZE(Steel_data_for_clustering!J34,J$37,J$38)</f>
        <v>-1.2234781094387097</v>
      </c>
      <c r="K34" s="8">
        <f>STANDARDIZE(Steel_data_for_clustering!K34,K$37,K$38)</f>
        <v>-1.1150073904671995</v>
      </c>
      <c r="L34" s="8">
        <f>STANDARDIZE(Steel_data_for_clustering!L34,L$37,L$38)</f>
        <v>-0.89089390901086962</v>
      </c>
      <c r="M34" s="8">
        <f>STANDARDIZE(Steel_data_for_clustering!M34,M$37,M$38)</f>
        <v>1.3392126857771782</v>
      </c>
    </row>
    <row r="35" spans="1:13" x14ac:dyDescent="0.3">
      <c r="A35" s="1" t="str">
        <f>Steel_data_for_clustering!A35</f>
        <v>Stainless Steel 434</v>
      </c>
      <c r="B35" t="str">
        <f>Steel_data_for_clustering!B35</f>
        <v>annealed</v>
      </c>
      <c r="C35" s="8">
        <f>STANDARDIZE(Steel_data_for_clustering!C35,C$37,C$38)</f>
        <v>-1.6322463342379996</v>
      </c>
      <c r="D35" s="8">
        <f>STANDARDIZE(Steel_data_for_clustering!D35,D$37,D$38)</f>
        <v>-0.6112960639767322</v>
      </c>
      <c r="E35" s="8">
        <f>STANDARDIZE(Steel_data_for_clustering!E35,E$37,E$38)</f>
        <v>-0.75738648062632807</v>
      </c>
      <c r="F35" s="8">
        <f>STANDARDIZE(Steel_data_for_clustering!F35,F$37,F$38)</f>
        <v>-0.61605379251655701</v>
      </c>
      <c r="G35" s="8">
        <f>STANDARDIZE(Steel_data_for_clustering!G35,G$37,G$38)</f>
        <v>-0.53544316903193889</v>
      </c>
      <c r="H35" s="8">
        <f>STANDARDIZE(Steel_data_for_clustering!H35,H$37,H$38)</f>
        <v>-1.2962952186102308</v>
      </c>
      <c r="I35" s="8">
        <f>STANDARDIZE(Steel_data_for_clustering!I35,I$37,I$38)</f>
        <v>0.27575188632446351</v>
      </c>
      <c r="J35" s="8">
        <f>STANDARDIZE(Steel_data_for_clustering!J35,J$37,J$38)</f>
        <v>-1.2946809054615787</v>
      </c>
      <c r="K35" s="8">
        <f>STANDARDIZE(Steel_data_for_clustering!K35,K$37,K$38)</f>
        <v>-1.1150073904671995</v>
      </c>
      <c r="L35" s="8">
        <f>STANDARDIZE(Steel_data_for_clustering!L35,L$37,L$38)</f>
        <v>-1.144370000277561</v>
      </c>
      <c r="M35" s="8">
        <f>STANDARDIZE(Steel_data_for_clustering!M35,M$37,M$38)</f>
        <v>1.3392126857771782</v>
      </c>
    </row>
    <row r="37" spans="1:13" x14ac:dyDescent="0.3">
      <c r="A37" s="1" t="s">
        <v>29</v>
      </c>
      <c r="C37" s="8">
        <f>AVERAGE(Steel_data_for_clustering!C2:C35)</f>
        <v>7.8539411764705882</v>
      </c>
      <c r="D37" s="8">
        <f>AVERAGE(Steel_data_for_clustering!D2:D35)</f>
        <v>217.58823529411765</v>
      </c>
      <c r="E37" s="8">
        <f>AVERAGE(Steel_data_for_clustering!E2:E35)</f>
        <v>756.26470588235293</v>
      </c>
      <c r="F37" s="8">
        <f>AVERAGE(Steel_data_for_clustering!F2:F35)</f>
        <v>543.55882352941171</v>
      </c>
      <c r="G37" s="8">
        <f>AVERAGE(Steel_data_for_clustering!G2:G35)</f>
        <v>201.97058823529412</v>
      </c>
      <c r="H37" s="8">
        <f>AVERAGE(Steel_data_for_clustering!H2:H35)</f>
        <v>0.28470588235294114</v>
      </c>
      <c r="I37" s="8">
        <f>AVERAGE(Steel_data_for_clustering!I2:I35)</f>
        <v>21.817647058823528</v>
      </c>
      <c r="J37" s="8">
        <f>AVERAGE(Steel_data_for_clustering!J2:J35)</f>
        <v>42.464705882352924</v>
      </c>
      <c r="K37" s="8">
        <f>AVERAGE(Steel_data_for_clustering!K2:K35)</f>
        <v>0.47467647058823526</v>
      </c>
      <c r="L37" s="8">
        <f>AVERAGE(Steel_data_for_clustering!L2:L35)</f>
        <v>12.205882352941176</v>
      </c>
      <c r="M37">
        <f>AVERAGE(Steel_data_for_clustering!M2:M35)</f>
        <v>3.0573529411764698E-5</v>
      </c>
    </row>
    <row r="38" spans="1:13" x14ac:dyDescent="0.3">
      <c r="A38" s="1" t="s">
        <v>30</v>
      </c>
      <c r="C38" s="8">
        <f>STDEV(Steel_data_for_clustering!C2:C35)</f>
        <v>3.3047203316753267E-2</v>
      </c>
      <c r="D38" s="8">
        <f>STDEV(Steel_data_for_clustering!D2:D35)</f>
        <v>87.663308259346792</v>
      </c>
      <c r="E38" s="8">
        <f>STDEV(Steel_data_for_clustering!E2:E35)</f>
        <v>315.90834006502291</v>
      </c>
      <c r="F38" s="8">
        <f>STDEV(Steel_data_for_clustering!F2:F35)</f>
        <v>322.3076068054159</v>
      </c>
      <c r="G38" s="8">
        <f>STDEV(Steel_data_for_clustering!G2:G35)</f>
        <v>3.6802939121566633</v>
      </c>
      <c r="H38" s="8">
        <f>STDEV(Steel_data_for_clustering!H2:H35)</f>
        <v>1.13445472465041E-2</v>
      </c>
      <c r="I38" s="8">
        <f>STDEV(Steel_data_for_clustering!I2:I35)</f>
        <v>11.540638882273884</v>
      </c>
      <c r="J38" s="8">
        <f>STDEV(Steel_data_for_clustering!J2:J35)</f>
        <v>12.63995306744606</v>
      </c>
      <c r="K38" s="8">
        <f>STDEV(Steel_data_for_clustering!K2:K35)</f>
        <v>1.3162666645721195E-2</v>
      </c>
      <c r="L38" s="8">
        <f>STDEV(Steel_data_for_clustering!L2:L35)</f>
        <v>1.5780581040250687</v>
      </c>
      <c r="M38">
        <f>STDEV(Steel_data_for_clustering!M2:M35)</f>
        <v>2.1972962846568611E-5</v>
      </c>
    </row>
    <row r="40" spans="1:13" x14ac:dyDescent="0.3">
      <c r="A40" s="1" t="s">
        <v>37</v>
      </c>
      <c r="B40" t="s">
        <v>38</v>
      </c>
      <c r="C40" s="8">
        <f>AVERAGE(C2:C35)</f>
        <v>-3.8923113098623139E-15</v>
      </c>
      <c r="D40" s="8">
        <f t="shared" ref="D40:M40" si="0">AVERAGE(D2:D35)</f>
        <v>-3.9184342045593763E-17</v>
      </c>
      <c r="E40" s="8">
        <f t="shared" si="0"/>
        <v>0</v>
      </c>
      <c r="F40" s="8">
        <f t="shared" si="0"/>
        <v>1.5673736818237505E-16</v>
      </c>
      <c r="G40" s="8">
        <f t="shared" si="0"/>
        <v>4.2449703882726576E-16</v>
      </c>
      <c r="H40" s="8">
        <f t="shared" si="0"/>
        <v>1.6065580238693442E-15</v>
      </c>
      <c r="I40" s="8">
        <f t="shared" si="0"/>
        <v>8.0001365009753926E-17</v>
      </c>
      <c r="J40" s="8">
        <f t="shared" si="0"/>
        <v>1.4236977609899067E-15</v>
      </c>
      <c r="K40" s="8">
        <f t="shared" si="0"/>
        <v>2.2988147333415007E-15</v>
      </c>
      <c r="L40" s="8">
        <f t="shared" si="0"/>
        <v>3.3306690738754696E-16</v>
      </c>
      <c r="M40" s="8">
        <f t="shared" si="0"/>
        <v>4.0490486780446885E-16</v>
      </c>
    </row>
    <row r="41" spans="1:13" x14ac:dyDescent="0.3">
      <c r="A41" s="1" t="s">
        <v>39</v>
      </c>
      <c r="B41" t="s">
        <v>40</v>
      </c>
      <c r="C41">
        <f>STDEV(C2:C35)</f>
        <v>1.0000000000000002</v>
      </c>
      <c r="D41">
        <f t="shared" ref="D41:M41" si="1">STDEV(D2:D35)</f>
        <v>1.0000000000000002</v>
      </c>
      <c r="E41">
        <f t="shared" si="1"/>
        <v>1</v>
      </c>
      <c r="F41">
        <f t="shared" si="1"/>
        <v>1</v>
      </c>
      <c r="G41">
        <f t="shared" si="1"/>
        <v>1</v>
      </c>
      <c r="H41">
        <f t="shared" si="1"/>
        <v>1</v>
      </c>
      <c r="I41">
        <f t="shared" si="1"/>
        <v>0.99999999999999956</v>
      </c>
      <c r="J41">
        <f t="shared" si="1"/>
        <v>0.99999999999999378</v>
      </c>
      <c r="K41">
        <f t="shared" si="1"/>
        <v>1</v>
      </c>
      <c r="L41">
        <f t="shared" si="1"/>
        <v>0.99999999999998979</v>
      </c>
      <c r="M41">
        <f t="shared" si="1"/>
        <v>0.99999999999999989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4909-1F97-4FBC-B10C-7F3B4CAB2549}">
  <dimension ref="A1:H38"/>
  <sheetViews>
    <sheetView topLeftCell="A20" workbookViewId="0">
      <selection activeCell="H37" sqref="H37"/>
    </sheetView>
  </sheetViews>
  <sheetFormatPr defaultRowHeight="14.4" x14ac:dyDescent="0.3"/>
  <cols>
    <col min="1" max="8" width="10.77734375" bestFit="1" customWidth="1"/>
  </cols>
  <sheetData>
    <row r="1" spans="1:8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>
        <v>0</v>
      </c>
      <c r="B2">
        <v>0.55000000000000004</v>
      </c>
      <c r="C2">
        <v>-1.4</v>
      </c>
      <c r="D2">
        <v>-1.35</v>
      </c>
      <c r="E2">
        <v>-0.8</v>
      </c>
      <c r="F2">
        <v>0.82</v>
      </c>
      <c r="G2">
        <v>0.47</v>
      </c>
      <c r="H2">
        <v>-0.16</v>
      </c>
    </row>
    <row r="3" spans="1:8" x14ac:dyDescent="0.3">
      <c r="A3">
        <v>9</v>
      </c>
      <c r="B3">
        <v>0.55000000000000004</v>
      </c>
      <c r="C3">
        <v>-1.5</v>
      </c>
      <c r="D3">
        <v>-1.46</v>
      </c>
      <c r="E3">
        <v>-1.17</v>
      </c>
      <c r="F3">
        <v>-0.54</v>
      </c>
      <c r="G3">
        <v>0.47</v>
      </c>
      <c r="H3">
        <v>0.71</v>
      </c>
    </row>
    <row r="4" spans="1:8" x14ac:dyDescent="0.3">
      <c r="A4">
        <v>0</v>
      </c>
      <c r="B4">
        <v>0.49</v>
      </c>
      <c r="C4">
        <v>-1.1000000000000001</v>
      </c>
      <c r="D4">
        <v>-1.06</v>
      </c>
      <c r="E4">
        <v>-0.6</v>
      </c>
      <c r="F4">
        <v>0.82</v>
      </c>
      <c r="G4">
        <v>0.47</v>
      </c>
      <c r="H4">
        <v>-0.59</v>
      </c>
    </row>
    <row r="5" spans="1:8" x14ac:dyDescent="0.3">
      <c r="A5">
        <v>9</v>
      </c>
      <c r="B5">
        <v>0.49</v>
      </c>
      <c r="C5">
        <v>-0.99</v>
      </c>
      <c r="D5">
        <v>-1</v>
      </c>
      <c r="E5">
        <v>-0.62</v>
      </c>
      <c r="F5">
        <v>-0.54</v>
      </c>
      <c r="G5">
        <v>0.47</v>
      </c>
      <c r="H5">
        <v>1.21</v>
      </c>
    </row>
    <row r="6" spans="1:8" x14ac:dyDescent="0.3">
      <c r="A6">
        <v>9</v>
      </c>
      <c r="B6">
        <v>0.49</v>
      </c>
      <c r="C6">
        <v>-1.22</v>
      </c>
      <c r="D6">
        <v>-1.1399999999999999</v>
      </c>
      <c r="E6">
        <v>-0.77</v>
      </c>
      <c r="F6">
        <v>-0.54</v>
      </c>
      <c r="G6">
        <v>0.47</v>
      </c>
      <c r="H6">
        <v>1.27</v>
      </c>
    </row>
    <row r="7" spans="1:8" x14ac:dyDescent="0.3">
      <c r="A7">
        <v>4</v>
      </c>
      <c r="B7">
        <v>-0.27</v>
      </c>
      <c r="C7">
        <v>-0.54</v>
      </c>
      <c r="D7">
        <v>-0.54</v>
      </c>
      <c r="E7">
        <v>-0.09</v>
      </c>
      <c r="F7">
        <v>-0.54</v>
      </c>
      <c r="G7">
        <v>0.47</v>
      </c>
      <c r="H7">
        <v>-0.85</v>
      </c>
    </row>
    <row r="8" spans="1:8" x14ac:dyDescent="0.3">
      <c r="A8">
        <v>4</v>
      </c>
      <c r="B8">
        <v>-0.27</v>
      </c>
      <c r="C8">
        <v>-0.78</v>
      </c>
      <c r="D8">
        <v>-0.76</v>
      </c>
      <c r="E8">
        <v>-0.6</v>
      </c>
      <c r="F8">
        <v>-0.54</v>
      </c>
      <c r="G8">
        <v>0.47</v>
      </c>
      <c r="H8">
        <v>0.71</v>
      </c>
    </row>
    <row r="9" spans="1:8" x14ac:dyDescent="0.3">
      <c r="A9">
        <v>4</v>
      </c>
      <c r="B9">
        <v>-0.27</v>
      </c>
      <c r="C9">
        <v>-0.78</v>
      </c>
      <c r="D9">
        <v>-0.73</v>
      </c>
      <c r="E9">
        <v>-0.79</v>
      </c>
      <c r="F9">
        <v>-0.54</v>
      </c>
      <c r="G9">
        <v>0.47</v>
      </c>
      <c r="H9">
        <v>-0.33</v>
      </c>
    </row>
    <row r="10" spans="1:8" x14ac:dyDescent="0.3">
      <c r="A10">
        <v>4</v>
      </c>
      <c r="B10">
        <v>-0.27</v>
      </c>
      <c r="C10">
        <v>-0.54</v>
      </c>
      <c r="D10">
        <v>-0.51</v>
      </c>
      <c r="E10">
        <v>-0.54</v>
      </c>
      <c r="F10">
        <v>-0.54</v>
      </c>
      <c r="G10">
        <v>0.47</v>
      </c>
      <c r="H10">
        <v>0.28000000000000003</v>
      </c>
    </row>
    <row r="11" spans="1:8" x14ac:dyDescent="0.3">
      <c r="A11">
        <v>10</v>
      </c>
      <c r="B11">
        <v>0.49</v>
      </c>
      <c r="C11">
        <v>0.35</v>
      </c>
      <c r="D11">
        <v>0.27</v>
      </c>
      <c r="E11">
        <v>-0.26</v>
      </c>
      <c r="F11">
        <v>-0.54</v>
      </c>
      <c r="G11">
        <v>0.47</v>
      </c>
      <c r="H11">
        <v>-1.02</v>
      </c>
    </row>
    <row r="12" spans="1:8" x14ac:dyDescent="0.3">
      <c r="A12">
        <v>8</v>
      </c>
      <c r="B12">
        <v>-0.12</v>
      </c>
      <c r="C12">
        <v>-0.28999999999999998</v>
      </c>
      <c r="D12">
        <v>-0.28999999999999998</v>
      </c>
      <c r="E12">
        <v>-0.51</v>
      </c>
      <c r="F12">
        <v>0.82</v>
      </c>
      <c r="G12">
        <v>0.47</v>
      </c>
      <c r="H12">
        <v>-0.76</v>
      </c>
    </row>
    <row r="13" spans="1:8" x14ac:dyDescent="0.3">
      <c r="A13">
        <v>1</v>
      </c>
      <c r="B13">
        <v>-0.12</v>
      </c>
      <c r="C13">
        <v>0.86</v>
      </c>
      <c r="D13">
        <v>0.82</v>
      </c>
      <c r="E13">
        <v>-0.12</v>
      </c>
      <c r="F13">
        <v>0.82</v>
      </c>
      <c r="G13">
        <v>0.47</v>
      </c>
      <c r="H13">
        <v>-1.02</v>
      </c>
    </row>
    <row r="14" spans="1:8" x14ac:dyDescent="0.3">
      <c r="A14">
        <v>10</v>
      </c>
      <c r="B14">
        <v>0.49</v>
      </c>
      <c r="C14">
        <v>0.35</v>
      </c>
      <c r="D14">
        <v>0.25</v>
      </c>
      <c r="E14">
        <v>0.04</v>
      </c>
      <c r="F14">
        <v>-0.54</v>
      </c>
      <c r="G14">
        <v>0.47</v>
      </c>
      <c r="H14">
        <v>0.02</v>
      </c>
    </row>
    <row r="15" spans="1:8" x14ac:dyDescent="0.3">
      <c r="A15">
        <v>10</v>
      </c>
      <c r="B15">
        <v>0.49</v>
      </c>
      <c r="C15">
        <v>0.77</v>
      </c>
      <c r="D15">
        <v>0.62</v>
      </c>
      <c r="E15">
        <v>0.9</v>
      </c>
      <c r="F15">
        <v>-0.54</v>
      </c>
      <c r="G15">
        <v>0.47</v>
      </c>
      <c r="H15">
        <v>-0.23</v>
      </c>
    </row>
    <row r="16" spans="1:8" x14ac:dyDescent="0.3">
      <c r="A16">
        <v>10</v>
      </c>
      <c r="B16">
        <v>0.49</v>
      </c>
      <c r="C16">
        <v>-0.12</v>
      </c>
      <c r="D16">
        <v>-0.17</v>
      </c>
      <c r="E16">
        <v>-0.34</v>
      </c>
      <c r="F16">
        <v>-0.54</v>
      </c>
      <c r="G16">
        <v>0.47</v>
      </c>
      <c r="H16">
        <v>0.32</v>
      </c>
    </row>
    <row r="17" spans="1:8" x14ac:dyDescent="0.3">
      <c r="A17">
        <v>1</v>
      </c>
      <c r="B17">
        <v>-0.12</v>
      </c>
      <c r="C17">
        <v>0.96</v>
      </c>
      <c r="D17">
        <v>0.83</v>
      </c>
      <c r="E17">
        <v>0.35</v>
      </c>
      <c r="F17">
        <v>0.82</v>
      </c>
      <c r="G17">
        <v>0.47</v>
      </c>
      <c r="H17">
        <v>-0.36</v>
      </c>
    </row>
    <row r="18" spans="1:8" x14ac:dyDescent="0.3">
      <c r="A18">
        <v>1</v>
      </c>
      <c r="B18">
        <v>-0.12</v>
      </c>
      <c r="C18">
        <v>1.07</v>
      </c>
      <c r="D18">
        <v>1.01</v>
      </c>
      <c r="E18">
        <v>1.37</v>
      </c>
      <c r="F18">
        <v>0.82</v>
      </c>
      <c r="G18">
        <v>0.47</v>
      </c>
      <c r="H18">
        <v>-0.55000000000000004</v>
      </c>
    </row>
    <row r="19" spans="1:8" x14ac:dyDescent="0.3">
      <c r="A19">
        <v>8</v>
      </c>
      <c r="B19">
        <v>-0.12</v>
      </c>
      <c r="C19">
        <v>-0.23</v>
      </c>
      <c r="D19">
        <v>-0.32</v>
      </c>
      <c r="E19">
        <v>-0.4</v>
      </c>
      <c r="F19">
        <v>0.82</v>
      </c>
      <c r="G19">
        <v>0.47</v>
      </c>
      <c r="H19">
        <v>0.34</v>
      </c>
    </row>
    <row r="20" spans="1:8" x14ac:dyDescent="0.3">
      <c r="A20">
        <v>1</v>
      </c>
      <c r="B20">
        <v>-0.12</v>
      </c>
      <c r="C20">
        <v>1.66</v>
      </c>
      <c r="D20">
        <v>1.66</v>
      </c>
      <c r="E20">
        <v>0.99</v>
      </c>
      <c r="F20">
        <v>0.82</v>
      </c>
      <c r="G20">
        <v>0.47</v>
      </c>
      <c r="H20">
        <v>-0.83</v>
      </c>
    </row>
    <row r="21" spans="1:8" x14ac:dyDescent="0.3">
      <c r="A21">
        <v>8</v>
      </c>
      <c r="B21">
        <v>-0.12</v>
      </c>
      <c r="C21">
        <v>-0.01</v>
      </c>
      <c r="D21">
        <v>-0.04</v>
      </c>
      <c r="E21">
        <v>-0.23</v>
      </c>
      <c r="F21">
        <v>0.82</v>
      </c>
      <c r="G21">
        <v>0.47</v>
      </c>
      <c r="H21">
        <v>0.02</v>
      </c>
    </row>
    <row r="22" spans="1:8" x14ac:dyDescent="0.3">
      <c r="A22">
        <v>1</v>
      </c>
      <c r="B22">
        <v>-0.12</v>
      </c>
      <c r="C22">
        <v>1.53</v>
      </c>
      <c r="D22">
        <v>1.43</v>
      </c>
      <c r="E22">
        <v>1.87</v>
      </c>
      <c r="F22">
        <v>0.82</v>
      </c>
      <c r="G22">
        <v>0.47</v>
      </c>
      <c r="H22">
        <v>-0.66</v>
      </c>
    </row>
    <row r="23" spans="1:8" x14ac:dyDescent="0.3">
      <c r="A23">
        <v>8</v>
      </c>
      <c r="B23">
        <v>-0.12</v>
      </c>
      <c r="C23">
        <v>-0.57999999999999996</v>
      </c>
      <c r="D23">
        <v>-0.59</v>
      </c>
      <c r="E23">
        <v>-0.77</v>
      </c>
      <c r="F23">
        <v>0.82</v>
      </c>
      <c r="G23">
        <v>0.47</v>
      </c>
      <c r="H23">
        <v>0.59</v>
      </c>
    </row>
    <row r="24" spans="1:8" x14ac:dyDescent="0.3">
      <c r="A24">
        <v>8</v>
      </c>
      <c r="B24">
        <v>-0.12</v>
      </c>
      <c r="C24">
        <v>0.13</v>
      </c>
      <c r="D24">
        <v>0.12</v>
      </c>
      <c r="E24">
        <v>-0.23</v>
      </c>
      <c r="F24">
        <v>0.82</v>
      </c>
      <c r="G24">
        <v>0.47</v>
      </c>
      <c r="H24">
        <v>0.08</v>
      </c>
    </row>
    <row r="25" spans="1:8" x14ac:dyDescent="0.3">
      <c r="A25">
        <v>1</v>
      </c>
      <c r="B25">
        <v>-0.12</v>
      </c>
      <c r="C25">
        <v>0.86</v>
      </c>
      <c r="D25">
        <v>0.68</v>
      </c>
      <c r="E25">
        <v>0.92</v>
      </c>
      <c r="F25">
        <v>0.82</v>
      </c>
      <c r="G25">
        <v>0.47</v>
      </c>
      <c r="H25">
        <v>-0.28999999999999998</v>
      </c>
    </row>
    <row r="26" spans="1:8" x14ac:dyDescent="0.3">
      <c r="A26">
        <v>8</v>
      </c>
      <c r="B26">
        <v>-0.12</v>
      </c>
      <c r="C26">
        <v>-0.7</v>
      </c>
      <c r="D26">
        <v>-0.61</v>
      </c>
      <c r="E26">
        <v>-0.54</v>
      </c>
      <c r="F26">
        <v>0.82</v>
      </c>
      <c r="G26">
        <v>0.47</v>
      </c>
      <c r="H26">
        <v>0.62</v>
      </c>
    </row>
    <row r="27" spans="1:8" x14ac:dyDescent="0.3">
      <c r="A27">
        <v>8</v>
      </c>
      <c r="B27">
        <v>-0.12</v>
      </c>
      <c r="C27">
        <v>-0.35</v>
      </c>
      <c r="D27">
        <v>-0.34</v>
      </c>
      <c r="E27">
        <v>-0.37</v>
      </c>
      <c r="F27">
        <v>0.82</v>
      </c>
      <c r="G27">
        <v>0.47</v>
      </c>
      <c r="H27">
        <v>0.15</v>
      </c>
    </row>
    <row r="28" spans="1:8" x14ac:dyDescent="0.3">
      <c r="A28">
        <v>1</v>
      </c>
      <c r="B28">
        <v>-0.12</v>
      </c>
      <c r="C28">
        <v>0.86</v>
      </c>
      <c r="D28">
        <v>0.82</v>
      </c>
      <c r="E28">
        <v>1.1399999999999999</v>
      </c>
      <c r="F28">
        <v>0.82</v>
      </c>
      <c r="G28">
        <v>0.47</v>
      </c>
      <c r="H28">
        <v>-0.49</v>
      </c>
    </row>
    <row r="29" spans="1:8" x14ac:dyDescent="0.3">
      <c r="A29">
        <v>6</v>
      </c>
      <c r="B29">
        <v>-1.63</v>
      </c>
      <c r="C29">
        <v>1.83</v>
      </c>
      <c r="D29">
        <v>1.97</v>
      </c>
      <c r="E29">
        <v>2.0699999999999998</v>
      </c>
      <c r="F29">
        <v>0.55000000000000004</v>
      </c>
      <c r="G29">
        <v>-1.3</v>
      </c>
      <c r="H29">
        <v>-1.8</v>
      </c>
    </row>
    <row r="30" spans="1:8" x14ac:dyDescent="0.3">
      <c r="A30">
        <v>6</v>
      </c>
      <c r="B30">
        <v>-1.63</v>
      </c>
      <c r="C30">
        <v>2.46</v>
      </c>
      <c r="D30">
        <v>2.83</v>
      </c>
      <c r="E30">
        <v>3.25</v>
      </c>
      <c r="F30">
        <v>0.55000000000000004</v>
      </c>
      <c r="G30">
        <v>-1.3</v>
      </c>
      <c r="H30">
        <v>-1.8</v>
      </c>
    </row>
    <row r="31" spans="1:8" x14ac:dyDescent="0.3">
      <c r="A31">
        <v>7</v>
      </c>
      <c r="B31">
        <v>0.18</v>
      </c>
      <c r="C31">
        <v>0.5</v>
      </c>
      <c r="D31">
        <v>0.33</v>
      </c>
      <c r="E31">
        <v>-0.09</v>
      </c>
      <c r="F31">
        <v>-2.44</v>
      </c>
      <c r="G31">
        <v>-3.06</v>
      </c>
      <c r="H31">
        <v>-0.85</v>
      </c>
    </row>
    <row r="32" spans="1:8" x14ac:dyDescent="0.3">
      <c r="A32">
        <v>5</v>
      </c>
      <c r="B32">
        <v>0.18</v>
      </c>
      <c r="C32">
        <v>-0.81</v>
      </c>
      <c r="D32">
        <v>-0.43</v>
      </c>
      <c r="E32">
        <v>-0.83</v>
      </c>
      <c r="F32">
        <v>-2.44</v>
      </c>
      <c r="G32">
        <v>-3.06</v>
      </c>
      <c r="H32">
        <v>2.88</v>
      </c>
    </row>
    <row r="33" spans="1:8" x14ac:dyDescent="0.3">
      <c r="A33">
        <v>3</v>
      </c>
      <c r="B33">
        <v>4.42</v>
      </c>
      <c r="C33">
        <v>-0.85</v>
      </c>
      <c r="D33">
        <v>-0.56000000000000005</v>
      </c>
      <c r="E33">
        <v>-0.79</v>
      </c>
      <c r="F33">
        <v>-2.44</v>
      </c>
      <c r="G33">
        <v>-1.3</v>
      </c>
      <c r="H33">
        <v>2.44</v>
      </c>
    </row>
    <row r="34" spans="1:8" x14ac:dyDescent="0.3">
      <c r="A34">
        <v>2</v>
      </c>
      <c r="B34">
        <v>-1.63</v>
      </c>
      <c r="C34">
        <v>-0.77</v>
      </c>
      <c r="D34">
        <v>-0.98</v>
      </c>
      <c r="E34">
        <v>-0.83</v>
      </c>
      <c r="F34">
        <v>-0.54</v>
      </c>
      <c r="G34">
        <v>-1.3</v>
      </c>
      <c r="H34">
        <v>0.71</v>
      </c>
    </row>
    <row r="35" spans="1:8" x14ac:dyDescent="0.3">
      <c r="A35">
        <v>2</v>
      </c>
      <c r="B35">
        <v>-1.63</v>
      </c>
      <c r="C35">
        <v>-0.61</v>
      </c>
      <c r="D35">
        <v>-0.76</v>
      </c>
      <c r="E35">
        <v>-0.62</v>
      </c>
      <c r="F35">
        <v>-0.54</v>
      </c>
      <c r="G35">
        <v>-1.3</v>
      </c>
      <c r="H35">
        <v>0.28000000000000003</v>
      </c>
    </row>
    <row r="37" spans="1:8" x14ac:dyDescent="0.3">
      <c r="A37" t="s">
        <v>29</v>
      </c>
      <c r="B37" s="8">
        <f>normalized_data!C37</f>
        <v>7.8539411764705882</v>
      </c>
      <c r="C37" s="8">
        <f>normalized_data!D37</f>
        <v>217.58823529411765</v>
      </c>
      <c r="D37" s="8">
        <f>normalized_data!E37</f>
        <v>756.26470588235293</v>
      </c>
      <c r="E37" s="8">
        <f>normalized_data!F37</f>
        <v>543.55882352941171</v>
      </c>
      <c r="F37" s="8">
        <f>normalized_data!G37</f>
        <v>201.97058823529412</v>
      </c>
      <c r="G37" s="8">
        <f>normalized_data!H37</f>
        <v>0.28470588235294114</v>
      </c>
      <c r="H37" s="8">
        <f>normalized_data!I37</f>
        <v>21.817647058823528</v>
      </c>
    </row>
    <row r="38" spans="1:8" x14ac:dyDescent="0.3">
      <c r="A38" t="s">
        <v>30</v>
      </c>
      <c r="B38" s="8">
        <f>normalized_data!C38</f>
        <v>3.3047203316753267E-2</v>
      </c>
      <c r="C38" s="8">
        <f>normalized_data!D38</f>
        <v>87.663308259346792</v>
      </c>
      <c r="D38" s="8">
        <f>normalized_data!E38</f>
        <v>315.90834006502291</v>
      </c>
      <c r="E38" s="8">
        <f>normalized_data!F38</f>
        <v>322.3076068054159</v>
      </c>
      <c r="F38" s="8">
        <f>normalized_data!G38</f>
        <v>3.6802939121566633</v>
      </c>
      <c r="G38" s="8">
        <f>normalized_data!H38</f>
        <v>1.13445472465041E-2</v>
      </c>
      <c r="H38" s="8">
        <f>normalized_data!I38</f>
        <v>11.540638882273884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1C96-E2A2-4E10-941E-CE9E3DAF0C50}">
  <dimension ref="A1:D38"/>
  <sheetViews>
    <sheetView topLeftCell="A10" workbookViewId="0">
      <selection activeCell="C37" sqref="C37"/>
    </sheetView>
  </sheetViews>
  <sheetFormatPr defaultRowHeight="14.4" x14ac:dyDescent="0.3"/>
  <cols>
    <col min="1" max="4" width="10.77734375" bestFit="1" customWidth="1"/>
  </cols>
  <sheetData>
    <row r="1" spans="1:4" x14ac:dyDescent="0.3">
      <c r="A1" t="s">
        <v>49</v>
      </c>
      <c r="B1" t="s">
        <v>41</v>
      </c>
      <c r="C1" t="s">
        <v>43</v>
      </c>
      <c r="D1" t="s">
        <v>44</v>
      </c>
    </row>
    <row r="2" spans="1:4" x14ac:dyDescent="0.3">
      <c r="A2">
        <v>0</v>
      </c>
      <c r="B2">
        <v>0.75</v>
      </c>
      <c r="C2">
        <v>0.48</v>
      </c>
      <c r="D2">
        <v>0.25</v>
      </c>
    </row>
    <row r="3" spans="1:4" x14ac:dyDescent="0.3">
      <c r="A3">
        <v>0</v>
      </c>
      <c r="B3">
        <v>0.75</v>
      </c>
      <c r="C3">
        <v>0.48</v>
      </c>
      <c r="D3">
        <v>0.25</v>
      </c>
    </row>
    <row r="4" spans="1:4" x14ac:dyDescent="0.3">
      <c r="A4">
        <v>0</v>
      </c>
      <c r="B4">
        <v>0.75</v>
      </c>
      <c r="C4">
        <v>0.86</v>
      </c>
      <c r="D4">
        <v>-0.32</v>
      </c>
    </row>
    <row r="5" spans="1:4" x14ac:dyDescent="0.3">
      <c r="A5">
        <v>0</v>
      </c>
      <c r="B5">
        <v>0.75</v>
      </c>
      <c r="C5">
        <v>0.86</v>
      </c>
      <c r="D5">
        <v>-0.32</v>
      </c>
    </row>
    <row r="6" spans="1:4" x14ac:dyDescent="0.3">
      <c r="A6">
        <v>0</v>
      </c>
      <c r="B6">
        <v>0.75</v>
      </c>
      <c r="C6">
        <v>0.86</v>
      </c>
      <c r="D6">
        <v>-0.32</v>
      </c>
    </row>
    <row r="7" spans="1:4" x14ac:dyDescent="0.3">
      <c r="A7">
        <v>0</v>
      </c>
      <c r="B7">
        <v>0.75</v>
      </c>
      <c r="C7">
        <v>0.86</v>
      </c>
      <c r="D7">
        <v>-0.56999999999999995</v>
      </c>
    </row>
    <row r="8" spans="1:4" x14ac:dyDescent="0.3">
      <c r="A8">
        <v>0</v>
      </c>
      <c r="B8">
        <v>0.75</v>
      </c>
      <c r="C8">
        <v>0.86</v>
      </c>
      <c r="D8">
        <v>-0.56999999999999995</v>
      </c>
    </row>
    <row r="9" spans="1:4" x14ac:dyDescent="0.3">
      <c r="A9">
        <v>0</v>
      </c>
      <c r="B9">
        <v>0.75</v>
      </c>
      <c r="C9">
        <v>0.86</v>
      </c>
      <c r="D9">
        <v>-0.56999999999999995</v>
      </c>
    </row>
    <row r="10" spans="1:4" x14ac:dyDescent="0.3">
      <c r="A10">
        <v>0</v>
      </c>
      <c r="B10">
        <v>0.75</v>
      </c>
      <c r="C10">
        <v>0.86</v>
      </c>
      <c r="D10">
        <v>-0.56999999999999995</v>
      </c>
    </row>
    <row r="11" spans="1:4" x14ac:dyDescent="0.3">
      <c r="A11">
        <v>4</v>
      </c>
      <c r="B11">
        <v>0.75</v>
      </c>
      <c r="C11">
        <v>-0.2</v>
      </c>
      <c r="D11">
        <v>-0.45</v>
      </c>
    </row>
    <row r="12" spans="1:4" x14ac:dyDescent="0.3">
      <c r="A12">
        <v>4</v>
      </c>
      <c r="B12">
        <v>0.57999999999999996</v>
      </c>
      <c r="C12">
        <v>-1.04</v>
      </c>
      <c r="D12">
        <v>-0.76</v>
      </c>
    </row>
    <row r="13" spans="1:4" x14ac:dyDescent="0.3">
      <c r="A13">
        <v>4</v>
      </c>
      <c r="B13">
        <v>0.57999999999999996</v>
      </c>
      <c r="C13">
        <v>-1.04</v>
      </c>
      <c r="D13">
        <v>-0.76</v>
      </c>
    </row>
    <row r="14" spans="1:4" x14ac:dyDescent="0.3">
      <c r="A14">
        <v>4</v>
      </c>
      <c r="B14">
        <v>0.75</v>
      </c>
      <c r="C14">
        <v>-0.2</v>
      </c>
      <c r="D14">
        <v>-0.45</v>
      </c>
    </row>
    <row r="15" spans="1:4" x14ac:dyDescent="0.3">
      <c r="A15">
        <v>4</v>
      </c>
      <c r="B15">
        <v>0.75</v>
      </c>
      <c r="C15">
        <v>-0.2</v>
      </c>
      <c r="D15">
        <v>-0.45</v>
      </c>
    </row>
    <row r="16" spans="1:4" x14ac:dyDescent="0.3">
      <c r="A16">
        <v>4</v>
      </c>
      <c r="B16">
        <v>0.75</v>
      </c>
      <c r="C16">
        <v>-0.2</v>
      </c>
      <c r="D16">
        <v>-0.45</v>
      </c>
    </row>
    <row r="17" spans="1:4" x14ac:dyDescent="0.3">
      <c r="A17">
        <v>3</v>
      </c>
      <c r="B17">
        <v>0.01</v>
      </c>
      <c r="C17">
        <v>-0.13</v>
      </c>
      <c r="D17">
        <v>0</v>
      </c>
    </row>
    <row r="18" spans="1:4" x14ac:dyDescent="0.3">
      <c r="A18">
        <v>3</v>
      </c>
      <c r="B18">
        <v>0.01</v>
      </c>
      <c r="C18">
        <v>-0.13</v>
      </c>
      <c r="D18">
        <v>0</v>
      </c>
    </row>
    <row r="19" spans="1:4" x14ac:dyDescent="0.3">
      <c r="A19">
        <v>3</v>
      </c>
      <c r="B19">
        <v>0.01</v>
      </c>
      <c r="C19">
        <v>-0.13</v>
      </c>
      <c r="D19">
        <v>0</v>
      </c>
    </row>
    <row r="20" spans="1:4" x14ac:dyDescent="0.3">
      <c r="A20">
        <v>3</v>
      </c>
      <c r="B20">
        <v>0.16</v>
      </c>
      <c r="C20">
        <v>0.02</v>
      </c>
      <c r="D20">
        <v>0.06</v>
      </c>
    </row>
    <row r="21" spans="1:4" x14ac:dyDescent="0.3">
      <c r="A21">
        <v>3</v>
      </c>
      <c r="B21">
        <v>0.16</v>
      </c>
      <c r="C21">
        <v>0.02</v>
      </c>
      <c r="D21">
        <v>0.06</v>
      </c>
    </row>
    <row r="22" spans="1:4" x14ac:dyDescent="0.3">
      <c r="A22">
        <v>3</v>
      </c>
      <c r="B22">
        <v>0.16</v>
      </c>
      <c r="C22">
        <v>0.02</v>
      </c>
      <c r="D22">
        <v>0.06</v>
      </c>
    </row>
    <row r="23" spans="1:4" x14ac:dyDescent="0.3">
      <c r="A23">
        <v>5</v>
      </c>
      <c r="B23">
        <v>0.17</v>
      </c>
      <c r="C23">
        <v>-1.72</v>
      </c>
      <c r="D23">
        <v>0.25</v>
      </c>
    </row>
    <row r="24" spans="1:4" x14ac:dyDescent="0.3">
      <c r="A24">
        <v>5</v>
      </c>
      <c r="B24">
        <v>0.17</v>
      </c>
      <c r="C24">
        <v>-1.72</v>
      </c>
      <c r="D24">
        <v>0.25</v>
      </c>
    </row>
    <row r="25" spans="1:4" x14ac:dyDescent="0.3">
      <c r="A25">
        <v>5</v>
      </c>
      <c r="B25">
        <v>0.17</v>
      </c>
      <c r="C25">
        <v>-1.72</v>
      </c>
      <c r="D25">
        <v>0.25</v>
      </c>
    </row>
    <row r="26" spans="1:4" x14ac:dyDescent="0.3">
      <c r="A26">
        <v>3</v>
      </c>
      <c r="B26">
        <v>0.33</v>
      </c>
      <c r="C26">
        <v>0.02</v>
      </c>
      <c r="D26">
        <v>0</v>
      </c>
    </row>
    <row r="27" spans="1:4" x14ac:dyDescent="0.3">
      <c r="A27">
        <v>3</v>
      </c>
      <c r="B27">
        <v>0.33</v>
      </c>
      <c r="C27">
        <v>0.02</v>
      </c>
      <c r="D27">
        <v>0</v>
      </c>
    </row>
    <row r="28" spans="1:4" x14ac:dyDescent="0.3">
      <c r="A28">
        <v>3</v>
      </c>
      <c r="B28">
        <v>0.33</v>
      </c>
      <c r="C28">
        <v>0.02</v>
      </c>
      <c r="D28">
        <v>0</v>
      </c>
    </row>
    <row r="29" spans="1:4" x14ac:dyDescent="0.3">
      <c r="A29">
        <v>2</v>
      </c>
      <c r="B29">
        <v>-2.06</v>
      </c>
      <c r="C29">
        <v>-1.1200000000000001</v>
      </c>
      <c r="D29">
        <v>-0.76</v>
      </c>
    </row>
    <row r="30" spans="1:4" x14ac:dyDescent="0.3">
      <c r="A30">
        <v>2</v>
      </c>
      <c r="B30">
        <v>-2.06</v>
      </c>
      <c r="C30">
        <v>-1.1200000000000001</v>
      </c>
      <c r="D30">
        <v>-0.76</v>
      </c>
    </row>
    <row r="31" spans="1:4" x14ac:dyDescent="0.3">
      <c r="A31">
        <v>1</v>
      </c>
      <c r="B31">
        <v>-2.08</v>
      </c>
      <c r="C31">
        <v>1.92</v>
      </c>
      <c r="D31">
        <v>3.16</v>
      </c>
    </row>
    <row r="32" spans="1:4" x14ac:dyDescent="0.3">
      <c r="A32">
        <v>1</v>
      </c>
      <c r="B32">
        <v>-2.08</v>
      </c>
      <c r="C32">
        <v>1.92</v>
      </c>
      <c r="D32">
        <v>3.16</v>
      </c>
    </row>
    <row r="33" spans="1:4" x14ac:dyDescent="0.3">
      <c r="A33">
        <v>1</v>
      </c>
      <c r="B33">
        <v>-2.0699999999999998</v>
      </c>
      <c r="C33">
        <v>1.92</v>
      </c>
      <c r="D33">
        <v>2.4</v>
      </c>
    </row>
    <row r="34" spans="1:4" x14ac:dyDescent="0.3">
      <c r="A34">
        <v>2</v>
      </c>
      <c r="B34">
        <v>-1.22</v>
      </c>
      <c r="C34">
        <v>-1.1200000000000001</v>
      </c>
      <c r="D34">
        <v>-0.89</v>
      </c>
    </row>
    <row r="35" spans="1:4" x14ac:dyDescent="0.3">
      <c r="A35">
        <v>2</v>
      </c>
      <c r="B35">
        <v>-1.29</v>
      </c>
      <c r="C35">
        <v>-1.1200000000000001</v>
      </c>
      <c r="D35">
        <v>-1.1399999999999999</v>
      </c>
    </row>
    <row r="37" spans="1:4" x14ac:dyDescent="0.3">
      <c r="A37" t="s">
        <v>29</v>
      </c>
      <c r="B37" s="8">
        <f>normalized_data!J37</f>
        <v>42.464705882352924</v>
      </c>
      <c r="C37" s="8">
        <f>normalized_data!K37</f>
        <v>0.47467647058823526</v>
      </c>
      <c r="D37" s="8">
        <f>normalized_data!L37</f>
        <v>12.205882352941176</v>
      </c>
    </row>
    <row r="38" spans="1:4" x14ac:dyDescent="0.3">
      <c r="A38" t="s">
        <v>30</v>
      </c>
      <c r="B38" s="8">
        <f>normalized_data!J38</f>
        <v>12.63995306744606</v>
      </c>
      <c r="C38" s="8">
        <f>normalized_data!K38</f>
        <v>1.3162666645721195E-2</v>
      </c>
      <c r="D38" s="8">
        <f>normalized_data!L38</f>
        <v>1.5780581040250687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2EE8-8111-4A0C-8C5B-88555AC2E4FA}">
  <dimension ref="A1:B38"/>
  <sheetViews>
    <sheetView workbookViewId="0">
      <selection activeCell="E37" sqref="E37"/>
    </sheetView>
  </sheetViews>
  <sheetFormatPr defaultRowHeight="14.4" x14ac:dyDescent="0.3"/>
  <cols>
    <col min="1" max="1" width="10.77734375" bestFit="1" customWidth="1"/>
    <col min="2" max="2" width="12" bestFit="1" customWidth="1"/>
  </cols>
  <sheetData>
    <row r="1" spans="1:2" x14ac:dyDescent="0.3">
      <c r="A1" t="s">
        <v>41</v>
      </c>
      <c r="B1" t="s">
        <v>42</v>
      </c>
    </row>
    <row r="2" spans="1:2" x14ac:dyDescent="0.3">
      <c r="A2">
        <v>0</v>
      </c>
      <c r="B2">
        <v>-0.56000000000000005</v>
      </c>
    </row>
    <row r="3" spans="1:2" x14ac:dyDescent="0.3">
      <c r="A3">
        <v>0</v>
      </c>
      <c r="B3">
        <v>-0.56000000000000005</v>
      </c>
    </row>
    <row r="4" spans="1:2" x14ac:dyDescent="0.3">
      <c r="A4">
        <v>0</v>
      </c>
      <c r="B4">
        <v>-0.63</v>
      </c>
    </row>
    <row r="5" spans="1:2" x14ac:dyDescent="0.3">
      <c r="A5">
        <v>0</v>
      </c>
      <c r="B5">
        <v>-0.63</v>
      </c>
    </row>
    <row r="6" spans="1:2" x14ac:dyDescent="0.3">
      <c r="A6">
        <v>0</v>
      </c>
      <c r="B6">
        <v>-0.63</v>
      </c>
    </row>
    <row r="7" spans="1:2" x14ac:dyDescent="0.3">
      <c r="A7">
        <v>0</v>
      </c>
      <c r="B7">
        <v>-0.56999999999999995</v>
      </c>
    </row>
    <row r="8" spans="1:2" x14ac:dyDescent="0.3">
      <c r="A8">
        <v>0</v>
      </c>
      <c r="B8">
        <v>-0.56999999999999995</v>
      </c>
    </row>
    <row r="9" spans="1:2" x14ac:dyDescent="0.3">
      <c r="A9">
        <v>0</v>
      </c>
      <c r="B9">
        <v>-0.56999999999999995</v>
      </c>
    </row>
    <row r="10" spans="1:2" x14ac:dyDescent="0.3">
      <c r="A10">
        <v>0</v>
      </c>
      <c r="B10">
        <v>-0.56999999999999995</v>
      </c>
    </row>
    <row r="11" spans="1:2" x14ac:dyDescent="0.3">
      <c r="A11">
        <v>0</v>
      </c>
      <c r="B11">
        <v>-0.56000000000000005</v>
      </c>
    </row>
    <row r="12" spans="1:2" x14ac:dyDescent="0.3">
      <c r="A12">
        <v>0</v>
      </c>
      <c r="B12">
        <v>-0.53</v>
      </c>
    </row>
    <row r="13" spans="1:2" x14ac:dyDescent="0.3">
      <c r="A13">
        <v>0</v>
      </c>
      <c r="B13">
        <v>-0.53</v>
      </c>
    </row>
    <row r="14" spans="1:2" x14ac:dyDescent="0.3">
      <c r="A14">
        <v>0</v>
      </c>
      <c r="B14">
        <v>-0.56000000000000005</v>
      </c>
    </row>
    <row r="15" spans="1:2" x14ac:dyDescent="0.3">
      <c r="A15">
        <v>0</v>
      </c>
      <c r="B15">
        <v>-0.56000000000000005</v>
      </c>
    </row>
    <row r="16" spans="1:2" x14ac:dyDescent="0.3">
      <c r="A16">
        <v>0</v>
      </c>
      <c r="B16">
        <v>-0.56000000000000005</v>
      </c>
    </row>
    <row r="17" spans="1:2" x14ac:dyDescent="0.3">
      <c r="A17">
        <v>2</v>
      </c>
      <c r="B17">
        <v>-0.35</v>
      </c>
    </row>
    <row r="18" spans="1:2" x14ac:dyDescent="0.3">
      <c r="A18">
        <v>2</v>
      </c>
      <c r="B18">
        <v>-0.35</v>
      </c>
    </row>
    <row r="19" spans="1:2" x14ac:dyDescent="0.3">
      <c r="A19">
        <v>2</v>
      </c>
      <c r="B19">
        <v>-0.35</v>
      </c>
    </row>
    <row r="20" spans="1:2" x14ac:dyDescent="0.3">
      <c r="A20">
        <v>2</v>
      </c>
      <c r="B20">
        <v>-0.22</v>
      </c>
    </row>
    <row r="21" spans="1:2" x14ac:dyDescent="0.3">
      <c r="A21">
        <v>2</v>
      </c>
      <c r="B21">
        <v>-0.22</v>
      </c>
    </row>
    <row r="22" spans="1:2" x14ac:dyDescent="0.3">
      <c r="A22">
        <v>2</v>
      </c>
      <c r="B22">
        <v>-0.22</v>
      </c>
    </row>
    <row r="23" spans="1:2" x14ac:dyDescent="0.3">
      <c r="A23">
        <v>2</v>
      </c>
      <c r="B23">
        <v>-0.31</v>
      </c>
    </row>
    <row r="24" spans="1:2" x14ac:dyDescent="0.3">
      <c r="A24">
        <v>2</v>
      </c>
      <c r="B24">
        <v>-0.31</v>
      </c>
    </row>
    <row r="25" spans="1:2" x14ac:dyDescent="0.3">
      <c r="A25">
        <v>2</v>
      </c>
      <c r="B25">
        <v>-0.31</v>
      </c>
    </row>
    <row r="26" spans="1:2" x14ac:dyDescent="0.3">
      <c r="A26">
        <v>2</v>
      </c>
      <c r="B26">
        <v>-0.28999999999999998</v>
      </c>
    </row>
    <row r="27" spans="1:2" x14ac:dyDescent="0.3">
      <c r="A27">
        <v>2</v>
      </c>
      <c r="B27">
        <v>-0.28999999999999998</v>
      </c>
    </row>
    <row r="28" spans="1:2" x14ac:dyDescent="0.3">
      <c r="A28">
        <v>2</v>
      </c>
      <c r="B28">
        <v>-0.28999999999999998</v>
      </c>
    </row>
    <row r="29" spans="1:2" x14ac:dyDescent="0.3">
      <c r="A29">
        <v>4</v>
      </c>
      <c r="B29">
        <v>2.4300000000000002</v>
      </c>
    </row>
    <row r="30" spans="1:2" x14ac:dyDescent="0.3">
      <c r="A30">
        <v>4</v>
      </c>
      <c r="B30">
        <v>2.4300000000000002</v>
      </c>
    </row>
    <row r="31" spans="1:2" x14ac:dyDescent="0.3">
      <c r="A31">
        <v>1</v>
      </c>
      <c r="B31">
        <v>1.93</v>
      </c>
    </row>
    <row r="32" spans="1:2" x14ac:dyDescent="0.3">
      <c r="A32">
        <v>1</v>
      </c>
      <c r="B32">
        <v>1.93</v>
      </c>
    </row>
    <row r="33" spans="1:2" x14ac:dyDescent="0.3">
      <c r="A33">
        <v>1</v>
      </c>
      <c r="B33">
        <v>2.02</v>
      </c>
    </row>
    <row r="34" spans="1:2" x14ac:dyDescent="0.3">
      <c r="A34">
        <v>3</v>
      </c>
      <c r="B34">
        <v>1.38</v>
      </c>
    </row>
    <row r="35" spans="1:2" x14ac:dyDescent="0.3">
      <c r="A35">
        <v>3</v>
      </c>
      <c r="B35">
        <v>1.38</v>
      </c>
    </row>
    <row r="37" spans="1:2" x14ac:dyDescent="0.3">
      <c r="A37" t="s">
        <v>29</v>
      </c>
      <c r="B37">
        <f>normalized_data!M37</f>
        <v>3.0573529411764698E-5</v>
      </c>
    </row>
    <row r="38" spans="1:2" x14ac:dyDescent="0.3">
      <c r="A38" t="s">
        <v>51</v>
      </c>
      <c r="B38">
        <f>normalized_data!M38</f>
        <v>2.1972962846568611E-5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b U 5 b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G 1 O W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T l t T I V 3 F g 0 Y B A A A Y B Q A A E w A c A E Z v c m 1 1 b G F z L 1 N l Y 3 R p b 2 4 x L m 0 g o h g A K K A U A A A A A A A A A A A A A A A A A A A A A A A A A A A A 3 Z J d a 8 I w F I b v C / 0 P I b t R C I V W 6 9 x G r 6 p u u 5 g w d F f r K D G e 2 U I + J E k V E f / 7 I m V M p p 2 7 k r E Q S H K e k D f n n N c A s 6 W S a F K v 4 Z 3 v + Z 4 p q I Y 5 E s C K n G p N N z m n M + A u l C A O 1 v e Q G x N V a Q Y u k p p V M F C s E i B t a 1 R y C F I l r T u Y F k 5 v s x c D 2 m Q G q F x m A 7 W W X N G 5 y a J w l D 8 N 0 4 d 8 O L 7 P O z d x V q z d j L N j z Y C Z F W 6 T 1 w H w U p Q W d I I J J i h V v B L S J H 2 C h p K p e S k X S R j F E U H P l b I w s R s O y d c 2 G C s J b 2 1 S / / 0 K p w W V C 5 f Q d L M E 7 J K Y 0 p m 7 N N V U m n e l R f 3 6 H p p W n S j Z b n E d D Z 3 6 o 7 S 9 b r D n O 4 I + Q e S A d S E k K z E D f U A 6 j a T b S O J G 0 m s k 1 4 2 k / 4 3 s 2 r 5 X y p P V O L S A L U C L S 3 v g h O g Z E 3 T / l w l + 2 R x X G H b p 3 h x r n m l N 9 H d b 8 1 O Z P w B Q S w E C L Q A U A A I A C A B t T l t T / 5 V I k K I A A A D 1 A A A A E g A A A A A A A A A A A A A A A A A A A A A A Q 2 9 u Z m l n L 1 B h Y 2 t h Z 2 U u e G 1 s U E s B A i 0 A F A A C A A g A b U 5 b U w / K 6 a u k A A A A 6 Q A A A B M A A A A A A A A A A A A A A A A A 7 g A A A F t D b 2 5 0 Z W 5 0 X 1 R 5 c G V z X S 5 4 b W x Q S w E C L Q A U A A I A C A B t T l t T I V 3 F g 0 Y B A A A Y B Q A A E w A A A A A A A A A A A A A A A A D f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H A A A A A A A A D U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j a F 9 h c n J h e V 9 s Y W J l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j a F 9 h c n J h e V 9 s Y W J l b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3 V D E 0 O j U w O j Q 4 L j I 3 M z M y N T V a I i A v P j x F b n R y e S B U e X B l P S J G a W x s Q 2 9 s d W 1 u V H l w Z X M i I F Z h b H V l P S J z Q X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2 h f Y X J y Y X l f b G F i Z W x l Z C 9 B d X R v U m V t b 3 Z l Z E N v b H V t b n M x L n t D b 2 x 1 b W 4 x L D B 9 J n F 1 b 3 Q 7 L C Z x d W 9 0 O 1 N l Y 3 R p b 2 4 x L 2 1 l Y 2 h f Y X J y Y X l f b G F i Z W x l Z C 9 B d X R v U m V t b 3 Z l Z E N v b H V t b n M x L n t D b 2 x 1 b W 4 y L D F 9 J n F 1 b 3 Q 7 L C Z x d W 9 0 O 1 N l Y 3 R p b 2 4 x L 2 1 l Y 2 h f Y X J y Y X l f b G F i Z W x l Z C 9 B d X R v U m V t b 3 Z l Z E N v b H V t b n M x L n t D b 2 x 1 b W 4 z L D J 9 J n F 1 b 3 Q 7 L C Z x d W 9 0 O 1 N l Y 3 R p b 2 4 x L 2 1 l Y 2 h f Y X J y Y X l f b G F i Z W x l Z C 9 B d X R v U m V t b 3 Z l Z E N v b H V t b n M x L n t D b 2 x 1 b W 4 0 L D N 9 J n F 1 b 3 Q 7 L C Z x d W 9 0 O 1 N l Y 3 R p b 2 4 x L 2 1 l Y 2 h f Y X J y Y X l f b G F i Z W x l Z C 9 B d X R v U m V t b 3 Z l Z E N v b H V t b n M x L n t D b 2 x 1 b W 4 1 L D R 9 J n F 1 b 3 Q 7 L C Z x d W 9 0 O 1 N l Y 3 R p b 2 4 x L 2 1 l Y 2 h f Y X J y Y X l f b G F i Z W x l Z C 9 B d X R v U m V t b 3 Z l Z E N v b H V t b n M x L n t D b 2 x 1 b W 4 2 L D V 9 J n F 1 b 3 Q 7 L C Z x d W 9 0 O 1 N l Y 3 R p b 2 4 x L 2 1 l Y 2 h f Y X J y Y X l f b G F i Z W x l Z C 9 B d X R v U m V t b 3 Z l Z E N v b H V t b n M x L n t D b 2 x 1 b W 4 3 L D Z 9 J n F 1 b 3 Q 7 L C Z x d W 9 0 O 1 N l Y 3 R p b 2 4 x L 2 1 l Y 2 h f Y X J y Y X l f b G F i Z W x l Z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Y 2 h f Y X J y Y X l f b G F i Z W x l Z C 9 B d X R v U m V t b 3 Z l Z E N v b H V t b n M x L n t D b 2 x 1 b W 4 x L D B 9 J n F 1 b 3 Q 7 L C Z x d W 9 0 O 1 N l Y 3 R p b 2 4 x L 2 1 l Y 2 h f Y X J y Y X l f b G F i Z W x l Z C 9 B d X R v U m V t b 3 Z l Z E N v b H V t b n M x L n t D b 2 x 1 b W 4 y L D F 9 J n F 1 b 3 Q 7 L C Z x d W 9 0 O 1 N l Y 3 R p b 2 4 x L 2 1 l Y 2 h f Y X J y Y X l f b G F i Z W x l Z C 9 B d X R v U m V t b 3 Z l Z E N v b H V t b n M x L n t D b 2 x 1 b W 4 z L D J 9 J n F 1 b 3 Q 7 L C Z x d W 9 0 O 1 N l Y 3 R p b 2 4 x L 2 1 l Y 2 h f Y X J y Y X l f b G F i Z W x l Z C 9 B d X R v U m V t b 3 Z l Z E N v b H V t b n M x L n t D b 2 x 1 b W 4 0 L D N 9 J n F 1 b 3 Q 7 L C Z x d W 9 0 O 1 N l Y 3 R p b 2 4 x L 2 1 l Y 2 h f Y X J y Y X l f b G F i Z W x l Z C 9 B d X R v U m V t b 3 Z l Z E N v b H V t b n M x L n t D b 2 x 1 b W 4 1 L D R 9 J n F 1 b 3 Q 7 L C Z x d W 9 0 O 1 N l Y 3 R p b 2 4 x L 2 1 l Y 2 h f Y X J y Y X l f b G F i Z W x l Z C 9 B d X R v U m V t b 3 Z l Z E N v b H V t b n M x L n t D b 2 x 1 b W 4 2 L D V 9 J n F 1 b 3 Q 7 L C Z x d W 9 0 O 1 N l Y 3 R p b 2 4 x L 2 1 l Y 2 h f Y X J y Y X l f b G F i Z W x l Z C 9 B d X R v U m V t b 3 Z l Z E N v b H V t b n M x L n t D b 2 x 1 b W 4 3 L D Z 9 J n F 1 b 3 Q 7 L C Z x d W 9 0 O 1 N l Y 3 R p b 2 4 x L 2 1 l Y 2 h f Y X J y Y X l f b G F i Z W x l Z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o X 2 F y c m F 5 X 2 x h Y m V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j a F 9 h c n J h e V 9 s Y W J l b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l c m 1 f Y X J y Y X l f b G F i Z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Z X J t X 2 F y c m F 5 X 2 x h Y m V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d U M T Q 6 N T E 6 M D U u M z Y 5 M z g 3 M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l c m 1 f Y X J y Y X l f b G F i Z W x l Z C 9 B d X R v U m V t b 3 Z l Z E N v b H V t b n M x L n t D b 2 x 1 b W 4 x L D B 9 J n F 1 b 3 Q 7 L C Z x d W 9 0 O 1 N l Y 3 R p b 2 4 x L 3 R o Z X J t X 2 F y c m F 5 X 2 x h Y m V s Z W Q v Q X V 0 b 1 J l b W 9 2 Z W R D b 2 x 1 b W 5 z M S 5 7 Q 2 9 s d W 1 u M i w x f S Z x d W 9 0 O y w m c X V v d D t T Z W N 0 a W 9 u M S 9 0 a G V y b V 9 h c n J h e V 9 s Y W J l b G V k L 0 F 1 d G 9 S Z W 1 v d m V k Q 2 9 s d W 1 u c z E u e 0 N v b H V t b j M s M n 0 m c X V v d D s s J n F 1 b 3 Q 7 U 2 V j d G l v b j E v d G h l c m 1 f Y X J y Y X l f b G F i Z W x l Z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o Z X J t X 2 F y c m F 5 X 2 x h Y m V s Z W Q v Q X V 0 b 1 J l b W 9 2 Z W R D b 2 x 1 b W 5 z M S 5 7 Q 2 9 s d W 1 u M S w w f S Z x d W 9 0 O y w m c X V v d D t T Z W N 0 a W 9 u M S 9 0 a G V y b V 9 h c n J h e V 9 s Y W J l b G V k L 0 F 1 d G 9 S Z W 1 v d m V k Q 2 9 s d W 1 u c z E u e 0 N v b H V t b j I s M X 0 m c X V v d D s s J n F 1 b 3 Q 7 U 2 V j d G l v b j E v d G h l c m 1 f Y X J y Y X l f b G F i Z W x l Z C 9 B d X R v U m V t b 3 Z l Z E N v b H V t b n M x L n t D b 2 x 1 b W 4 z L D J 9 J n F 1 b 3 Q 7 L C Z x d W 9 0 O 1 N l Y 3 R p b 2 4 x L 3 R o Z X J t X 2 F y c m F 5 X 2 x h Y m V s Z W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l c m 1 f Y X J y Y X l f b G F i Z W x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V y b V 9 h c n J h e V 9 s Y W J l b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1 9 h c n J h e V 9 s Y W J l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Y 1 9 h c n J h e V 9 s Y W J l b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3 V D E 0 O j U x O j I 2 L j g 4 M j k 4 M z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j X 2 F y c m F 5 X 2 x h Y m V s Z W Q v Q X V 0 b 1 J l b W 9 2 Z W R D b 2 x 1 b W 5 z M S 5 7 Q 2 9 s d W 1 u M S w w f S Z x d W 9 0 O y w m c X V v d D t T Z W N 0 a W 9 u M S 9 l b G V j X 2 F y c m F 5 X 2 x h Y m V s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G V j X 2 F y c m F 5 X 2 x h Y m V s Z W Q v Q X V 0 b 1 J l b W 9 2 Z W R D b 2 x 1 b W 5 z M S 5 7 Q 2 9 s d W 1 u M S w w f S Z x d W 9 0 O y w m c X V v d D t T Z W N 0 a W 9 u M S 9 l b G V j X 2 F y c m F 5 X 2 x h Y m V s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1 9 h c n J h e V 9 s Y W J l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f Y X J y Y X l f b G F i Z W x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6 V 8 P 9 P D u Q K 5 T r h q l T F e t A A A A A A I A A A A A A B B m A A A A A Q A A I A A A A G k t G u s E p n A a / w T s 8 d / u M H r Q S k d N o S I Y C a J 8 d f q S T Z e Z A A A A A A 6 A A A A A A g A A I A A A A G 9 g s w f E C O a O m 2 N u V D M H 3 2 8 N 4 h e c + W / 4 7 n q U C W Y g 3 9 I r U A A A A H S d D b V z e 1 w N G 6 N r e L i R v m 0 j N u 1 I m 8 q 7 z g x A a A s 5 m M J x C 6 e L P M t D 4 0 z K h 4 h / F 3 u 9 t M 3 E P H v y g z f 7 k 6 B V E g P h H v 2 E N J n w j b 6 v n f c G m B G K c i S B Q A A A A O q A O X N s V t g X 1 8 q j l K n k q Q 7 2 c b D u a m o i N y F o K f Q O 9 l h m A + H 9 P Y a q 0 0 P Y Z k h U k r q H w 8 E r k m 6 I M 4 U q R T C E b U R s X M 4 = < / D a t a M a s h u p > 
</file>

<file path=customXml/itemProps1.xml><?xml version="1.0" encoding="utf-8"?>
<ds:datastoreItem xmlns:ds="http://schemas.openxmlformats.org/officeDocument/2006/customXml" ds:itemID="{8627492A-94DF-4203-B8D1-363F726A7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Steel_data_for_clustering</vt:lpstr>
      <vt:lpstr>mech_labeled_denormalized</vt:lpstr>
      <vt:lpstr>therm_labeled_denormalized</vt:lpstr>
      <vt:lpstr>elec_labeled_denormalized</vt:lpstr>
      <vt:lpstr>normalized_data</vt:lpstr>
      <vt:lpstr>mech_array_labeled</vt:lpstr>
      <vt:lpstr>therm_array_labeled</vt:lpstr>
      <vt:lpstr>elec_array_labeled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Morton</cp:lastModifiedBy>
  <dcterms:created xsi:type="dcterms:W3CDTF">2021-10-24T16:25:09Z</dcterms:created>
  <dcterms:modified xsi:type="dcterms:W3CDTF">2021-10-27T15:52:25Z</dcterms:modified>
</cp:coreProperties>
</file>