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p\Downloads\21F_MECH_ENG_395\hw\hw5\"/>
    </mc:Choice>
  </mc:AlternateContent>
  <xr:revisionPtr revIDLastSave="0" documentId="13_ncr:1_{B8692A5E-6081-4F96-8EE4-774EBCC99E8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teel_data_for_clustering" sheetId="1" r:id="rId1"/>
    <sheet name="normalized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" i="2" l="1"/>
  <c r="E41" i="2"/>
  <c r="F41" i="2"/>
  <c r="G41" i="2"/>
  <c r="H41" i="2"/>
  <c r="I41" i="2"/>
  <c r="J41" i="2"/>
  <c r="K41" i="2"/>
  <c r="L41" i="2"/>
  <c r="M41" i="2"/>
  <c r="C41" i="2"/>
  <c r="D40" i="2"/>
  <c r="E40" i="2"/>
  <c r="F40" i="2"/>
  <c r="G40" i="2"/>
  <c r="H40" i="2"/>
  <c r="I40" i="2"/>
  <c r="J40" i="2"/>
  <c r="K40" i="2"/>
  <c r="L40" i="2"/>
  <c r="M40" i="2"/>
  <c r="M38" i="2"/>
  <c r="M37" i="2"/>
  <c r="D38" i="2"/>
  <c r="E38" i="2"/>
  <c r="F38" i="2"/>
  <c r="G38" i="2"/>
  <c r="H38" i="2"/>
  <c r="H6" i="2" s="1"/>
  <c r="I38" i="2"/>
  <c r="J38" i="2"/>
  <c r="K38" i="2"/>
  <c r="L38" i="2"/>
  <c r="C38" i="2"/>
  <c r="D37" i="2"/>
  <c r="E37" i="2"/>
  <c r="E2" i="2" s="1"/>
  <c r="F37" i="2"/>
  <c r="G37" i="2"/>
  <c r="G2" i="2" s="1"/>
  <c r="H37" i="2"/>
  <c r="I37" i="2"/>
  <c r="J37" i="2"/>
  <c r="K37" i="2"/>
  <c r="L37" i="2"/>
  <c r="C37" i="2"/>
  <c r="D1" i="2"/>
  <c r="D2" i="2" s="1"/>
  <c r="E1" i="2"/>
  <c r="F1" i="2"/>
  <c r="G1" i="2"/>
  <c r="H1" i="2"/>
  <c r="I1" i="2"/>
  <c r="J1" i="2"/>
  <c r="K1" i="2"/>
  <c r="L1" i="2"/>
  <c r="M1" i="2"/>
  <c r="C1" i="2"/>
  <c r="B2" i="2"/>
  <c r="A2" i="2"/>
  <c r="A32" i="2"/>
  <c r="B32" i="2"/>
  <c r="A33" i="2"/>
  <c r="B33" i="2"/>
  <c r="A34" i="2"/>
  <c r="B34" i="2"/>
  <c r="A35" i="2"/>
  <c r="B35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I7" i="2" l="1"/>
  <c r="G7" i="2"/>
  <c r="I2" i="2"/>
  <c r="H2" i="2"/>
  <c r="L2" i="2"/>
  <c r="F2" i="2"/>
  <c r="K2" i="2"/>
  <c r="J5" i="2"/>
  <c r="M2" i="2"/>
  <c r="J2" i="2"/>
  <c r="C2" i="2"/>
  <c r="I29" i="2"/>
  <c r="I25" i="2"/>
  <c r="M3" i="2"/>
  <c r="E3" i="2"/>
  <c r="I18" i="2"/>
  <c r="L4" i="2"/>
  <c r="D4" i="2"/>
  <c r="I14" i="2"/>
  <c r="K3" i="2"/>
  <c r="C9" i="2"/>
  <c r="F7" i="2"/>
  <c r="I34" i="2"/>
  <c r="I24" i="2"/>
  <c r="I13" i="2"/>
  <c r="C11" i="2"/>
  <c r="F4" i="2"/>
  <c r="I33" i="2"/>
  <c r="I22" i="2"/>
  <c r="I12" i="2"/>
  <c r="I32" i="2"/>
  <c r="I21" i="2"/>
  <c r="I10" i="2"/>
  <c r="G31" i="2"/>
  <c r="I30" i="2"/>
  <c r="I20" i="2"/>
  <c r="I9" i="2"/>
  <c r="I8" i="2"/>
  <c r="M4" i="2"/>
  <c r="E4" i="2"/>
  <c r="I28" i="2"/>
  <c r="I17" i="2"/>
  <c r="I6" i="2"/>
  <c r="I26" i="2"/>
  <c r="I16" i="2"/>
  <c r="I5" i="2"/>
  <c r="I4" i="2"/>
  <c r="C32" i="2"/>
  <c r="C24" i="2"/>
  <c r="C16" i="2"/>
  <c r="C8" i="2"/>
  <c r="J3" i="2"/>
  <c r="M35" i="2"/>
  <c r="E35" i="2"/>
  <c r="G34" i="2"/>
  <c r="K32" i="2"/>
  <c r="M31" i="2"/>
  <c r="E31" i="2"/>
  <c r="G30" i="2"/>
  <c r="K28" i="2"/>
  <c r="M27" i="2"/>
  <c r="E27" i="2"/>
  <c r="G26" i="2"/>
  <c r="K24" i="2"/>
  <c r="M23" i="2"/>
  <c r="E23" i="2"/>
  <c r="G22" i="2"/>
  <c r="K20" i="2"/>
  <c r="M19" i="2"/>
  <c r="E19" i="2"/>
  <c r="G18" i="2"/>
  <c r="K16" i="2"/>
  <c r="M15" i="2"/>
  <c r="E15" i="2"/>
  <c r="G14" i="2"/>
  <c r="K12" i="2"/>
  <c r="M11" i="2"/>
  <c r="E11" i="2"/>
  <c r="G10" i="2"/>
  <c r="K8" i="2"/>
  <c r="M7" i="2"/>
  <c r="E7" i="2"/>
  <c r="G6" i="2"/>
  <c r="K4" i="2"/>
  <c r="C31" i="2"/>
  <c r="C23" i="2"/>
  <c r="C15" i="2"/>
  <c r="C7" i="2"/>
  <c r="I3" i="2"/>
  <c r="L35" i="2"/>
  <c r="D35" i="2"/>
  <c r="F34" i="2"/>
  <c r="H33" i="2"/>
  <c r="J32" i="2"/>
  <c r="L31" i="2"/>
  <c r="D31" i="2"/>
  <c r="F30" i="2"/>
  <c r="H29" i="2"/>
  <c r="J28" i="2"/>
  <c r="L27" i="2"/>
  <c r="D27" i="2"/>
  <c r="F26" i="2"/>
  <c r="H25" i="2"/>
  <c r="J24" i="2"/>
  <c r="L23" i="2"/>
  <c r="D23" i="2"/>
  <c r="F22" i="2"/>
  <c r="H21" i="2"/>
  <c r="J20" i="2"/>
  <c r="L19" i="2"/>
  <c r="D19" i="2"/>
  <c r="F18" i="2"/>
  <c r="H17" i="2"/>
  <c r="J16" i="2"/>
  <c r="L15" i="2"/>
  <c r="D15" i="2"/>
  <c r="F14" i="2"/>
  <c r="H13" i="2"/>
  <c r="J12" i="2"/>
  <c r="L11" i="2"/>
  <c r="D11" i="2"/>
  <c r="F10" i="2"/>
  <c r="H9" i="2"/>
  <c r="J8" i="2"/>
  <c r="L7" i="2"/>
  <c r="D7" i="2"/>
  <c r="F6" i="2"/>
  <c r="H5" i="2"/>
  <c r="J4" i="2"/>
  <c r="C3" i="2"/>
  <c r="C22" i="2"/>
  <c r="C6" i="2"/>
  <c r="H3" i="2"/>
  <c r="K35" i="2"/>
  <c r="M34" i="2"/>
  <c r="E34" i="2"/>
  <c r="G33" i="2"/>
  <c r="M30" i="2"/>
  <c r="E30" i="2"/>
  <c r="G29" i="2"/>
  <c r="K27" i="2"/>
  <c r="M26" i="2"/>
  <c r="E26" i="2"/>
  <c r="G25" i="2"/>
  <c r="K23" i="2"/>
  <c r="M22" i="2"/>
  <c r="E22" i="2"/>
  <c r="G21" i="2"/>
  <c r="K19" i="2"/>
  <c r="M18" i="2"/>
  <c r="E18" i="2"/>
  <c r="G17" i="2"/>
  <c r="K15" i="2"/>
  <c r="M14" i="2"/>
  <c r="E14" i="2"/>
  <c r="G13" i="2"/>
  <c r="K11" i="2"/>
  <c r="M10" i="2"/>
  <c r="E10" i="2"/>
  <c r="G9" i="2"/>
  <c r="K7" i="2"/>
  <c r="M6" i="2"/>
  <c r="E6" i="2"/>
  <c r="G5" i="2"/>
  <c r="C21" i="2"/>
  <c r="G3" i="2"/>
  <c r="L34" i="2"/>
  <c r="H32" i="2"/>
  <c r="F29" i="2"/>
  <c r="F25" i="2"/>
  <c r="L22" i="2"/>
  <c r="H20" i="2"/>
  <c r="L18" i="2"/>
  <c r="F17" i="2"/>
  <c r="J15" i="2"/>
  <c r="L14" i="2"/>
  <c r="D14" i="2"/>
  <c r="H12" i="2"/>
  <c r="J11" i="2"/>
  <c r="D10" i="2"/>
  <c r="F9" i="2"/>
  <c r="H8" i="2"/>
  <c r="J7" i="2"/>
  <c r="L6" i="2"/>
  <c r="D6" i="2"/>
  <c r="F5" i="2"/>
  <c r="H4" i="2"/>
  <c r="C30" i="2"/>
  <c r="C14" i="2"/>
  <c r="C4" i="2"/>
  <c r="C13" i="2"/>
  <c r="D34" i="2"/>
  <c r="J31" i="2"/>
  <c r="D30" i="2"/>
  <c r="J27" i="2"/>
  <c r="D26" i="2"/>
  <c r="H24" i="2"/>
  <c r="D22" i="2"/>
  <c r="J19" i="2"/>
  <c r="H16" i="2"/>
  <c r="L10" i="2"/>
  <c r="C28" i="2"/>
  <c r="C20" i="2"/>
  <c r="C12" i="2"/>
  <c r="D3" i="2"/>
  <c r="F3" i="2"/>
  <c r="I35" i="2"/>
  <c r="K34" i="2"/>
  <c r="M33" i="2"/>
  <c r="E33" i="2"/>
  <c r="G32" i="2"/>
  <c r="I31" i="2"/>
  <c r="K30" i="2"/>
  <c r="M29" i="2"/>
  <c r="E29" i="2"/>
  <c r="G28" i="2"/>
  <c r="I27" i="2"/>
  <c r="K26" i="2"/>
  <c r="M25" i="2"/>
  <c r="E25" i="2"/>
  <c r="G24" i="2"/>
  <c r="I23" i="2"/>
  <c r="K22" i="2"/>
  <c r="M21" i="2"/>
  <c r="E21" i="2"/>
  <c r="G20" i="2"/>
  <c r="I19" i="2"/>
  <c r="K18" i="2"/>
  <c r="M17" i="2"/>
  <c r="E17" i="2"/>
  <c r="G16" i="2"/>
  <c r="I15" i="2"/>
  <c r="K14" i="2"/>
  <c r="M13" i="2"/>
  <c r="E13" i="2"/>
  <c r="G12" i="2"/>
  <c r="I11" i="2"/>
  <c r="K10" i="2"/>
  <c r="M9" i="2"/>
  <c r="E9" i="2"/>
  <c r="G8" i="2"/>
  <c r="K6" i="2"/>
  <c r="M5" i="2"/>
  <c r="E5" i="2"/>
  <c r="G4" i="2"/>
  <c r="K31" i="2"/>
  <c r="C29" i="2"/>
  <c r="C5" i="2"/>
  <c r="J35" i="2"/>
  <c r="F33" i="2"/>
  <c r="L30" i="2"/>
  <c r="H28" i="2"/>
  <c r="L26" i="2"/>
  <c r="J23" i="2"/>
  <c r="F21" i="2"/>
  <c r="D18" i="2"/>
  <c r="F13" i="2"/>
  <c r="C35" i="2"/>
  <c r="C27" i="2"/>
  <c r="C19" i="2"/>
  <c r="H35" i="2"/>
  <c r="J34" i="2"/>
  <c r="L33" i="2"/>
  <c r="D33" i="2"/>
  <c r="F32" i="2"/>
  <c r="H31" i="2"/>
  <c r="J30" i="2"/>
  <c r="L29" i="2"/>
  <c r="D29" i="2"/>
  <c r="F28" i="2"/>
  <c r="H27" i="2"/>
  <c r="J26" i="2"/>
  <c r="L25" i="2"/>
  <c r="D25" i="2"/>
  <c r="F24" i="2"/>
  <c r="H23" i="2"/>
  <c r="J22" i="2"/>
  <c r="L21" i="2"/>
  <c r="D21" i="2"/>
  <c r="F20" i="2"/>
  <c r="H19" i="2"/>
  <c r="J18" i="2"/>
  <c r="L17" i="2"/>
  <c r="D17" i="2"/>
  <c r="F16" i="2"/>
  <c r="H15" i="2"/>
  <c r="J14" i="2"/>
  <c r="L13" i="2"/>
  <c r="D13" i="2"/>
  <c r="F12" i="2"/>
  <c r="H11" i="2"/>
  <c r="J10" i="2"/>
  <c r="L9" i="2"/>
  <c r="D9" i="2"/>
  <c r="F8" i="2"/>
  <c r="H7" i="2"/>
  <c r="J6" i="2"/>
  <c r="L5" i="2"/>
  <c r="D5" i="2"/>
  <c r="C34" i="2"/>
  <c r="C26" i="2"/>
  <c r="C18" i="2"/>
  <c r="C10" i="2"/>
  <c r="L3" i="2"/>
  <c r="G35" i="2"/>
  <c r="K33" i="2"/>
  <c r="M32" i="2"/>
  <c r="E32" i="2"/>
  <c r="K29" i="2"/>
  <c r="M28" i="2"/>
  <c r="E28" i="2"/>
  <c r="G27" i="2"/>
  <c r="K25" i="2"/>
  <c r="M24" i="2"/>
  <c r="E24" i="2"/>
  <c r="G23" i="2"/>
  <c r="K21" i="2"/>
  <c r="M20" i="2"/>
  <c r="E20" i="2"/>
  <c r="G19" i="2"/>
  <c r="K17" i="2"/>
  <c r="M16" i="2"/>
  <c r="E16" i="2"/>
  <c r="G15" i="2"/>
  <c r="K13" i="2"/>
  <c r="M12" i="2"/>
  <c r="E12" i="2"/>
  <c r="G11" i="2"/>
  <c r="K9" i="2"/>
  <c r="M8" i="2"/>
  <c r="E8" i="2"/>
  <c r="K5" i="2"/>
  <c r="C33" i="2"/>
  <c r="C25" i="2"/>
  <c r="C17" i="2"/>
  <c r="F35" i="2"/>
  <c r="H34" i="2"/>
  <c r="J33" i="2"/>
  <c r="L32" i="2"/>
  <c r="D32" i="2"/>
  <c r="F31" i="2"/>
  <c r="H30" i="2"/>
  <c r="J29" i="2"/>
  <c r="L28" i="2"/>
  <c r="D28" i="2"/>
  <c r="F27" i="2"/>
  <c r="H26" i="2"/>
  <c r="J25" i="2"/>
  <c r="L24" i="2"/>
  <c r="D24" i="2"/>
  <c r="F23" i="2"/>
  <c r="H22" i="2"/>
  <c r="J21" i="2"/>
  <c r="L20" i="2"/>
  <c r="D20" i="2"/>
  <c r="F19" i="2"/>
  <c r="H18" i="2"/>
  <c r="J17" i="2"/>
  <c r="L16" i="2"/>
  <c r="D16" i="2"/>
  <c r="F15" i="2"/>
  <c r="H14" i="2"/>
  <c r="J13" i="2"/>
  <c r="L12" i="2"/>
  <c r="D12" i="2"/>
  <c r="F11" i="2"/>
  <c r="H10" i="2"/>
  <c r="J9" i="2"/>
  <c r="L8" i="2"/>
  <c r="D8" i="2"/>
  <c r="C40" i="2" l="1"/>
</calcChain>
</file>

<file path=xl/sharedStrings.xml><?xml version="1.0" encoding="utf-8"?>
<sst xmlns="http://schemas.openxmlformats.org/spreadsheetml/2006/main" count="85" uniqueCount="41">
  <si>
    <t>Density</t>
  </si>
  <si>
    <t>Hardness</t>
  </si>
  <si>
    <t>Tensile Strength Ultimate</t>
  </si>
  <si>
    <t>Yield Strength</t>
  </si>
  <si>
    <t>Modulus of Elasticity</t>
  </si>
  <si>
    <t>Poissons Ratio</t>
  </si>
  <si>
    <t>%Elongation at Break</t>
  </si>
  <si>
    <t>Thermal Conductivity</t>
  </si>
  <si>
    <t>Specific Heat Capacity</t>
  </si>
  <si>
    <t>Coefficient of Thermal Expansion</t>
  </si>
  <si>
    <t>Electrical Resistivity</t>
  </si>
  <si>
    <t>AISI 1006 Steel</t>
  </si>
  <si>
    <t>hot rolled</t>
  </si>
  <si>
    <t>AISI 1020 Steel</t>
  </si>
  <si>
    <t>AISI 1040 Steel</t>
  </si>
  <si>
    <t>AISI 1090 Steel</t>
  </si>
  <si>
    <t>AISI 1095 Steel</t>
  </si>
  <si>
    <t>AISI 1340 Steel</t>
  </si>
  <si>
    <t>AISI 4140 Steel</t>
  </si>
  <si>
    <t>AISI 4340 Steel</t>
  </si>
  <si>
    <t>annealed</t>
  </si>
  <si>
    <t>AISI 5140 Steel</t>
  </si>
  <si>
    <t>oil quenched</t>
  </si>
  <si>
    <t>AISI 8630 Steel</t>
  </si>
  <si>
    <t>Stainless Steel 302</t>
  </si>
  <si>
    <t>Stainless Steel 316</t>
  </si>
  <si>
    <t>Stainless Steel 405</t>
  </si>
  <si>
    <t>Stainless Steel 434</t>
  </si>
  <si>
    <t>Stainless Steel 17-7 PH</t>
  </si>
  <si>
    <t>Mean</t>
  </si>
  <si>
    <t>Stdev</t>
  </si>
  <si>
    <t>normalized</t>
  </si>
  <si>
    <t>cold drawn</t>
  </si>
  <si>
    <t>cold rolled</t>
  </si>
  <si>
    <t>precipitation hardened</t>
  </si>
  <si>
    <t>water quenched</t>
  </si>
  <si>
    <t>25% hardened</t>
  </si>
  <si>
    <t>Mean, normalized</t>
  </si>
  <si>
    <t>(should be 0)</t>
  </si>
  <si>
    <t>Stdev, normalized</t>
  </si>
  <si>
    <t>(should be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</si>
</sst>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16" fillId="33" borderId="10" xfId="0" applyFont="1" applyFill="1" applyBorder="1"/>
    <xf numFmtId="0" fontId="16" fillId="34" borderId="10" xfId="0" applyFont="1" applyFill="1" applyBorder="1"/>
    <xf numFmtId="0" fontId="16" fillId="35" borderId="10" xfId="0" applyFont="1" applyFill="1" applyBorder="1"/>
    <xf numFmtId="0" fontId="0" fillId="33" borderId="10" xfId="0" applyFill="1" applyBorder="1"/>
    <xf numFmtId="0" fontId="0" fillId="34" borderId="10" xfId="0" applyFill="1" applyBorder="1"/>
    <xf numFmtId="0" fontId="0" fillId="35" borderId="10" xfId="0" applyFill="1" applyBorder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"/>
  <sheetViews>
    <sheetView workbookViewId="0">
      <pane ySplit="1" topLeftCell="A8" activePane="bottomLeft" state="frozen"/>
      <selection pane="bottomLeft" activeCell="J18" sqref="J18"/>
    </sheetView>
  </sheetViews>
  <sheetFormatPr defaultRowHeight="14.4" x14ac:dyDescent="0.3"/>
  <cols>
    <col min="1" max="1" width="16.109375" style="1" customWidth="1"/>
    <col min="2" max="2" width="18.77734375" customWidth="1"/>
    <col min="3" max="4" width="8.88671875" style="5"/>
    <col min="5" max="5" width="13.88671875" style="5" customWidth="1"/>
    <col min="6" max="8" width="8.88671875" style="5"/>
    <col min="9" max="9" width="9.5546875" style="5" customWidth="1"/>
    <col min="10" max="10" width="13.109375" style="6" customWidth="1"/>
    <col min="11" max="11" width="12" style="6" customWidth="1"/>
    <col min="12" max="12" width="14.77734375" style="6" customWidth="1"/>
    <col min="13" max="13" width="12" style="7" customWidth="1"/>
  </cols>
  <sheetData>
    <row r="1" spans="1:13" x14ac:dyDescent="0.3">
      <c r="B1" s="1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3" t="s">
        <v>7</v>
      </c>
      <c r="K1" s="3" t="s">
        <v>8</v>
      </c>
      <c r="L1" s="3" t="s">
        <v>9</v>
      </c>
      <c r="M1" s="4" t="s">
        <v>10</v>
      </c>
    </row>
    <row r="2" spans="1:13" s="1" customFormat="1" x14ac:dyDescent="0.3">
      <c r="A2" s="1" t="s">
        <v>11</v>
      </c>
      <c r="B2" t="s">
        <v>32</v>
      </c>
      <c r="C2" s="5">
        <v>7.8719999999999999</v>
      </c>
      <c r="D2" s="5">
        <v>95</v>
      </c>
      <c r="E2" s="5">
        <v>330</v>
      </c>
      <c r="F2" s="5">
        <v>285</v>
      </c>
      <c r="G2" s="5">
        <v>205</v>
      </c>
      <c r="H2" s="5">
        <v>0.28999999999999998</v>
      </c>
      <c r="I2" s="5">
        <v>20</v>
      </c>
      <c r="J2" s="6">
        <v>51.9</v>
      </c>
      <c r="K2" s="6">
        <v>0.48099999999999998</v>
      </c>
      <c r="L2" s="6">
        <v>12.6</v>
      </c>
      <c r="M2" s="7">
        <v>1.7399999999999999E-5</v>
      </c>
    </row>
    <row r="3" spans="1:13" x14ac:dyDescent="0.3">
      <c r="A3" s="1" t="s">
        <v>11</v>
      </c>
      <c r="B3" t="s">
        <v>12</v>
      </c>
      <c r="C3" s="5">
        <v>7.8719999999999999</v>
      </c>
      <c r="D3" s="5">
        <v>86</v>
      </c>
      <c r="E3" s="5">
        <v>295</v>
      </c>
      <c r="F3" s="5">
        <v>165</v>
      </c>
      <c r="G3" s="5">
        <v>200</v>
      </c>
      <c r="H3" s="5">
        <v>0.28999999999999998</v>
      </c>
      <c r="I3" s="5">
        <v>30</v>
      </c>
      <c r="J3" s="6">
        <v>51.9</v>
      </c>
      <c r="K3" s="6">
        <v>0.48099999999999998</v>
      </c>
      <c r="L3" s="6">
        <v>12.6</v>
      </c>
      <c r="M3" s="7">
        <v>1.7399999999999999E-5</v>
      </c>
    </row>
    <row r="4" spans="1:13" x14ac:dyDescent="0.3">
      <c r="A4" s="1" t="s">
        <v>13</v>
      </c>
      <c r="B4" t="s">
        <v>33</v>
      </c>
      <c r="C4" s="5">
        <v>7.87</v>
      </c>
      <c r="D4" s="5">
        <v>121</v>
      </c>
      <c r="E4" s="5">
        <v>420</v>
      </c>
      <c r="F4" s="5">
        <v>350</v>
      </c>
      <c r="G4" s="5">
        <v>205</v>
      </c>
      <c r="H4" s="5">
        <v>0.28999999999999998</v>
      </c>
      <c r="I4" s="5">
        <v>15</v>
      </c>
      <c r="J4" s="6">
        <v>51.9</v>
      </c>
      <c r="K4" s="6">
        <v>0.48599999999999999</v>
      </c>
      <c r="L4" s="6">
        <v>11.7</v>
      </c>
      <c r="M4" s="7">
        <v>1.59E-5</v>
      </c>
    </row>
    <row r="5" spans="1:13" x14ac:dyDescent="0.3">
      <c r="A5" s="1" t="s">
        <v>13</v>
      </c>
      <c r="B5" t="s">
        <v>31</v>
      </c>
      <c r="C5" s="5">
        <v>7.87</v>
      </c>
      <c r="D5" s="5">
        <v>131</v>
      </c>
      <c r="E5" s="5">
        <v>440</v>
      </c>
      <c r="F5" s="5">
        <v>345</v>
      </c>
      <c r="G5" s="5">
        <v>200</v>
      </c>
      <c r="H5" s="5">
        <v>0.28999999999999998</v>
      </c>
      <c r="I5" s="5">
        <v>35.799999999999997</v>
      </c>
      <c r="J5" s="6">
        <v>51.9</v>
      </c>
      <c r="K5" s="6">
        <v>0.48599999999999999</v>
      </c>
      <c r="L5" s="6">
        <v>11.7</v>
      </c>
      <c r="M5" s="7">
        <v>1.59E-5</v>
      </c>
    </row>
    <row r="6" spans="1:13" x14ac:dyDescent="0.3">
      <c r="A6" s="1" t="s">
        <v>13</v>
      </c>
      <c r="B6" t="s">
        <v>20</v>
      </c>
      <c r="C6" s="5">
        <v>7.87</v>
      </c>
      <c r="D6" s="5">
        <v>111</v>
      </c>
      <c r="E6" s="5">
        <v>395</v>
      </c>
      <c r="F6" s="5">
        <v>295</v>
      </c>
      <c r="G6" s="5">
        <v>200</v>
      </c>
      <c r="H6" s="5">
        <v>0.28999999999999998</v>
      </c>
      <c r="I6" s="5">
        <v>36.5</v>
      </c>
      <c r="J6" s="6">
        <v>51.9</v>
      </c>
      <c r="K6" s="6">
        <v>0.48599999999999999</v>
      </c>
      <c r="L6" s="6">
        <v>11.7</v>
      </c>
      <c r="M6" s="7">
        <v>1.59E-5</v>
      </c>
    </row>
    <row r="7" spans="1:13" x14ac:dyDescent="0.3">
      <c r="A7" s="1" t="s">
        <v>14</v>
      </c>
      <c r="B7" t="s">
        <v>32</v>
      </c>
      <c r="C7" s="5">
        <v>7.8449999999999998</v>
      </c>
      <c r="D7" s="5">
        <v>170</v>
      </c>
      <c r="E7" s="5">
        <v>585</v>
      </c>
      <c r="F7" s="5">
        <v>515</v>
      </c>
      <c r="G7" s="5">
        <v>200</v>
      </c>
      <c r="H7" s="5">
        <v>0.28999999999999998</v>
      </c>
      <c r="I7" s="5">
        <v>12</v>
      </c>
      <c r="J7" s="6">
        <v>51.9</v>
      </c>
      <c r="K7" s="6">
        <v>0.48599999999999999</v>
      </c>
      <c r="L7" s="6">
        <v>11.3</v>
      </c>
      <c r="M7" s="7">
        <v>1.7099999999999999E-5</v>
      </c>
    </row>
    <row r="8" spans="1:13" x14ac:dyDescent="0.3">
      <c r="A8" s="1" t="s">
        <v>14</v>
      </c>
      <c r="B8" t="s">
        <v>20</v>
      </c>
      <c r="C8" s="5">
        <v>7.8449999999999998</v>
      </c>
      <c r="D8" s="5">
        <v>149</v>
      </c>
      <c r="E8" s="5">
        <v>515</v>
      </c>
      <c r="F8" s="5">
        <v>350</v>
      </c>
      <c r="G8" s="5">
        <v>200</v>
      </c>
      <c r="H8" s="5">
        <v>0.28999999999999998</v>
      </c>
      <c r="I8" s="5">
        <v>30</v>
      </c>
      <c r="J8" s="6">
        <v>51.9</v>
      </c>
      <c r="K8" s="6">
        <v>0.48599999999999999</v>
      </c>
      <c r="L8" s="6">
        <v>11.3</v>
      </c>
      <c r="M8" s="7">
        <v>1.7099999999999999E-5</v>
      </c>
    </row>
    <row r="9" spans="1:13" x14ac:dyDescent="0.3">
      <c r="A9" s="1" t="s">
        <v>14</v>
      </c>
      <c r="B9" t="s">
        <v>12</v>
      </c>
      <c r="C9" s="5">
        <v>7.8449999999999998</v>
      </c>
      <c r="D9" s="5">
        <v>149</v>
      </c>
      <c r="E9" s="5">
        <v>525</v>
      </c>
      <c r="F9" s="5">
        <v>290</v>
      </c>
      <c r="G9" s="5">
        <v>200</v>
      </c>
      <c r="H9" s="5">
        <v>0.28999999999999998</v>
      </c>
      <c r="I9" s="5">
        <v>18</v>
      </c>
      <c r="J9" s="6">
        <v>51.9</v>
      </c>
      <c r="K9" s="6">
        <v>0.48599999999999999</v>
      </c>
      <c r="L9" s="6">
        <v>11.3</v>
      </c>
      <c r="M9" s="7">
        <v>1.7099999999999999E-5</v>
      </c>
    </row>
    <row r="10" spans="1:13" x14ac:dyDescent="0.3">
      <c r="A10" s="1" t="s">
        <v>14</v>
      </c>
      <c r="B10" t="s">
        <v>31</v>
      </c>
      <c r="C10" s="5">
        <v>7.8449999999999998</v>
      </c>
      <c r="D10" s="5">
        <v>170</v>
      </c>
      <c r="E10" s="5">
        <v>595</v>
      </c>
      <c r="F10" s="5">
        <v>370</v>
      </c>
      <c r="G10" s="5">
        <v>200</v>
      </c>
      <c r="H10" s="5">
        <v>0.28999999999999998</v>
      </c>
      <c r="I10" s="5">
        <v>25</v>
      </c>
      <c r="J10" s="6">
        <v>51.9</v>
      </c>
      <c r="K10" s="6">
        <v>0.48599999999999999</v>
      </c>
      <c r="L10" s="6">
        <v>11.3</v>
      </c>
      <c r="M10" s="7">
        <v>1.7099999999999999E-5</v>
      </c>
    </row>
    <row r="11" spans="1:13" x14ac:dyDescent="0.3">
      <c r="A11" s="1" t="s">
        <v>15</v>
      </c>
      <c r="B11" t="s">
        <v>12</v>
      </c>
      <c r="C11" s="5">
        <v>7.87</v>
      </c>
      <c r="D11" s="5">
        <v>248</v>
      </c>
      <c r="E11" s="5">
        <v>841</v>
      </c>
      <c r="F11" s="5">
        <v>460</v>
      </c>
      <c r="G11" s="5">
        <v>200</v>
      </c>
      <c r="H11" s="5">
        <v>0.28999999999999998</v>
      </c>
      <c r="I11" s="5">
        <v>10</v>
      </c>
      <c r="J11" s="6">
        <v>51.9</v>
      </c>
      <c r="K11" s="6">
        <v>0.47199999999999998</v>
      </c>
      <c r="L11" s="6">
        <v>11.5</v>
      </c>
      <c r="M11" s="7">
        <v>1.7399999999999999E-5</v>
      </c>
    </row>
    <row r="12" spans="1:13" x14ac:dyDescent="0.3">
      <c r="A12" s="1" t="s">
        <v>16</v>
      </c>
      <c r="B12" t="s">
        <v>20</v>
      </c>
      <c r="C12" s="5">
        <v>7.85</v>
      </c>
      <c r="D12" s="5">
        <v>192</v>
      </c>
      <c r="E12" s="5">
        <v>665</v>
      </c>
      <c r="F12" s="5">
        <v>380</v>
      </c>
      <c r="G12" s="5">
        <v>205</v>
      </c>
      <c r="H12" s="5">
        <v>0.28999999999999998</v>
      </c>
      <c r="I12" s="5">
        <v>13</v>
      </c>
      <c r="J12" s="6">
        <v>49.8</v>
      </c>
      <c r="K12" s="6">
        <v>0.46100000000000002</v>
      </c>
      <c r="L12" s="6">
        <v>11</v>
      </c>
      <c r="M12" s="7">
        <v>1.8E-5</v>
      </c>
    </row>
    <row r="13" spans="1:13" x14ac:dyDescent="0.3">
      <c r="A13" s="1" t="s">
        <v>16</v>
      </c>
      <c r="B13" t="s">
        <v>31</v>
      </c>
      <c r="C13" s="5">
        <v>7.85</v>
      </c>
      <c r="D13" s="5">
        <v>293</v>
      </c>
      <c r="E13" s="5">
        <v>1015</v>
      </c>
      <c r="F13" s="5">
        <v>505</v>
      </c>
      <c r="G13" s="5">
        <v>205</v>
      </c>
      <c r="H13" s="5">
        <v>0.28999999999999998</v>
      </c>
      <c r="I13" s="5">
        <v>10</v>
      </c>
      <c r="J13" s="6">
        <v>49.8</v>
      </c>
      <c r="K13" s="6">
        <v>0.46100000000000002</v>
      </c>
      <c r="L13" s="6">
        <v>11</v>
      </c>
      <c r="M13" s="7">
        <v>1.8E-5</v>
      </c>
    </row>
    <row r="14" spans="1:13" x14ac:dyDescent="0.3">
      <c r="A14" s="1" t="s">
        <v>17</v>
      </c>
      <c r="B14" t="s">
        <v>31</v>
      </c>
      <c r="C14" s="5">
        <v>7.87</v>
      </c>
      <c r="D14" s="5">
        <v>248</v>
      </c>
      <c r="E14" s="5">
        <v>834</v>
      </c>
      <c r="F14" s="5">
        <v>558</v>
      </c>
      <c r="G14" s="5">
        <v>200</v>
      </c>
      <c r="H14" s="5">
        <v>0.28999999999999998</v>
      </c>
      <c r="I14" s="5">
        <v>22</v>
      </c>
      <c r="J14" s="6">
        <v>51.9</v>
      </c>
      <c r="K14" s="6">
        <v>0.47199999999999998</v>
      </c>
      <c r="L14" s="6">
        <v>11.5</v>
      </c>
      <c r="M14" s="7">
        <v>1.7399999999999999E-5</v>
      </c>
    </row>
    <row r="15" spans="1:13" x14ac:dyDescent="0.3">
      <c r="A15" s="1" t="s">
        <v>17</v>
      </c>
      <c r="B15" t="s">
        <v>22</v>
      </c>
      <c r="C15" s="5">
        <v>7.87</v>
      </c>
      <c r="D15" s="5">
        <v>285</v>
      </c>
      <c r="E15" s="5">
        <v>951</v>
      </c>
      <c r="F15" s="5">
        <v>834</v>
      </c>
      <c r="G15" s="5">
        <v>200</v>
      </c>
      <c r="H15" s="5">
        <v>0.28999999999999998</v>
      </c>
      <c r="I15" s="5">
        <v>19.2</v>
      </c>
      <c r="J15" s="6">
        <v>51.9</v>
      </c>
      <c r="K15" s="6">
        <v>0.47199999999999998</v>
      </c>
      <c r="L15" s="6">
        <v>11.5</v>
      </c>
      <c r="M15" s="7">
        <v>1.7399999999999999E-5</v>
      </c>
    </row>
    <row r="16" spans="1:13" x14ac:dyDescent="0.3">
      <c r="A16" s="1" t="s">
        <v>17</v>
      </c>
      <c r="B16" t="s">
        <v>20</v>
      </c>
      <c r="C16" s="5">
        <v>7.87</v>
      </c>
      <c r="D16" s="5">
        <v>207</v>
      </c>
      <c r="E16" s="5">
        <v>703</v>
      </c>
      <c r="F16" s="5">
        <v>434</v>
      </c>
      <c r="G16" s="5">
        <v>200</v>
      </c>
      <c r="H16" s="5">
        <v>0.28999999999999998</v>
      </c>
      <c r="I16" s="5">
        <v>25.5</v>
      </c>
      <c r="J16" s="6">
        <v>51.9</v>
      </c>
      <c r="K16" s="6">
        <v>0.47199999999999998</v>
      </c>
      <c r="L16" s="6">
        <v>11.5</v>
      </c>
      <c r="M16" s="7">
        <v>1.7399999999999999E-5</v>
      </c>
    </row>
    <row r="17" spans="1:13" x14ac:dyDescent="0.3">
      <c r="A17" s="1" t="s">
        <v>18</v>
      </c>
      <c r="B17" t="s">
        <v>31</v>
      </c>
      <c r="C17" s="5">
        <v>7.85</v>
      </c>
      <c r="D17" s="5">
        <v>302</v>
      </c>
      <c r="E17" s="5">
        <v>1020</v>
      </c>
      <c r="F17" s="5">
        <v>655</v>
      </c>
      <c r="G17" s="5">
        <v>205</v>
      </c>
      <c r="H17" s="5">
        <v>0.28999999999999998</v>
      </c>
      <c r="I17" s="5">
        <v>17.7</v>
      </c>
      <c r="J17" s="6">
        <v>42.6</v>
      </c>
      <c r="K17" s="6">
        <v>0.47299999999999998</v>
      </c>
      <c r="L17" s="6">
        <v>12.2</v>
      </c>
      <c r="M17" s="7">
        <v>2.1999999999999999E-5</v>
      </c>
    </row>
    <row r="18" spans="1:13" x14ac:dyDescent="0.3">
      <c r="A18" s="1" t="s">
        <v>18</v>
      </c>
      <c r="B18" t="s">
        <v>22</v>
      </c>
      <c r="C18" s="5">
        <v>7.85</v>
      </c>
      <c r="D18" s="5">
        <v>311</v>
      </c>
      <c r="E18" s="5">
        <v>1075</v>
      </c>
      <c r="F18" s="5">
        <v>986</v>
      </c>
      <c r="G18" s="5">
        <v>205</v>
      </c>
      <c r="H18" s="5">
        <v>0.28999999999999998</v>
      </c>
      <c r="I18" s="5">
        <v>15.5</v>
      </c>
      <c r="J18" s="6">
        <v>42.6</v>
      </c>
      <c r="K18" s="6">
        <v>0.47299999999999998</v>
      </c>
      <c r="L18" s="6">
        <v>12.2</v>
      </c>
      <c r="M18" s="7">
        <v>2.1999999999999999E-5</v>
      </c>
    </row>
    <row r="19" spans="1:13" x14ac:dyDescent="0.3">
      <c r="A19" s="1" t="s">
        <v>18</v>
      </c>
      <c r="B19" t="s">
        <v>20</v>
      </c>
      <c r="C19" s="5">
        <v>7.85</v>
      </c>
      <c r="D19" s="5">
        <v>197</v>
      </c>
      <c r="E19" s="5">
        <v>655</v>
      </c>
      <c r="F19" s="5">
        <v>415</v>
      </c>
      <c r="G19" s="5">
        <v>205</v>
      </c>
      <c r="H19" s="5">
        <v>0.28999999999999998</v>
      </c>
      <c r="I19" s="5">
        <v>25.7</v>
      </c>
      <c r="J19" s="6">
        <v>42.6</v>
      </c>
      <c r="K19" s="6">
        <v>0.47299999999999998</v>
      </c>
      <c r="L19" s="6">
        <v>12.2</v>
      </c>
      <c r="M19" s="7">
        <v>2.1999999999999999E-5</v>
      </c>
    </row>
    <row r="20" spans="1:13" x14ac:dyDescent="0.3">
      <c r="A20" s="1" t="s">
        <v>19</v>
      </c>
      <c r="B20" t="s">
        <v>31</v>
      </c>
      <c r="C20" s="5">
        <v>7.85</v>
      </c>
      <c r="D20" s="5">
        <v>363</v>
      </c>
      <c r="E20" s="5">
        <v>1282</v>
      </c>
      <c r="F20" s="5">
        <v>862</v>
      </c>
      <c r="G20" s="5">
        <v>205</v>
      </c>
      <c r="H20" s="5">
        <v>0.28999999999999998</v>
      </c>
      <c r="I20" s="5">
        <v>12.2</v>
      </c>
      <c r="J20" s="6">
        <v>44.5</v>
      </c>
      <c r="K20" s="6">
        <v>0.47499999999999998</v>
      </c>
      <c r="L20" s="6">
        <v>12.3</v>
      </c>
      <c r="M20" s="7">
        <v>2.48E-5</v>
      </c>
    </row>
    <row r="21" spans="1:13" x14ac:dyDescent="0.3">
      <c r="A21" s="1" t="s">
        <v>19</v>
      </c>
      <c r="B21" t="s">
        <v>20</v>
      </c>
      <c r="C21" s="5">
        <v>7.85</v>
      </c>
      <c r="D21" s="5">
        <v>217</v>
      </c>
      <c r="E21" s="5">
        <v>745</v>
      </c>
      <c r="F21" s="5">
        <v>470</v>
      </c>
      <c r="G21" s="5">
        <v>205</v>
      </c>
      <c r="H21" s="5">
        <v>0.28999999999999998</v>
      </c>
      <c r="I21" s="5">
        <v>22</v>
      </c>
      <c r="J21" s="6">
        <v>44.5</v>
      </c>
      <c r="K21" s="6">
        <v>0.47499999999999998</v>
      </c>
      <c r="L21" s="6">
        <v>12.3</v>
      </c>
      <c r="M21" s="7">
        <v>2.48E-5</v>
      </c>
    </row>
    <row r="22" spans="1:13" x14ac:dyDescent="0.3">
      <c r="A22" s="1" t="s">
        <v>19</v>
      </c>
      <c r="B22" t="s">
        <v>22</v>
      </c>
      <c r="C22" s="5">
        <v>7.85</v>
      </c>
      <c r="D22" s="5">
        <v>352</v>
      </c>
      <c r="E22" s="5">
        <v>1207</v>
      </c>
      <c r="F22" s="5">
        <v>1145</v>
      </c>
      <c r="G22" s="5">
        <v>205</v>
      </c>
      <c r="H22" s="5">
        <v>0.28999999999999998</v>
      </c>
      <c r="I22" s="5">
        <v>14.2</v>
      </c>
      <c r="J22" s="6">
        <v>44.5</v>
      </c>
      <c r="K22" s="6">
        <v>0.47499999999999998</v>
      </c>
      <c r="L22" s="6">
        <v>12.3</v>
      </c>
      <c r="M22" s="7">
        <v>2.48E-5</v>
      </c>
    </row>
    <row r="23" spans="1:13" x14ac:dyDescent="0.3">
      <c r="A23" s="1" t="s">
        <v>21</v>
      </c>
      <c r="B23" t="s">
        <v>20</v>
      </c>
      <c r="C23" s="5">
        <v>7.85</v>
      </c>
      <c r="D23" s="5">
        <v>167</v>
      </c>
      <c r="E23" s="5">
        <v>570</v>
      </c>
      <c r="F23" s="5">
        <v>295</v>
      </c>
      <c r="G23" s="5">
        <v>205</v>
      </c>
      <c r="H23" s="5">
        <v>0.28999999999999998</v>
      </c>
      <c r="I23" s="5">
        <v>28.6</v>
      </c>
      <c r="J23" s="6">
        <v>44.6</v>
      </c>
      <c r="K23" s="6">
        <v>0.45200000000000001</v>
      </c>
      <c r="L23" s="6">
        <v>12.6</v>
      </c>
      <c r="M23" s="7">
        <v>2.2799999999999999E-5</v>
      </c>
    </row>
    <row r="24" spans="1:13" x14ac:dyDescent="0.3">
      <c r="A24" s="1" t="s">
        <v>21</v>
      </c>
      <c r="B24" t="s">
        <v>31</v>
      </c>
      <c r="C24" s="5">
        <v>7.85</v>
      </c>
      <c r="D24" s="5">
        <v>229</v>
      </c>
      <c r="E24" s="5">
        <v>793</v>
      </c>
      <c r="F24" s="5">
        <v>470</v>
      </c>
      <c r="G24" s="5">
        <v>205</v>
      </c>
      <c r="H24" s="5">
        <v>0.28999999999999998</v>
      </c>
      <c r="I24" s="5">
        <v>22.7</v>
      </c>
      <c r="J24" s="6">
        <v>44.6</v>
      </c>
      <c r="K24" s="6">
        <v>0.45200000000000001</v>
      </c>
      <c r="L24" s="6">
        <v>12.6</v>
      </c>
      <c r="M24" s="7">
        <v>2.2799999999999999E-5</v>
      </c>
    </row>
    <row r="25" spans="1:13" x14ac:dyDescent="0.3">
      <c r="A25" s="1" t="s">
        <v>21</v>
      </c>
      <c r="B25" t="s">
        <v>22</v>
      </c>
      <c r="C25" s="5">
        <v>7.85</v>
      </c>
      <c r="D25" s="5">
        <v>293</v>
      </c>
      <c r="E25" s="5">
        <v>972</v>
      </c>
      <c r="F25" s="5">
        <v>841</v>
      </c>
      <c r="G25" s="5">
        <v>205</v>
      </c>
      <c r="H25" s="5">
        <v>0.28999999999999998</v>
      </c>
      <c r="I25" s="5">
        <v>18.5</v>
      </c>
      <c r="J25" s="6">
        <v>44.6</v>
      </c>
      <c r="K25" s="6">
        <v>0.45200000000000001</v>
      </c>
      <c r="L25" s="6">
        <v>12.6</v>
      </c>
      <c r="M25" s="7">
        <v>2.2799999999999999E-5</v>
      </c>
    </row>
    <row r="26" spans="1:13" x14ac:dyDescent="0.3">
      <c r="A26" s="1" t="s">
        <v>23</v>
      </c>
      <c r="B26" t="s">
        <v>20</v>
      </c>
      <c r="C26" s="5">
        <v>7.85</v>
      </c>
      <c r="D26" s="5">
        <v>156</v>
      </c>
      <c r="E26" s="5">
        <v>565</v>
      </c>
      <c r="F26" s="5">
        <v>370</v>
      </c>
      <c r="G26" s="5">
        <v>205</v>
      </c>
      <c r="H26" s="5">
        <v>0.28999999999999998</v>
      </c>
      <c r="I26" s="5">
        <v>29</v>
      </c>
      <c r="J26" s="6">
        <v>46.6</v>
      </c>
      <c r="K26" s="6">
        <v>0.47499999999999998</v>
      </c>
      <c r="L26" s="6">
        <v>12.2</v>
      </c>
      <c r="M26" s="7">
        <v>2.34E-5</v>
      </c>
    </row>
    <row r="27" spans="1:13" x14ac:dyDescent="0.3">
      <c r="A27" s="1" t="s">
        <v>23</v>
      </c>
      <c r="B27" t="s">
        <v>31</v>
      </c>
      <c r="C27" s="5">
        <v>7.85</v>
      </c>
      <c r="D27" s="5">
        <v>187</v>
      </c>
      <c r="E27" s="5">
        <v>650</v>
      </c>
      <c r="F27" s="5">
        <v>425</v>
      </c>
      <c r="G27" s="5">
        <v>205</v>
      </c>
      <c r="H27" s="5">
        <v>0.28999999999999998</v>
      </c>
      <c r="I27" s="5">
        <v>23.5</v>
      </c>
      <c r="J27" s="6">
        <v>46.6</v>
      </c>
      <c r="K27" s="6">
        <v>0.47499999999999998</v>
      </c>
      <c r="L27" s="6">
        <v>12.2</v>
      </c>
      <c r="M27" s="7">
        <v>2.34E-5</v>
      </c>
    </row>
    <row r="28" spans="1:13" x14ac:dyDescent="0.3">
      <c r="A28" s="1" t="s">
        <v>23</v>
      </c>
      <c r="B28" t="s">
        <v>35</v>
      </c>
      <c r="C28" s="5">
        <v>7.85</v>
      </c>
      <c r="D28" s="5">
        <v>293</v>
      </c>
      <c r="E28" s="5">
        <v>1015</v>
      </c>
      <c r="F28" s="5">
        <v>910</v>
      </c>
      <c r="G28" s="5">
        <v>205</v>
      </c>
      <c r="H28" s="5">
        <v>0.28999999999999998</v>
      </c>
      <c r="I28" s="5">
        <v>16.2</v>
      </c>
      <c r="J28" s="6">
        <v>46.6</v>
      </c>
      <c r="K28" s="6">
        <v>0.47499999999999998</v>
      </c>
      <c r="L28" s="6">
        <v>12.2</v>
      </c>
      <c r="M28" s="7">
        <v>2.34E-5</v>
      </c>
    </row>
    <row r="29" spans="1:13" x14ac:dyDescent="0.3">
      <c r="A29" s="1" t="s">
        <v>28</v>
      </c>
      <c r="B29" t="s">
        <v>33</v>
      </c>
      <c r="C29" s="5">
        <v>7.8</v>
      </c>
      <c r="D29" s="5">
        <v>378</v>
      </c>
      <c r="E29" s="5">
        <v>1380</v>
      </c>
      <c r="F29" s="5">
        <v>1210</v>
      </c>
      <c r="G29" s="5">
        <v>204</v>
      </c>
      <c r="H29" s="5">
        <v>0.27</v>
      </c>
      <c r="I29" s="5">
        <v>1</v>
      </c>
      <c r="J29" s="6">
        <v>16.399999999999999</v>
      </c>
      <c r="K29" s="6">
        <v>0.46</v>
      </c>
      <c r="L29" s="6">
        <v>11</v>
      </c>
      <c r="M29" s="7">
        <v>8.2999999999999998E-5</v>
      </c>
    </row>
    <row r="30" spans="1:13" x14ac:dyDescent="0.3">
      <c r="A30" s="1" t="s">
        <v>28</v>
      </c>
      <c r="B30" t="s">
        <v>34</v>
      </c>
      <c r="C30" s="5">
        <v>7.8</v>
      </c>
      <c r="D30" s="5">
        <v>433</v>
      </c>
      <c r="E30" s="5">
        <v>1650</v>
      </c>
      <c r="F30" s="5">
        <v>1590</v>
      </c>
      <c r="G30" s="5">
        <v>204</v>
      </c>
      <c r="H30" s="5">
        <v>0.27</v>
      </c>
      <c r="I30" s="5">
        <v>1</v>
      </c>
      <c r="J30" s="6">
        <v>16.399999999999999</v>
      </c>
      <c r="K30" s="6">
        <v>0.46</v>
      </c>
      <c r="L30" s="6">
        <v>11</v>
      </c>
      <c r="M30" s="7">
        <v>8.2999999999999998E-5</v>
      </c>
    </row>
    <row r="31" spans="1:13" x14ac:dyDescent="0.3">
      <c r="A31" s="1" t="s">
        <v>24</v>
      </c>
      <c r="B31" t="s">
        <v>36</v>
      </c>
      <c r="C31" s="5">
        <v>7.86</v>
      </c>
      <c r="D31" s="5">
        <v>261</v>
      </c>
      <c r="E31" s="5">
        <v>860</v>
      </c>
      <c r="F31" s="5">
        <v>515</v>
      </c>
      <c r="G31" s="5">
        <v>193</v>
      </c>
      <c r="H31" s="5">
        <v>0.25</v>
      </c>
      <c r="I31" s="5">
        <v>12</v>
      </c>
      <c r="J31" s="6">
        <v>16.2</v>
      </c>
      <c r="K31" s="6">
        <v>0.5</v>
      </c>
      <c r="L31" s="6">
        <v>17.2</v>
      </c>
      <c r="M31" s="7">
        <v>7.2000000000000002E-5</v>
      </c>
    </row>
    <row r="32" spans="1:13" x14ac:dyDescent="0.3">
      <c r="A32" s="1" t="s">
        <v>24</v>
      </c>
      <c r="B32" t="s">
        <v>20</v>
      </c>
      <c r="C32" s="5">
        <v>7.86</v>
      </c>
      <c r="D32" s="5">
        <v>147</v>
      </c>
      <c r="E32" s="5">
        <v>620</v>
      </c>
      <c r="F32" s="5">
        <v>275</v>
      </c>
      <c r="G32" s="5">
        <v>193</v>
      </c>
      <c r="H32" s="5">
        <v>0.25</v>
      </c>
      <c r="I32" s="5">
        <v>55</v>
      </c>
      <c r="J32" s="6">
        <v>16.2</v>
      </c>
      <c r="K32" s="6">
        <v>0.5</v>
      </c>
      <c r="L32" s="6">
        <v>17.2</v>
      </c>
      <c r="M32" s="7">
        <v>7.2000000000000002E-5</v>
      </c>
    </row>
    <row r="33" spans="1:13" x14ac:dyDescent="0.3">
      <c r="A33" s="1" t="s">
        <v>25</v>
      </c>
      <c r="B33" t="s">
        <v>20</v>
      </c>
      <c r="C33" s="5">
        <v>8</v>
      </c>
      <c r="D33" s="5">
        <v>143</v>
      </c>
      <c r="E33" s="5">
        <v>580</v>
      </c>
      <c r="F33" s="5">
        <v>290</v>
      </c>
      <c r="G33" s="5">
        <v>193</v>
      </c>
      <c r="H33" s="5">
        <v>0.27</v>
      </c>
      <c r="I33" s="5">
        <v>50</v>
      </c>
      <c r="J33" s="6">
        <v>16.3</v>
      </c>
      <c r="K33" s="6">
        <v>0.5</v>
      </c>
      <c r="L33" s="6">
        <v>16</v>
      </c>
      <c r="M33" s="7">
        <v>7.3999999999999996E-5</v>
      </c>
    </row>
    <row r="34" spans="1:13" x14ac:dyDescent="0.3">
      <c r="A34" s="1" t="s">
        <v>26</v>
      </c>
      <c r="B34" t="s">
        <v>20</v>
      </c>
      <c r="C34" s="5">
        <v>7.8</v>
      </c>
      <c r="D34" s="5">
        <v>150</v>
      </c>
      <c r="E34" s="5">
        <v>448</v>
      </c>
      <c r="F34" s="5">
        <v>276</v>
      </c>
      <c r="G34" s="5">
        <v>200</v>
      </c>
      <c r="H34" s="5">
        <v>0.27</v>
      </c>
      <c r="I34" s="5">
        <v>30</v>
      </c>
      <c r="J34" s="6">
        <v>27</v>
      </c>
      <c r="K34" s="6">
        <v>0.46</v>
      </c>
      <c r="L34" s="6">
        <v>10.8</v>
      </c>
      <c r="M34" s="7">
        <v>6.0000000000000002E-5</v>
      </c>
    </row>
    <row r="35" spans="1:13" x14ac:dyDescent="0.3">
      <c r="A35" s="1" t="s">
        <v>27</v>
      </c>
      <c r="B35" t="s">
        <v>20</v>
      </c>
      <c r="C35" s="5">
        <v>7.8</v>
      </c>
      <c r="D35" s="5">
        <v>164</v>
      </c>
      <c r="E35" s="5">
        <v>517</v>
      </c>
      <c r="F35" s="5">
        <v>345</v>
      </c>
      <c r="G35" s="5">
        <v>200</v>
      </c>
      <c r="H35" s="5">
        <v>0.27</v>
      </c>
      <c r="I35" s="5">
        <v>25</v>
      </c>
      <c r="J35" s="6">
        <v>26.1</v>
      </c>
      <c r="K35" s="6">
        <v>0.46</v>
      </c>
      <c r="L35" s="6">
        <v>10.4</v>
      </c>
      <c r="M35" s="7">
        <v>6.0000000000000002E-5</v>
      </c>
    </row>
  </sheetData>
  <sortState xmlns:xlrd2="http://schemas.microsoft.com/office/spreadsheetml/2017/richdata2" ref="A2:M35">
    <sortCondition ref="A2:A3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53A2E-DFC8-411E-A594-E5430B2B7706}">
  <dimension ref="A1:M41"/>
  <sheetViews>
    <sheetView tabSelected="1" workbookViewId="0">
      <selection activeCell="H33" sqref="H33"/>
    </sheetView>
  </sheetViews>
  <sheetFormatPr defaultRowHeight="14.4" x14ac:dyDescent="0.3"/>
  <cols>
    <col min="1" max="1" width="16" style="1" customWidth="1"/>
    <col min="2" max="2" width="11.77734375" customWidth="1"/>
    <col min="3" max="3" width="9" bestFit="1" customWidth="1"/>
    <col min="4" max="7" width="9.5546875" bestFit="1" customWidth="1"/>
    <col min="8" max="12" width="9" bestFit="1" customWidth="1"/>
    <col min="13" max="13" width="12" bestFit="1" customWidth="1"/>
  </cols>
  <sheetData>
    <row r="1" spans="1:13" s="1" customFormat="1" x14ac:dyDescent="0.3">
      <c r="C1" s="1" t="str">
        <f>Steel_data_for_clustering!C1</f>
        <v>Density</v>
      </c>
      <c r="D1" s="1" t="str">
        <f>Steel_data_for_clustering!D1</f>
        <v>Hardness</v>
      </c>
      <c r="E1" s="1" t="str">
        <f>Steel_data_for_clustering!E1</f>
        <v>Tensile Strength Ultimate</v>
      </c>
      <c r="F1" s="1" t="str">
        <f>Steel_data_for_clustering!F1</f>
        <v>Yield Strength</v>
      </c>
      <c r="G1" s="1" t="str">
        <f>Steel_data_for_clustering!G1</f>
        <v>Modulus of Elasticity</v>
      </c>
      <c r="H1" s="1" t="str">
        <f>Steel_data_for_clustering!H1</f>
        <v>Poissons Ratio</v>
      </c>
      <c r="I1" s="1" t="str">
        <f>Steel_data_for_clustering!I1</f>
        <v>%Elongation at Break</v>
      </c>
      <c r="J1" s="1" t="str">
        <f>Steel_data_for_clustering!J1</f>
        <v>Thermal Conductivity</v>
      </c>
      <c r="K1" s="1" t="str">
        <f>Steel_data_for_clustering!K1</f>
        <v>Specific Heat Capacity</v>
      </c>
      <c r="L1" s="1" t="str">
        <f>Steel_data_for_clustering!L1</f>
        <v>Coefficient of Thermal Expansion</v>
      </c>
      <c r="M1" s="1" t="str">
        <f>Steel_data_for_clustering!M1</f>
        <v>Electrical Resistivity</v>
      </c>
    </row>
    <row r="2" spans="1:13" x14ac:dyDescent="0.3">
      <c r="A2" s="1" t="str">
        <f>Steel_data_for_clustering!A2</f>
        <v>AISI 1006 Steel</v>
      </c>
      <c r="B2" t="str">
        <f>Steel_data_for_clustering!B2</f>
        <v>cold drawn</v>
      </c>
      <c r="C2" s="8">
        <f>STANDARDIZE(Steel_data_for_clustering!C2,C$37,C$38)</f>
        <v>0.5464554248757495</v>
      </c>
      <c r="D2" s="8">
        <f>STANDARDIZE(Steel_data_for_clustering!D2,D$37,D$38)</f>
        <v>-1.3983984602936441</v>
      </c>
      <c r="E2" s="8">
        <f>STANDARDIZE(Steel_data_for_clustering!E2,E$37,E$38)</f>
        <v>-1.3493303335854177</v>
      </c>
      <c r="F2" s="8">
        <f>STANDARDIZE(Steel_data_for_clustering!F2,F$37,F$38)</f>
        <v>-0.80221135980048175</v>
      </c>
      <c r="G2" s="8">
        <f>STANDARDIZE(Steel_data_for_clustering!G2,G$37,G$38)</f>
        <v>0.82314397627298186</v>
      </c>
      <c r="H2" s="8">
        <f>STANDARDIZE(Steel_data_for_clustering!H2,H$37,H$38)</f>
        <v>0.46666627869968602</v>
      </c>
      <c r="I2" s="8">
        <f>STANDARDIZE(Steel_data_for_clustering!I2,I$37,I$38)</f>
        <v>-0.15749969107996145</v>
      </c>
      <c r="J2" s="8">
        <f>STANDARDIZE(Steel_data_for_clustering!J2,J$37,J$38)</f>
        <v>0.74646591386066785</v>
      </c>
      <c r="K2" s="8">
        <f>STANDARDIZE(Steel_data_for_clustering!K2,K$37,K$38)</f>
        <v>0.48041400591272482</v>
      </c>
      <c r="L2" s="8">
        <f>STANDARDIZE(Steel_data_for_clustering!L2,L$37,L$38)</f>
        <v>0.24974850168924009</v>
      </c>
      <c r="M2" s="8">
        <f>STANDARDIZE(Steel_data_for_clustering!M2,M$37,M$38)</f>
        <v>-0.59953359516201665</v>
      </c>
    </row>
    <row r="3" spans="1:13" x14ac:dyDescent="0.3">
      <c r="A3" s="1" t="str">
        <f>Steel_data_for_clustering!A3</f>
        <v>AISI 1006 Steel</v>
      </c>
      <c r="B3" t="str">
        <f>Steel_data_for_clustering!B3</f>
        <v>hot rolled</v>
      </c>
      <c r="C3" s="8">
        <f>STANDARDIZE(Steel_data_for_clustering!C3,C$37,C$38)</f>
        <v>0.5464554248757495</v>
      </c>
      <c r="D3" s="8">
        <f>STANDARDIZE(Steel_data_for_clustering!D3,D$37,D$38)</f>
        <v>-1.5010639902480241</v>
      </c>
      <c r="E3" s="8">
        <f>STANDARDIZE(Steel_data_for_clustering!E3,E$37,E$38)</f>
        <v>-1.4601219638184024</v>
      </c>
      <c r="F3" s="8">
        <f>STANDARDIZE(Steel_data_for_clustering!F3,F$37,F$38)</f>
        <v>-1.1745264943683316</v>
      </c>
      <c r="G3" s="8">
        <f>STANDARDIZE(Steel_data_for_clustering!G3,G$37,G$38)</f>
        <v>-0.53544316903193889</v>
      </c>
      <c r="H3" s="8">
        <f>STANDARDIZE(Steel_data_for_clustering!H3,H$37,H$38)</f>
        <v>0.46666627869968602</v>
      </c>
      <c r="I3" s="8">
        <f>STANDARDIZE(Steel_data_for_clustering!I3,I$37,I$38)</f>
        <v>0.70900346372888845</v>
      </c>
      <c r="J3" s="8">
        <f>STANDARDIZE(Steel_data_for_clustering!J3,J$37,J$38)</f>
        <v>0.74646591386066785</v>
      </c>
      <c r="K3" s="8">
        <f>STANDARDIZE(Steel_data_for_clustering!K3,K$37,K$38)</f>
        <v>0.48041400591272482</v>
      </c>
      <c r="L3" s="8">
        <f>STANDARDIZE(Steel_data_for_clustering!L3,L$37,L$38)</f>
        <v>0.24974850168924009</v>
      </c>
      <c r="M3" s="8">
        <f>STANDARDIZE(Steel_data_for_clustering!M3,M$37,M$38)</f>
        <v>-0.59953359516201665</v>
      </c>
    </row>
    <row r="4" spans="1:13" x14ac:dyDescent="0.3">
      <c r="A4" s="1" t="str">
        <f>Steel_data_for_clustering!A4</f>
        <v>AISI 1020 Steel</v>
      </c>
      <c r="B4" t="str">
        <f>Steel_data_for_clustering!B4</f>
        <v>cold rolled</v>
      </c>
      <c r="C4" s="8">
        <f>STANDARDIZE(Steel_data_for_clustering!C4,C$37,C$38)</f>
        <v>0.4859359315670409</v>
      </c>
      <c r="D4" s="8">
        <f>STANDARDIZE(Steel_data_for_clustering!D4,D$37,D$38)</f>
        <v>-1.1018091515365469</v>
      </c>
      <c r="E4" s="8">
        <f>STANDARDIZE(Steel_data_for_clustering!E4,E$37,E$38)</f>
        <v>-1.0644375701291713</v>
      </c>
      <c r="F4" s="8">
        <f>STANDARDIZE(Steel_data_for_clustering!F4,F$37,F$38)</f>
        <v>-0.60054066190956323</v>
      </c>
      <c r="G4" s="8">
        <f>STANDARDIZE(Steel_data_for_clustering!G4,G$37,G$38)</f>
        <v>0.82314397627298186</v>
      </c>
      <c r="H4" s="8">
        <f>STANDARDIZE(Steel_data_for_clustering!H4,H$37,H$38)</f>
        <v>0.46666627869968602</v>
      </c>
      <c r="I4" s="8">
        <f>STANDARDIZE(Steel_data_for_clustering!I4,I$37,I$38)</f>
        <v>-0.59075126848438642</v>
      </c>
      <c r="J4" s="8">
        <f>STANDARDIZE(Steel_data_for_clustering!J4,J$37,J$38)</f>
        <v>0.74646591386066785</v>
      </c>
      <c r="K4" s="8">
        <f>STANDARDIZE(Steel_data_for_clustering!K4,K$37,K$38)</f>
        <v>0.86027624314604112</v>
      </c>
      <c r="L4" s="8">
        <f>STANDARDIZE(Steel_data_for_clustering!L4,L$37,L$38)</f>
        <v>-0.32057270366081531</v>
      </c>
      <c r="M4" s="8">
        <f>STANDARDIZE(Steel_data_for_clustering!M4,M$37,M$38)</f>
        <v>-0.66779930927959397</v>
      </c>
    </row>
    <row r="5" spans="1:13" x14ac:dyDescent="0.3">
      <c r="A5" s="1" t="str">
        <f>Steel_data_for_clustering!A5</f>
        <v>AISI 1020 Steel</v>
      </c>
      <c r="B5" t="str">
        <f>Steel_data_for_clustering!B5</f>
        <v>normalized</v>
      </c>
      <c r="C5" s="8">
        <f>STANDARDIZE(Steel_data_for_clustering!C5,C$37,C$38)</f>
        <v>0.4859359315670409</v>
      </c>
      <c r="D5" s="8">
        <f>STANDARDIZE(Steel_data_for_clustering!D5,D$37,D$38)</f>
        <v>-0.98773634047612491</v>
      </c>
      <c r="E5" s="8">
        <f>STANDARDIZE(Steel_data_for_clustering!E5,E$37,E$38)</f>
        <v>-1.0011280671388945</v>
      </c>
      <c r="F5" s="8">
        <f>STANDARDIZE(Steel_data_for_clustering!F5,F$37,F$38)</f>
        <v>-0.61605379251655701</v>
      </c>
      <c r="G5" s="8">
        <f>STANDARDIZE(Steel_data_for_clustering!G5,G$37,G$38)</f>
        <v>-0.53544316903193889</v>
      </c>
      <c r="H5" s="8">
        <f>STANDARDIZE(Steel_data_for_clustering!H5,H$37,H$38)</f>
        <v>0.46666627869968602</v>
      </c>
      <c r="I5" s="8">
        <f>STANDARDIZE(Steel_data_for_clustering!I5,I$37,I$38)</f>
        <v>1.2115752935180213</v>
      </c>
      <c r="J5" s="8">
        <f>STANDARDIZE(Steel_data_for_clustering!J5,J$37,J$38)</f>
        <v>0.74646591386066785</v>
      </c>
      <c r="K5" s="8">
        <f>STANDARDIZE(Steel_data_for_clustering!K5,K$37,K$38)</f>
        <v>0.86027624314604112</v>
      </c>
      <c r="L5" s="8">
        <f>STANDARDIZE(Steel_data_for_clustering!L5,L$37,L$38)</f>
        <v>-0.32057270366081531</v>
      </c>
      <c r="M5" s="8">
        <f>STANDARDIZE(Steel_data_for_clustering!M5,M$37,M$38)</f>
        <v>-0.66779930927959397</v>
      </c>
    </row>
    <row r="6" spans="1:13" x14ac:dyDescent="0.3">
      <c r="A6" s="1" t="str">
        <f>Steel_data_for_clustering!A6</f>
        <v>AISI 1020 Steel</v>
      </c>
      <c r="B6" t="str">
        <f>Steel_data_for_clustering!B6</f>
        <v>annealed</v>
      </c>
      <c r="C6" s="8">
        <f>STANDARDIZE(Steel_data_for_clustering!C6,C$37,C$38)</f>
        <v>0.4859359315670409</v>
      </c>
      <c r="D6" s="8">
        <f>STANDARDIZE(Steel_data_for_clustering!D6,D$37,D$38)</f>
        <v>-1.215881962596969</v>
      </c>
      <c r="E6" s="8">
        <f>STANDARDIZE(Steel_data_for_clustering!E6,E$37,E$38)</f>
        <v>-1.1435744488670174</v>
      </c>
      <c r="F6" s="8">
        <f>STANDARDIZE(Steel_data_for_clustering!F6,F$37,F$38)</f>
        <v>-0.77118509858649431</v>
      </c>
      <c r="G6" s="8">
        <f>STANDARDIZE(Steel_data_for_clustering!G6,G$37,G$38)</f>
        <v>-0.53544316903193889</v>
      </c>
      <c r="H6" s="8">
        <f>STANDARDIZE(Steel_data_for_clustering!H6,H$37,H$38)</f>
        <v>0.46666627869968602</v>
      </c>
      <c r="I6" s="8">
        <f>STANDARDIZE(Steel_data_for_clustering!I6,I$37,I$38)</f>
        <v>1.2722305143546409</v>
      </c>
      <c r="J6" s="8">
        <f>STANDARDIZE(Steel_data_for_clustering!J6,J$37,J$38)</f>
        <v>0.74646591386066785</v>
      </c>
      <c r="K6" s="8">
        <f>STANDARDIZE(Steel_data_for_clustering!K6,K$37,K$38)</f>
        <v>0.86027624314604112</v>
      </c>
      <c r="L6" s="8">
        <f>STANDARDIZE(Steel_data_for_clustering!L6,L$37,L$38)</f>
        <v>-0.32057270366081531</v>
      </c>
      <c r="M6" s="8">
        <f>STANDARDIZE(Steel_data_for_clustering!M6,M$37,M$38)</f>
        <v>-0.66779930927959397</v>
      </c>
    </row>
    <row r="7" spans="1:13" x14ac:dyDescent="0.3">
      <c r="A7" s="1" t="str">
        <f>Steel_data_for_clustering!A7</f>
        <v>AISI 1040 Steel</v>
      </c>
      <c r="B7" t="str">
        <f>Steel_data_for_clustering!B7</f>
        <v>cold drawn</v>
      </c>
      <c r="C7" s="8">
        <f>STANDARDIZE(Steel_data_for_clustering!C7,C$37,C$38)</f>
        <v>-0.27055773479190981</v>
      </c>
      <c r="D7" s="8">
        <f>STANDARDIZE(Steel_data_for_clustering!D7,D$37,D$38)</f>
        <v>-0.54285237734047898</v>
      </c>
      <c r="E7" s="8">
        <f>STANDARDIZE(Steel_data_for_clustering!E7,E$37,E$38)</f>
        <v>-0.54213417045938639</v>
      </c>
      <c r="F7" s="8">
        <f>STANDARDIZE(Steel_data_for_clustering!F7,F$37,F$38)</f>
        <v>-8.8607351878769933E-2</v>
      </c>
      <c r="G7" s="8">
        <f>STANDARDIZE(Steel_data_for_clustering!G7,G$37,G$38)</f>
        <v>-0.53544316903193889</v>
      </c>
      <c r="H7" s="8">
        <f>STANDARDIZE(Steel_data_for_clustering!H7,H$37,H$38)</f>
        <v>0.46666627869968602</v>
      </c>
      <c r="I7" s="8">
        <f>STANDARDIZE(Steel_data_for_clustering!I7,I$37,I$38)</f>
        <v>-0.85070221492704146</v>
      </c>
      <c r="J7" s="8">
        <f>STANDARDIZE(Steel_data_for_clustering!J7,J$37,J$38)</f>
        <v>0.74646591386066785</v>
      </c>
      <c r="K7" s="8">
        <f>STANDARDIZE(Steel_data_for_clustering!K7,K$37,K$38)</f>
        <v>0.86027624314604112</v>
      </c>
      <c r="L7" s="8">
        <f>STANDARDIZE(Steel_data_for_clustering!L7,L$37,L$38)</f>
        <v>-0.5740487949275056</v>
      </c>
      <c r="M7" s="8">
        <f>STANDARDIZE(Steel_data_for_clustering!M7,M$37,M$38)</f>
        <v>-0.61318673798553214</v>
      </c>
    </row>
    <row r="8" spans="1:13" x14ac:dyDescent="0.3">
      <c r="A8" s="1" t="str">
        <f>Steel_data_for_clustering!A8</f>
        <v>AISI 1040 Steel</v>
      </c>
      <c r="B8" t="str">
        <f>Steel_data_for_clustering!B8</f>
        <v>annealed</v>
      </c>
      <c r="C8" s="8">
        <f>STANDARDIZE(Steel_data_for_clustering!C8,C$37,C$38)</f>
        <v>-0.27055773479190981</v>
      </c>
      <c r="D8" s="8">
        <f>STANDARDIZE(Steel_data_for_clustering!D8,D$37,D$38)</f>
        <v>-0.78240528056736525</v>
      </c>
      <c r="E8" s="8">
        <f>STANDARDIZE(Steel_data_for_clustering!E8,E$37,E$38)</f>
        <v>-0.76371743092535571</v>
      </c>
      <c r="F8" s="8">
        <f>STANDARDIZE(Steel_data_for_clustering!F8,F$37,F$38)</f>
        <v>-0.60054066190956323</v>
      </c>
      <c r="G8" s="8">
        <f>STANDARDIZE(Steel_data_for_clustering!G8,G$37,G$38)</f>
        <v>-0.53544316903193889</v>
      </c>
      <c r="H8" s="8">
        <f>STANDARDIZE(Steel_data_for_clustering!H8,H$37,H$38)</f>
        <v>0.46666627869968602</v>
      </c>
      <c r="I8" s="8">
        <f>STANDARDIZE(Steel_data_for_clustering!I8,I$37,I$38)</f>
        <v>0.70900346372888845</v>
      </c>
      <c r="J8" s="8">
        <f>STANDARDIZE(Steel_data_for_clustering!J8,J$37,J$38)</f>
        <v>0.74646591386066785</v>
      </c>
      <c r="K8" s="8">
        <f>STANDARDIZE(Steel_data_for_clustering!K8,K$37,K$38)</f>
        <v>0.86027624314604112</v>
      </c>
      <c r="L8" s="8">
        <f>STANDARDIZE(Steel_data_for_clustering!L8,L$37,L$38)</f>
        <v>-0.5740487949275056</v>
      </c>
      <c r="M8" s="8">
        <f>STANDARDIZE(Steel_data_for_clustering!M8,M$37,M$38)</f>
        <v>-0.61318673798553214</v>
      </c>
    </row>
    <row r="9" spans="1:13" x14ac:dyDescent="0.3">
      <c r="A9" s="1" t="str">
        <f>Steel_data_for_clustering!A9</f>
        <v>AISI 1040 Steel</v>
      </c>
      <c r="B9" t="str">
        <f>Steel_data_for_clustering!B9</f>
        <v>hot rolled</v>
      </c>
      <c r="C9" s="8">
        <f>STANDARDIZE(Steel_data_for_clustering!C9,C$37,C$38)</f>
        <v>-0.27055773479190981</v>
      </c>
      <c r="D9" s="8">
        <f>STANDARDIZE(Steel_data_for_clustering!D9,D$37,D$38)</f>
        <v>-0.78240528056736525</v>
      </c>
      <c r="E9" s="8">
        <f>STANDARDIZE(Steel_data_for_clustering!E9,E$37,E$38)</f>
        <v>-0.7320626794302173</v>
      </c>
      <c r="F9" s="8">
        <f>STANDARDIZE(Steel_data_for_clustering!F9,F$37,F$38)</f>
        <v>-0.78669822919348809</v>
      </c>
      <c r="G9" s="8">
        <f>STANDARDIZE(Steel_data_for_clustering!G9,G$37,G$38)</f>
        <v>-0.53544316903193889</v>
      </c>
      <c r="H9" s="8">
        <f>STANDARDIZE(Steel_data_for_clustering!H9,H$37,H$38)</f>
        <v>0.46666627869968602</v>
      </c>
      <c r="I9" s="8">
        <f>STANDARDIZE(Steel_data_for_clustering!I9,I$37,I$38)</f>
        <v>-0.33080032204173143</v>
      </c>
      <c r="J9" s="8">
        <f>STANDARDIZE(Steel_data_for_clustering!J9,J$37,J$38)</f>
        <v>0.74646591386066785</v>
      </c>
      <c r="K9" s="8">
        <f>STANDARDIZE(Steel_data_for_clustering!K9,K$37,K$38)</f>
        <v>0.86027624314604112</v>
      </c>
      <c r="L9" s="8">
        <f>STANDARDIZE(Steel_data_for_clustering!L9,L$37,L$38)</f>
        <v>-0.5740487949275056</v>
      </c>
      <c r="M9" s="8">
        <f>STANDARDIZE(Steel_data_for_clustering!M9,M$37,M$38)</f>
        <v>-0.61318673798553214</v>
      </c>
    </row>
    <row r="10" spans="1:13" x14ac:dyDescent="0.3">
      <c r="A10" s="1" t="str">
        <f>Steel_data_for_clustering!A10</f>
        <v>AISI 1040 Steel</v>
      </c>
      <c r="B10" t="str">
        <f>Steel_data_for_clustering!B10</f>
        <v>normalized</v>
      </c>
      <c r="C10" s="8">
        <f>STANDARDIZE(Steel_data_for_clustering!C10,C$37,C$38)</f>
        <v>-0.27055773479190981</v>
      </c>
      <c r="D10" s="8">
        <f>STANDARDIZE(Steel_data_for_clustering!D10,D$37,D$38)</f>
        <v>-0.54285237734047898</v>
      </c>
      <c r="E10" s="8">
        <f>STANDARDIZE(Steel_data_for_clustering!E10,E$37,E$38)</f>
        <v>-0.51047941896424787</v>
      </c>
      <c r="F10" s="8">
        <f>STANDARDIZE(Steel_data_for_clustering!F10,F$37,F$38)</f>
        <v>-0.53848813948158825</v>
      </c>
      <c r="G10" s="8">
        <f>STANDARDIZE(Steel_data_for_clustering!G10,G$37,G$38)</f>
        <v>-0.53544316903193889</v>
      </c>
      <c r="H10" s="8">
        <f>STANDARDIZE(Steel_data_for_clustering!H10,H$37,H$38)</f>
        <v>0.46666627869968602</v>
      </c>
      <c r="I10" s="8">
        <f>STANDARDIZE(Steel_data_for_clustering!I10,I$37,I$38)</f>
        <v>0.27575188632446351</v>
      </c>
      <c r="J10" s="8">
        <f>STANDARDIZE(Steel_data_for_clustering!J10,J$37,J$38)</f>
        <v>0.74646591386066785</v>
      </c>
      <c r="K10" s="8">
        <f>STANDARDIZE(Steel_data_for_clustering!K10,K$37,K$38)</f>
        <v>0.86027624314604112</v>
      </c>
      <c r="L10" s="8">
        <f>STANDARDIZE(Steel_data_for_clustering!L10,L$37,L$38)</f>
        <v>-0.5740487949275056</v>
      </c>
      <c r="M10" s="8">
        <f>STANDARDIZE(Steel_data_for_clustering!M10,M$37,M$38)</f>
        <v>-0.61318673798553214</v>
      </c>
    </row>
    <row r="11" spans="1:13" x14ac:dyDescent="0.3">
      <c r="A11" s="1" t="str">
        <f>Steel_data_for_clustering!A11</f>
        <v>AISI 1090 Steel</v>
      </c>
      <c r="B11" t="str">
        <f>Steel_data_for_clustering!B11</f>
        <v>hot rolled</v>
      </c>
      <c r="C11" s="8">
        <f>STANDARDIZE(Steel_data_for_clustering!C11,C$37,C$38)</f>
        <v>0.4859359315670409</v>
      </c>
      <c r="D11" s="8">
        <f>STANDARDIZE(Steel_data_for_clustering!D11,D$37,D$38)</f>
        <v>0.34691554893081278</v>
      </c>
      <c r="E11" s="8">
        <f>STANDARDIZE(Steel_data_for_clustering!E11,E$37,E$38)</f>
        <v>0.26822746781615875</v>
      </c>
      <c r="F11" s="8">
        <f>STANDARDIZE(Steel_data_for_clustering!F11,F$37,F$38)</f>
        <v>-0.25925178855570102</v>
      </c>
      <c r="G11" s="8">
        <f>STANDARDIZE(Steel_data_for_clustering!G11,G$37,G$38)</f>
        <v>-0.53544316903193889</v>
      </c>
      <c r="H11" s="8">
        <f>STANDARDIZE(Steel_data_for_clustering!H11,H$37,H$38)</f>
        <v>0.46666627869968602</v>
      </c>
      <c r="I11" s="8">
        <f>STANDARDIZE(Steel_data_for_clustering!I11,I$37,I$38)</f>
        <v>-1.0240028458888113</v>
      </c>
      <c r="J11" s="8">
        <f>STANDARDIZE(Steel_data_for_clustering!J11,J$37,J$38)</f>
        <v>0.74646591386066785</v>
      </c>
      <c r="K11" s="8">
        <f>STANDARDIZE(Steel_data_for_clustering!K11,K$37,K$38)</f>
        <v>-0.20333802110724455</v>
      </c>
      <c r="L11" s="8">
        <f>STANDARDIZE(Steel_data_for_clustering!L11,L$37,L$38)</f>
        <v>-0.44731074929416048</v>
      </c>
      <c r="M11" s="8">
        <f>STANDARDIZE(Steel_data_for_clustering!M11,M$37,M$38)</f>
        <v>-0.59953359516201665</v>
      </c>
    </row>
    <row r="12" spans="1:13" x14ac:dyDescent="0.3">
      <c r="A12" s="1" t="str">
        <f>Steel_data_for_clustering!A12</f>
        <v>AISI 1095 Steel</v>
      </c>
      <c r="B12" t="str">
        <f>Steel_data_for_clustering!B12</f>
        <v>annealed</v>
      </c>
      <c r="C12" s="8">
        <f>STANDARDIZE(Steel_data_for_clustering!C12,C$37,C$38)</f>
        <v>-0.11925900152012503</v>
      </c>
      <c r="D12" s="8">
        <f>STANDARDIZE(Steel_data_for_clustering!D12,D$37,D$38)</f>
        <v>-0.29189219300755054</v>
      </c>
      <c r="E12" s="8">
        <f>STANDARDIZE(Steel_data_for_clustering!E12,E$37,E$38)</f>
        <v>-0.28889615849827849</v>
      </c>
      <c r="F12" s="8">
        <f>STANDARDIZE(Steel_data_for_clustering!F12,F$37,F$38)</f>
        <v>-0.50746187826760081</v>
      </c>
      <c r="G12" s="8">
        <f>STANDARDIZE(Steel_data_for_clustering!G12,G$37,G$38)</f>
        <v>0.82314397627298186</v>
      </c>
      <c r="H12" s="8">
        <f>STANDARDIZE(Steel_data_for_clustering!H12,H$37,H$38)</f>
        <v>0.46666627869968602</v>
      </c>
      <c r="I12" s="8">
        <f>STANDARDIZE(Steel_data_for_clustering!I12,I$37,I$38)</f>
        <v>-0.76405189944615637</v>
      </c>
      <c r="J12" s="8">
        <f>STANDARDIZE(Steel_data_for_clustering!J12,J$37,J$38)</f>
        <v>0.58032605647397328</v>
      </c>
      <c r="K12" s="8">
        <f>STANDARDIZE(Steel_data_for_clustering!K12,K$37,K$38)</f>
        <v>-1.0390349430205361</v>
      </c>
      <c r="L12" s="8">
        <f>STANDARDIZE(Steel_data_for_clustering!L12,L$37,L$38)</f>
        <v>-0.7641558633775245</v>
      </c>
      <c r="M12" s="8">
        <f>STANDARDIZE(Steel_data_for_clustering!M12,M$37,M$38)</f>
        <v>-0.57222730951498568</v>
      </c>
    </row>
    <row r="13" spans="1:13" x14ac:dyDescent="0.3">
      <c r="A13" s="1" t="str">
        <f>Steel_data_for_clustering!A13</f>
        <v>AISI 1095 Steel</v>
      </c>
      <c r="B13" t="str">
        <f>Steel_data_for_clustering!B13</f>
        <v>normalized</v>
      </c>
      <c r="C13" s="8">
        <f>STANDARDIZE(Steel_data_for_clustering!C13,C$37,C$38)</f>
        <v>-0.11925900152012503</v>
      </c>
      <c r="D13" s="8">
        <f>STANDARDIZE(Steel_data_for_clustering!D13,D$37,D$38)</f>
        <v>0.86024319870271193</v>
      </c>
      <c r="E13" s="8">
        <f>STANDARDIZE(Steel_data_for_clustering!E13,E$37,E$38)</f>
        <v>0.8190201438315684</v>
      </c>
      <c r="F13" s="8">
        <f>STANDARDIZE(Steel_data_for_clustering!F13,F$37,F$38)</f>
        <v>-0.11963361309275741</v>
      </c>
      <c r="G13" s="8">
        <f>STANDARDIZE(Steel_data_for_clustering!G13,G$37,G$38)</f>
        <v>0.82314397627298186</v>
      </c>
      <c r="H13" s="8">
        <f>STANDARDIZE(Steel_data_for_clustering!H13,H$37,H$38)</f>
        <v>0.46666627869968602</v>
      </c>
      <c r="I13" s="8">
        <f>STANDARDIZE(Steel_data_for_clustering!I13,I$37,I$38)</f>
        <v>-1.0240028458888113</v>
      </c>
      <c r="J13" s="8">
        <f>STANDARDIZE(Steel_data_for_clustering!J13,J$37,J$38)</f>
        <v>0.58032605647397328</v>
      </c>
      <c r="K13" s="8">
        <f>STANDARDIZE(Steel_data_for_clustering!K13,K$37,K$38)</f>
        <v>-1.0390349430205361</v>
      </c>
      <c r="L13" s="8">
        <f>STANDARDIZE(Steel_data_for_clustering!L13,L$37,L$38)</f>
        <v>-0.7641558633775245</v>
      </c>
      <c r="M13" s="8">
        <f>STANDARDIZE(Steel_data_for_clustering!M13,M$37,M$38)</f>
        <v>-0.57222730951498568</v>
      </c>
    </row>
    <row r="14" spans="1:13" x14ac:dyDescent="0.3">
      <c r="A14" s="1" t="str">
        <f>Steel_data_for_clustering!A14</f>
        <v>AISI 1340 Steel</v>
      </c>
      <c r="B14" t="str">
        <f>Steel_data_for_clustering!B14</f>
        <v>normalized</v>
      </c>
      <c r="C14" s="8">
        <f>STANDARDIZE(Steel_data_for_clustering!C14,C$37,C$38)</f>
        <v>0.4859359315670409</v>
      </c>
      <c r="D14" s="8">
        <f>STANDARDIZE(Steel_data_for_clustering!D14,D$37,D$38)</f>
        <v>0.34691554893081278</v>
      </c>
      <c r="E14" s="8">
        <f>STANDARDIZE(Steel_data_for_clustering!E14,E$37,E$38)</f>
        <v>0.24606914176956182</v>
      </c>
      <c r="F14" s="8">
        <f>STANDARDIZE(Steel_data_for_clustering!F14,F$37,F$38)</f>
        <v>4.4805571341376194E-2</v>
      </c>
      <c r="G14" s="8">
        <f>STANDARDIZE(Steel_data_for_clustering!G14,G$37,G$38)</f>
        <v>-0.53544316903193889</v>
      </c>
      <c r="H14" s="8">
        <f>STANDARDIZE(Steel_data_for_clustering!H14,H$37,H$38)</f>
        <v>0.46666627869968602</v>
      </c>
      <c r="I14" s="8">
        <f>STANDARDIZE(Steel_data_for_clustering!I14,I$37,I$38)</f>
        <v>1.5800939881808539E-2</v>
      </c>
      <c r="J14" s="8">
        <f>STANDARDIZE(Steel_data_for_clustering!J14,J$37,J$38)</f>
        <v>0.74646591386066785</v>
      </c>
      <c r="K14" s="8">
        <f>STANDARDIZE(Steel_data_for_clustering!K14,K$37,K$38)</f>
        <v>-0.20333802110724455</v>
      </c>
      <c r="L14" s="8">
        <f>STANDARDIZE(Steel_data_for_clustering!L14,L$37,L$38)</f>
        <v>-0.44731074929416048</v>
      </c>
      <c r="M14" s="8">
        <f>STANDARDIZE(Steel_data_for_clustering!M14,M$37,M$38)</f>
        <v>-0.59953359516201665</v>
      </c>
    </row>
    <row r="15" spans="1:13" x14ac:dyDescent="0.3">
      <c r="A15" s="1" t="str">
        <f>Steel_data_for_clustering!A15</f>
        <v>AISI 1340 Steel</v>
      </c>
      <c r="B15" t="str">
        <f>Steel_data_for_clustering!B15</f>
        <v>oil quenched</v>
      </c>
      <c r="C15" s="8">
        <f>STANDARDIZE(Steel_data_for_clustering!C15,C$37,C$38)</f>
        <v>0.4859359315670409</v>
      </c>
      <c r="D15" s="8">
        <f>STANDARDIZE(Steel_data_for_clustering!D15,D$37,D$38)</f>
        <v>0.76898494985437427</v>
      </c>
      <c r="E15" s="8">
        <f>STANDARDIZE(Steel_data_for_clustering!E15,E$37,E$38)</f>
        <v>0.61642973426268211</v>
      </c>
      <c r="F15" s="8">
        <f>STANDARDIZE(Steel_data_for_clustering!F15,F$37,F$38)</f>
        <v>0.90113038084743047</v>
      </c>
      <c r="G15" s="8">
        <f>STANDARDIZE(Steel_data_for_clustering!G15,G$37,G$38)</f>
        <v>-0.53544316903193889</v>
      </c>
      <c r="H15" s="8">
        <f>STANDARDIZE(Steel_data_for_clustering!H15,H$37,H$38)</f>
        <v>0.46666627869968602</v>
      </c>
      <c r="I15" s="8">
        <f>STANDARDIZE(Steel_data_for_clustering!I15,I$37,I$38)</f>
        <v>-0.22681994346466952</v>
      </c>
      <c r="J15" s="8">
        <f>STANDARDIZE(Steel_data_for_clustering!J15,J$37,J$38)</f>
        <v>0.74646591386066785</v>
      </c>
      <c r="K15" s="8">
        <f>STANDARDIZE(Steel_data_for_clustering!K15,K$37,K$38)</f>
        <v>-0.20333802110724455</v>
      </c>
      <c r="L15" s="8">
        <f>STANDARDIZE(Steel_data_for_clustering!L15,L$37,L$38)</f>
        <v>-0.44731074929416048</v>
      </c>
      <c r="M15" s="8">
        <f>STANDARDIZE(Steel_data_for_clustering!M15,M$37,M$38)</f>
        <v>-0.59953359516201665</v>
      </c>
    </row>
    <row r="16" spans="1:13" x14ac:dyDescent="0.3">
      <c r="A16" s="1" t="str">
        <f>Steel_data_for_clustering!A16</f>
        <v>AISI 1340 Steel</v>
      </c>
      <c r="B16" t="str">
        <f>Steel_data_for_clustering!B16</f>
        <v>annealed</v>
      </c>
      <c r="C16" s="8">
        <f>STANDARDIZE(Steel_data_for_clustering!C16,C$37,C$38)</f>
        <v>0.4859359315670409</v>
      </c>
      <c r="D16" s="8">
        <f>STANDARDIZE(Steel_data_for_clustering!D16,D$37,D$38)</f>
        <v>-0.12078297641691749</v>
      </c>
      <c r="E16" s="8">
        <f>STANDARDIZE(Steel_data_for_clustering!E16,E$37,E$38)</f>
        <v>-0.16860810281675229</v>
      </c>
      <c r="F16" s="8">
        <f>STANDARDIZE(Steel_data_for_clustering!F16,F$37,F$38)</f>
        <v>-0.33992006771206845</v>
      </c>
      <c r="G16" s="8">
        <f>STANDARDIZE(Steel_data_for_clustering!G16,G$37,G$38)</f>
        <v>-0.53544316903193889</v>
      </c>
      <c r="H16" s="8">
        <f>STANDARDIZE(Steel_data_for_clustering!H16,H$37,H$38)</f>
        <v>0.46666627869968602</v>
      </c>
      <c r="I16" s="8">
        <f>STANDARDIZE(Steel_data_for_clustering!I16,I$37,I$38)</f>
        <v>0.319077044064906</v>
      </c>
      <c r="J16" s="8">
        <f>STANDARDIZE(Steel_data_for_clustering!J16,J$37,J$38)</f>
        <v>0.74646591386066785</v>
      </c>
      <c r="K16" s="8">
        <f>STANDARDIZE(Steel_data_for_clustering!K16,K$37,K$38)</f>
        <v>-0.20333802110724455</v>
      </c>
      <c r="L16" s="8">
        <f>STANDARDIZE(Steel_data_for_clustering!L16,L$37,L$38)</f>
        <v>-0.44731074929416048</v>
      </c>
      <c r="M16" s="8">
        <f>STANDARDIZE(Steel_data_for_clustering!M16,M$37,M$38)</f>
        <v>-0.59953359516201665</v>
      </c>
    </row>
    <row r="17" spans="1:13" x14ac:dyDescent="0.3">
      <c r="A17" s="1" t="str">
        <f>Steel_data_for_clustering!A17</f>
        <v>AISI 4140 Steel</v>
      </c>
      <c r="B17" t="str">
        <f>Steel_data_for_clustering!B17</f>
        <v>normalized</v>
      </c>
      <c r="C17" s="8">
        <f>STANDARDIZE(Steel_data_for_clustering!C17,C$37,C$38)</f>
        <v>-0.11925900152012503</v>
      </c>
      <c r="D17" s="8">
        <f>STANDARDIZE(Steel_data_for_clustering!D17,D$37,D$38)</f>
        <v>0.96290872865709176</v>
      </c>
      <c r="E17" s="8">
        <f>STANDARDIZE(Steel_data_for_clustering!E17,E$37,E$38)</f>
        <v>0.83484751957913761</v>
      </c>
      <c r="F17" s="8">
        <f>STANDARDIZE(Steel_data_for_clustering!F17,F$37,F$38)</f>
        <v>0.34576030511705469</v>
      </c>
      <c r="G17" s="8">
        <f>STANDARDIZE(Steel_data_for_clustering!G17,G$37,G$38)</f>
        <v>0.82314397627298186</v>
      </c>
      <c r="H17" s="8">
        <f>STANDARDIZE(Steel_data_for_clustering!H17,H$37,H$38)</f>
        <v>0.46666627869968602</v>
      </c>
      <c r="I17" s="8">
        <f>STANDARDIZE(Steel_data_for_clustering!I17,I$37,I$38)</f>
        <v>-0.35679541668599701</v>
      </c>
      <c r="J17" s="8">
        <f>STANDARDIZE(Steel_data_for_clustering!J17,J$37,J$38)</f>
        <v>1.0703688291021042E-2</v>
      </c>
      <c r="K17" s="8">
        <f>STANDARDIZE(Steel_data_for_clustering!K17,K$37,K$38)</f>
        <v>-0.12736557366058129</v>
      </c>
      <c r="L17" s="8">
        <f>STANDARDIZE(Steel_data_for_clustering!L17,L$37,L$38)</f>
        <v>-3.727589577451328E-3</v>
      </c>
      <c r="M17" s="8">
        <f>STANDARDIZE(Steel_data_for_clustering!M17,M$37,M$38)</f>
        <v>-0.39018540520144634</v>
      </c>
    </row>
    <row r="18" spans="1:13" x14ac:dyDescent="0.3">
      <c r="A18" s="1" t="str">
        <f>Steel_data_for_clustering!A18</f>
        <v>AISI 4140 Steel</v>
      </c>
      <c r="B18" t="str">
        <f>Steel_data_for_clustering!B18</f>
        <v>oil quenched</v>
      </c>
      <c r="C18" s="8">
        <f>STANDARDIZE(Steel_data_for_clustering!C18,C$37,C$38)</f>
        <v>-0.11925900152012503</v>
      </c>
      <c r="D18" s="8">
        <f>STANDARDIZE(Steel_data_for_clustering!D18,D$37,D$38)</f>
        <v>1.0655742586114716</v>
      </c>
      <c r="E18" s="8">
        <f>STANDARDIZE(Steel_data_for_clustering!E18,E$37,E$38)</f>
        <v>1.0089486528023992</v>
      </c>
      <c r="F18" s="8">
        <f>STANDARDIZE(Steel_data_for_clustering!F18,F$37,F$38)</f>
        <v>1.3727295513000399</v>
      </c>
      <c r="G18" s="8">
        <f>STANDARDIZE(Steel_data_for_clustering!G18,G$37,G$38)</f>
        <v>0.82314397627298186</v>
      </c>
      <c r="H18" s="8">
        <f>STANDARDIZE(Steel_data_for_clustering!H18,H$37,H$38)</f>
        <v>0.46666627869968602</v>
      </c>
      <c r="I18" s="8">
        <f>STANDARDIZE(Steel_data_for_clustering!I18,I$37,I$38)</f>
        <v>-0.54742611074394387</v>
      </c>
      <c r="J18" s="8">
        <f>STANDARDIZE(Steel_data_for_clustering!J18,J$37,J$38)</f>
        <v>1.0703688291021042E-2</v>
      </c>
      <c r="K18" s="8">
        <f>STANDARDIZE(Steel_data_for_clustering!K18,K$37,K$38)</f>
        <v>-0.12736557366058129</v>
      </c>
      <c r="L18" s="8">
        <f>STANDARDIZE(Steel_data_for_clustering!L18,L$37,L$38)</f>
        <v>-3.727589577451328E-3</v>
      </c>
      <c r="M18" s="8">
        <f>STANDARDIZE(Steel_data_for_clustering!M18,M$37,M$38)</f>
        <v>-0.39018540520144634</v>
      </c>
    </row>
    <row r="19" spans="1:13" x14ac:dyDescent="0.3">
      <c r="A19" s="1" t="str">
        <f>Steel_data_for_clustering!A19</f>
        <v>AISI 4140 Steel</v>
      </c>
      <c r="B19" t="str">
        <f>Steel_data_for_clustering!B19</f>
        <v>annealed</v>
      </c>
      <c r="C19" s="8">
        <f>STANDARDIZE(Steel_data_for_clustering!C19,C$37,C$38)</f>
        <v>-0.11925900152012503</v>
      </c>
      <c r="D19" s="8">
        <f>STANDARDIZE(Steel_data_for_clustering!D19,D$37,D$38)</f>
        <v>-0.23485578747733951</v>
      </c>
      <c r="E19" s="8">
        <f>STANDARDIZE(Steel_data_for_clustering!E19,E$37,E$38)</f>
        <v>-0.32055090999341701</v>
      </c>
      <c r="F19" s="8">
        <f>STANDARDIZE(Steel_data_for_clustering!F19,F$37,F$38)</f>
        <v>-0.39886996401864466</v>
      </c>
      <c r="G19" s="8">
        <f>STANDARDIZE(Steel_data_for_clustering!G19,G$37,G$38)</f>
        <v>0.82314397627298186</v>
      </c>
      <c r="H19" s="8">
        <f>STANDARDIZE(Steel_data_for_clustering!H19,H$37,H$38)</f>
        <v>0.46666627869968602</v>
      </c>
      <c r="I19" s="8">
        <f>STANDARDIZE(Steel_data_for_clustering!I19,I$37,I$38)</f>
        <v>0.33640710716108296</v>
      </c>
      <c r="J19" s="8">
        <f>STANDARDIZE(Steel_data_for_clustering!J19,J$37,J$38)</f>
        <v>1.0703688291021042E-2</v>
      </c>
      <c r="K19" s="8">
        <f>STANDARDIZE(Steel_data_for_clustering!K19,K$37,K$38)</f>
        <v>-0.12736557366058129</v>
      </c>
      <c r="L19" s="8">
        <f>STANDARDIZE(Steel_data_for_clustering!L19,L$37,L$38)</f>
        <v>-3.727589577451328E-3</v>
      </c>
      <c r="M19" s="8">
        <f>STANDARDIZE(Steel_data_for_clustering!M19,M$37,M$38)</f>
        <v>-0.39018540520144634</v>
      </c>
    </row>
    <row r="20" spans="1:13" x14ac:dyDescent="0.3">
      <c r="A20" s="1" t="str">
        <f>Steel_data_for_clustering!A20</f>
        <v>AISI 4340 Steel</v>
      </c>
      <c r="B20" t="str">
        <f>Steel_data_for_clustering!B20</f>
        <v>normalized</v>
      </c>
      <c r="C20" s="8">
        <f>STANDARDIZE(Steel_data_for_clustering!C20,C$37,C$38)</f>
        <v>-0.11925900152012503</v>
      </c>
      <c r="D20" s="8">
        <f>STANDARDIZE(Steel_data_for_clustering!D20,D$37,D$38)</f>
        <v>1.658752876125666</v>
      </c>
      <c r="E20" s="8">
        <f>STANDARDIZE(Steel_data_for_clustering!E20,E$37,E$38)</f>
        <v>1.6642020087517657</v>
      </c>
      <c r="F20" s="8">
        <f>STANDARDIZE(Steel_data_for_clustering!F20,F$37,F$38)</f>
        <v>0.98800391224659534</v>
      </c>
      <c r="G20" s="8">
        <f>STANDARDIZE(Steel_data_for_clustering!G20,G$37,G$38)</f>
        <v>0.82314397627298186</v>
      </c>
      <c r="H20" s="8">
        <f>STANDARDIZE(Steel_data_for_clustering!H20,H$37,H$38)</f>
        <v>0.46666627869968602</v>
      </c>
      <c r="I20" s="8">
        <f>STANDARDIZE(Steel_data_for_clustering!I20,I$37,I$38)</f>
        <v>-0.83337215183086444</v>
      </c>
      <c r="J20" s="8">
        <f>STANDARDIZE(Steel_data_for_clustering!J20,J$37,J$38)</f>
        <v>0.16102070211707786</v>
      </c>
      <c r="K20" s="8">
        <f>STANDARDIZE(Steel_data_for_clustering!K20,K$37,K$38)</f>
        <v>2.4579321232745237E-2</v>
      </c>
      <c r="L20" s="8">
        <f>STANDARDIZE(Steel_data_for_clustering!L20,L$37,L$38)</f>
        <v>5.9641433239222372E-2</v>
      </c>
      <c r="M20" s="8">
        <f>STANDARDIZE(Steel_data_for_clustering!M20,M$37,M$38)</f>
        <v>-0.26275607218196873</v>
      </c>
    </row>
    <row r="21" spans="1:13" x14ac:dyDescent="0.3">
      <c r="A21" s="1" t="str">
        <f>Steel_data_for_clustering!A21</f>
        <v>AISI 4340 Steel</v>
      </c>
      <c r="B21" t="str">
        <f>Steel_data_for_clustering!B21</f>
        <v>annealed</v>
      </c>
      <c r="C21" s="8">
        <f>STANDARDIZE(Steel_data_for_clustering!C21,C$37,C$38)</f>
        <v>-0.11925900152012503</v>
      </c>
      <c r="D21" s="8">
        <f>STANDARDIZE(Steel_data_for_clustering!D21,D$37,D$38)</f>
        <v>-6.71016535649547E-3</v>
      </c>
      <c r="E21" s="8">
        <f>STANDARDIZE(Steel_data_for_clustering!E21,E$37,E$38)</f>
        <v>-3.5658146537170657E-2</v>
      </c>
      <c r="F21" s="8">
        <f>STANDARDIZE(Steel_data_for_clustering!F21,F$37,F$38)</f>
        <v>-0.22822552734171356</v>
      </c>
      <c r="G21" s="8">
        <f>STANDARDIZE(Steel_data_for_clustering!G21,G$37,G$38)</f>
        <v>0.82314397627298186</v>
      </c>
      <c r="H21" s="8">
        <f>STANDARDIZE(Steel_data_for_clustering!H21,H$37,H$38)</f>
        <v>0.46666627869968602</v>
      </c>
      <c r="I21" s="8">
        <f>STANDARDIZE(Steel_data_for_clustering!I21,I$37,I$38)</f>
        <v>1.5800939881808539E-2</v>
      </c>
      <c r="J21" s="8">
        <f>STANDARDIZE(Steel_data_for_clustering!J21,J$37,J$38)</f>
        <v>0.16102070211707786</v>
      </c>
      <c r="K21" s="8">
        <f>STANDARDIZE(Steel_data_for_clustering!K21,K$37,K$38)</f>
        <v>2.4579321232745237E-2</v>
      </c>
      <c r="L21" s="8">
        <f>STANDARDIZE(Steel_data_for_clustering!L21,L$37,L$38)</f>
        <v>5.9641433239222372E-2</v>
      </c>
      <c r="M21" s="8">
        <f>STANDARDIZE(Steel_data_for_clustering!M21,M$37,M$38)</f>
        <v>-0.26275607218196873</v>
      </c>
    </row>
    <row r="22" spans="1:13" x14ac:dyDescent="0.3">
      <c r="A22" s="1" t="str">
        <f>Steel_data_for_clustering!A22</f>
        <v>AISI 4340 Steel</v>
      </c>
      <c r="B22" t="str">
        <f>Steel_data_for_clustering!B22</f>
        <v>oil quenched</v>
      </c>
      <c r="C22" s="8">
        <f>STANDARDIZE(Steel_data_for_clustering!C22,C$37,C$38)</f>
        <v>-0.11925900152012503</v>
      </c>
      <c r="D22" s="8">
        <f>STANDARDIZE(Steel_data_for_clustering!D22,D$37,D$38)</f>
        <v>1.5332727839592017</v>
      </c>
      <c r="E22" s="8">
        <f>STANDARDIZE(Steel_data_for_clustering!E22,E$37,E$38)</f>
        <v>1.4267913725382273</v>
      </c>
      <c r="F22" s="8">
        <f>STANDARDIZE(Steel_data_for_clustering!F22,F$37,F$38)</f>
        <v>1.8660471046024407</v>
      </c>
      <c r="G22" s="8">
        <f>STANDARDIZE(Steel_data_for_clustering!G22,G$37,G$38)</f>
        <v>0.82314397627298186</v>
      </c>
      <c r="H22" s="8">
        <f>STANDARDIZE(Steel_data_for_clustering!H22,H$37,H$38)</f>
        <v>0.46666627869968602</v>
      </c>
      <c r="I22" s="8">
        <f>STANDARDIZE(Steel_data_for_clustering!I22,I$37,I$38)</f>
        <v>-0.66007152086909449</v>
      </c>
      <c r="J22" s="8">
        <f>STANDARDIZE(Steel_data_for_clustering!J22,J$37,J$38)</f>
        <v>0.16102070211707786</v>
      </c>
      <c r="K22" s="8">
        <f>STANDARDIZE(Steel_data_for_clustering!K22,K$37,K$38)</f>
        <v>2.4579321232745237E-2</v>
      </c>
      <c r="L22" s="8">
        <f>STANDARDIZE(Steel_data_for_clustering!L22,L$37,L$38)</f>
        <v>5.9641433239222372E-2</v>
      </c>
      <c r="M22" s="8">
        <f>STANDARDIZE(Steel_data_for_clustering!M22,M$37,M$38)</f>
        <v>-0.26275607218196873</v>
      </c>
    </row>
    <row r="23" spans="1:13" x14ac:dyDescent="0.3">
      <c r="A23" s="1" t="str">
        <f>Steel_data_for_clustering!A23</f>
        <v>AISI 5140 Steel</v>
      </c>
      <c r="B23" t="str">
        <f>Steel_data_for_clustering!B23</f>
        <v>annealed</v>
      </c>
      <c r="C23" s="8">
        <f>STANDARDIZE(Steel_data_for_clustering!C23,C$37,C$38)</f>
        <v>-0.11925900152012503</v>
      </c>
      <c r="D23" s="8">
        <f>STANDARDIZE(Steel_data_for_clustering!D23,D$37,D$38)</f>
        <v>-0.57707422065860559</v>
      </c>
      <c r="E23" s="8">
        <f>STANDARDIZE(Steel_data_for_clustering!E23,E$37,E$38)</f>
        <v>-0.58961629770209412</v>
      </c>
      <c r="F23" s="8">
        <f>STANDARDIZE(Steel_data_for_clustering!F23,F$37,F$38)</f>
        <v>-0.77118509858649431</v>
      </c>
      <c r="G23" s="8">
        <f>STANDARDIZE(Steel_data_for_clustering!G23,G$37,G$38)</f>
        <v>0.82314397627298186</v>
      </c>
      <c r="H23" s="8">
        <f>STANDARDIZE(Steel_data_for_clustering!H23,H$37,H$38)</f>
        <v>0.46666627869968602</v>
      </c>
      <c r="I23" s="8">
        <f>STANDARDIZE(Steel_data_for_clustering!I23,I$37,I$38)</f>
        <v>0.58769302205564966</v>
      </c>
      <c r="J23" s="8">
        <f>STANDARDIZE(Steel_data_for_clustering!J23,J$37,J$38)</f>
        <v>0.16893212389739676</v>
      </c>
      <c r="K23" s="8">
        <f>STANDARDIZE(Steel_data_for_clustering!K23,K$37,K$38)</f>
        <v>-1.7227869700405056</v>
      </c>
      <c r="L23" s="8">
        <f>STANDARDIZE(Steel_data_for_clustering!L23,L$37,L$38)</f>
        <v>0.24974850168924009</v>
      </c>
      <c r="M23" s="8">
        <f>STANDARDIZE(Steel_data_for_clustering!M23,M$37,M$38)</f>
        <v>-0.35377702433873848</v>
      </c>
    </row>
    <row r="24" spans="1:13" x14ac:dyDescent="0.3">
      <c r="A24" s="1" t="str">
        <f>Steel_data_for_clustering!A24</f>
        <v>AISI 5140 Steel</v>
      </c>
      <c r="B24" t="str">
        <f>Steel_data_for_clustering!B24</f>
        <v>normalized</v>
      </c>
      <c r="C24" s="8">
        <f>STANDARDIZE(Steel_data_for_clustering!C24,C$37,C$38)</f>
        <v>-0.11925900152012503</v>
      </c>
      <c r="D24" s="8">
        <f>STANDARDIZE(Steel_data_for_clustering!D24,D$37,D$38)</f>
        <v>0.13017720791601095</v>
      </c>
      <c r="E24" s="8">
        <f>STANDARDIZE(Steel_data_for_clustering!E24,E$37,E$38)</f>
        <v>0.11628466063949405</v>
      </c>
      <c r="F24" s="8">
        <f>STANDARDIZE(Steel_data_for_clustering!F24,F$37,F$38)</f>
        <v>-0.22822552734171356</v>
      </c>
      <c r="G24" s="8">
        <f>STANDARDIZE(Steel_data_for_clustering!G24,G$37,G$38)</f>
        <v>0.82314397627298186</v>
      </c>
      <c r="H24" s="8">
        <f>STANDARDIZE(Steel_data_for_clustering!H24,H$37,H$38)</f>
        <v>0.46666627869968602</v>
      </c>
      <c r="I24" s="8">
        <f>STANDARDIZE(Steel_data_for_clustering!I24,I$37,I$38)</f>
        <v>7.6456160718427979E-2</v>
      </c>
      <c r="J24" s="8">
        <f>STANDARDIZE(Steel_data_for_clustering!J24,J$37,J$38)</f>
        <v>0.16893212389739676</v>
      </c>
      <c r="K24" s="8">
        <f>STANDARDIZE(Steel_data_for_clustering!K24,K$37,K$38)</f>
        <v>-1.7227869700405056</v>
      </c>
      <c r="L24" s="8">
        <f>STANDARDIZE(Steel_data_for_clustering!L24,L$37,L$38)</f>
        <v>0.24974850168924009</v>
      </c>
      <c r="M24" s="8">
        <f>STANDARDIZE(Steel_data_for_clustering!M24,M$37,M$38)</f>
        <v>-0.35377702433873848</v>
      </c>
    </row>
    <row r="25" spans="1:13" x14ac:dyDescent="0.3">
      <c r="A25" s="1" t="str">
        <f>Steel_data_for_clustering!A25</f>
        <v>AISI 5140 Steel</v>
      </c>
      <c r="B25" t="str">
        <f>Steel_data_for_clustering!B25</f>
        <v>oil quenched</v>
      </c>
      <c r="C25" s="8">
        <f>STANDARDIZE(Steel_data_for_clustering!C25,C$37,C$38)</f>
        <v>-0.11925900152012503</v>
      </c>
      <c r="D25" s="8">
        <f>STANDARDIZE(Steel_data_for_clustering!D25,D$37,D$38)</f>
        <v>0.86024319870271193</v>
      </c>
      <c r="E25" s="8">
        <f>STANDARDIZE(Steel_data_for_clustering!E25,E$37,E$38)</f>
        <v>0.68290471240247286</v>
      </c>
      <c r="F25" s="8">
        <f>STANDARDIZE(Steel_data_for_clustering!F25,F$37,F$38)</f>
        <v>0.92284876369722169</v>
      </c>
      <c r="G25" s="8">
        <f>STANDARDIZE(Steel_data_for_clustering!G25,G$37,G$38)</f>
        <v>0.82314397627298186</v>
      </c>
      <c r="H25" s="8">
        <f>STANDARDIZE(Steel_data_for_clustering!H25,H$37,H$38)</f>
        <v>0.46666627869968602</v>
      </c>
      <c r="I25" s="8">
        <f>STANDARDIZE(Steel_data_for_clustering!I25,I$37,I$38)</f>
        <v>-0.28747516430128894</v>
      </c>
      <c r="J25" s="8">
        <f>STANDARDIZE(Steel_data_for_clustering!J25,J$37,J$38)</f>
        <v>0.16893212389739676</v>
      </c>
      <c r="K25" s="8">
        <f>STANDARDIZE(Steel_data_for_clustering!K25,K$37,K$38)</f>
        <v>-1.7227869700405056</v>
      </c>
      <c r="L25" s="8">
        <f>STANDARDIZE(Steel_data_for_clustering!L25,L$37,L$38)</f>
        <v>0.24974850168924009</v>
      </c>
      <c r="M25" s="8">
        <f>STANDARDIZE(Steel_data_for_clustering!M25,M$37,M$38)</f>
        <v>-0.35377702433873848</v>
      </c>
    </row>
    <row r="26" spans="1:13" x14ac:dyDescent="0.3">
      <c r="A26" s="1" t="str">
        <f>Steel_data_for_clustering!A26</f>
        <v>AISI 8630 Steel</v>
      </c>
      <c r="B26" t="str">
        <f>Steel_data_for_clustering!B26</f>
        <v>annealed</v>
      </c>
      <c r="C26" s="8">
        <f>STANDARDIZE(Steel_data_for_clustering!C26,C$37,C$38)</f>
        <v>-0.11925900152012503</v>
      </c>
      <c r="D26" s="8">
        <f>STANDARDIZE(Steel_data_for_clustering!D26,D$37,D$38)</f>
        <v>-0.70255431282506986</v>
      </c>
      <c r="E26" s="8">
        <f>STANDARDIZE(Steel_data_for_clustering!E26,E$37,E$38)</f>
        <v>-0.60544367344966332</v>
      </c>
      <c r="F26" s="8">
        <f>STANDARDIZE(Steel_data_for_clustering!F26,F$37,F$38)</f>
        <v>-0.53848813948158825</v>
      </c>
      <c r="G26" s="8">
        <f>STANDARDIZE(Steel_data_for_clustering!G26,G$37,G$38)</f>
        <v>0.82314397627298186</v>
      </c>
      <c r="H26" s="8">
        <f>STANDARDIZE(Steel_data_for_clustering!H26,H$37,H$38)</f>
        <v>0.46666627869968602</v>
      </c>
      <c r="I26" s="8">
        <f>STANDARDIZE(Steel_data_for_clustering!I26,I$37,I$38)</f>
        <v>0.62235314824800347</v>
      </c>
      <c r="J26" s="8">
        <f>STANDARDIZE(Steel_data_for_clustering!J26,J$37,J$38)</f>
        <v>0.32716055950377249</v>
      </c>
      <c r="K26" s="8">
        <f>STANDARDIZE(Steel_data_for_clustering!K26,K$37,K$38)</f>
        <v>2.4579321232745237E-2</v>
      </c>
      <c r="L26" s="8">
        <f>STANDARDIZE(Steel_data_for_clustering!L26,L$37,L$38)</f>
        <v>-3.727589577451328E-3</v>
      </c>
      <c r="M26" s="8">
        <f>STANDARDIZE(Steel_data_for_clustering!M26,M$37,M$38)</f>
        <v>-0.32647073869170751</v>
      </c>
    </row>
    <row r="27" spans="1:13" x14ac:dyDescent="0.3">
      <c r="A27" s="1" t="str">
        <f>Steel_data_for_clustering!A27</f>
        <v>AISI 8630 Steel</v>
      </c>
      <c r="B27" t="str">
        <f>Steel_data_for_clustering!B27</f>
        <v>normalized</v>
      </c>
      <c r="C27" s="8">
        <f>STANDARDIZE(Steel_data_for_clustering!C27,C$37,C$38)</f>
        <v>-0.11925900152012503</v>
      </c>
      <c r="D27" s="8">
        <f>STANDARDIZE(Steel_data_for_clustering!D27,D$37,D$38)</f>
        <v>-0.34892859853776154</v>
      </c>
      <c r="E27" s="8">
        <f>STANDARDIZE(Steel_data_for_clustering!E27,E$37,E$38)</f>
        <v>-0.33637828574098622</v>
      </c>
      <c r="F27" s="8">
        <f>STANDARDIZE(Steel_data_for_clustering!F27,F$37,F$38)</f>
        <v>-0.36784370280465717</v>
      </c>
      <c r="G27" s="8">
        <f>STANDARDIZE(Steel_data_for_clustering!G27,G$37,G$38)</f>
        <v>0.82314397627298186</v>
      </c>
      <c r="H27" s="8">
        <f>STANDARDIZE(Steel_data_for_clustering!H27,H$37,H$38)</f>
        <v>0.46666627869968602</v>
      </c>
      <c r="I27" s="8">
        <f>STANDARDIZE(Steel_data_for_clustering!I27,I$37,I$38)</f>
        <v>0.14577641310313602</v>
      </c>
      <c r="J27" s="8">
        <f>STANDARDIZE(Steel_data_for_clustering!J27,J$37,J$38)</f>
        <v>0.32716055950377249</v>
      </c>
      <c r="K27" s="8">
        <f>STANDARDIZE(Steel_data_for_clustering!K27,K$37,K$38)</f>
        <v>2.4579321232745237E-2</v>
      </c>
      <c r="L27" s="8">
        <f>STANDARDIZE(Steel_data_for_clustering!L27,L$37,L$38)</f>
        <v>-3.727589577451328E-3</v>
      </c>
      <c r="M27" s="8">
        <f>STANDARDIZE(Steel_data_for_clustering!M27,M$37,M$38)</f>
        <v>-0.32647073869170751</v>
      </c>
    </row>
    <row r="28" spans="1:13" x14ac:dyDescent="0.3">
      <c r="A28" s="1" t="str">
        <f>Steel_data_for_clustering!A28</f>
        <v>AISI 8630 Steel</v>
      </c>
      <c r="B28" t="str">
        <f>Steel_data_for_clustering!B28</f>
        <v>water quenched</v>
      </c>
      <c r="C28" s="8">
        <f>STANDARDIZE(Steel_data_for_clustering!C28,C$37,C$38)</f>
        <v>-0.11925900152012503</v>
      </c>
      <c r="D28" s="8">
        <f>STANDARDIZE(Steel_data_for_clustering!D28,D$37,D$38)</f>
        <v>0.86024319870271193</v>
      </c>
      <c r="E28" s="8">
        <f>STANDARDIZE(Steel_data_for_clustering!E28,E$37,E$38)</f>
        <v>0.8190201438315684</v>
      </c>
      <c r="F28" s="8">
        <f>STANDARDIZE(Steel_data_for_clustering!F28,F$37,F$38)</f>
        <v>1.1369299660737353</v>
      </c>
      <c r="G28" s="8">
        <f>STANDARDIZE(Steel_data_for_clustering!G28,G$37,G$38)</f>
        <v>0.82314397627298186</v>
      </c>
      <c r="H28" s="8">
        <f>STANDARDIZE(Steel_data_for_clustering!H28,H$37,H$38)</f>
        <v>0.46666627869968602</v>
      </c>
      <c r="I28" s="8">
        <f>STANDARDIZE(Steel_data_for_clustering!I28,I$37,I$38)</f>
        <v>-0.48677088990732448</v>
      </c>
      <c r="J28" s="8">
        <f>STANDARDIZE(Steel_data_for_clustering!J28,J$37,J$38)</f>
        <v>0.32716055950377249</v>
      </c>
      <c r="K28" s="8">
        <f>STANDARDIZE(Steel_data_for_clustering!K28,K$37,K$38)</f>
        <v>2.4579321232745237E-2</v>
      </c>
      <c r="L28" s="8">
        <f>STANDARDIZE(Steel_data_for_clustering!L28,L$37,L$38)</f>
        <v>-3.727589577451328E-3</v>
      </c>
      <c r="M28" s="8">
        <f>STANDARDIZE(Steel_data_for_clustering!M28,M$37,M$38)</f>
        <v>-0.32647073869170751</v>
      </c>
    </row>
    <row r="29" spans="1:13" x14ac:dyDescent="0.3">
      <c r="A29" s="1" t="str">
        <f>Steel_data_for_clustering!A29</f>
        <v>Stainless Steel 17-7 PH</v>
      </c>
      <c r="B29" t="str">
        <f>Steel_data_for_clustering!B29</f>
        <v>cold rolled</v>
      </c>
      <c r="C29" s="8">
        <f>STANDARDIZE(Steel_data_for_clustering!C29,C$37,C$38)</f>
        <v>-1.6322463342379996</v>
      </c>
      <c r="D29" s="8">
        <f>STANDARDIZE(Steel_data_for_clustering!D29,D$37,D$38)</f>
        <v>1.8298620927162992</v>
      </c>
      <c r="E29" s="8">
        <f>STANDARDIZE(Steel_data_for_clustering!E29,E$37,E$38)</f>
        <v>1.9744185734041229</v>
      </c>
      <c r="F29" s="8">
        <f>STANDARDIZE(Steel_data_for_clustering!F29,F$37,F$38)</f>
        <v>2.0677178024933593</v>
      </c>
      <c r="G29" s="8">
        <f>STANDARDIZE(Steel_data_for_clustering!G29,G$37,G$38)</f>
        <v>0.55142654721199769</v>
      </c>
      <c r="H29" s="8">
        <f>STANDARDIZE(Steel_data_for_clustering!H29,H$37,H$38)</f>
        <v>-1.2962952186102308</v>
      </c>
      <c r="I29" s="8">
        <f>STANDARDIZE(Steel_data_for_clustering!I29,I$37,I$38)</f>
        <v>-1.8038556852167764</v>
      </c>
      <c r="J29" s="8">
        <f>STANDARDIZE(Steel_data_for_clustering!J29,J$37,J$38)</f>
        <v>-2.062088818152501</v>
      </c>
      <c r="K29" s="8">
        <f>STANDARDIZE(Steel_data_for_clustering!K29,K$37,K$38)</f>
        <v>-1.1150073904671995</v>
      </c>
      <c r="L29" s="8">
        <f>STANDARDIZE(Steel_data_for_clustering!L29,L$37,L$38)</f>
        <v>-0.7641558633775245</v>
      </c>
      <c r="M29" s="8">
        <f>STANDARDIZE(Steel_data_for_clustering!M29,M$37,M$38)</f>
        <v>2.3859536355800297</v>
      </c>
    </row>
    <row r="30" spans="1:13" x14ac:dyDescent="0.3">
      <c r="A30" s="1" t="str">
        <f>Steel_data_for_clustering!A30</f>
        <v>Stainless Steel 17-7 PH</v>
      </c>
      <c r="B30" t="str">
        <f>Steel_data_for_clustering!B30</f>
        <v>precipitation hardened</v>
      </c>
      <c r="C30" s="8">
        <f>STANDARDIZE(Steel_data_for_clustering!C30,C$37,C$38)</f>
        <v>-1.6322463342379996</v>
      </c>
      <c r="D30" s="8">
        <f>STANDARDIZE(Steel_data_for_clustering!D30,D$37,D$38)</f>
        <v>2.4572625535486203</v>
      </c>
      <c r="E30" s="8">
        <f>STANDARDIZE(Steel_data_for_clustering!E30,E$37,E$38)</f>
        <v>2.829096863772862</v>
      </c>
      <c r="F30" s="8">
        <f>STANDARDIZE(Steel_data_for_clustering!F30,F$37,F$38)</f>
        <v>3.2467157286248831</v>
      </c>
      <c r="G30" s="8">
        <f>STANDARDIZE(Steel_data_for_clustering!G30,G$37,G$38)</f>
        <v>0.55142654721199769</v>
      </c>
      <c r="H30" s="8">
        <f>STANDARDIZE(Steel_data_for_clustering!H30,H$37,H$38)</f>
        <v>-1.2962952186102308</v>
      </c>
      <c r="I30" s="8">
        <f>STANDARDIZE(Steel_data_for_clustering!I30,I$37,I$38)</f>
        <v>-1.8038556852167764</v>
      </c>
      <c r="J30" s="8">
        <f>STANDARDIZE(Steel_data_for_clustering!J30,J$37,J$38)</f>
        <v>-2.062088818152501</v>
      </c>
      <c r="K30" s="8">
        <f>STANDARDIZE(Steel_data_for_clustering!K30,K$37,K$38)</f>
        <v>-1.1150073904671995</v>
      </c>
      <c r="L30" s="8">
        <f>STANDARDIZE(Steel_data_for_clustering!L30,L$37,L$38)</f>
        <v>-0.7641558633775245</v>
      </c>
      <c r="M30" s="8">
        <f>STANDARDIZE(Steel_data_for_clustering!M30,M$37,M$38)</f>
        <v>2.3859536355800297</v>
      </c>
    </row>
    <row r="31" spans="1:13" x14ac:dyDescent="0.3">
      <c r="A31" s="1" t="str">
        <f>Steel_data_for_clustering!A31</f>
        <v>Stainless Steel 302</v>
      </c>
      <c r="B31" t="str">
        <f>Steel_data_for_clustering!B31</f>
        <v>25% hardened</v>
      </c>
      <c r="C31" s="8">
        <f>STANDARDIZE(Steel_data_for_clustering!C31,C$37,C$38)</f>
        <v>0.18333846502347137</v>
      </c>
      <c r="D31" s="8">
        <f>STANDARDIZE(Steel_data_for_clustering!D31,D$37,D$38)</f>
        <v>0.49521020330936144</v>
      </c>
      <c r="E31" s="8">
        <f>STANDARDIZE(Steel_data_for_clustering!E31,E$37,E$38)</f>
        <v>0.32837149565692186</v>
      </c>
      <c r="F31" s="8">
        <f>STANDARDIZE(Steel_data_for_clustering!F31,F$37,F$38)</f>
        <v>-8.8607351878769933E-2</v>
      </c>
      <c r="G31" s="8">
        <f>STANDARDIZE(Steel_data_for_clustering!G31,G$37,G$38)</f>
        <v>-2.4374651724588281</v>
      </c>
      <c r="H31" s="8">
        <f>STANDARDIZE(Steel_data_for_clustering!H31,H$37,H$38)</f>
        <v>-3.0592567159201525</v>
      </c>
      <c r="I31" s="8">
        <f>STANDARDIZE(Steel_data_for_clustering!I31,I$37,I$38)</f>
        <v>-0.85070221492704146</v>
      </c>
      <c r="J31" s="8">
        <f>STANDARDIZE(Steel_data_for_clustering!J31,J$37,J$38)</f>
        <v>-2.0779116617131383</v>
      </c>
      <c r="K31" s="8">
        <f>STANDARDIZE(Steel_data_for_clustering!K31,K$37,K$38)</f>
        <v>1.9238905073993267</v>
      </c>
      <c r="L31" s="8">
        <f>STANDARDIZE(Steel_data_for_clustering!L31,L$37,L$38)</f>
        <v>3.1647235512561886</v>
      </c>
      <c r="M31" s="8">
        <f>STANDARDIZE(Steel_data_for_clustering!M31,M$37,M$38)</f>
        <v>1.8853383987177965</v>
      </c>
    </row>
    <row r="32" spans="1:13" x14ac:dyDescent="0.3">
      <c r="A32" s="1" t="str">
        <f>Steel_data_for_clustering!A32</f>
        <v>Stainless Steel 302</v>
      </c>
      <c r="B32" t="str">
        <f>Steel_data_for_clustering!B32</f>
        <v>annealed</v>
      </c>
      <c r="C32" s="8">
        <f>STANDARDIZE(Steel_data_for_clustering!C32,C$37,C$38)</f>
        <v>0.18333846502347137</v>
      </c>
      <c r="D32" s="8">
        <f>STANDARDIZE(Steel_data_for_clustering!D32,D$37,D$38)</f>
        <v>-0.80521984277944958</v>
      </c>
      <c r="E32" s="8">
        <f>STANDARDIZE(Steel_data_for_clustering!E32,E$37,E$38)</f>
        <v>-0.43134254022640167</v>
      </c>
      <c r="F32" s="8">
        <f>STANDARDIZE(Steel_data_for_clustering!F32,F$37,F$38)</f>
        <v>-0.8332376210144693</v>
      </c>
      <c r="G32" s="8">
        <f>STANDARDIZE(Steel_data_for_clustering!G32,G$37,G$38)</f>
        <v>-2.4374651724588281</v>
      </c>
      <c r="H32" s="8">
        <f>STANDARDIZE(Steel_data_for_clustering!H32,H$37,H$38)</f>
        <v>-3.0592567159201525</v>
      </c>
      <c r="I32" s="8">
        <f>STANDARDIZE(Steel_data_for_clustering!I32,I$37,I$38)</f>
        <v>2.8752613507510136</v>
      </c>
      <c r="J32" s="8">
        <f>STANDARDIZE(Steel_data_for_clustering!J32,J$37,J$38)</f>
        <v>-2.0779116617131383</v>
      </c>
      <c r="K32" s="8">
        <f>STANDARDIZE(Steel_data_for_clustering!K32,K$37,K$38)</f>
        <v>1.9238905073993267</v>
      </c>
      <c r="L32" s="8">
        <f>STANDARDIZE(Steel_data_for_clustering!L32,L$37,L$38)</f>
        <v>3.1647235512561886</v>
      </c>
      <c r="M32" s="8">
        <f>STANDARDIZE(Steel_data_for_clustering!M32,M$37,M$38)</f>
        <v>1.8853383987177965</v>
      </c>
    </row>
    <row r="33" spans="1:13" x14ac:dyDescent="0.3">
      <c r="A33" s="1" t="str">
        <f>Steel_data_for_clustering!A33</f>
        <v>Stainless Steel 316</v>
      </c>
      <c r="B33" t="str">
        <f>Steel_data_for_clustering!B33</f>
        <v>annealed</v>
      </c>
      <c r="C33" s="8">
        <f>STANDARDIZE(Steel_data_for_clustering!C33,C$37,C$38)</f>
        <v>4.4197029966335259</v>
      </c>
      <c r="D33" s="8">
        <f>STANDARDIZE(Steel_data_for_clustering!D33,D$37,D$38)</f>
        <v>-0.85084896720361847</v>
      </c>
      <c r="E33" s="8">
        <f>STANDARDIZE(Steel_data_for_clustering!E33,E$37,E$38)</f>
        <v>-0.55796154620695559</v>
      </c>
      <c r="F33" s="8">
        <f>STANDARDIZE(Steel_data_for_clustering!F33,F$37,F$38)</f>
        <v>-0.78669822919348809</v>
      </c>
      <c r="G33" s="8">
        <f>STANDARDIZE(Steel_data_for_clustering!G33,G$37,G$38)</f>
        <v>-2.4374651724588281</v>
      </c>
      <c r="H33" s="8">
        <f>STANDARDIZE(Steel_data_for_clustering!H33,H$37,H$38)</f>
        <v>-1.2962952186102308</v>
      </c>
      <c r="I33" s="8">
        <f>STANDARDIZE(Steel_data_for_clustering!I33,I$37,I$38)</f>
        <v>2.4420097733465882</v>
      </c>
      <c r="J33" s="8">
        <f>STANDARDIZE(Steel_data_for_clustering!J33,J$37,J$38)</f>
        <v>-2.0700002399328197</v>
      </c>
      <c r="K33" s="8">
        <f>STANDARDIZE(Steel_data_for_clustering!K33,K$37,K$38)</f>
        <v>1.9238905073993267</v>
      </c>
      <c r="L33" s="8">
        <f>STANDARDIZE(Steel_data_for_clustering!L33,L$37,L$38)</f>
        <v>2.4042952774561157</v>
      </c>
      <c r="M33" s="8">
        <f>STANDARDIZE(Steel_data_for_clustering!M33,M$37,M$38)</f>
        <v>1.976359350874566</v>
      </c>
    </row>
    <row r="34" spans="1:13" x14ac:dyDescent="0.3">
      <c r="A34" s="1" t="str">
        <f>Steel_data_for_clustering!A34</f>
        <v>Stainless Steel 405</v>
      </c>
      <c r="B34" t="str">
        <f>Steel_data_for_clustering!B34</f>
        <v>annealed</v>
      </c>
      <c r="C34" s="8">
        <f>STANDARDIZE(Steel_data_for_clustering!C34,C$37,C$38)</f>
        <v>-1.6322463342379996</v>
      </c>
      <c r="D34" s="8">
        <f>STANDARDIZE(Steel_data_for_clustering!D34,D$37,D$38)</f>
        <v>-0.77099799946132297</v>
      </c>
      <c r="E34" s="8">
        <f>STANDARDIZE(Steel_data_for_clustering!E34,E$37,E$38)</f>
        <v>-0.97580426594278358</v>
      </c>
      <c r="F34" s="8">
        <f>STANDARDIZE(Steel_data_for_clustering!F34,F$37,F$38)</f>
        <v>-0.83013499489307052</v>
      </c>
      <c r="G34" s="8">
        <f>STANDARDIZE(Steel_data_for_clustering!G34,G$37,G$38)</f>
        <v>-0.53544316903193889</v>
      </c>
      <c r="H34" s="8">
        <f>STANDARDIZE(Steel_data_for_clustering!H34,H$37,H$38)</f>
        <v>-1.2962952186102308</v>
      </c>
      <c r="I34" s="8">
        <f>STANDARDIZE(Steel_data_for_clustering!I34,I$37,I$38)</f>
        <v>0.70900346372888845</v>
      </c>
      <c r="J34" s="8">
        <f>STANDARDIZE(Steel_data_for_clustering!J34,J$37,J$38)</f>
        <v>-1.2234781094387097</v>
      </c>
      <c r="K34" s="8">
        <f>STANDARDIZE(Steel_data_for_clustering!K34,K$37,K$38)</f>
        <v>-1.1150073904671995</v>
      </c>
      <c r="L34" s="8">
        <f>STANDARDIZE(Steel_data_for_clustering!L34,L$37,L$38)</f>
        <v>-0.89089390901086962</v>
      </c>
      <c r="M34" s="8">
        <f>STANDARDIZE(Steel_data_for_clustering!M34,M$37,M$38)</f>
        <v>1.3392126857771782</v>
      </c>
    </row>
    <row r="35" spans="1:13" x14ac:dyDescent="0.3">
      <c r="A35" s="1" t="str">
        <f>Steel_data_for_clustering!A35</f>
        <v>Stainless Steel 434</v>
      </c>
      <c r="B35" t="str">
        <f>Steel_data_for_clustering!B35</f>
        <v>annealed</v>
      </c>
      <c r="C35" s="8">
        <f>STANDARDIZE(Steel_data_for_clustering!C35,C$37,C$38)</f>
        <v>-1.6322463342379996</v>
      </c>
      <c r="D35" s="8">
        <f>STANDARDIZE(Steel_data_for_clustering!D35,D$37,D$38)</f>
        <v>-0.6112960639767322</v>
      </c>
      <c r="E35" s="8">
        <f>STANDARDIZE(Steel_data_for_clustering!E35,E$37,E$38)</f>
        <v>-0.75738648062632807</v>
      </c>
      <c r="F35" s="8">
        <f>STANDARDIZE(Steel_data_for_clustering!F35,F$37,F$38)</f>
        <v>-0.61605379251655701</v>
      </c>
      <c r="G35" s="8">
        <f>STANDARDIZE(Steel_data_for_clustering!G35,G$37,G$38)</f>
        <v>-0.53544316903193889</v>
      </c>
      <c r="H35" s="8">
        <f>STANDARDIZE(Steel_data_for_clustering!H35,H$37,H$38)</f>
        <v>-1.2962952186102308</v>
      </c>
      <c r="I35" s="8">
        <f>STANDARDIZE(Steel_data_for_clustering!I35,I$37,I$38)</f>
        <v>0.27575188632446351</v>
      </c>
      <c r="J35" s="8">
        <f>STANDARDIZE(Steel_data_for_clustering!J35,J$37,J$38)</f>
        <v>-1.2946809054615787</v>
      </c>
      <c r="K35" s="8">
        <f>STANDARDIZE(Steel_data_for_clustering!K35,K$37,K$38)</f>
        <v>-1.1150073904671995</v>
      </c>
      <c r="L35" s="8">
        <f>STANDARDIZE(Steel_data_for_clustering!L35,L$37,L$38)</f>
        <v>-1.144370000277561</v>
      </c>
      <c r="M35" s="8">
        <f>STANDARDIZE(Steel_data_for_clustering!M35,M$37,M$38)</f>
        <v>1.3392126857771782</v>
      </c>
    </row>
    <row r="37" spans="1:13" x14ac:dyDescent="0.3">
      <c r="A37" s="1" t="s">
        <v>29</v>
      </c>
      <c r="C37" s="8">
        <f>AVERAGE(Steel_data_for_clustering!C2:C35)</f>
        <v>7.8539411764705882</v>
      </c>
      <c r="D37" s="8">
        <f>AVERAGE(Steel_data_for_clustering!D2:D35)</f>
        <v>217.58823529411765</v>
      </c>
      <c r="E37" s="8">
        <f>AVERAGE(Steel_data_for_clustering!E2:E35)</f>
        <v>756.26470588235293</v>
      </c>
      <c r="F37" s="8">
        <f>AVERAGE(Steel_data_for_clustering!F2:F35)</f>
        <v>543.55882352941171</v>
      </c>
      <c r="G37" s="8">
        <f>AVERAGE(Steel_data_for_clustering!G2:G35)</f>
        <v>201.97058823529412</v>
      </c>
      <c r="H37" s="8">
        <f>AVERAGE(Steel_data_for_clustering!H2:H35)</f>
        <v>0.28470588235294114</v>
      </c>
      <c r="I37" s="8">
        <f>AVERAGE(Steel_data_for_clustering!I2:I35)</f>
        <v>21.817647058823528</v>
      </c>
      <c r="J37" s="8">
        <f>AVERAGE(Steel_data_for_clustering!J2:J35)</f>
        <v>42.464705882352924</v>
      </c>
      <c r="K37" s="8">
        <f>AVERAGE(Steel_data_for_clustering!K2:K35)</f>
        <v>0.47467647058823526</v>
      </c>
      <c r="L37" s="8">
        <f>AVERAGE(Steel_data_for_clustering!L2:L35)</f>
        <v>12.205882352941176</v>
      </c>
      <c r="M37">
        <f>AVERAGE(Steel_data_for_clustering!M2:M35)</f>
        <v>3.0573529411764698E-5</v>
      </c>
    </row>
    <row r="38" spans="1:13" x14ac:dyDescent="0.3">
      <c r="A38" s="1" t="s">
        <v>30</v>
      </c>
      <c r="C38" s="8">
        <f>STDEV(Steel_data_for_clustering!C2:C35)</f>
        <v>3.3047203316753267E-2</v>
      </c>
      <c r="D38" s="8">
        <f>STDEV(Steel_data_for_clustering!D2:D35)</f>
        <v>87.663308259346792</v>
      </c>
      <c r="E38" s="8">
        <f>STDEV(Steel_data_for_clustering!E2:E35)</f>
        <v>315.90834006502291</v>
      </c>
      <c r="F38" s="8">
        <f>STDEV(Steel_data_for_clustering!F2:F35)</f>
        <v>322.3076068054159</v>
      </c>
      <c r="G38" s="8">
        <f>STDEV(Steel_data_for_clustering!G2:G35)</f>
        <v>3.6802939121566633</v>
      </c>
      <c r="H38" s="8">
        <f>STDEV(Steel_data_for_clustering!H2:H35)</f>
        <v>1.13445472465041E-2</v>
      </c>
      <c r="I38" s="8">
        <f>STDEV(Steel_data_for_clustering!I2:I35)</f>
        <v>11.540638882273884</v>
      </c>
      <c r="J38" s="8">
        <f>STDEV(Steel_data_for_clustering!J2:J35)</f>
        <v>12.63995306744606</v>
      </c>
      <c r="K38" s="8">
        <f>STDEV(Steel_data_for_clustering!K2:K35)</f>
        <v>1.3162666645721195E-2</v>
      </c>
      <c r="L38" s="8">
        <f>STDEV(Steel_data_for_clustering!L2:L35)</f>
        <v>1.5780581040250687</v>
      </c>
      <c r="M38">
        <f>STDEV(Steel_data_for_clustering!M2:M35)</f>
        <v>2.1972962846568611E-5</v>
      </c>
    </row>
    <row r="40" spans="1:13" x14ac:dyDescent="0.3">
      <c r="A40" s="1" t="s">
        <v>37</v>
      </c>
      <c r="B40" t="s">
        <v>38</v>
      </c>
      <c r="C40" s="8">
        <f>AVERAGE(C2:C35)</f>
        <v>-3.8923113098623139E-15</v>
      </c>
      <c r="D40" s="8">
        <f t="shared" ref="D40:M40" si="0">AVERAGE(D2:D35)</f>
        <v>-3.9184342045593763E-17</v>
      </c>
      <c r="E40" s="8">
        <f t="shared" si="0"/>
        <v>0</v>
      </c>
      <c r="F40" s="8">
        <f t="shared" si="0"/>
        <v>1.5673736818237505E-16</v>
      </c>
      <c r="G40" s="8">
        <f t="shared" si="0"/>
        <v>4.2449703882726576E-16</v>
      </c>
      <c r="H40" s="8">
        <f t="shared" si="0"/>
        <v>1.6065580238693442E-15</v>
      </c>
      <c r="I40" s="8">
        <f t="shared" si="0"/>
        <v>8.0001365009753926E-17</v>
      </c>
      <c r="J40" s="8">
        <f t="shared" si="0"/>
        <v>1.4236977609899067E-15</v>
      </c>
      <c r="K40" s="8">
        <f t="shared" si="0"/>
        <v>2.2988147333415007E-15</v>
      </c>
      <c r="L40" s="8">
        <f t="shared" si="0"/>
        <v>3.3306690738754696E-16</v>
      </c>
      <c r="M40" s="8">
        <f t="shared" si="0"/>
        <v>4.0490486780446885E-16</v>
      </c>
    </row>
    <row r="41" spans="1:13" x14ac:dyDescent="0.3">
      <c r="A41" s="1" t="s">
        <v>39</v>
      </c>
      <c r="B41" t="s">
        <v>40</v>
      </c>
      <c r="C41">
        <f>STDEV(C2:C35)</f>
        <v>1.0000000000000002</v>
      </c>
      <c r="D41">
        <f t="shared" ref="D41:M41" si="1">STDEV(D2:D35)</f>
        <v>1.0000000000000002</v>
      </c>
      <c r="E41">
        <f t="shared" si="1"/>
        <v>1</v>
      </c>
      <c r="F41">
        <f t="shared" si="1"/>
        <v>1</v>
      </c>
      <c r="G41">
        <f t="shared" si="1"/>
        <v>1</v>
      </c>
      <c r="H41">
        <f t="shared" si="1"/>
        <v>1</v>
      </c>
      <c r="I41">
        <f t="shared" si="1"/>
        <v>0.99999999999999956</v>
      </c>
      <c r="J41">
        <f t="shared" si="1"/>
        <v>0.99999999999999378</v>
      </c>
      <c r="K41">
        <f t="shared" si="1"/>
        <v>1</v>
      </c>
      <c r="L41">
        <f t="shared" si="1"/>
        <v>0.99999999999998979</v>
      </c>
      <c r="M41">
        <f t="shared" si="1"/>
        <v>0.99999999999999989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Steel_data_for_clustering</vt:lpstr>
      <vt:lpstr>normalized_data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Sean Morton</cp:lastModifiedBy>
  <dcterms:created xsi:type="dcterms:W3CDTF">2021-10-24T16:25:09Z</dcterms:created>
  <dcterms:modified xsi:type="dcterms:W3CDTF">2021-10-26T21:03:42Z</dcterms:modified>
</cp:coreProperties>
</file>