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anreed1/Downloads/"/>
    </mc:Choice>
  </mc:AlternateContent>
  <xr:revisionPtr revIDLastSave="0" documentId="13_ncr:1_{23150CD5-14AC-3B4D-85EA-E235037D8885}" xr6:coauthVersionLast="45" xr6:coauthVersionMax="45" xr10:uidLastSave="{00000000-0000-0000-0000-000000000000}"/>
  <bookViews>
    <workbookView xWindow="0" yWindow="460" windowWidth="25400" windowHeight="15540" xr2:uid="{00000000-000D-0000-FFFF-FFFF00000000}"/>
  </bookViews>
  <sheets>
    <sheet name="RawData" sheetId="1" r:id="rId1"/>
    <sheet name="assumptions" sheetId="2" r:id="rId2"/>
  </sheets>
  <definedNames>
    <definedName name="AverageSalary">assumptions!$B$4</definedName>
    <definedName name="HeadcountReduction">assumptions!$B$3</definedName>
    <definedName name="RevGrowth">assumptions!$B$2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S315" i="1" s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S367" i="1" s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S483" i="1" s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V33" i="1" s="1"/>
  <c r="L34" i="1"/>
  <c r="L35" i="1"/>
  <c r="L36" i="1"/>
  <c r="L37" i="1"/>
  <c r="V37" i="1" s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V125" i="1" s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V171" i="1" s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V226" i="1" s="1"/>
  <c r="L227" i="1"/>
  <c r="L228" i="1"/>
  <c r="L229" i="1"/>
  <c r="L230" i="1"/>
  <c r="V230" i="1" s="1"/>
  <c r="L231" i="1"/>
  <c r="L232" i="1"/>
  <c r="L233" i="1"/>
  <c r="L234" i="1"/>
  <c r="L235" i="1"/>
  <c r="L236" i="1"/>
  <c r="L237" i="1"/>
  <c r="L238" i="1"/>
  <c r="L239" i="1"/>
  <c r="L240" i="1"/>
  <c r="V240" i="1" s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V264" i="1" s="1"/>
  <c r="L265" i="1"/>
  <c r="L266" i="1"/>
  <c r="V266" i="1" s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V282" i="1" s="1"/>
  <c r="L283" i="1"/>
  <c r="L284" i="1"/>
  <c r="L285" i="1"/>
  <c r="L286" i="1"/>
  <c r="L287" i="1"/>
  <c r="L288" i="1"/>
  <c r="L289" i="1"/>
  <c r="L290" i="1"/>
  <c r="L291" i="1"/>
  <c r="L292" i="1"/>
  <c r="L293" i="1"/>
  <c r="L294" i="1"/>
  <c r="V294" i="1" s="1"/>
  <c r="L295" i="1"/>
  <c r="L296" i="1"/>
  <c r="L297" i="1"/>
  <c r="L298" i="1"/>
  <c r="V298" i="1" s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V328" i="1" s="1"/>
  <c r="L329" i="1"/>
  <c r="L330" i="1"/>
  <c r="L331" i="1"/>
  <c r="L332" i="1"/>
  <c r="L333" i="1"/>
  <c r="V333" i="1" s="1"/>
  <c r="L334" i="1"/>
  <c r="L335" i="1"/>
  <c r="L336" i="1"/>
  <c r="L337" i="1"/>
  <c r="L338" i="1"/>
  <c r="L339" i="1"/>
  <c r="L340" i="1"/>
  <c r="V340" i="1" s="1"/>
  <c r="L341" i="1"/>
  <c r="L342" i="1"/>
  <c r="L343" i="1"/>
  <c r="L344" i="1"/>
  <c r="V344" i="1" s="1"/>
  <c r="L345" i="1"/>
  <c r="L346" i="1"/>
  <c r="V346" i="1" s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V419" i="1" s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V449" i="1" s="1"/>
  <c r="L450" i="1"/>
  <c r="L451" i="1"/>
  <c r="L452" i="1"/>
  <c r="L453" i="1"/>
  <c r="L454" i="1"/>
  <c r="L455" i="1"/>
  <c r="L456" i="1"/>
  <c r="L457" i="1"/>
  <c r="K457" i="1" s="1"/>
  <c r="L458" i="1"/>
  <c r="L459" i="1"/>
  <c r="V459" i="1" s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K21" i="1" s="1"/>
  <c r="J22" i="1"/>
  <c r="J23" i="1"/>
  <c r="K23" i="1" s="1"/>
  <c r="J24" i="1"/>
  <c r="J25" i="1"/>
  <c r="J26" i="1"/>
  <c r="J27" i="1"/>
  <c r="J28" i="1"/>
  <c r="J29" i="1"/>
  <c r="K29" i="1" s="1"/>
  <c r="J30" i="1"/>
  <c r="J31" i="1"/>
  <c r="K31" i="1" s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K155" i="1" s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K317" i="1" s="1"/>
  <c r="J318" i="1"/>
  <c r="J319" i="1"/>
  <c r="J320" i="1"/>
  <c r="J321" i="1"/>
  <c r="J322" i="1"/>
  <c r="J323" i="1"/>
  <c r="J324" i="1"/>
  <c r="J325" i="1"/>
  <c r="K325" i="1" s="1"/>
  <c r="J326" i="1"/>
  <c r="J327" i="1"/>
  <c r="J328" i="1"/>
  <c r="J329" i="1"/>
  <c r="J330" i="1"/>
  <c r="J331" i="1"/>
  <c r="J332" i="1"/>
  <c r="J333" i="1"/>
  <c r="K333" i="1" s="1"/>
  <c r="J334" i="1"/>
  <c r="J335" i="1"/>
  <c r="J336" i="1"/>
  <c r="J337" i="1"/>
  <c r="J338" i="1"/>
  <c r="J339" i="1"/>
  <c r="J340" i="1"/>
  <c r="J341" i="1"/>
  <c r="K341" i="1" s="1"/>
  <c r="J342" i="1"/>
  <c r="J343" i="1"/>
  <c r="J344" i="1"/>
  <c r="J345" i="1"/>
  <c r="U345" i="1" s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K401" i="1" s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K499" i="1" s="1"/>
  <c r="J500" i="1"/>
  <c r="J501" i="1"/>
  <c r="J502" i="1"/>
  <c r="J503" i="1"/>
  <c r="J4" i="1"/>
  <c r="N5" i="1"/>
  <c r="Q5" i="1" s="1"/>
  <c r="R5" i="1" s="1"/>
  <c r="N6" i="1"/>
  <c r="Q6" i="1" s="1"/>
  <c r="N7" i="1"/>
  <c r="Q7" i="1" s="1"/>
  <c r="N8" i="1"/>
  <c r="Q8" i="1" s="1"/>
  <c r="N9" i="1"/>
  <c r="Q9" i="1" s="1"/>
  <c r="N10" i="1"/>
  <c r="Q10" i="1" s="1"/>
  <c r="N11" i="1"/>
  <c r="Q11" i="1" s="1"/>
  <c r="N12" i="1"/>
  <c r="Q12" i="1" s="1"/>
  <c r="N13" i="1"/>
  <c r="Q13" i="1" s="1"/>
  <c r="N14" i="1"/>
  <c r="Q14" i="1" s="1"/>
  <c r="N15" i="1"/>
  <c r="Q15" i="1" s="1"/>
  <c r="N16" i="1"/>
  <c r="Q16" i="1" s="1"/>
  <c r="R16" i="1" s="1"/>
  <c r="N17" i="1"/>
  <c r="Q17" i="1" s="1"/>
  <c r="N18" i="1"/>
  <c r="Q18" i="1" s="1"/>
  <c r="N19" i="1"/>
  <c r="Q19" i="1" s="1"/>
  <c r="N20" i="1"/>
  <c r="Q20" i="1" s="1"/>
  <c r="R20" i="1" s="1"/>
  <c r="N21" i="1"/>
  <c r="Q21" i="1" s="1"/>
  <c r="N22" i="1"/>
  <c r="Q22" i="1" s="1"/>
  <c r="N23" i="1"/>
  <c r="Q23" i="1" s="1"/>
  <c r="N24" i="1"/>
  <c r="Q24" i="1" s="1"/>
  <c r="R24" i="1" s="1"/>
  <c r="N25" i="1"/>
  <c r="Q25" i="1" s="1"/>
  <c r="N26" i="1"/>
  <c r="Q26" i="1" s="1"/>
  <c r="N27" i="1"/>
  <c r="Q27" i="1" s="1"/>
  <c r="N28" i="1"/>
  <c r="Q28" i="1" s="1"/>
  <c r="R28" i="1" s="1"/>
  <c r="N29" i="1"/>
  <c r="Q29" i="1" s="1"/>
  <c r="N30" i="1"/>
  <c r="Q30" i="1" s="1"/>
  <c r="N31" i="1"/>
  <c r="Q31" i="1" s="1"/>
  <c r="N32" i="1"/>
  <c r="Q32" i="1" s="1"/>
  <c r="R32" i="1" s="1"/>
  <c r="N33" i="1"/>
  <c r="Q33" i="1" s="1"/>
  <c r="N34" i="1"/>
  <c r="Q34" i="1" s="1"/>
  <c r="N35" i="1"/>
  <c r="Q35" i="1" s="1"/>
  <c r="N36" i="1"/>
  <c r="Q36" i="1" s="1"/>
  <c r="N37" i="1"/>
  <c r="Q37" i="1" s="1"/>
  <c r="N38" i="1"/>
  <c r="Q38" i="1" s="1"/>
  <c r="N39" i="1"/>
  <c r="Q39" i="1" s="1"/>
  <c r="R39" i="1" s="1"/>
  <c r="N40" i="1"/>
  <c r="Q40" i="1" s="1"/>
  <c r="N41" i="1"/>
  <c r="Q41" i="1" s="1"/>
  <c r="N42" i="1"/>
  <c r="Q42" i="1" s="1"/>
  <c r="N43" i="1"/>
  <c r="Q43" i="1" s="1"/>
  <c r="R43" i="1" s="1"/>
  <c r="N44" i="1"/>
  <c r="Q44" i="1" s="1"/>
  <c r="N45" i="1"/>
  <c r="Q45" i="1" s="1"/>
  <c r="N46" i="1"/>
  <c r="Q46" i="1" s="1"/>
  <c r="N47" i="1"/>
  <c r="Q47" i="1" s="1"/>
  <c r="R47" i="1" s="1"/>
  <c r="N48" i="1"/>
  <c r="Q48" i="1" s="1"/>
  <c r="N49" i="1"/>
  <c r="Q49" i="1" s="1"/>
  <c r="N50" i="1"/>
  <c r="Q50" i="1" s="1"/>
  <c r="N51" i="1"/>
  <c r="Q51" i="1" s="1"/>
  <c r="N52" i="1"/>
  <c r="Q52" i="1" s="1"/>
  <c r="N53" i="1"/>
  <c r="Q53" i="1" s="1"/>
  <c r="N54" i="1"/>
  <c r="Q54" i="1" s="1"/>
  <c r="N55" i="1"/>
  <c r="Q55" i="1" s="1"/>
  <c r="N56" i="1"/>
  <c r="Q56" i="1" s="1"/>
  <c r="R56" i="1" s="1"/>
  <c r="N57" i="1"/>
  <c r="Q57" i="1" s="1"/>
  <c r="N58" i="1"/>
  <c r="Q58" i="1" s="1"/>
  <c r="N59" i="1"/>
  <c r="Q59" i="1" s="1"/>
  <c r="R59" i="1" s="1"/>
  <c r="N60" i="1"/>
  <c r="Q60" i="1" s="1"/>
  <c r="R60" i="1" s="1"/>
  <c r="N61" i="1"/>
  <c r="Q61" i="1" s="1"/>
  <c r="N62" i="1"/>
  <c r="Q62" i="1" s="1"/>
  <c r="N63" i="1"/>
  <c r="Q63" i="1" s="1"/>
  <c r="R63" i="1" s="1"/>
  <c r="N64" i="1"/>
  <c r="Q64" i="1" s="1"/>
  <c r="R64" i="1" s="1"/>
  <c r="N65" i="1"/>
  <c r="Q65" i="1" s="1"/>
  <c r="N66" i="1"/>
  <c r="Q66" i="1" s="1"/>
  <c r="N67" i="1"/>
  <c r="Q67" i="1" s="1"/>
  <c r="R67" i="1" s="1"/>
  <c r="N68" i="1"/>
  <c r="Q68" i="1" s="1"/>
  <c r="N69" i="1"/>
  <c r="Q69" i="1" s="1"/>
  <c r="N70" i="1"/>
  <c r="Q70" i="1" s="1"/>
  <c r="N71" i="1"/>
  <c r="Q71" i="1" s="1"/>
  <c r="N72" i="1"/>
  <c r="Q72" i="1" s="1"/>
  <c r="R72" i="1" s="1"/>
  <c r="N73" i="1"/>
  <c r="Q73" i="1" s="1"/>
  <c r="N74" i="1"/>
  <c r="Q74" i="1" s="1"/>
  <c r="N75" i="1"/>
  <c r="Q75" i="1" s="1"/>
  <c r="R75" i="1" s="1"/>
  <c r="N76" i="1"/>
  <c r="Q76" i="1" s="1"/>
  <c r="R76" i="1" s="1"/>
  <c r="N77" i="1"/>
  <c r="Q77" i="1" s="1"/>
  <c r="N78" i="1"/>
  <c r="Q78" i="1" s="1"/>
  <c r="N79" i="1"/>
  <c r="Q79" i="1" s="1"/>
  <c r="R79" i="1" s="1"/>
  <c r="N80" i="1"/>
  <c r="Q80" i="1" s="1"/>
  <c r="N81" i="1"/>
  <c r="Q81" i="1" s="1"/>
  <c r="N82" i="1"/>
  <c r="Q82" i="1" s="1"/>
  <c r="N83" i="1"/>
  <c r="Q83" i="1" s="1"/>
  <c r="R83" i="1" s="1"/>
  <c r="N84" i="1"/>
  <c r="Q84" i="1" s="1"/>
  <c r="N85" i="1"/>
  <c r="Q85" i="1" s="1"/>
  <c r="N86" i="1"/>
  <c r="Q86" i="1" s="1"/>
  <c r="N87" i="1"/>
  <c r="Q87" i="1" s="1"/>
  <c r="N88" i="1"/>
  <c r="Q88" i="1" s="1"/>
  <c r="N89" i="1"/>
  <c r="Q89" i="1" s="1"/>
  <c r="N90" i="1"/>
  <c r="Q90" i="1" s="1"/>
  <c r="N91" i="1"/>
  <c r="Q91" i="1" s="1"/>
  <c r="N92" i="1"/>
  <c r="Q92" i="1" s="1"/>
  <c r="N93" i="1"/>
  <c r="Q93" i="1" s="1"/>
  <c r="N94" i="1"/>
  <c r="Q94" i="1" s="1"/>
  <c r="N95" i="1"/>
  <c r="Q95" i="1" s="1"/>
  <c r="R95" i="1" s="1"/>
  <c r="N96" i="1"/>
  <c r="Q96" i="1" s="1"/>
  <c r="N97" i="1"/>
  <c r="Q97" i="1" s="1"/>
  <c r="N98" i="1"/>
  <c r="Q98" i="1" s="1"/>
  <c r="N99" i="1"/>
  <c r="Q99" i="1" s="1"/>
  <c r="R99" i="1" s="1"/>
  <c r="N100" i="1"/>
  <c r="Q100" i="1" s="1"/>
  <c r="N101" i="1"/>
  <c r="Q101" i="1" s="1"/>
  <c r="N102" i="1"/>
  <c r="Q102" i="1" s="1"/>
  <c r="N103" i="1"/>
  <c r="Q103" i="1" s="1"/>
  <c r="R103" i="1" s="1"/>
  <c r="N104" i="1"/>
  <c r="Q104" i="1" s="1"/>
  <c r="R104" i="1" s="1"/>
  <c r="N105" i="1"/>
  <c r="Q105" i="1" s="1"/>
  <c r="N106" i="1"/>
  <c r="Q106" i="1" s="1"/>
  <c r="N107" i="1"/>
  <c r="Q107" i="1" s="1"/>
  <c r="N108" i="1"/>
  <c r="Q108" i="1" s="1"/>
  <c r="N109" i="1"/>
  <c r="Q109" i="1" s="1"/>
  <c r="N110" i="1"/>
  <c r="Q110" i="1" s="1"/>
  <c r="N111" i="1"/>
  <c r="Q111" i="1" s="1"/>
  <c r="N112" i="1"/>
  <c r="Q112" i="1" s="1"/>
  <c r="N113" i="1"/>
  <c r="Q113" i="1" s="1"/>
  <c r="N114" i="1"/>
  <c r="Q114" i="1" s="1"/>
  <c r="N115" i="1"/>
  <c r="Q115" i="1" s="1"/>
  <c r="N116" i="1"/>
  <c r="Q116" i="1" s="1"/>
  <c r="N117" i="1"/>
  <c r="Q117" i="1" s="1"/>
  <c r="N118" i="1"/>
  <c r="Q118" i="1" s="1"/>
  <c r="N119" i="1"/>
  <c r="Q119" i="1" s="1"/>
  <c r="R119" i="1" s="1"/>
  <c r="N120" i="1"/>
  <c r="Q120" i="1" s="1"/>
  <c r="R120" i="1" s="1"/>
  <c r="N121" i="1"/>
  <c r="Q121" i="1" s="1"/>
  <c r="N122" i="1"/>
  <c r="Q122" i="1" s="1"/>
  <c r="N123" i="1"/>
  <c r="Q123" i="1" s="1"/>
  <c r="R123" i="1" s="1"/>
  <c r="N124" i="1"/>
  <c r="Q124" i="1" s="1"/>
  <c r="R124" i="1" s="1"/>
  <c r="N125" i="1"/>
  <c r="Q125" i="1" s="1"/>
  <c r="N126" i="1"/>
  <c r="Q126" i="1" s="1"/>
  <c r="N127" i="1"/>
  <c r="Q127" i="1" s="1"/>
  <c r="R127" i="1" s="1"/>
  <c r="N128" i="1"/>
  <c r="Q128" i="1" s="1"/>
  <c r="R128" i="1" s="1"/>
  <c r="N129" i="1"/>
  <c r="Q129" i="1" s="1"/>
  <c r="N130" i="1"/>
  <c r="Q130" i="1" s="1"/>
  <c r="N131" i="1"/>
  <c r="Q131" i="1" s="1"/>
  <c r="R131" i="1" s="1"/>
  <c r="N132" i="1"/>
  <c r="Q132" i="1" s="1"/>
  <c r="N133" i="1"/>
  <c r="Q133" i="1" s="1"/>
  <c r="N134" i="1"/>
  <c r="Q134" i="1" s="1"/>
  <c r="N135" i="1"/>
  <c r="Q135" i="1" s="1"/>
  <c r="R135" i="1" s="1"/>
  <c r="N136" i="1"/>
  <c r="Q136" i="1" s="1"/>
  <c r="N137" i="1"/>
  <c r="Q137" i="1" s="1"/>
  <c r="N138" i="1"/>
  <c r="Q138" i="1" s="1"/>
  <c r="N139" i="1"/>
  <c r="Q139" i="1" s="1"/>
  <c r="R139" i="1" s="1"/>
  <c r="N140" i="1"/>
  <c r="Q140" i="1" s="1"/>
  <c r="N141" i="1"/>
  <c r="Q141" i="1" s="1"/>
  <c r="N142" i="1"/>
  <c r="Q142" i="1" s="1"/>
  <c r="N143" i="1"/>
  <c r="Q143" i="1" s="1"/>
  <c r="N144" i="1"/>
  <c r="Q144" i="1" s="1"/>
  <c r="R144" i="1" s="1"/>
  <c r="N145" i="1"/>
  <c r="Q145" i="1" s="1"/>
  <c r="N146" i="1"/>
  <c r="Q146" i="1" s="1"/>
  <c r="N147" i="1"/>
  <c r="Q147" i="1" s="1"/>
  <c r="N148" i="1"/>
  <c r="Q148" i="1" s="1"/>
  <c r="N149" i="1"/>
  <c r="Q149" i="1" s="1"/>
  <c r="N150" i="1"/>
  <c r="Q150" i="1" s="1"/>
  <c r="N151" i="1"/>
  <c r="Q151" i="1" s="1"/>
  <c r="N152" i="1"/>
  <c r="Q152" i="1" s="1"/>
  <c r="R152" i="1" s="1"/>
  <c r="N153" i="1"/>
  <c r="Q153" i="1" s="1"/>
  <c r="N154" i="1"/>
  <c r="Q154" i="1" s="1"/>
  <c r="N155" i="1"/>
  <c r="Q155" i="1" s="1"/>
  <c r="N156" i="1"/>
  <c r="Q156" i="1" s="1"/>
  <c r="R156" i="1" s="1"/>
  <c r="N157" i="1"/>
  <c r="Q157" i="1" s="1"/>
  <c r="N158" i="1"/>
  <c r="Q158" i="1" s="1"/>
  <c r="N159" i="1"/>
  <c r="Q159" i="1" s="1"/>
  <c r="N160" i="1"/>
  <c r="Q160" i="1" s="1"/>
  <c r="R160" i="1" s="1"/>
  <c r="N161" i="1"/>
  <c r="Q161" i="1" s="1"/>
  <c r="N162" i="1"/>
  <c r="Q162" i="1" s="1"/>
  <c r="N163" i="1"/>
  <c r="Q163" i="1" s="1"/>
  <c r="N164" i="1"/>
  <c r="Q164" i="1" s="1"/>
  <c r="R164" i="1" s="1"/>
  <c r="N165" i="1"/>
  <c r="Q165" i="1" s="1"/>
  <c r="N166" i="1"/>
  <c r="Q166" i="1" s="1"/>
  <c r="N167" i="1"/>
  <c r="Q167" i="1" s="1"/>
  <c r="R167" i="1" s="1"/>
  <c r="N168" i="1"/>
  <c r="Q168" i="1" s="1"/>
  <c r="N169" i="1"/>
  <c r="Q169" i="1" s="1"/>
  <c r="N170" i="1"/>
  <c r="Q170" i="1" s="1"/>
  <c r="N171" i="1"/>
  <c r="Q171" i="1" s="1"/>
  <c r="R171" i="1" s="1"/>
  <c r="N172" i="1"/>
  <c r="Q172" i="1" s="1"/>
  <c r="N173" i="1"/>
  <c r="Q173" i="1" s="1"/>
  <c r="N174" i="1"/>
  <c r="Q174" i="1" s="1"/>
  <c r="N175" i="1"/>
  <c r="Q175" i="1" s="1"/>
  <c r="R175" i="1" s="1"/>
  <c r="N176" i="1"/>
  <c r="Q176" i="1" s="1"/>
  <c r="N177" i="1"/>
  <c r="Q177" i="1" s="1"/>
  <c r="N178" i="1"/>
  <c r="Q178" i="1" s="1"/>
  <c r="N179" i="1"/>
  <c r="Q179" i="1" s="1"/>
  <c r="N180" i="1"/>
  <c r="Q180" i="1" s="1"/>
  <c r="R180" i="1" s="1"/>
  <c r="N181" i="1"/>
  <c r="Q181" i="1" s="1"/>
  <c r="N182" i="1"/>
  <c r="Q182" i="1" s="1"/>
  <c r="N183" i="1"/>
  <c r="Q183" i="1" s="1"/>
  <c r="N184" i="1"/>
  <c r="Q184" i="1" s="1"/>
  <c r="R184" i="1" s="1"/>
  <c r="N185" i="1"/>
  <c r="Q185" i="1" s="1"/>
  <c r="N186" i="1"/>
  <c r="Q186" i="1" s="1"/>
  <c r="N187" i="1"/>
  <c r="Q187" i="1" s="1"/>
  <c r="N188" i="1"/>
  <c r="Q188" i="1" s="1"/>
  <c r="R188" i="1" s="1"/>
  <c r="N189" i="1"/>
  <c r="Q189" i="1" s="1"/>
  <c r="N190" i="1"/>
  <c r="Q190" i="1" s="1"/>
  <c r="N191" i="1"/>
  <c r="Q191" i="1" s="1"/>
  <c r="N192" i="1"/>
  <c r="Q192" i="1" s="1"/>
  <c r="N193" i="1"/>
  <c r="Q193" i="1" s="1"/>
  <c r="N194" i="1"/>
  <c r="Q194" i="1" s="1"/>
  <c r="N195" i="1"/>
  <c r="Q195" i="1" s="1"/>
  <c r="R195" i="1" s="1"/>
  <c r="N196" i="1"/>
  <c r="Q196" i="1" s="1"/>
  <c r="N197" i="1"/>
  <c r="Q197" i="1" s="1"/>
  <c r="N198" i="1"/>
  <c r="Q198" i="1" s="1"/>
  <c r="N199" i="1"/>
  <c r="Q199" i="1" s="1"/>
  <c r="R199" i="1" s="1"/>
  <c r="N200" i="1"/>
  <c r="Q200" i="1" s="1"/>
  <c r="N201" i="1"/>
  <c r="Q201" i="1" s="1"/>
  <c r="N202" i="1"/>
  <c r="Q202" i="1" s="1"/>
  <c r="N203" i="1"/>
  <c r="Q203" i="1" s="1"/>
  <c r="N204" i="1"/>
  <c r="Q204" i="1" s="1"/>
  <c r="N205" i="1"/>
  <c r="Q205" i="1" s="1"/>
  <c r="N206" i="1"/>
  <c r="Q206" i="1" s="1"/>
  <c r="N207" i="1"/>
  <c r="Q207" i="1" s="1"/>
  <c r="N208" i="1"/>
  <c r="Q208" i="1" s="1"/>
  <c r="N209" i="1"/>
  <c r="Q209" i="1" s="1"/>
  <c r="N210" i="1"/>
  <c r="Q210" i="1" s="1"/>
  <c r="N211" i="1"/>
  <c r="Q211" i="1" s="1"/>
  <c r="R211" i="1" s="1"/>
  <c r="N212" i="1"/>
  <c r="Q212" i="1" s="1"/>
  <c r="N213" i="1"/>
  <c r="Q213" i="1" s="1"/>
  <c r="N214" i="1"/>
  <c r="Q214" i="1" s="1"/>
  <c r="N215" i="1"/>
  <c r="Q215" i="1" s="1"/>
  <c r="N216" i="1"/>
  <c r="Q216" i="1" s="1"/>
  <c r="R216" i="1" s="1"/>
  <c r="N217" i="1"/>
  <c r="Q217" i="1" s="1"/>
  <c r="N218" i="1"/>
  <c r="Q218" i="1" s="1"/>
  <c r="N219" i="1"/>
  <c r="Q219" i="1" s="1"/>
  <c r="R219" i="1" s="1"/>
  <c r="N220" i="1"/>
  <c r="Q220" i="1" s="1"/>
  <c r="R220" i="1" s="1"/>
  <c r="N221" i="1"/>
  <c r="Q221" i="1" s="1"/>
  <c r="N222" i="1"/>
  <c r="Q222" i="1" s="1"/>
  <c r="N223" i="1"/>
  <c r="Q223" i="1" s="1"/>
  <c r="R223" i="1" s="1"/>
  <c r="N224" i="1"/>
  <c r="Q224" i="1" s="1"/>
  <c r="N225" i="1"/>
  <c r="Q225" i="1" s="1"/>
  <c r="N226" i="1"/>
  <c r="Q226" i="1" s="1"/>
  <c r="N227" i="1"/>
  <c r="Q227" i="1" s="1"/>
  <c r="R227" i="1" s="1"/>
  <c r="N228" i="1"/>
  <c r="Q228" i="1" s="1"/>
  <c r="N229" i="1"/>
  <c r="Q229" i="1" s="1"/>
  <c r="N230" i="1"/>
  <c r="Q230" i="1" s="1"/>
  <c r="N231" i="1"/>
  <c r="Q231" i="1" s="1"/>
  <c r="R231" i="1" s="1"/>
  <c r="N232" i="1"/>
  <c r="Q232" i="1" s="1"/>
  <c r="N233" i="1"/>
  <c r="Q233" i="1" s="1"/>
  <c r="N234" i="1"/>
  <c r="Q234" i="1" s="1"/>
  <c r="N235" i="1"/>
  <c r="Q235" i="1" s="1"/>
  <c r="N236" i="1"/>
  <c r="Q236" i="1" s="1"/>
  <c r="R236" i="1" s="1"/>
  <c r="N237" i="1"/>
  <c r="Q237" i="1" s="1"/>
  <c r="N238" i="1"/>
  <c r="Q238" i="1" s="1"/>
  <c r="N239" i="1"/>
  <c r="Q239" i="1" s="1"/>
  <c r="N240" i="1"/>
  <c r="Q240" i="1" s="1"/>
  <c r="N241" i="1"/>
  <c r="Q241" i="1" s="1"/>
  <c r="N242" i="1"/>
  <c r="Q242" i="1" s="1"/>
  <c r="N243" i="1"/>
  <c r="Q243" i="1" s="1"/>
  <c r="N244" i="1"/>
  <c r="Q244" i="1" s="1"/>
  <c r="N245" i="1"/>
  <c r="Q245" i="1" s="1"/>
  <c r="N246" i="1"/>
  <c r="Q246" i="1" s="1"/>
  <c r="N247" i="1"/>
  <c r="Q247" i="1" s="1"/>
  <c r="R247" i="1" s="1"/>
  <c r="N248" i="1"/>
  <c r="Q248" i="1" s="1"/>
  <c r="N249" i="1"/>
  <c r="Q249" i="1" s="1"/>
  <c r="N250" i="1"/>
  <c r="Q250" i="1" s="1"/>
  <c r="N251" i="1"/>
  <c r="Q251" i="1" s="1"/>
  <c r="R251" i="1" s="1"/>
  <c r="N252" i="1"/>
  <c r="Q252" i="1" s="1"/>
  <c r="N253" i="1"/>
  <c r="Q253" i="1" s="1"/>
  <c r="N254" i="1"/>
  <c r="Q254" i="1" s="1"/>
  <c r="N255" i="1"/>
  <c r="Q255" i="1" s="1"/>
  <c r="R255" i="1" s="1"/>
  <c r="N256" i="1"/>
  <c r="Q256" i="1" s="1"/>
  <c r="N257" i="1"/>
  <c r="Q257" i="1" s="1"/>
  <c r="N258" i="1"/>
  <c r="Q258" i="1" s="1"/>
  <c r="N259" i="1"/>
  <c r="Q259" i="1" s="1"/>
  <c r="R259" i="1" s="1"/>
  <c r="N260" i="1"/>
  <c r="Q260" i="1" s="1"/>
  <c r="N261" i="1"/>
  <c r="Q261" i="1" s="1"/>
  <c r="N262" i="1"/>
  <c r="Q262" i="1" s="1"/>
  <c r="N263" i="1"/>
  <c r="Q263" i="1" s="1"/>
  <c r="N264" i="1"/>
  <c r="Q264" i="1" s="1"/>
  <c r="N265" i="1"/>
  <c r="Q265" i="1" s="1"/>
  <c r="N266" i="1"/>
  <c r="Q266" i="1" s="1"/>
  <c r="N267" i="1"/>
  <c r="Q267" i="1" s="1"/>
  <c r="N268" i="1"/>
  <c r="Q268" i="1" s="1"/>
  <c r="N269" i="1"/>
  <c r="Q269" i="1" s="1"/>
  <c r="N270" i="1"/>
  <c r="Q270" i="1" s="1"/>
  <c r="N271" i="1"/>
  <c r="Q271" i="1" s="1"/>
  <c r="N272" i="1"/>
  <c r="Q272" i="1" s="1"/>
  <c r="R272" i="1" s="1"/>
  <c r="N273" i="1"/>
  <c r="Q273" i="1" s="1"/>
  <c r="N274" i="1"/>
  <c r="Q274" i="1" s="1"/>
  <c r="N275" i="1"/>
  <c r="Q275" i="1" s="1"/>
  <c r="R275" i="1" s="1"/>
  <c r="N276" i="1"/>
  <c r="Q276" i="1" s="1"/>
  <c r="N277" i="1"/>
  <c r="Q277" i="1" s="1"/>
  <c r="N278" i="1"/>
  <c r="Q278" i="1" s="1"/>
  <c r="N279" i="1"/>
  <c r="Q279" i="1" s="1"/>
  <c r="N280" i="1"/>
  <c r="Q280" i="1" s="1"/>
  <c r="N281" i="1"/>
  <c r="Q281" i="1" s="1"/>
  <c r="N282" i="1"/>
  <c r="Q282" i="1" s="1"/>
  <c r="N283" i="1"/>
  <c r="Q283" i="1" s="1"/>
  <c r="N284" i="1"/>
  <c r="Q284" i="1" s="1"/>
  <c r="R284" i="1" s="1"/>
  <c r="N285" i="1"/>
  <c r="Q285" i="1" s="1"/>
  <c r="N286" i="1"/>
  <c r="Q286" i="1" s="1"/>
  <c r="N287" i="1"/>
  <c r="Q287" i="1" s="1"/>
  <c r="N288" i="1"/>
  <c r="Q288" i="1" s="1"/>
  <c r="N289" i="1"/>
  <c r="Q289" i="1" s="1"/>
  <c r="N290" i="1"/>
  <c r="Q290" i="1" s="1"/>
  <c r="N291" i="1"/>
  <c r="Q291" i="1" s="1"/>
  <c r="N292" i="1"/>
  <c r="Q292" i="1" s="1"/>
  <c r="N293" i="1"/>
  <c r="Q293" i="1" s="1"/>
  <c r="N294" i="1"/>
  <c r="Q294" i="1" s="1"/>
  <c r="N295" i="1"/>
  <c r="Q295" i="1" s="1"/>
  <c r="N296" i="1"/>
  <c r="Q296" i="1" s="1"/>
  <c r="N297" i="1"/>
  <c r="Q297" i="1" s="1"/>
  <c r="N298" i="1"/>
  <c r="Q298" i="1" s="1"/>
  <c r="N299" i="1"/>
  <c r="Q299" i="1" s="1"/>
  <c r="N300" i="1"/>
  <c r="Q300" i="1" s="1"/>
  <c r="N301" i="1"/>
  <c r="Q301" i="1" s="1"/>
  <c r="N302" i="1"/>
  <c r="Q302" i="1" s="1"/>
  <c r="N303" i="1"/>
  <c r="Q303" i="1" s="1"/>
  <c r="N304" i="1"/>
  <c r="Q304" i="1" s="1"/>
  <c r="N305" i="1"/>
  <c r="Q305" i="1" s="1"/>
  <c r="N306" i="1"/>
  <c r="Q306" i="1" s="1"/>
  <c r="N307" i="1"/>
  <c r="Q307" i="1" s="1"/>
  <c r="N308" i="1"/>
  <c r="Q308" i="1" s="1"/>
  <c r="N309" i="1"/>
  <c r="Q309" i="1" s="1"/>
  <c r="N310" i="1"/>
  <c r="Q310" i="1" s="1"/>
  <c r="N311" i="1"/>
  <c r="Q311" i="1" s="1"/>
  <c r="N312" i="1"/>
  <c r="Q312" i="1" s="1"/>
  <c r="R312" i="1" s="1"/>
  <c r="N313" i="1"/>
  <c r="Q313" i="1" s="1"/>
  <c r="N314" i="1"/>
  <c r="Q314" i="1" s="1"/>
  <c r="N315" i="1"/>
  <c r="Q315" i="1" s="1"/>
  <c r="N316" i="1"/>
  <c r="Q316" i="1" s="1"/>
  <c r="R316" i="1" s="1"/>
  <c r="N317" i="1"/>
  <c r="Q317" i="1" s="1"/>
  <c r="N318" i="1"/>
  <c r="Q318" i="1" s="1"/>
  <c r="N319" i="1"/>
  <c r="Q319" i="1" s="1"/>
  <c r="N320" i="1"/>
  <c r="Q320" i="1" s="1"/>
  <c r="N321" i="1"/>
  <c r="Q321" i="1" s="1"/>
  <c r="N322" i="1"/>
  <c r="Q322" i="1" s="1"/>
  <c r="N323" i="1"/>
  <c r="Q323" i="1" s="1"/>
  <c r="N324" i="1"/>
  <c r="Q324" i="1" s="1"/>
  <c r="N325" i="1"/>
  <c r="Q325" i="1" s="1"/>
  <c r="N326" i="1"/>
  <c r="Q326" i="1" s="1"/>
  <c r="N327" i="1"/>
  <c r="Q327" i="1" s="1"/>
  <c r="N328" i="1"/>
  <c r="Q328" i="1" s="1"/>
  <c r="N329" i="1"/>
  <c r="Q329" i="1" s="1"/>
  <c r="N330" i="1"/>
  <c r="Q330" i="1" s="1"/>
  <c r="N331" i="1"/>
  <c r="Q331" i="1" s="1"/>
  <c r="N332" i="1"/>
  <c r="Q332" i="1" s="1"/>
  <c r="N333" i="1"/>
  <c r="Q333" i="1" s="1"/>
  <c r="N334" i="1"/>
  <c r="Q334" i="1" s="1"/>
  <c r="N335" i="1"/>
  <c r="Q335" i="1" s="1"/>
  <c r="N336" i="1"/>
  <c r="Q336" i="1" s="1"/>
  <c r="N337" i="1"/>
  <c r="Q337" i="1" s="1"/>
  <c r="N338" i="1"/>
  <c r="Q338" i="1" s="1"/>
  <c r="N339" i="1"/>
  <c r="Q339" i="1" s="1"/>
  <c r="N340" i="1"/>
  <c r="Q340" i="1" s="1"/>
  <c r="R340" i="1" s="1"/>
  <c r="N341" i="1"/>
  <c r="Q341" i="1" s="1"/>
  <c r="N342" i="1"/>
  <c r="Q342" i="1" s="1"/>
  <c r="N343" i="1"/>
  <c r="Q343" i="1" s="1"/>
  <c r="N344" i="1"/>
  <c r="Q344" i="1" s="1"/>
  <c r="N345" i="1"/>
  <c r="Q345" i="1" s="1"/>
  <c r="N346" i="1"/>
  <c r="Q346" i="1" s="1"/>
  <c r="N347" i="1"/>
  <c r="Q347" i="1" s="1"/>
  <c r="N348" i="1"/>
  <c r="Q348" i="1" s="1"/>
  <c r="R348" i="1" s="1"/>
  <c r="N349" i="1"/>
  <c r="Q349" i="1" s="1"/>
  <c r="N350" i="1"/>
  <c r="Q350" i="1" s="1"/>
  <c r="N351" i="1"/>
  <c r="Q351" i="1" s="1"/>
  <c r="N352" i="1"/>
  <c r="Q352" i="1" s="1"/>
  <c r="N353" i="1"/>
  <c r="Q353" i="1" s="1"/>
  <c r="N354" i="1"/>
  <c r="Q354" i="1" s="1"/>
  <c r="N355" i="1"/>
  <c r="Q355" i="1" s="1"/>
  <c r="N356" i="1"/>
  <c r="Q356" i="1" s="1"/>
  <c r="N357" i="1"/>
  <c r="Q357" i="1" s="1"/>
  <c r="N358" i="1"/>
  <c r="Q358" i="1" s="1"/>
  <c r="N359" i="1"/>
  <c r="Q359" i="1" s="1"/>
  <c r="N360" i="1"/>
  <c r="Q360" i="1" s="1"/>
  <c r="N361" i="1"/>
  <c r="Q361" i="1" s="1"/>
  <c r="N362" i="1"/>
  <c r="Q362" i="1" s="1"/>
  <c r="N363" i="1"/>
  <c r="Q363" i="1" s="1"/>
  <c r="N364" i="1"/>
  <c r="Q364" i="1" s="1"/>
  <c r="N365" i="1"/>
  <c r="Q365" i="1" s="1"/>
  <c r="N366" i="1"/>
  <c r="Q366" i="1" s="1"/>
  <c r="N367" i="1"/>
  <c r="Q367" i="1" s="1"/>
  <c r="N368" i="1"/>
  <c r="Q368" i="1" s="1"/>
  <c r="R368" i="1" s="1"/>
  <c r="N369" i="1"/>
  <c r="Q369" i="1" s="1"/>
  <c r="N370" i="1"/>
  <c r="Q370" i="1" s="1"/>
  <c r="N371" i="1"/>
  <c r="Q371" i="1" s="1"/>
  <c r="N372" i="1"/>
  <c r="Q372" i="1" s="1"/>
  <c r="N373" i="1"/>
  <c r="Q373" i="1" s="1"/>
  <c r="N374" i="1"/>
  <c r="Q374" i="1" s="1"/>
  <c r="N375" i="1"/>
  <c r="Q375" i="1" s="1"/>
  <c r="N376" i="1"/>
  <c r="Q376" i="1" s="1"/>
  <c r="R376" i="1" s="1"/>
  <c r="N377" i="1"/>
  <c r="Q377" i="1" s="1"/>
  <c r="N378" i="1"/>
  <c r="Q378" i="1" s="1"/>
  <c r="N379" i="1"/>
  <c r="Q379" i="1" s="1"/>
  <c r="N380" i="1"/>
  <c r="Q380" i="1" s="1"/>
  <c r="R380" i="1" s="1"/>
  <c r="N381" i="1"/>
  <c r="Q381" i="1" s="1"/>
  <c r="N382" i="1"/>
  <c r="Q382" i="1" s="1"/>
  <c r="N383" i="1"/>
  <c r="Q383" i="1" s="1"/>
  <c r="N384" i="1"/>
  <c r="Q384" i="1" s="1"/>
  <c r="R384" i="1" s="1"/>
  <c r="N385" i="1"/>
  <c r="Q385" i="1" s="1"/>
  <c r="N386" i="1"/>
  <c r="Q386" i="1" s="1"/>
  <c r="N387" i="1"/>
  <c r="Q387" i="1" s="1"/>
  <c r="N388" i="1"/>
  <c r="Q388" i="1" s="1"/>
  <c r="N389" i="1"/>
  <c r="Q389" i="1" s="1"/>
  <c r="N390" i="1"/>
  <c r="Q390" i="1" s="1"/>
  <c r="N391" i="1"/>
  <c r="Q391" i="1" s="1"/>
  <c r="N392" i="1"/>
  <c r="Q392" i="1" s="1"/>
  <c r="N393" i="1"/>
  <c r="Q393" i="1" s="1"/>
  <c r="N394" i="1"/>
  <c r="Q394" i="1" s="1"/>
  <c r="N395" i="1"/>
  <c r="Q395" i="1" s="1"/>
  <c r="N396" i="1"/>
  <c r="Q396" i="1" s="1"/>
  <c r="R396" i="1" s="1"/>
  <c r="N397" i="1"/>
  <c r="Q397" i="1" s="1"/>
  <c r="N398" i="1"/>
  <c r="Q398" i="1" s="1"/>
  <c r="N399" i="1"/>
  <c r="Q399" i="1" s="1"/>
  <c r="N400" i="1"/>
  <c r="Q400" i="1" s="1"/>
  <c r="R400" i="1" s="1"/>
  <c r="N401" i="1"/>
  <c r="Q401" i="1" s="1"/>
  <c r="N402" i="1"/>
  <c r="Q402" i="1" s="1"/>
  <c r="N403" i="1"/>
  <c r="Q403" i="1" s="1"/>
  <c r="N404" i="1"/>
  <c r="Q404" i="1" s="1"/>
  <c r="R404" i="1" s="1"/>
  <c r="N405" i="1"/>
  <c r="Q405" i="1" s="1"/>
  <c r="N406" i="1"/>
  <c r="Q406" i="1" s="1"/>
  <c r="N407" i="1"/>
  <c r="Q407" i="1" s="1"/>
  <c r="N408" i="1"/>
  <c r="Q408" i="1" s="1"/>
  <c r="R408" i="1" s="1"/>
  <c r="N409" i="1"/>
  <c r="Q409" i="1" s="1"/>
  <c r="N410" i="1"/>
  <c r="Q410" i="1" s="1"/>
  <c r="N411" i="1"/>
  <c r="Q411" i="1" s="1"/>
  <c r="N412" i="1"/>
  <c r="Q412" i="1" s="1"/>
  <c r="N413" i="1"/>
  <c r="Q413" i="1" s="1"/>
  <c r="N414" i="1"/>
  <c r="Q414" i="1" s="1"/>
  <c r="N415" i="1"/>
  <c r="Q415" i="1" s="1"/>
  <c r="N416" i="1"/>
  <c r="Q416" i="1" s="1"/>
  <c r="N417" i="1"/>
  <c r="Q417" i="1" s="1"/>
  <c r="N418" i="1"/>
  <c r="Q418" i="1" s="1"/>
  <c r="N419" i="1"/>
  <c r="Q419" i="1" s="1"/>
  <c r="N420" i="1"/>
  <c r="Q420" i="1" s="1"/>
  <c r="N421" i="1"/>
  <c r="Q421" i="1" s="1"/>
  <c r="N422" i="1"/>
  <c r="Q422" i="1" s="1"/>
  <c r="N423" i="1"/>
  <c r="Q423" i="1" s="1"/>
  <c r="N424" i="1"/>
  <c r="Q424" i="1" s="1"/>
  <c r="R424" i="1" s="1"/>
  <c r="N425" i="1"/>
  <c r="Q425" i="1" s="1"/>
  <c r="N426" i="1"/>
  <c r="Q426" i="1" s="1"/>
  <c r="N427" i="1"/>
  <c r="Q427" i="1" s="1"/>
  <c r="N428" i="1"/>
  <c r="Q428" i="1" s="1"/>
  <c r="N429" i="1"/>
  <c r="Q429" i="1" s="1"/>
  <c r="N430" i="1"/>
  <c r="Q430" i="1" s="1"/>
  <c r="N431" i="1"/>
  <c r="Q431" i="1" s="1"/>
  <c r="N432" i="1"/>
  <c r="Q432" i="1" s="1"/>
  <c r="N433" i="1"/>
  <c r="Q433" i="1" s="1"/>
  <c r="N434" i="1"/>
  <c r="Q434" i="1" s="1"/>
  <c r="N435" i="1"/>
  <c r="Q435" i="1" s="1"/>
  <c r="N436" i="1"/>
  <c r="Q436" i="1" s="1"/>
  <c r="N437" i="1"/>
  <c r="Q437" i="1" s="1"/>
  <c r="N438" i="1"/>
  <c r="Q438" i="1" s="1"/>
  <c r="N439" i="1"/>
  <c r="Q439" i="1" s="1"/>
  <c r="N440" i="1"/>
  <c r="Q440" i="1" s="1"/>
  <c r="N441" i="1"/>
  <c r="Q441" i="1" s="1"/>
  <c r="N442" i="1"/>
  <c r="Q442" i="1" s="1"/>
  <c r="N443" i="1"/>
  <c r="Q443" i="1" s="1"/>
  <c r="N444" i="1"/>
  <c r="Q444" i="1" s="1"/>
  <c r="R444" i="1" s="1"/>
  <c r="N445" i="1"/>
  <c r="Q445" i="1" s="1"/>
  <c r="N446" i="1"/>
  <c r="Q446" i="1" s="1"/>
  <c r="N447" i="1"/>
  <c r="Q447" i="1" s="1"/>
  <c r="N448" i="1"/>
  <c r="Q448" i="1" s="1"/>
  <c r="R448" i="1" s="1"/>
  <c r="N449" i="1"/>
  <c r="Q449" i="1" s="1"/>
  <c r="N450" i="1"/>
  <c r="Q450" i="1" s="1"/>
  <c r="N451" i="1"/>
  <c r="Q451" i="1" s="1"/>
  <c r="N452" i="1"/>
  <c r="Q452" i="1" s="1"/>
  <c r="N453" i="1"/>
  <c r="Q453" i="1" s="1"/>
  <c r="N454" i="1"/>
  <c r="Q454" i="1" s="1"/>
  <c r="N455" i="1"/>
  <c r="Q455" i="1" s="1"/>
  <c r="N456" i="1"/>
  <c r="Q456" i="1" s="1"/>
  <c r="N457" i="1"/>
  <c r="Q457" i="1" s="1"/>
  <c r="N458" i="1"/>
  <c r="Q458" i="1" s="1"/>
  <c r="N459" i="1"/>
  <c r="Q459" i="1" s="1"/>
  <c r="N460" i="1"/>
  <c r="Q460" i="1" s="1"/>
  <c r="R460" i="1" s="1"/>
  <c r="N461" i="1"/>
  <c r="Q461" i="1" s="1"/>
  <c r="N462" i="1"/>
  <c r="Q462" i="1" s="1"/>
  <c r="N463" i="1"/>
  <c r="Q463" i="1" s="1"/>
  <c r="N464" i="1"/>
  <c r="Q464" i="1" s="1"/>
  <c r="N465" i="1"/>
  <c r="Q465" i="1" s="1"/>
  <c r="N466" i="1"/>
  <c r="Q466" i="1" s="1"/>
  <c r="N467" i="1"/>
  <c r="Q467" i="1" s="1"/>
  <c r="N468" i="1"/>
  <c r="Q468" i="1" s="1"/>
  <c r="N469" i="1"/>
  <c r="Q469" i="1" s="1"/>
  <c r="N470" i="1"/>
  <c r="Q470" i="1" s="1"/>
  <c r="N471" i="1"/>
  <c r="Q471" i="1" s="1"/>
  <c r="N472" i="1"/>
  <c r="Q472" i="1" s="1"/>
  <c r="N473" i="1"/>
  <c r="Q473" i="1" s="1"/>
  <c r="N474" i="1"/>
  <c r="Q474" i="1" s="1"/>
  <c r="N475" i="1"/>
  <c r="Q475" i="1" s="1"/>
  <c r="N476" i="1"/>
  <c r="Q476" i="1" s="1"/>
  <c r="R476" i="1" s="1"/>
  <c r="N477" i="1"/>
  <c r="Q477" i="1" s="1"/>
  <c r="N478" i="1"/>
  <c r="Q478" i="1" s="1"/>
  <c r="N479" i="1"/>
  <c r="Q479" i="1" s="1"/>
  <c r="N480" i="1"/>
  <c r="Q480" i="1" s="1"/>
  <c r="R480" i="1" s="1"/>
  <c r="N481" i="1"/>
  <c r="Q481" i="1" s="1"/>
  <c r="N482" i="1"/>
  <c r="Q482" i="1" s="1"/>
  <c r="N483" i="1"/>
  <c r="Q483" i="1" s="1"/>
  <c r="N484" i="1"/>
  <c r="Q484" i="1" s="1"/>
  <c r="N485" i="1"/>
  <c r="Q485" i="1" s="1"/>
  <c r="R485" i="1" s="1"/>
  <c r="N486" i="1"/>
  <c r="Q486" i="1" s="1"/>
  <c r="N487" i="1"/>
  <c r="Q487" i="1" s="1"/>
  <c r="N488" i="1"/>
  <c r="Q488" i="1" s="1"/>
  <c r="N489" i="1"/>
  <c r="Q489" i="1" s="1"/>
  <c r="N490" i="1"/>
  <c r="Q490" i="1" s="1"/>
  <c r="N491" i="1"/>
  <c r="Q491" i="1" s="1"/>
  <c r="N492" i="1"/>
  <c r="Q492" i="1" s="1"/>
  <c r="R492" i="1" s="1"/>
  <c r="N493" i="1"/>
  <c r="Q493" i="1" s="1"/>
  <c r="N494" i="1"/>
  <c r="Q494" i="1" s="1"/>
  <c r="N495" i="1"/>
  <c r="Q495" i="1" s="1"/>
  <c r="N496" i="1"/>
  <c r="Q496" i="1" s="1"/>
  <c r="N497" i="1"/>
  <c r="Q497" i="1" s="1"/>
  <c r="R497" i="1" s="1"/>
  <c r="N498" i="1"/>
  <c r="Q498" i="1" s="1"/>
  <c r="N499" i="1"/>
  <c r="Q499" i="1" s="1"/>
  <c r="N500" i="1"/>
  <c r="Q500" i="1" s="1"/>
  <c r="N501" i="1"/>
  <c r="Q501" i="1" s="1"/>
  <c r="R501" i="1" s="1"/>
  <c r="N502" i="1"/>
  <c r="Q502" i="1" s="1"/>
  <c r="N503" i="1"/>
  <c r="Q503" i="1" s="1"/>
  <c r="N4" i="1"/>
  <c r="Q4" i="1" s="1"/>
  <c r="R4" i="1" s="1"/>
  <c r="U502" i="1" l="1"/>
  <c r="K230" i="1"/>
  <c r="K198" i="1"/>
  <c r="R345" i="1"/>
  <c r="R321" i="1"/>
  <c r="R313" i="1"/>
  <c r="R305" i="1"/>
  <c r="R301" i="1"/>
  <c r="R293" i="1"/>
  <c r="R273" i="1"/>
  <c r="K489" i="1"/>
  <c r="K481" i="1"/>
  <c r="K473" i="1"/>
  <c r="K465" i="1"/>
  <c r="K433" i="1"/>
  <c r="K425" i="1"/>
  <c r="K417" i="1"/>
  <c r="K409" i="1"/>
  <c r="U498" i="1"/>
  <c r="R465" i="1"/>
  <c r="R453" i="1"/>
  <c r="R437" i="1"/>
  <c r="R433" i="1"/>
  <c r="R429" i="1"/>
  <c r="R401" i="1"/>
  <c r="R393" i="1"/>
  <c r="R377" i="1"/>
  <c r="R369" i="1"/>
  <c r="R365" i="1"/>
  <c r="R361" i="1"/>
  <c r="R357" i="1"/>
  <c r="K497" i="1"/>
  <c r="K449" i="1"/>
  <c r="K441" i="1"/>
  <c r="K393" i="1"/>
  <c r="K385" i="1"/>
  <c r="K377" i="1"/>
  <c r="K369" i="1"/>
  <c r="K361" i="1"/>
  <c r="K353" i="1"/>
  <c r="K141" i="1"/>
  <c r="K125" i="1"/>
  <c r="K77" i="1"/>
  <c r="K61" i="1"/>
  <c r="K37" i="1"/>
  <c r="K308" i="1"/>
  <c r="K276" i="1"/>
  <c r="K244" i="1"/>
  <c r="K212" i="1"/>
  <c r="K204" i="1"/>
  <c r="K200" i="1"/>
  <c r="K196" i="1"/>
  <c r="K188" i="1"/>
  <c r="K184" i="1"/>
  <c r="K180" i="1"/>
  <c r="K435" i="1"/>
  <c r="K371" i="1"/>
  <c r="K107" i="1"/>
  <c r="K91" i="1"/>
  <c r="K67" i="1"/>
  <c r="K47" i="1"/>
  <c r="K39" i="1"/>
  <c r="U494" i="1"/>
  <c r="U486" i="1"/>
  <c r="U478" i="1"/>
  <c r="U466" i="1"/>
  <c r="U458" i="1"/>
  <c r="U450" i="1"/>
  <c r="U438" i="1"/>
  <c r="U430" i="1"/>
  <c r="U422" i="1"/>
  <c r="U414" i="1"/>
  <c r="U406" i="1"/>
  <c r="U398" i="1"/>
  <c r="U390" i="1"/>
  <c r="U378" i="1"/>
  <c r="U370" i="1"/>
  <c r="U358" i="1"/>
  <c r="U350" i="1"/>
  <c r="U342" i="1"/>
  <c r="U334" i="1"/>
  <c r="U326" i="1"/>
  <c r="U318" i="1"/>
  <c r="U310" i="1"/>
  <c r="U298" i="1"/>
  <c r="U294" i="1"/>
  <c r="K294" i="1"/>
  <c r="U286" i="1"/>
  <c r="U278" i="1"/>
  <c r="U270" i="1"/>
  <c r="U258" i="1"/>
  <c r="U250" i="1"/>
  <c r="U141" i="1"/>
  <c r="U453" i="1"/>
  <c r="U421" i="1"/>
  <c r="U389" i="1"/>
  <c r="U301" i="1"/>
  <c r="U237" i="1"/>
  <c r="U205" i="1"/>
  <c r="U173" i="1"/>
  <c r="U474" i="1"/>
  <c r="U446" i="1"/>
  <c r="U386" i="1"/>
  <c r="U366" i="1"/>
  <c r="U302" i="1"/>
  <c r="U490" i="1"/>
  <c r="U482" i="1"/>
  <c r="U470" i="1"/>
  <c r="U462" i="1"/>
  <c r="U454" i="1"/>
  <c r="U442" i="1"/>
  <c r="U434" i="1"/>
  <c r="U426" i="1"/>
  <c r="U418" i="1"/>
  <c r="U410" i="1"/>
  <c r="U402" i="1"/>
  <c r="U394" i="1"/>
  <c r="U382" i="1"/>
  <c r="U374" i="1"/>
  <c r="U362" i="1"/>
  <c r="U354" i="1"/>
  <c r="U346" i="1"/>
  <c r="U338" i="1"/>
  <c r="U330" i="1"/>
  <c r="U322" i="1"/>
  <c r="U314" i="1"/>
  <c r="U306" i="1"/>
  <c r="U290" i="1"/>
  <c r="U282" i="1"/>
  <c r="U274" i="1"/>
  <c r="U266" i="1"/>
  <c r="U262" i="1"/>
  <c r="K262" i="1"/>
  <c r="U254" i="1"/>
  <c r="U234" i="1"/>
  <c r="U104" i="1"/>
  <c r="U40" i="1"/>
  <c r="Y454" i="1"/>
  <c r="R413" i="1"/>
  <c r="R364" i="1"/>
  <c r="U18" i="1"/>
  <c r="V451" i="1"/>
  <c r="U333" i="1"/>
  <c r="Y441" i="1"/>
  <c r="Y430" i="1"/>
  <c r="U246" i="1"/>
  <c r="U242" i="1"/>
  <c r="U238" i="1"/>
  <c r="U222" i="1"/>
  <c r="U218" i="1"/>
  <c r="U206" i="1"/>
  <c r="U198" i="1"/>
  <c r="U190" i="1"/>
  <c r="U182" i="1"/>
  <c r="U178" i="1"/>
  <c r="U170" i="1"/>
  <c r="U166" i="1"/>
  <c r="U162" i="1"/>
  <c r="U158" i="1"/>
  <c r="U154" i="1"/>
  <c r="U150" i="1"/>
  <c r="U146" i="1"/>
  <c r="U142" i="1"/>
  <c r="U138" i="1"/>
  <c r="U134" i="1"/>
  <c r="U122" i="1"/>
  <c r="U106" i="1"/>
  <c r="U94" i="1"/>
  <c r="U74" i="1"/>
  <c r="U62" i="1"/>
  <c r="U42" i="1"/>
  <c r="U26" i="1"/>
  <c r="U10" i="1"/>
  <c r="U357" i="1"/>
  <c r="U269" i="1"/>
  <c r="Y470" i="1"/>
  <c r="Y413" i="1"/>
  <c r="R417" i="1"/>
  <c r="R385" i="1"/>
  <c r="R353" i="1"/>
  <c r="U121" i="1"/>
  <c r="U117" i="1"/>
  <c r="U105" i="1"/>
  <c r="U101" i="1"/>
  <c r="U89" i="1"/>
  <c r="U85" i="1"/>
  <c r="U73" i="1"/>
  <c r="U69" i="1"/>
  <c r="U57" i="1"/>
  <c r="U53" i="1"/>
  <c r="K45" i="1"/>
  <c r="U41" i="1"/>
  <c r="U25" i="1"/>
  <c r="V387" i="1"/>
  <c r="K327" i="1"/>
  <c r="Y462" i="1"/>
  <c r="Y243" i="1"/>
  <c r="Y190" i="1"/>
  <c r="Y147" i="1"/>
  <c r="U230" i="1"/>
  <c r="U226" i="1"/>
  <c r="U214" i="1"/>
  <c r="U210" i="1"/>
  <c r="U202" i="1"/>
  <c r="U194" i="1"/>
  <c r="U186" i="1"/>
  <c r="U174" i="1"/>
  <c r="U130" i="1"/>
  <c r="U126" i="1"/>
  <c r="U110" i="1"/>
  <c r="U90" i="1"/>
  <c r="U78" i="1"/>
  <c r="U58" i="1"/>
  <c r="U46" i="1"/>
  <c r="U30" i="1"/>
  <c r="U14" i="1"/>
  <c r="U485" i="1"/>
  <c r="U9" i="1"/>
  <c r="U5" i="1"/>
  <c r="K343" i="1"/>
  <c r="V426" i="1"/>
  <c r="Y381" i="1"/>
  <c r="Y360" i="1"/>
  <c r="Y322" i="1"/>
  <c r="S300" i="1"/>
  <c r="Y300" i="1"/>
  <c r="Y268" i="1"/>
  <c r="Y261" i="1"/>
  <c r="Y250" i="1"/>
  <c r="Y235" i="1"/>
  <c r="Y229" i="1"/>
  <c r="Y214" i="1"/>
  <c r="Y203" i="1"/>
  <c r="Y193" i="1"/>
  <c r="Y186" i="1"/>
  <c r="S172" i="1"/>
  <c r="Y172" i="1"/>
  <c r="Y161" i="1"/>
  <c r="Y150" i="1"/>
  <c r="Y143" i="1"/>
  <c r="Y133" i="1"/>
  <c r="Y108" i="1"/>
  <c r="Y98" i="1"/>
  <c r="Y87" i="1"/>
  <c r="Y80" i="1"/>
  <c r="Y69" i="1"/>
  <c r="Y55" i="1"/>
  <c r="S51" i="1"/>
  <c r="Y48" i="1"/>
  <c r="Y44" i="1"/>
  <c r="Y41" i="1"/>
  <c r="Y37" i="1"/>
  <c r="Y33" i="1"/>
  <c r="Y26" i="1"/>
  <c r="Y15" i="1"/>
  <c r="Y11" i="1"/>
  <c r="Y7" i="1"/>
  <c r="Y497" i="1"/>
  <c r="Y486" i="1"/>
  <c r="Y465" i="1"/>
  <c r="Y422" i="1"/>
  <c r="Y401" i="1"/>
  <c r="Y369" i="1"/>
  <c r="Y358" i="1"/>
  <c r="Y337" i="1"/>
  <c r="Y318" i="1"/>
  <c r="Y286" i="1"/>
  <c r="Y254" i="1"/>
  <c r="Y211" i="1"/>
  <c r="Y126" i="1"/>
  <c r="Y83" i="1"/>
  <c r="Y498" i="1"/>
  <c r="Y483" i="1"/>
  <c r="Y480" i="1"/>
  <c r="Y477" i="1"/>
  <c r="Y466" i="1"/>
  <c r="Y456" i="1"/>
  <c r="Y453" i="1"/>
  <c r="Y445" i="1"/>
  <c r="Y434" i="1"/>
  <c r="Y427" i="1"/>
  <c r="Y424" i="1"/>
  <c r="Y416" i="1"/>
  <c r="Y412" i="1"/>
  <c r="Y405" i="1"/>
  <c r="Y402" i="1"/>
  <c r="Y391" i="1"/>
  <c r="Y387" i="1"/>
  <c r="S384" i="1"/>
  <c r="Y384" i="1"/>
  <c r="S380" i="1"/>
  <c r="Y380" i="1"/>
  <c r="Y370" i="1"/>
  <c r="Y363" i="1"/>
  <c r="Y359" i="1"/>
  <c r="S359" i="1"/>
  <c r="Y356" i="1"/>
  <c r="Y352" i="1"/>
  <c r="Y349" i="1"/>
  <c r="Y338" i="1"/>
  <c r="Y331" i="1"/>
  <c r="Y328" i="1"/>
  <c r="S324" i="1"/>
  <c r="Y324" i="1"/>
  <c r="Y321" i="1"/>
  <c r="Y317" i="1"/>
  <c r="Y314" i="1"/>
  <c r="Y307" i="1"/>
  <c r="Y303" i="1"/>
  <c r="Y139" i="1"/>
  <c r="Y494" i="1"/>
  <c r="Y473" i="1"/>
  <c r="Y409" i="1"/>
  <c r="Y398" i="1"/>
  <c r="Y377" i="1"/>
  <c r="Y366" i="1"/>
  <c r="Y345" i="1"/>
  <c r="Y334" i="1"/>
  <c r="Y310" i="1"/>
  <c r="Y278" i="1"/>
  <c r="Y158" i="1"/>
  <c r="Y115" i="1"/>
  <c r="Y30" i="1"/>
  <c r="Y503" i="1"/>
  <c r="Y474" i="1"/>
  <c r="Y467" i="1"/>
  <c r="Y461" i="1"/>
  <c r="Y442" i="1"/>
  <c r="Y435" i="1"/>
  <c r="S432" i="1"/>
  <c r="Y432" i="1"/>
  <c r="S428" i="1"/>
  <c r="Y428" i="1"/>
  <c r="Y392" i="1"/>
  <c r="Y357" i="1"/>
  <c r="Y339" i="1"/>
  <c r="S296" i="1"/>
  <c r="Y296" i="1"/>
  <c r="Y271" i="1"/>
  <c r="Y257" i="1"/>
  <c r="Y246" i="1"/>
  <c r="Y207" i="1"/>
  <c r="Y196" i="1"/>
  <c r="Y176" i="1"/>
  <c r="Y165" i="1"/>
  <c r="Y154" i="1"/>
  <c r="Y91" i="1"/>
  <c r="Y77" i="1"/>
  <c r="Y58" i="1"/>
  <c r="Y390" i="1"/>
  <c r="R296" i="1"/>
  <c r="R140" i="1"/>
  <c r="T140" i="1" s="1"/>
  <c r="R112" i="1"/>
  <c r="R108" i="1"/>
  <c r="R80" i="1"/>
  <c r="T80" i="1" s="1"/>
  <c r="Y501" i="1"/>
  <c r="S497" i="1"/>
  <c r="Y493" i="1"/>
  <c r="Y490" i="1"/>
  <c r="Y479" i="1"/>
  <c r="Y476" i="1"/>
  <c r="S472" i="1"/>
  <c r="Y472" i="1"/>
  <c r="Y469" i="1"/>
  <c r="S469" i="1"/>
  <c r="S459" i="1"/>
  <c r="Y459" i="1"/>
  <c r="Y455" i="1"/>
  <c r="Y452" i="1"/>
  <c r="S448" i="1"/>
  <c r="Y448" i="1"/>
  <c r="S444" i="1"/>
  <c r="Y444" i="1"/>
  <c r="Y437" i="1"/>
  <c r="Y426" i="1"/>
  <c r="Y423" i="1"/>
  <c r="Y419" i="1"/>
  <c r="S415" i="1"/>
  <c r="Y415" i="1"/>
  <c r="Y411" i="1"/>
  <c r="Y276" i="1"/>
  <c r="Y198" i="1"/>
  <c r="Y134" i="1"/>
  <c r="Y502" i="1"/>
  <c r="Y481" i="1"/>
  <c r="Y449" i="1"/>
  <c r="Y438" i="1"/>
  <c r="Y417" i="1"/>
  <c r="Y406" i="1"/>
  <c r="Y385" i="1"/>
  <c r="Y374" i="1"/>
  <c r="Y353" i="1"/>
  <c r="Y342" i="1"/>
  <c r="Y302" i="1"/>
  <c r="Y270" i="1"/>
  <c r="Y62" i="1"/>
  <c r="Y19" i="1"/>
  <c r="Y499" i="1"/>
  <c r="Y495" i="1"/>
  <c r="S491" i="1"/>
  <c r="Y491" i="1"/>
  <c r="Y488" i="1"/>
  <c r="Y484" i="1"/>
  <c r="S470" i="1"/>
  <c r="Y464" i="1"/>
  <c r="Y450" i="1"/>
  <c r="Y439" i="1"/>
  <c r="Y410" i="1"/>
  <c r="Y395" i="1"/>
  <c r="Y378" i="1"/>
  <c r="Y371" i="1"/>
  <c r="Y346" i="1"/>
  <c r="Y308" i="1"/>
  <c r="Y292" i="1"/>
  <c r="Y289" i="1"/>
  <c r="Y285" i="1"/>
  <c r="Y264" i="1"/>
  <c r="Y239" i="1"/>
  <c r="Y232" i="1"/>
  <c r="Y225" i="1"/>
  <c r="Y218" i="1"/>
  <c r="Y210" i="1"/>
  <c r="Y200" i="1"/>
  <c r="Y169" i="1"/>
  <c r="Y140" i="1"/>
  <c r="Y136" i="1"/>
  <c r="S129" i="1"/>
  <c r="Y129" i="1"/>
  <c r="Y122" i="1"/>
  <c r="Y118" i="1"/>
  <c r="Y112" i="1"/>
  <c r="Y105" i="1"/>
  <c r="Y102" i="1"/>
  <c r="Y84" i="1"/>
  <c r="Y73" i="1"/>
  <c r="Y433" i="1"/>
  <c r="R300" i="1"/>
  <c r="R268" i="1"/>
  <c r="R264" i="1"/>
  <c r="R232" i="1"/>
  <c r="R243" i="1"/>
  <c r="T243" i="1" s="1"/>
  <c r="R207" i="1"/>
  <c r="R203" i="1"/>
  <c r="T203" i="1" s="1"/>
  <c r="R179" i="1"/>
  <c r="R147" i="1"/>
  <c r="R143" i="1"/>
  <c r="R91" i="1"/>
  <c r="R87" i="1"/>
  <c r="R55" i="1"/>
  <c r="T55" i="1" s="1"/>
  <c r="R51" i="1"/>
  <c r="R15" i="1"/>
  <c r="R11" i="1"/>
  <c r="R7" i="1"/>
  <c r="Y4" i="1"/>
  <c r="Y35" i="1"/>
  <c r="Y46" i="1"/>
  <c r="Y6" i="1"/>
  <c r="Y500" i="1"/>
  <c r="Y496" i="1"/>
  <c r="Y492" i="1"/>
  <c r="S489" i="1"/>
  <c r="Y485" i="1"/>
  <c r="Y482" i="1"/>
  <c r="S478" i="1"/>
  <c r="Y475" i="1"/>
  <c r="Y471" i="1"/>
  <c r="Y468" i="1"/>
  <c r="S465" i="1"/>
  <c r="Y458" i="1"/>
  <c r="Y451" i="1"/>
  <c r="Y447" i="1"/>
  <c r="Y443" i="1"/>
  <c r="S440" i="1"/>
  <c r="Y440" i="1"/>
  <c r="S436" i="1"/>
  <c r="Y436" i="1"/>
  <c r="Y429" i="1"/>
  <c r="Y418" i="1"/>
  <c r="Y403" i="1"/>
  <c r="Y400" i="1"/>
  <c r="Y368" i="1"/>
  <c r="Y347" i="1"/>
  <c r="Y336" i="1"/>
  <c r="Y282" i="1"/>
  <c r="Y258" i="1"/>
  <c r="Y230" i="1"/>
  <c r="Y219" i="1"/>
  <c r="Y187" i="1"/>
  <c r="Y166" i="1"/>
  <c r="Y155" i="1"/>
  <c r="Y123" i="1"/>
  <c r="Y99" i="1"/>
  <c r="Y78" i="1"/>
  <c r="Y70" i="1"/>
  <c r="Y59" i="1"/>
  <c r="Y38" i="1"/>
  <c r="Y27" i="1"/>
  <c r="Y489" i="1"/>
  <c r="Y478" i="1"/>
  <c r="Y457" i="1"/>
  <c r="Y446" i="1"/>
  <c r="Y425" i="1"/>
  <c r="Y414" i="1"/>
  <c r="Y393" i="1"/>
  <c r="Y382" i="1"/>
  <c r="Y361" i="1"/>
  <c r="Y350" i="1"/>
  <c r="Y326" i="1"/>
  <c r="Y294" i="1"/>
  <c r="Y262" i="1"/>
  <c r="Y222" i="1"/>
  <c r="Y179" i="1"/>
  <c r="Y94" i="1"/>
  <c r="Y51" i="1"/>
  <c r="S404" i="1"/>
  <c r="S376" i="1"/>
  <c r="Y327" i="1"/>
  <c r="Y323" i="1"/>
  <c r="S316" i="1"/>
  <c r="Y313" i="1"/>
  <c r="Y299" i="1"/>
  <c r="Y295" i="1"/>
  <c r="Y291" i="1"/>
  <c r="Y281" i="1"/>
  <c r="Y277" i="1"/>
  <c r="Y267" i="1"/>
  <c r="Y263" i="1"/>
  <c r="Y253" i="1"/>
  <c r="Y249" i="1"/>
  <c r="Y242" i="1"/>
  <c r="Y231" i="1"/>
  <c r="Y228" i="1"/>
  <c r="Y224" i="1"/>
  <c r="Y221" i="1"/>
  <c r="Y217" i="1"/>
  <c r="Y213" i="1"/>
  <c r="Y202" i="1"/>
  <c r="Y199" i="1"/>
  <c r="Y192" i="1"/>
  <c r="Y189" i="1"/>
  <c r="Y185" i="1"/>
  <c r="Y175" i="1"/>
  <c r="Y168" i="1"/>
  <c r="Y164" i="1"/>
  <c r="Y160" i="1"/>
  <c r="Y157" i="1"/>
  <c r="Y153" i="1"/>
  <c r="Y146" i="1"/>
  <c r="Y135" i="1"/>
  <c r="Y132" i="1"/>
  <c r="Y128" i="1"/>
  <c r="Y125" i="1"/>
  <c r="Y121" i="1"/>
  <c r="Y111" i="1"/>
  <c r="Y104" i="1"/>
  <c r="Y101" i="1"/>
  <c r="Y97" i="1"/>
  <c r="Y90" i="1"/>
  <c r="Y79" i="1"/>
  <c r="Y76" i="1"/>
  <c r="Y72" i="1"/>
  <c r="Y68" i="1"/>
  <c r="Y65" i="1"/>
  <c r="Y61" i="1"/>
  <c r="Y50" i="1"/>
  <c r="Y47" i="1"/>
  <c r="Y40" i="1"/>
  <c r="Y36" i="1"/>
  <c r="Y32" i="1"/>
  <c r="Y29" i="1"/>
  <c r="Y25" i="1"/>
  <c r="Y18" i="1"/>
  <c r="Y10" i="1"/>
  <c r="Y408" i="1"/>
  <c r="Y379" i="1"/>
  <c r="Y376" i="1"/>
  <c r="Y355" i="1"/>
  <c r="Y344" i="1"/>
  <c r="Y316" i="1"/>
  <c r="Y284" i="1"/>
  <c r="Y260" i="1"/>
  <c r="Y251" i="1"/>
  <c r="S400" i="1"/>
  <c r="S396" i="1"/>
  <c r="S340" i="1"/>
  <c r="S336" i="1"/>
  <c r="Y319" i="1"/>
  <c r="Y315" i="1"/>
  <c r="S312" i="1"/>
  <c r="Y309" i="1"/>
  <c r="Y305" i="1"/>
  <c r="S287" i="1"/>
  <c r="Y287" i="1"/>
  <c r="Y283" i="1"/>
  <c r="Y273" i="1"/>
  <c r="Y259" i="1"/>
  <c r="S255" i="1"/>
  <c r="Y255" i="1"/>
  <c r="Y252" i="1"/>
  <c r="Y248" i="1"/>
  <c r="Y245" i="1"/>
  <c r="Y241" i="1"/>
  <c r="Y237" i="1"/>
  <c r="Y234" i="1"/>
  <c r="S223" i="1"/>
  <c r="Y223" i="1"/>
  <c r="Y220" i="1"/>
  <c r="Y216" i="1"/>
  <c r="Y212" i="1"/>
  <c r="Y209" i="1"/>
  <c r="Y205" i="1"/>
  <c r="Y194" i="1"/>
  <c r="Y191" i="1"/>
  <c r="Y188" i="1"/>
  <c r="Y184" i="1"/>
  <c r="Y181" i="1"/>
  <c r="Y178" i="1"/>
  <c r="Y167" i="1"/>
  <c r="Y159" i="1"/>
  <c r="Y156" i="1"/>
  <c r="Y152" i="1"/>
  <c r="Y149" i="1"/>
  <c r="Y145" i="1"/>
  <c r="Y138" i="1"/>
  <c r="Y127" i="1"/>
  <c r="Y124" i="1"/>
  <c r="Y120" i="1"/>
  <c r="Y117" i="1"/>
  <c r="Y114" i="1"/>
  <c r="Y103" i="1"/>
  <c r="Y100" i="1"/>
  <c r="Y96" i="1"/>
  <c r="Y93" i="1"/>
  <c r="Y89" i="1"/>
  <c r="Y82" i="1"/>
  <c r="Y71" i="1"/>
  <c r="Y64" i="1"/>
  <c r="Y60" i="1"/>
  <c r="Y57" i="1"/>
  <c r="Y53" i="1"/>
  <c r="Y42" i="1"/>
  <c r="Y24" i="1"/>
  <c r="Y21" i="1"/>
  <c r="Y17" i="1"/>
  <c r="Y13" i="1"/>
  <c r="Y421" i="1"/>
  <c r="Y397" i="1"/>
  <c r="Y394" i="1"/>
  <c r="Y389" i="1"/>
  <c r="Y386" i="1"/>
  <c r="Y373" i="1"/>
  <c r="Y365" i="1"/>
  <c r="Y362" i="1"/>
  <c r="Y354" i="1"/>
  <c r="Y341" i="1"/>
  <c r="Y333" i="1"/>
  <c r="Y330" i="1"/>
  <c r="Y306" i="1"/>
  <c r="Y298" i="1"/>
  <c r="Y290" i="1"/>
  <c r="Y274" i="1"/>
  <c r="Y266" i="1"/>
  <c r="Y238" i="1"/>
  <c r="Y227" i="1"/>
  <c r="Y206" i="1"/>
  <c r="Y195" i="1"/>
  <c r="Y174" i="1"/>
  <c r="Y163" i="1"/>
  <c r="Y142" i="1"/>
  <c r="Y131" i="1"/>
  <c r="Y110" i="1"/>
  <c r="Y67" i="1"/>
  <c r="Y14" i="1"/>
  <c r="S502" i="1"/>
  <c r="S480" i="1"/>
  <c r="R469" i="1"/>
  <c r="S453" i="1"/>
  <c r="S424" i="1"/>
  <c r="S392" i="1"/>
  <c r="S388" i="1"/>
  <c r="R349" i="1"/>
  <c r="Y329" i="1"/>
  <c r="Y325" i="1"/>
  <c r="Y311" i="1"/>
  <c r="Y301" i="1"/>
  <c r="Y297" i="1"/>
  <c r="Y293" i="1"/>
  <c r="R289" i="1"/>
  <c r="Y279" i="1"/>
  <c r="Y275" i="1"/>
  <c r="Y269" i="1"/>
  <c r="Y265" i="1"/>
  <c r="Y247" i="1"/>
  <c r="Y244" i="1"/>
  <c r="Y240" i="1"/>
  <c r="Y236" i="1"/>
  <c r="Y233" i="1"/>
  <c r="S226" i="1"/>
  <c r="Y226" i="1"/>
  <c r="Y215" i="1"/>
  <c r="Y208" i="1"/>
  <c r="Y204" i="1"/>
  <c r="Y201" i="1"/>
  <c r="Y197" i="1"/>
  <c r="Y183" i="1"/>
  <c r="Y180" i="1"/>
  <c r="Y177" i="1"/>
  <c r="Y173" i="1"/>
  <c r="Y170" i="1"/>
  <c r="Y162" i="1"/>
  <c r="Y151" i="1"/>
  <c r="Y148" i="1"/>
  <c r="Y144" i="1"/>
  <c r="Y141" i="1"/>
  <c r="Y137" i="1"/>
  <c r="S130" i="1"/>
  <c r="Y130" i="1"/>
  <c r="Y119" i="1"/>
  <c r="Y116" i="1"/>
  <c r="Y113" i="1"/>
  <c r="Y109" i="1"/>
  <c r="Y106" i="1"/>
  <c r="Y95" i="1"/>
  <c r="Y92" i="1"/>
  <c r="S88" i="1"/>
  <c r="Y88" i="1"/>
  <c r="Y85" i="1"/>
  <c r="Y81" i="1"/>
  <c r="Y74" i="1"/>
  <c r="Y66" i="1"/>
  <c r="Y63" i="1"/>
  <c r="Y56" i="1"/>
  <c r="Y52" i="1"/>
  <c r="Y49" i="1"/>
  <c r="Y45" i="1"/>
  <c r="Y34" i="1"/>
  <c r="Y23" i="1"/>
  <c r="S20" i="1"/>
  <c r="Y20" i="1"/>
  <c r="Y16" i="1"/>
  <c r="Y12" i="1"/>
  <c r="Y8" i="1"/>
  <c r="Y5" i="1"/>
  <c r="Y487" i="1"/>
  <c r="Y463" i="1"/>
  <c r="Y460" i="1"/>
  <c r="Y431" i="1"/>
  <c r="Y420" i="1"/>
  <c r="Y407" i="1"/>
  <c r="Y404" i="1"/>
  <c r="Y399" i="1"/>
  <c r="Y396" i="1"/>
  <c r="Y388" i="1"/>
  <c r="Y383" i="1"/>
  <c r="Y375" i="1"/>
  <c r="Y372" i="1"/>
  <c r="Y367" i="1"/>
  <c r="Y364" i="1"/>
  <c r="Y351" i="1"/>
  <c r="Y348" i="1"/>
  <c r="Y343" i="1"/>
  <c r="Y340" i="1"/>
  <c r="Y335" i="1"/>
  <c r="Y332" i="1"/>
  <c r="Y320" i="1"/>
  <c r="Y312" i="1"/>
  <c r="Y304" i="1"/>
  <c r="Y288" i="1"/>
  <c r="Y280" i="1"/>
  <c r="Y272" i="1"/>
  <c r="Y256" i="1"/>
  <c r="Y182" i="1"/>
  <c r="Y171" i="1"/>
  <c r="Y107" i="1"/>
  <c r="Y86" i="1"/>
  <c r="Y75" i="1"/>
  <c r="Y54" i="1"/>
  <c r="Y43" i="1"/>
  <c r="Y22" i="1"/>
  <c r="Y39" i="1"/>
  <c r="Y31" i="1"/>
  <c r="Y28" i="1"/>
  <c r="Y9" i="1"/>
  <c r="T480" i="1"/>
  <c r="T384" i="1"/>
  <c r="T188" i="1"/>
  <c r="T112" i="1"/>
  <c r="T400" i="1"/>
  <c r="T340" i="1"/>
  <c r="K502" i="1"/>
  <c r="V502" i="1"/>
  <c r="K496" i="1"/>
  <c r="V496" i="1"/>
  <c r="V381" i="1"/>
  <c r="K381" i="1"/>
  <c r="K374" i="1"/>
  <c r="V374" i="1"/>
  <c r="K368" i="1"/>
  <c r="V368" i="1"/>
  <c r="K265" i="1"/>
  <c r="V265" i="1"/>
  <c r="K259" i="1"/>
  <c r="V259" i="1"/>
  <c r="K233" i="1"/>
  <c r="V233" i="1"/>
  <c r="K201" i="1"/>
  <c r="V201" i="1"/>
  <c r="K195" i="1"/>
  <c r="V195" i="1"/>
  <c r="K103" i="1"/>
  <c r="V103" i="1"/>
  <c r="T465" i="1"/>
  <c r="S437" i="1"/>
  <c r="S330" i="1"/>
  <c r="S295" i="1"/>
  <c r="S136" i="1"/>
  <c r="V176" i="1"/>
  <c r="K130" i="1"/>
  <c r="V130" i="1"/>
  <c r="K126" i="1"/>
  <c r="V126" i="1"/>
  <c r="K114" i="1"/>
  <c r="V114" i="1"/>
  <c r="K110" i="1"/>
  <c r="V110" i="1"/>
  <c r="V99" i="1"/>
  <c r="V25" i="1"/>
  <c r="K25" i="1"/>
  <c r="T497" i="1"/>
  <c r="T429" i="1"/>
  <c r="T361" i="1"/>
  <c r="V467" i="1"/>
  <c r="V461" i="1"/>
  <c r="K461" i="1"/>
  <c r="K454" i="1"/>
  <c r="V454" i="1"/>
  <c r="K451" i="1"/>
  <c r="K448" i="1"/>
  <c r="V448" i="1"/>
  <c r="V410" i="1"/>
  <c r="V403" i="1"/>
  <c r="V397" i="1"/>
  <c r="K397" i="1"/>
  <c r="K390" i="1"/>
  <c r="V390" i="1"/>
  <c r="K387" i="1"/>
  <c r="K384" i="1"/>
  <c r="V384" i="1"/>
  <c r="V310" i="1"/>
  <c r="V304" i="1"/>
  <c r="V278" i="1"/>
  <c r="V272" i="1"/>
  <c r="V246" i="1"/>
  <c r="V214" i="1"/>
  <c r="V208" i="1"/>
  <c r="V182" i="1"/>
  <c r="K182" i="1"/>
  <c r="K144" i="1"/>
  <c r="V144" i="1"/>
  <c r="K137" i="1"/>
  <c r="V137" i="1"/>
  <c r="K133" i="1"/>
  <c r="V133" i="1"/>
  <c r="V35" i="1"/>
  <c r="U477" i="1"/>
  <c r="U445" i="1"/>
  <c r="U413" i="1"/>
  <c r="U381" i="1"/>
  <c r="U349" i="1"/>
  <c r="U325" i="1"/>
  <c r="U293" i="1"/>
  <c r="U261" i="1"/>
  <c r="U229" i="1"/>
  <c r="U197" i="1"/>
  <c r="U165" i="1"/>
  <c r="U133" i="1"/>
  <c r="U93" i="1"/>
  <c r="S387" i="1"/>
  <c r="S212" i="1"/>
  <c r="R212" i="1"/>
  <c r="V468" i="1"/>
  <c r="K438" i="1"/>
  <c r="V438" i="1"/>
  <c r="V343" i="1"/>
  <c r="V337" i="1"/>
  <c r="K337" i="1"/>
  <c r="T437" i="1"/>
  <c r="T369" i="1"/>
  <c r="T345" i="1"/>
  <c r="T293" i="1"/>
  <c r="T448" i="1"/>
  <c r="T404" i="1"/>
  <c r="T376" i="1"/>
  <c r="T368" i="1"/>
  <c r="T348" i="1"/>
  <c r="T312" i="1"/>
  <c r="T296" i="1"/>
  <c r="T284" i="1"/>
  <c r="T268" i="1"/>
  <c r="T232" i="1"/>
  <c r="T216" i="1"/>
  <c r="T180" i="1"/>
  <c r="T164" i="1"/>
  <c r="T156" i="1"/>
  <c r="T124" i="1"/>
  <c r="T108" i="1"/>
  <c r="T76" i="1"/>
  <c r="T60" i="1"/>
  <c r="T56" i="1"/>
  <c r="T32" i="1"/>
  <c r="T28" i="1"/>
  <c r="T24" i="1"/>
  <c r="T20" i="1"/>
  <c r="T16" i="1"/>
  <c r="U4" i="1"/>
  <c r="U6" i="1"/>
  <c r="U17" i="1"/>
  <c r="U33" i="1"/>
  <c r="U38" i="1"/>
  <c r="U49" i="1"/>
  <c r="U65" i="1"/>
  <c r="U81" i="1"/>
  <c r="U22" i="1"/>
  <c r="U54" i="1"/>
  <c r="U70" i="1"/>
  <c r="U45" i="1"/>
  <c r="U66" i="1"/>
  <c r="U86" i="1"/>
  <c r="U97" i="1"/>
  <c r="U118" i="1"/>
  <c r="U29" i="1"/>
  <c r="U50" i="1"/>
  <c r="U98" i="1"/>
  <c r="U109" i="1"/>
  <c r="U129" i="1"/>
  <c r="U137" i="1"/>
  <c r="U145" i="1"/>
  <c r="U153" i="1"/>
  <c r="U161" i="1"/>
  <c r="U169" i="1"/>
  <c r="U177" i="1"/>
  <c r="U185" i="1"/>
  <c r="U193" i="1"/>
  <c r="U201" i="1"/>
  <c r="U209" i="1"/>
  <c r="U217" i="1"/>
  <c r="U225" i="1"/>
  <c r="U233" i="1"/>
  <c r="U241" i="1"/>
  <c r="U249" i="1"/>
  <c r="U257" i="1"/>
  <c r="U265" i="1"/>
  <c r="U273" i="1"/>
  <c r="U281" i="1"/>
  <c r="U289" i="1"/>
  <c r="U297" i="1"/>
  <c r="U305" i="1"/>
  <c r="U313" i="1"/>
  <c r="U321" i="1"/>
  <c r="U329" i="1"/>
  <c r="U337" i="1"/>
  <c r="U353" i="1"/>
  <c r="U361" i="1"/>
  <c r="U369" i="1"/>
  <c r="U377" i="1"/>
  <c r="U385" i="1"/>
  <c r="U393" i="1"/>
  <c r="U401" i="1"/>
  <c r="U409" i="1"/>
  <c r="U417" i="1"/>
  <c r="U425" i="1"/>
  <c r="U433" i="1"/>
  <c r="U441" i="1"/>
  <c r="U449" i="1"/>
  <c r="U457" i="1"/>
  <c r="U465" i="1"/>
  <c r="U473" i="1"/>
  <c r="U481" i="1"/>
  <c r="U489" i="1"/>
  <c r="U497" i="1"/>
  <c r="K4" i="1"/>
  <c r="U13" i="1"/>
  <c r="U34" i="1"/>
  <c r="U77" i="1"/>
  <c r="U102" i="1"/>
  <c r="U113" i="1"/>
  <c r="U500" i="1"/>
  <c r="U496" i="1"/>
  <c r="U492" i="1"/>
  <c r="U488" i="1"/>
  <c r="U484" i="1"/>
  <c r="U480" i="1"/>
  <c r="U476" i="1"/>
  <c r="U472" i="1"/>
  <c r="U468" i="1"/>
  <c r="U464" i="1"/>
  <c r="U460" i="1"/>
  <c r="U456" i="1"/>
  <c r="U452" i="1"/>
  <c r="U448" i="1"/>
  <c r="U444" i="1"/>
  <c r="U440" i="1"/>
  <c r="U436" i="1"/>
  <c r="U432" i="1"/>
  <c r="U428" i="1"/>
  <c r="U424" i="1"/>
  <c r="U420" i="1"/>
  <c r="U416" i="1"/>
  <c r="U412" i="1"/>
  <c r="U408" i="1"/>
  <c r="U404" i="1"/>
  <c r="U400" i="1"/>
  <c r="U396" i="1"/>
  <c r="U392" i="1"/>
  <c r="U388" i="1"/>
  <c r="U384" i="1"/>
  <c r="U380" i="1"/>
  <c r="U376" i="1"/>
  <c r="U372" i="1"/>
  <c r="U368" i="1"/>
  <c r="U364" i="1"/>
  <c r="U360" i="1"/>
  <c r="U356" i="1"/>
  <c r="U352" i="1"/>
  <c r="U348" i="1"/>
  <c r="K344" i="1"/>
  <c r="U344" i="1"/>
  <c r="K340" i="1"/>
  <c r="U340" i="1"/>
  <c r="K336" i="1"/>
  <c r="U336" i="1"/>
  <c r="K332" i="1"/>
  <c r="U332" i="1"/>
  <c r="K328" i="1"/>
  <c r="U328" i="1"/>
  <c r="K324" i="1"/>
  <c r="U324" i="1"/>
  <c r="K320" i="1"/>
  <c r="U320" i="1"/>
  <c r="K316" i="1"/>
  <c r="U316" i="1"/>
  <c r="K312" i="1"/>
  <c r="U312" i="1"/>
  <c r="U308" i="1"/>
  <c r="K304" i="1"/>
  <c r="U304" i="1"/>
  <c r="K300" i="1"/>
  <c r="U300" i="1"/>
  <c r="K296" i="1"/>
  <c r="U296" i="1"/>
  <c r="U292" i="1"/>
  <c r="K288" i="1"/>
  <c r="U288" i="1"/>
  <c r="K284" i="1"/>
  <c r="U284" i="1"/>
  <c r="K280" i="1"/>
  <c r="U280" i="1"/>
  <c r="U276" i="1"/>
  <c r="K272" i="1"/>
  <c r="U272" i="1"/>
  <c r="K268" i="1"/>
  <c r="U268" i="1"/>
  <c r="K264" i="1"/>
  <c r="U264" i="1"/>
  <c r="U260" i="1"/>
  <c r="K256" i="1"/>
  <c r="U256" i="1"/>
  <c r="K252" i="1"/>
  <c r="U252" i="1"/>
  <c r="K248" i="1"/>
  <c r="U248" i="1"/>
  <c r="U244" i="1"/>
  <c r="K240" i="1"/>
  <c r="U240" i="1"/>
  <c r="K236" i="1"/>
  <c r="U236" i="1"/>
  <c r="K232" i="1"/>
  <c r="U232" i="1"/>
  <c r="U228" i="1"/>
  <c r="K224" i="1"/>
  <c r="U224" i="1"/>
  <c r="K220" i="1"/>
  <c r="U220" i="1"/>
  <c r="K216" i="1"/>
  <c r="U216" i="1"/>
  <c r="U212" i="1"/>
  <c r="U196" i="1"/>
  <c r="U180" i="1"/>
  <c r="U172" i="1"/>
  <c r="U168" i="1"/>
  <c r="U164" i="1"/>
  <c r="U160" i="1"/>
  <c r="U156" i="1"/>
  <c r="U152" i="1"/>
  <c r="U148" i="1"/>
  <c r="U144" i="1"/>
  <c r="U140" i="1"/>
  <c r="U136" i="1"/>
  <c r="U132" i="1"/>
  <c r="U128" i="1"/>
  <c r="U124" i="1"/>
  <c r="U120" i="1"/>
  <c r="U108" i="1"/>
  <c r="U92" i="1"/>
  <c r="U88" i="1"/>
  <c r="U72" i="1"/>
  <c r="U56" i="1"/>
  <c r="U24" i="1"/>
  <c r="U8" i="1"/>
  <c r="V359" i="1"/>
  <c r="V483" i="1"/>
  <c r="V477" i="1"/>
  <c r="K477" i="1"/>
  <c r="K470" i="1"/>
  <c r="V470" i="1"/>
  <c r="K467" i="1"/>
  <c r="K464" i="1"/>
  <c r="V464" i="1"/>
  <c r="V413" i="1"/>
  <c r="K413" i="1"/>
  <c r="K406" i="1"/>
  <c r="V406" i="1"/>
  <c r="K403" i="1"/>
  <c r="K400" i="1"/>
  <c r="V400" i="1"/>
  <c r="V355" i="1"/>
  <c r="V349" i="1"/>
  <c r="K349" i="1"/>
  <c r="V345" i="1"/>
  <c r="K345" i="1"/>
  <c r="V335" i="1"/>
  <c r="V329" i="1"/>
  <c r="K329" i="1"/>
  <c r="V319" i="1"/>
  <c r="K313" i="1"/>
  <c r="V313" i="1"/>
  <c r="K310" i="1"/>
  <c r="K307" i="1"/>
  <c r="V307" i="1"/>
  <c r="K281" i="1"/>
  <c r="V281" i="1"/>
  <c r="K278" i="1"/>
  <c r="K275" i="1"/>
  <c r="V275" i="1"/>
  <c r="K249" i="1"/>
  <c r="V249" i="1"/>
  <c r="K246" i="1"/>
  <c r="K243" i="1"/>
  <c r="V243" i="1"/>
  <c r="K217" i="1"/>
  <c r="V217" i="1"/>
  <c r="K214" i="1"/>
  <c r="K211" i="1"/>
  <c r="V211" i="1"/>
  <c r="K185" i="1"/>
  <c r="V185" i="1"/>
  <c r="K151" i="1"/>
  <c r="V151" i="1"/>
  <c r="V147" i="1"/>
  <c r="K147" i="1"/>
  <c r="K60" i="1"/>
  <c r="V60" i="1"/>
  <c r="K56" i="1"/>
  <c r="V56" i="1"/>
  <c r="K52" i="1"/>
  <c r="V52" i="1"/>
  <c r="V41" i="1"/>
  <c r="K41" i="1"/>
  <c r="U501" i="1"/>
  <c r="U469" i="1"/>
  <c r="U437" i="1"/>
  <c r="U405" i="1"/>
  <c r="U373" i="1"/>
  <c r="U317" i="1"/>
  <c r="U285" i="1"/>
  <c r="U253" i="1"/>
  <c r="U221" i="1"/>
  <c r="U189" i="1"/>
  <c r="U157" i="1"/>
  <c r="U125" i="1"/>
  <c r="U82" i="1"/>
  <c r="S421" i="1"/>
  <c r="S403" i="1"/>
  <c r="V445" i="1"/>
  <c r="K445" i="1"/>
  <c r="K432" i="1"/>
  <c r="V432" i="1"/>
  <c r="V327" i="1"/>
  <c r="V321" i="1"/>
  <c r="K321" i="1"/>
  <c r="K297" i="1"/>
  <c r="V297" i="1"/>
  <c r="K291" i="1"/>
  <c r="V291" i="1"/>
  <c r="K227" i="1"/>
  <c r="V227" i="1"/>
  <c r="T501" i="1"/>
  <c r="T353" i="1"/>
  <c r="T305" i="1"/>
  <c r="T4" i="1"/>
  <c r="T492" i="1"/>
  <c r="T476" i="1"/>
  <c r="T460" i="1"/>
  <c r="T444" i="1"/>
  <c r="T424" i="1"/>
  <c r="T408" i="1"/>
  <c r="T396" i="1"/>
  <c r="T380" i="1"/>
  <c r="T364" i="1"/>
  <c r="T316" i="1"/>
  <c r="T300" i="1"/>
  <c r="T272" i="1"/>
  <c r="T236" i="1"/>
  <c r="T220" i="1"/>
  <c r="T184" i="1"/>
  <c r="T160" i="1"/>
  <c r="T152" i="1"/>
  <c r="T144" i="1"/>
  <c r="T128" i="1"/>
  <c r="T120" i="1"/>
  <c r="T104" i="1"/>
  <c r="T72" i="1"/>
  <c r="T64" i="1"/>
  <c r="T275" i="1"/>
  <c r="T259" i="1"/>
  <c r="T255" i="1"/>
  <c r="T251" i="1"/>
  <c r="T247" i="1"/>
  <c r="T231" i="1"/>
  <c r="T227" i="1"/>
  <c r="T223" i="1"/>
  <c r="T219" i="1"/>
  <c r="T211" i="1"/>
  <c r="T199" i="1"/>
  <c r="T195" i="1"/>
  <c r="T175" i="1"/>
  <c r="T171" i="1"/>
  <c r="T167" i="1"/>
  <c r="T143" i="1"/>
  <c r="T139" i="1"/>
  <c r="T135" i="1"/>
  <c r="T131" i="1"/>
  <c r="V499" i="1"/>
  <c r="V493" i="1"/>
  <c r="K493" i="1"/>
  <c r="K486" i="1"/>
  <c r="V486" i="1"/>
  <c r="K483" i="1"/>
  <c r="K480" i="1"/>
  <c r="V480" i="1"/>
  <c r="V442" i="1"/>
  <c r="V435" i="1"/>
  <c r="V429" i="1"/>
  <c r="K429" i="1"/>
  <c r="K422" i="1"/>
  <c r="V422" i="1"/>
  <c r="K419" i="1"/>
  <c r="K416" i="1"/>
  <c r="V416" i="1"/>
  <c r="V378" i="1"/>
  <c r="V371" i="1"/>
  <c r="V365" i="1"/>
  <c r="K365" i="1"/>
  <c r="K358" i="1"/>
  <c r="V358" i="1"/>
  <c r="K355" i="1"/>
  <c r="K352" i="1"/>
  <c r="V352" i="1"/>
  <c r="K335" i="1"/>
  <c r="K319" i="1"/>
  <c r="K292" i="1"/>
  <c r="V288" i="1"/>
  <c r="V262" i="1"/>
  <c r="K260" i="1"/>
  <c r="V256" i="1"/>
  <c r="K228" i="1"/>
  <c r="V224" i="1"/>
  <c r="V198" i="1"/>
  <c r="V192" i="1"/>
  <c r="K161" i="1"/>
  <c r="V161" i="1"/>
  <c r="V157" i="1"/>
  <c r="K157" i="1"/>
  <c r="V19" i="1"/>
  <c r="V372" i="1"/>
  <c r="V415" i="1"/>
  <c r="V458" i="1"/>
  <c r="V500" i="1"/>
  <c r="U493" i="1"/>
  <c r="U461" i="1"/>
  <c r="U429" i="1"/>
  <c r="U397" i="1"/>
  <c r="U365" i="1"/>
  <c r="U341" i="1"/>
  <c r="U309" i="1"/>
  <c r="U277" i="1"/>
  <c r="U245" i="1"/>
  <c r="U213" i="1"/>
  <c r="U181" i="1"/>
  <c r="U149" i="1"/>
  <c r="U114" i="1"/>
  <c r="U61" i="1"/>
  <c r="S71" i="1"/>
  <c r="S60" i="1"/>
  <c r="V383" i="1"/>
  <c r="K179" i="1"/>
  <c r="V179" i="1"/>
  <c r="K168" i="1"/>
  <c r="V168" i="1"/>
  <c r="K164" i="1"/>
  <c r="V164" i="1"/>
  <c r="K160" i="1"/>
  <c r="V160" i="1"/>
  <c r="K154" i="1"/>
  <c r="V154" i="1"/>
  <c r="K150" i="1"/>
  <c r="V150" i="1"/>
  <c r="K143" i="1"/>
  <c r="V143" i="1"/>
  <c r="K140" i="1"/>
  <c r="V140" i="1"/>
  <c r="K121" i="1"/>
  <c r="V121" i="1"/>
  <c r="K117" i="1"/>
  <c r="V117" i="1"/>
  <c r="K113" i="1"/>
  <c r="V113" i="1"/>
  <c r="V109" i="1"/>
  <c r="K109" i="1"/>
  <c r="K74" i="1"/>
  <c r="V74" i="1"/>
  <c r="K70" i="1"/>
  <c r="V70" i="1"/>
  <c r="K63" i="1"/>
  <c r="V63" i="1"/>
  <c r="V59" i="1"/>
  <c r="K44" i="1"/>
  <c r="V44" i="1"/>
  <c r="K38" i="1"/>
  <c r="V38" i="1"/>
  <c r="K28" i="1"/>
  <c r="V28" i="1"/>
  <c r="K22" i="1"/>
  <c r="V22" i="1"/>
  <c r="U204" i="1"/>
  <c r="U188" i="1"/>
  <c r="S486" i="1"/>
  <c r="R358" i="1"/>
  <c r="S333" i="1"/>
  <c r="R333" i="1"/>
  <c r="T301" i="1"/>
  <c r="S290" i="1"/>
  <c r="S277" i="1"/>
  <c r="R277" i="1"/>
  <c r="S267" i="1"/>
  <c r="S256" i="1"/>
  <c r="S215" i="1"/>
  <c r="S204" i="1"/>
  <c r="S128" i="1"/>
  <c r="S81" i="1"/>
  <c r="S52" i="1"/>
  <c r="K208" i="1"/>
  <c r="K192" i="1"/>
  <c r="K176" i="1"/>
  <c r="U116" i="1"/>
  <c r="U112" i="1"/>
  <c r="U100" i="1"/>
  <c r="U96" i="1"/>
  <c r="U84" i="1"/>
  <c r="U80" i="1"/>
  <c r="U76" i="1"/>
  <c r="U68" i="1"/>
  <c r="U64" i="1"/>
  <c r="U60" i="1"/>
  <c r="U52" i="1"/>
  <c r="U48" i="1"/>
  <c r="U44" i="1"/>
  <c r="U36" i="1"/>
  <c r="U32" i="1"/>
  <c r="U28" i="1"/>
  <c r="U20" i="1"/>
  <c r="U16" i="1"/>
  <c r="U12" i="1"/>
  <c r="V501" i="1"/>
  <c r="K501" i="1"/>
  <c r="V495" i="1"/>
  <c r="V491" i="1"/>
  <c r="V485" i="1"/>
  <c r="K485" i="1"/>
  <c r="V475" i="1"/>
  <c r="V469" i="1"/>
  <c r="K469" i="1"/>
  <c r="V463" i="1"/>
  <c r="V453" i="1"/>
  <c r="K453" i="1"/>
  <c r="V443" i="1"/>
  <c r="V437" i="1"/>
  <c r="K437" i="1"/>
  <c r="V431" i="1"/>
  <c r="V427" i="1"/>
  <c r="V421" i="1"/>
  <c r="K421" i="1"/>
  <c r="V411" i="1"/>
  <c r="V405" i="1"/>
  <c r="K405" i="1"/>
  <c r="V399" i="1"/>
  <c r="V395" i="1"/>
  <c r="V389" i="1"/>
  <c r="K389" i="1"/>
  <c r="V379" i="1"/>
  <c r="V373" i="1"/>
  <c r="K373" i="1"/>
  <c r="V367" i="1"/>
  <c r="V363" i="1"/>
  <c r="V357" i="1"/>
  <c r="K357" i="1"/>
  <c r="V351" i="1"/>
  <c r="V347" i="1"/>
  <c r="V339" i="1"/>
  <c r="V331" i="1"/>
  <c r="V323" i="1"/>
  <c r="V315" i="1"/>
  <c r="V312" i="1"/>
  <c r="V302" i="1"/>
  <c r="V296" i="1"/>
  <c r="V286" i="1"/>
  <c r="V280" i="1"/>
  <c r="V270" i="1"/>
  <c r="V254" i="1"/>
  <c r="V248" i="1"/>
  <c r="V238" i="1"/>
  <c r="V232" i="1"/>
  <c r="V222" i="1"/>
  <c r="V216" i="1"/>
  <c r="V206" i="1"/>
  <c r="V200" i="1"/>
  <c r="V190" i="1"/>
  <c r="V184" i="1"/>
  <c r="K174" i="1"/>
  <c r="V174" i="1"/>
  <c r="K171" i="1"/>
  <c r="K167" i="1"/>
  <c r="V167" i="1"/>
  <c r="V163" i="1"/>
  <c r="K124" i="1"/>
  <c r="V124" i="1"/>
  <c r="K120" i="1"/>
  <c r="V120" i="1"/>
  <c r="K116" i="1"/>
  <c r="V116" i="1"/>
  <c r="K97" i="1"/>
  <c r="V97" i="1"/>
  <c r="V93" i="1"/>
  <c r="K87" i="1"/>
  <c r="V87" i="1"/>
  <c r="V83" i="1"/>
  <c r="K80" i="1"/>
  <c r="V80" i="1"/>
  <c r="K73" i="1"/>
  <c r="V73" i="1"/>
  <c r="K69" i="1"/>
  <c r="V69" i="1"/>
  <c r="K66" i="1"/>
  <c r="V66" i="1"/>
  <c r="K62" i="1"/>
  <c r="V62" i="1"/>
  <c r="K50" i="1"/>
  <c r="V50" i="1"/>
  <c r="V43" i="1"/>
  <c r="V27" i="1"/>
  <c r="V17" i="1"/>
  <c r="K14" i="1"/>
  <c r="V14" i="1"/>
  <c r="K10" i="1"/>
  <c r="V10" i="1"/>
  <c r="K6" i="1"/>
  <c r="V6" i="1"/>
  <c r="R473" i="1"/>
  <c r="S445" i="1"/>
  <c r="S429" i="1"/>
  <c r="S416" i="1"/>
  <c r="S379" i="1"/>
  <c r="S335" i="1"/>
  <c r="S325" i="1"/>
  <c r="R325" i="1"/>
  <c r="S304" i="1"/>
  <c r="S297" i="1"/>
  <c r="S280" i="1"/>
  <c r="R280" i="1"/>
  <c r="S248" i="1"/>
  <c r="S238" i="1"/>
  <c r="S225" i="1"/>
  <c r="S196" i="1"/>
  <c r="S163" i="1"/>
  <c r="S120" i="1"/>
  <c r="S44" i="1"/>
  <c r="S34" i="1"/>
  <c r="S18" i="1"/>
  <c r="V490" i="1"/>
  <c r="V447" i="1"/>
  <c r="V404" i="1"/>
  <c r="T127" i="1"/>
  <c r="T123" i="1"/>
  <c r="T119" i="1"/>
  <c r="T103" i="1"/>
  <c r="T99" i="1"/>
  <c r="T95" i="1"/>
  <c r="T91" i="1"/>
  <c r="T83" i="1"/>
  <c r="T79" i="1"/>
  <c r="T75" i="1"/>
  <c r="T67" i="1"/>
  <c r="T63" i="1"/>
  <c r="T59" i="1"/>
  <c r="T47" i="1"/>
  <c r="T43" i="1"/>
  <c r="T39" i="1"/>
  <c r="T11" i="1"/>
  <c r="T7" i="1"/>
  <c r="K503" i="1"/>
  <c r="U503" i="1"/>
  <c r="U499" i="1"/>
  <c r="K495" i="1"/>
  <c r="U495" i="1"/>
  <c r="U491" i="1"/>
  <c r="K487" i="1"/>
  <c r="U487" i="1"/>
  <c r="U483" i="1"/>
  <c r="K479" i="1"/>
  <c r="U479" i="1"/>
  <c r="U475" i="1"/>
  <c r="K471" i="1"/>
  <c r="U471" i="1"/>
  <c r="U467" i="1"/>
  <c r="K463" i="1"/>
  <c r="U463" i="1"/>
  <c r="U459" i="1"/>
  <c r="K455" i="1"/>
  <c r="U455" i="1"/>
  <c r="U451" i="1"/>
  <c r="K447" i="1"/>
  <c r="U447" i="1"/>
  <c r="U443" i="1"/>
  <c r="K439" i="1"/>
  <c r="U439" i="1"/>
  <c r="U435" i="1"/>
  <c r="K431" i="1"/>
  <c r="U431" i="1"/>
  <c r="U427" i="1"/>
  <c r="K423" i="1"/>
  <c r="U423" i="1"/>
  <c r="U419" i="1"/>
  <c r="K415" i="1"/>
  <c r="U415" i="1"/>
  <c r="U411" i="1"/>
  <c r="K407" i="1"/>
  <c r="U407" i="1"/>
  <c r="U403" i="1"/>
  <c r="K399" i="1"/>
  <c r="U399" i="1"/>
  <c r="U395" i="1"/>
  <c r="K391" i="1"/>
  <c r="U391" i="1"/>
  <c r="U387" i="1"/>
  <c r="K383" i="1"/>
  <c r="U383" i="1"/>
  <c r="U379" i="1"/>
  <c r="K375" i="1"/>
  <c r="U375" i="1"/>
  <c r="U371" i="1"/>
  <c r="K367" i="1"/>
  <c r="U367" i="1"/>
  <c r="U363" i="1"/>
  <c r="K359" i="1"/>
  <c r="U359" i="1"/>
  <c r="U355" i="1"/>
  <c r="K351" i="1"/>
  <c r="U351" i="1"/>
  <c r="U347" i="1"/>
  <c r="U343" i="1"/>
  <c r="U339" i="1"/>
  <c r="U335" i="1"/>
  <c r="U331" i="1"/>
  <c r="U327" i="1"/>
  <c r="U323" i="1"/>
  <c r="U319" i="1"/>
  <c r="U315" i="1"/>
  <c r="U311" i="1"/>
  <c r="U307" i="1"/>
  <c r="U303" i="1"/>
  <c r="U299" i="1"/>
  <c r="U295" i="1"/>
  <c r="U291" i="1"/>
  <c r="U287" i="1"/>
  <c r="U283" i="1"/>
  <c r="U279" i="1"/>
  <c r="U275" i="1"/>
  <c r="U271" i="1"/>
  <c r="U267" i="1"/>
  <c r="U263" i="1"/>
  <c r="U259" i="1"/>
  <c r="U255" i="1"/>
  <c r="U251" i="1"/>
  <c r="U247" i="1"/>
  <c r="U243" i="1"/>
  <c r="U239" i="1"/>
  <c r="U235" i="1"/>
  <c r="U231" i="1"/>
  <c r="U227" i="1"/>
  <c r="U223" i="1"/>
  <c r="U219" i="1"/>
  <c r="U215" i="1"/>
  <c r="U211" i="1"/>
  <c r="U207" i="1"/>
  <c r="U203" i="1"/>
  <c r="U199" i="1"/>
  <c r="U195" i="1"/>
  <c r="U191" i="1"/>
  <c r="U187" i="1"/>
  <c r="U183" i="1"/>
  <c r="U179" i="1"/>
  <c r="U175" i="1"/>
  <c r="U171" i="1"/>
  <c r="U167" i="1"/>
  <c r="U163" i="1"/>
  <c r="K163" i="1"/>
  <c r="U159" i="1"/>
  <c r="U155" i="1"/>
  <c r="U151" i="1"/>
  <c r="U147" i="1"/>
  <c r="U143" i="1"/>
  <c r="K139" i="1"/>
  <c r="U139" i="1"/>
  <c r="U135" i="1"/>
  <c r="U131" i="1"/>
  <c r="U127" i="1"/>
  <c r="U123" i="1"/>
  <c r="K123" i="1"/>
  <c r="U119" i="1"/>
  <c r="U115" i="1"/>
  <c r="K115" i="1"/>
  <c r="U111" i="1"/>
  <c r="U107" i="1"/>
  <c r="U103" i="1"/>
  <c r="U99" i="1"/>
  <c r="K99" i="1"/>
  <c r="U95" i="1"/>
  <c r="U91" i="1"/>
  <c r="U87" i="1"/>
  <c r="U83" i="1"/>
  <c r="U79" i="1"/>
  <c r="U75" i="1"/>
  <c r="K75" i="1"/>
  <c r="U71" i="1"/>
  <c r="U67" i="1"/>
  <c r="U63" i="1"/>
  <c r="U59" i="1"/>
  <c r="K59" i="1"/>
  <c r="U55" i="1"/>
  <c r="U51" i="1"/>
  <c r="K51" i="1"/>
  <c r="U47" i="1"/>
  <c r="U43" i="1"/>
  <c r="K43" i="1"/>
  <c r="U39" i="1"/>
  <c r="U35" i="1"/>
  <c r="K35" i="1"/>
  <c r="U31" i="1"/>
  <c r="U27" i="1"/>
  <c r="K27" i="1"/>
  <c r="U23" i="1"/>
  <c r="U19" i="1"/>
  <c r="K19" i="1"/>
  <c r="U15" i="1"/>
  <c r="U11" i="1"/>
  <c r="U7" i="1"/>
  <c r="V4" i="1"/>
  <c r="V336" i="1"/>
  <c r="K494" i="1"/>
  <c r="V494" i="1"/>
  <c r="K491" i="1"/>
  <c r="K488" i="1"/>
  <c r="V488" i="1"/>
  <c r="V484" i="1"/>
  <c r="K478" i="1"/>
  <c r="V478" i="1"/>
  <c r="K475" i="1"/>
  <c r="K472" i="1"/>
  <c r="V472" i="1"/>
  <c r="K462" i="1"/>
  <c r="V462" i="1"/>
  <c r="K459" i="1"/>
  <c r="K456" i="1"/>
  <c r="V456" i="1"/>
  <c r="V452" i="1"/>
  <c r="K446" i="1"/>
  <c r="V446" i="1"/>
  <c r="K443" i="1"/>
  <c r="K440" i="1"/>
  <c r="V440" i="1"/>
  <c r="K430" i="1"/>
  <c r="V430" i="1"/>
  <c r="K427" i="1"/>
  <c r="K424" i="1"/>
  <c r="V424" i="1"/>
  <c r="V420" i="1"/>
  <c r="K414" i="1"/>
  <c r="V414" i="1"/>
  <c r="K411" i="1"/>
  <c r="K408" i="1"/>
  <c r="V408" i="1"/>
  <c r="K398" i="1"/>
  <c r="V398" i="1"/>
  <c r="K395" i="1"/>
  <c r="K392" i="1"/>
  <c r="V392" i="1"/>
  <c r="V388" i="1"/>
  <c r="K382" i="1"/>
  <c r="V382" i="1"/>
  <c r="K379" i="1"/>
  <c r="K376" i="1"/>
  <c r="V376" i="1"/>
  <c r="K366" i="1"/>
  <c r="V366" i="1"/>
  <c r="K363" i="1"/>
  <c r="K360" i="1"/>
  <c r="V360" i="1"/>
  <c r="K350" i="1"/>
  <c r="V350" i="1"/>
  <c r="K347" i="1"/>
  <c r="V341" i="1"/>
  <c r="K339" i="1"/>
  <c r="K331" i="1"/>
  <c r="V325" i="1"/>
  <c r="K323" i="1"/>
  <c r="V317" i="1"/>
  <c r="K315" i="1"/>
  <c r="K305" i="1"/>
  <c r="V305" i="1"/>
  <c r="K302" i="1"/>
  <c r="K299" i="1"/>
  <c r="V299" i="1"/>
  <c r="K289" i="1"/>
  <c r="V289" i="1"/>
  <c r="K286" i="1"/>
  <c r="K283" i="1"/>
  <c r="V283" i="1"/>
  <c r="K273" i="1"/>
  <c r="V273" i="1"/>
  <c r="K270" i="1"/>
  <c r="K267" i="1"/>
  <c r="V267" i="1"/>
  <c r="K257" i="1"/>
  <c r="V257" i="1"/>
  <c r="K254" i="1"/>
  <c r="K251" i="1"/>
  <c r="V251" i="1"/>
  <c r="K241" i="1"/>
  <c r="V241" i="1"/>
  <c r="K238" i="1"/>
  <c r="K235" i="1"/>
  <c r="V235" i="1"/>
  <c r="K225" i="1"/>
  <c r="V225" i="1"/>
  <c r="K222" i="1"/>
  <c r="K219" i="1"/>
  <c r="V219" i="1"/>
  <c r="K209" i="1"/>
  <c r="V209" i="1"/>
  <c r="K206" i="1"/>
  <c r="K203" i="1"/>
  <c r="V203" i="1"/>
  <c r="K193" i="1"/>
  <c r="V193" i="1"/>
  <c r="K190" i="1"/>
  <c r="K187" i="1"/>
  <c r="V187" i="1"/>
  <c r="K177" i="1"/>
  <c r="V177" i="1"/>
  <c r="V173" i="1"/>
  <c r="K173" i="1"/>
  <c r="K138" i="1"/>
  <c r="V138" i="1"/>
  <c r="K134" i="1"/>
  <c r="V134" i="1"/>
  <c r="K131" i="1"/>
  <c r="K127" i="1"/>
  <c r="V127" i="1"/>
  <c r="V123" i="1"/>
  <c r="V107" i="1"/>
  <c r="K104" i="1"/>
  <c r="V104" i="1"/>
  <c r="K100" i="1"/>
  <c r="V100" i="1"/>
  <c r="K96" i="1"/>
  <c r="V96" i="1"/>
  <c r="K93" i="1"/>
  <c r="K90" i="1"/>
  <c r="V90" i="1"/>
  <c r="K86" i="1"/>
  <c r="V86" i="1"/>
  <c r="K83" i="1"/>
  <c r="K79" i="1"/>
  <c r="V79" i="1"/>
  <c r="K76" i="1"/>
  <c r="V76" i="1"/>
  <c r="K57" i="1"/>
  <c r="V57" i="1"/>
  <c r="K53" i="1"/>
  <c r="V53" i="1"/>
  <c r="K49" i="1"/>
  <c r="V49" i="1"/>
  <c r="K46" i="1"/>
  <c r="V46" i="1"/>
  <c r="K36" i="1"/>
  <c r="V36" i="1"/>
  <c r="K33" i="1"/>
  <c r="K30" i="1"/>
  <c r="V30" i="1"/>
  <c r="K20" i="1"/>
  <c r="V20" i="1"/>
  <c r="K17" i="1"/>
  <c r="K13" i="1"/>
  <c r="V13" i="1"/>
  <c r="K9" i="1"/>
  <c r="V9" i="1"/>
  <c r="K5" i="1"/>
  <c r="V5" i="1"/>
  <c r="U208" i="1"/>
  <c r="U200" i="1"/>
  <c r="U192" i="1"/>
  <c r="U184" i="1"/>
  <c r="U176" i="1"/>
  <c r="S501" i="1"/>
  <c r="S494" i="1"/>
  <c r="S408" i="1"/>
  <c r="S366" i="1"/>
  <c r="S328" i="1"/>
  <c r="R328" i="1"/>
  <c r="S317" i="1"/>
  <c r="S282" i="1"/>
  <c r="S217" i="1"/>
  <c r="S173" i="1"/>
  <c r="S155" i="1"/>
  <c r="S144" i="1"/>
  <c r="S97" i="1"/>
  <c r="S68" i="1"/>
  <c r="R68" i="1"/>
  <c r="S9" i="1"/>
  <c r="V479" i="1"/>
  <c r="V436" i="1"/>
  <c r="V394" i="1"/>
  <c r="S496" i="1"/>
  <c r="R496" i="1"/>
  <c r="S475" i="1"/>
  <c r="S467" i="1"/>
  <c r="S460" i="1"/>
  <c r="S452" i="1"/>
  <c r="S397" i="1"/>
  <c r="S381" i="1"/>
  <c r="T365" i="1"/>
  <c r="S360" i="1"/>
  <c r="S352" i="1"/>
  <c r="S309" i="1"/>
  <c r="S292" i="1"/>
  <c r="S284" i="1"/>
  <c r="S167" i="1"/>
  <c r="S112" i="1"/>
  <c r="S99" i="1"/>
  <c r="S75" i="1"/>
  <c r="S54" i="1"/>
  <c r="K498" i="1"/>
  <c r="V498" i="1"/>
  <c r="K490" i="1"/>
  <c r="K482" i="1"/>
  <c r="V482" i="1"/>
  <c r="K474" i="1"/>
  <c r="K466" i="1"/>
  <c r="V466" i="1"/>
  <c r="K458" i="1"/>
  <c r="K450" i="1"/>
  <c r="V450" i="1"/>
  <c r="V439" i="1"/>
  <c r="K426" i="1"/>
  <c r="K418" i="1"/>
  <c r="V418" i="1"/>
  <c r="V407" i="1"/>
  <c r="V391" i="1"/>
  <c r="V375" i="1"/>
  <c r="V342" i="1"/>
  <c r="V338" i="1"/>
  <c r="V334" i="1"/>
  <c r="V332" i="1"/>
  <c r="V326" i="1"/>
  <c r="V324" i="1"/>
  <c r="V322" i="1"/>
  <c r="V320" i="1"/>
  <c r="V318" i="1"/>
  <c r="V316" i="1"/>
  <c r="V314" i="1"/>
  <c r="K309" i="1"/>
  <c r="V309" i="1"/>
  <c r="V306" i="1"/>
  <c r="K301" i="1"/>
  <c r="V301" i="1"/>
  <c r="K293" i="1"/>
  <c r="V293" i="1"/>
  <c r="V290" i="1"/>
  <c r="K285" i="1"/>
  <c r="V285" i="1"/>
  <c r="K277" i="1"/>
  <c r="V277" i="1"/>
  <c r="V274" i="1"/>
  <c r="K269" i="1"/>
  <c r="V269" i="1"/>
  <c r="K261" i="1"/>
  <c r="V261" i="1"/>
  <c r="V258" i="1"/>
  <c r="K253" i="1"/>
  <c r="V253" i="1"/>
  <c r="V250" i="1"/>
  <c r="K245" i="1"/>
  <c r="V245" i="1"/>
  <c r="V242" i="1"/>
  <c r="K237" i="1"/>
  <c r="V237" i="1"/>
  <c r="V234" i="1"/>
  <c r="K229" i="1"/>
  <c r="V229" i="1"/>
  <c r="K221" i="1"/>
  <c r="V221" i="1"/>
  <c r="V218" i="1"/>
  <c r="K213" i="1"/>
  <c r="V213" i="1"/>
  <c r="V210" i="1"/>
  <c r="K205" i="1"/>
  <c r="V205" i="1"/>
  <c r="V202" i="1"/>
  <c r="K197" i="1"/>
  <c r="V197" i="1"/>
  <c r="V194" i="1"/>
  <c r="K189" i="1"/>
  <c r="V189" i="1"/>
  <c r="V186" i="1"/>
  <c r="K181" i="1"/>
  <c r="V181" i="1"/>
  <c r="V178" i="1"/>
  <c r="K170" i="1"/>
  <c r="V170" i="1"/>
  <c r="K166" i="1"/>
  <c r="V166" i="1"/>
  <c r="K159" i="1"/>
  <c r="V159" i="1"/>
  <c r="K156" i="1"/>
  <c r="V156" i="1"/>
  <c r="K153" i="1"/>
  <c r="V153" i="1"/>
  <c r="K149" i="1"/>
  <c r="V149" i="1"/>
  <c r="K146" i="1"/>
  <c r="V146" i="1"/>
  <c r="K142" i="1"/>
  <c r="V142" i="1"/>
  <c r="V139" i="1"/>
  <c r="K136" i="1"/>
  <c r="V136" i="1"/>
  <c r="K132" i="1"/>
  <c r="V132" i="1"/>
  <c r="K129" i="1"/>
  <c r="V129" i="1"/>
  <c r="K119" i="1"/>
  <c r="V119" i="1"/>
  <c r="V115" i="1"/>
  <c r="K112" i="1"/>
  <c r="V112" i="1"/>
  <c r="K106" i="1"/>
  <c r="V106" i="1"/>
  <c r="K102" i="1"/>
  <c r="V102" i="1"/>
  <c r="K95" i="1"/>
  <c r="V95" i="1"/>
  <c r="K92" i="1"/>
  <c r="V92" i="1"/>
  <c r="K89" i="1"/>
  <c r="V89" i="1"/>
  <c r="K85" i="1"/>
  <c r="V85" i="1"/>
  <c r="K82" i="1"/>
  <c r="V82" i="1"/>
  <c r="K78" i="1"/>
  <c r="V78" i="1"/>
  <c r="V75" i="1"/>
  <c r="K72" i="1"/>
  <c r="V72" i="1"/>
  <c r="K68" i="1"/>
  <c r="V68" i="1"/>
  <c r="K65" i="1"/>
  <c r="V65" i="1"/>
  <c r="V61" i="1"/>
  <c r="K55" i="1"/>
  <c r="V55" i="1"/>
  <c r="V51" i="1"/>
  <c r="K48" i="1"/>
  <c r="V48" i="1"/>
  <c r="V45" i="1"/>
  <c r="K40" i="1"/>
  <c r="V40" i="1"/>
  <c r="K32" i="1"/>
  <c r="V32" i="1"/>
  <c r="V29" i="1"/>
  <c r="K24" i="1"/>
  <c r="V24" i="1"/>
  <c r="V21" i="1"/>
  <c r="K16" i="1"/>
  <c r="V16" i="1"/>
  <c r="K12" i="1"/>
  <c r="V12" i="1"/>
  <c r="K8" i="1"/>
  <c r="V8" i="1"/>
  <c r="U37" i="1"/>
  <c r="U21" i="1"/>
  <c r="S490" i="1"/>
  <c r="R482" i="1"/>
  <c r="S477" i="1"/>
  <c r="S462" i="1"/>
  <c r="S454" i="1"/>
  <c r="S441" i="1"/>
  <c r="S433" i="1"/>
  <c r="S425" i="1"/>
  <c r="S412" i="1"/>
  <c r="S399" i="1"/>
  <c r="S391" i="1"/>
  <c r="S383" i="1"/>
  <c r="S373" i="1"/>
  <c r="S362" i="1"/>
  <c r="S354" i="1"/>
  <c r="S346" i="1"/>
  <c r="S344" i="1"/>
  <c r="R344" i="1"/>
  <c r="S321" i="1"/>
  <c r="S313" i="1"/>
  <c r="S308" i="1"/>
  <c r="R308" i="1"/>
  <c r="S273" i="1"/>
  <c r="S271" i="1"/>
  <c r="S263" i="1"/>
  <c r="S260" i="1"/>
  <c r="R260" i="1"/>
  <c r="S252" i="1"/>
  <c r="S244" i="1"/>
  <c r="S234" i="1"/>
  <c r="S221" i="1"/>
  <c r="R208" i="1"/>
  <c r="S200" i="1"/>
  <c r="S182" i="1"/>
  <c r="S177" i="1"/>
  <c r="S169" i="1"/>
  <c r="S159" i="1"/>
  <c r="S151" i="1"/>
  <c r="S148" i="1"/>
  <c r="R148" i="1"/>
  <c r="S140" i="1"/>
  <c r="S132" i="1"/>
  <c r="S124" i="1"/>
  <c r="S114" i="1"/>
  <c r="S106" i="1"/>
  <c r="S93" i="1"/>
  <c r="S77" i="1"/>
  <c r="S64" i="1"/>
  <c r="S56" i="1"/>
  <c r="S48" i="1"/>
  <c r="S40" i="1"/>
  <c r="S11" i="1"/>
  <c r="V474" i="1"/>
  <c r="S503" i="1"/>
  <c r="S488" i="1"/>
  <c r="S449" i="1"/>
  <c r="R449" i="1"/>
  <c r="S439" i="1"/>
  <c r="T433" i="1"/>
  <c r="R423" i="1"/>
  <c r="S420" i="1"/>
  <c r="R420" i="1"/>
  <c r="T417" i="1"/>
  <c r="S389" i="1"/>
  <c r="S368" i="1"/>
  <c r="T357" i="1"/>
  <c r="S342" i="1"/>
  <c r="S337" i="1"/>
  <c r="S332" i="1"/>
  <c r="R332" i="1"/>
  <c r="S306" i="1"/>
  <c r="S299" i="1"/>
  <c r="T289" i="1"/>
  <c r="S269" i="1"/>
  <c r="R261" i="1"/>
  <c r="S258" i="1"/>
  <c r="S242" i="1"/>
  <c r="S240" i="1"/>
  <c r="R240" i="1"/>
  <c r="S227" i="1"/>
  <c r="S219" i="1"/>
  <c r="S198" i="1"/>
  <c r="S188" i="1"/>
  <c r="S175" i="1"/>
  <c r="S157" i="1"/>
  <c r="S138" i="1"/>
  <c r="S91" i="1"/>
  <c r="S83" i="1"/>
  <c r="S38" i="1"/>
  <c r="S36" i="1"/>
  <c r="R36" i="1"/>
  <c r="S28" i="1"/>
  <c r="S12" i="1"/>
  <c r="S431" i="1"/>
  <c r="V503" i="1"/>
  <c r="V487" i="1"/>
  <c r="V471" i="1"/>
  <c r="V455" i="1"/>
  <c r="K442" i="1"/>
  <c r="K434" i="1"/>
  <c r="V434" i="1"/>
  <c r="V423" i="1"/>
  <c r="K410" i="1"/>
  <c r="K402" i="1"/>
  <c r="V402" i="1"/>
  <c r="K394" i="1"/>
  <c r="K386" i="1"/>
  <c r="V386" i="1"/>
  <c r="K378" i="1"/>
  <c r="K370" i="1"/>
  <c r="V370" i="1"/>
  <c r="K362" i="1"/>
  <c r="V362" i="1"/>
  <c r="K354" i="1"/>
  <c r="V354" i="1"/>
  <c r="V330" i="1"/>
  <c r="T485" i="1"/>
  <c r="T453" i="1"/>
  <c r="T413" i="1"/>
  <c r="T401" i="1"/>
  <c r="R397" i="1"/>
  <c r="T393" i="1"/>
  <c r="R389" i="1"/>
  <c r="T385" i="1"/>
  <c r="R381" i="1"/>
  <c r="T377" i="1"/>
  <c r="R337" i="1"/>
  <c r="T321" i="1"/>
  <c r="R317" i="1"/>
  <c r="T313" i="1"/>
  <c r="T273" i="1"/>
  <c r="T5" i="1"/>
  <c r="K500" i="1"/>
  <c r="V497" i="1"/>
  <c r="K492" i="1"/>
  <c r="V492" i="1"/>
  <c r="V489" i="1"/>
  <c r="K484" i="1"/>
  <c r="V481" i="1"/>
  <c r="K476" i="1"/>
  <c r="V476" i="1"/>
  <c r="V473" i="1"/>
  <c r="K468" i="1"/>
  <c r="V465" i="1"/>
  <c r="K460" i="1"/>
  <c r="V460" i="1"/>
  <c r="V457" i="1"/>
  <c r="K452" i="1"/>
  <c r="K444" i="1"/>
  <c r="V444" i="1"/>
  <c r="V441" i="1"/>
  <c r="K436" i="1"/>
  <c r="V433" i="1"/>
  <c r="K428" i="1"/>
  <c r="V428" i="1"/>
  <c r="V425" i="1"/>
  <c r="K420" i="1"/>
  <c r="V417" i="1"/>
  <c r="K412" i="1"/>
  <c r="V412" i="1"/>
  <c r="V409" i="1"/>
  <c r="K404" i="1"/>
  <c r="V401" i="1"/>
  <c r="K396" i="1"/>
  <c r="V396" i="1"/>
  <c r="V393" i="1"/>
  <c r="K388" i="1"/>
  <c r="V385" i="1"/>
  <c r="K380" i="1"/>
  <c r="V380" i="1"/>
  <c r="V377" i="1"/>
  <c r="K372" i="1"/>
  <c r="V369" i="1"/>
  <c r="K364" i="1"/>
  <c r="V364" i="1"/>
  <c r="V361" i="1"/>
  <c r="K356" i="1"/>
  <c r="V356" i="1"/>
  <c r="V353" i="1"/>
  <c r="K348" i="1"/>
  <c r="V348" i="1"/>
  <c r="K346" i="1"/>
  <c r="K342" i="1"/>
  <c r="K338" i="1"/>
  <c r="K334" i="1"/>
  <c r="K330" i="1"/>
  <c r="K326" i="1"/>
  <c r="K322" i="1"/>
  <c r="K318" i="1"/>
  <c r="K314" i="1"/>
  <c r="K311" i="1"/>
  <c r="V311" i="1"/>
  <c r="V308" i="1"/>
  <c r="K306" i="1"/>
  <c r="K303" i="1"/>
  <c r="V303" i="1"/>
  <c r="V300" i="1"/>
  <c r="K298" i="1"/>
  <c r="K295" i="1"/>
  <c r="V295" i="1"/>
  <c r="V292" i="1"/>
  <c r="K290" i="1"/>
  <c r="K287" i="1"/>
  <c r="V287" i="1"/>
  <c r="V284" i="1"/>
  <c r="K282" i="1"/>
  <c r="K279" i="1"/>
  <c r="V279" i="1"/>
  <c r="V276" i="1"/>
  <c r="K274" i="1"/>
  <c r="K271" i="1"/>
  <c r="V271" i="1"/>
  <c r="V268" i="1"/>
  <c r="K266" i="1"/>
  <c r="K263" i="1"/>
  <c r="V263" i="1"/>
  <c r="V260" i="1"/>
  <c r="K258" i="1"/>
  <c r="K255" i="1"/>
  <c r="V255" i="1"/>
  <c r="V252" i="1"/>
  <c r="K250" i="1"/>
  <c r="K247" i="1"/>
  <c r="V247" i="1"/>
  <c r="V244" i="1"/>
  <c r="K242" i="1"/>
  <c r="K239" i="1"/>
  <c r="V239" i="1"/>
  <c r="V236" i="1"/>
  <c r="K234" i="1"/>
  <c r="K231" i="1"/>
  <c r="V231" i="1"/>
  <c r="V228" i="1"/>
  <c r="K226" i="1"/>
  <c r="K223" i="1"/>
  <c r="V223" i="1"/>
  <c r="V220" i="1"/>
  <c r="K218" i="1"/>
  <c r="K215" i="1"/>
  <c r="V215" i="1"/>
  <c r="V212" i="1"/>
  <c r="K210" i="1"/>
  <c r="K207" i="1"/>
  <c r="V207" i="1"/>
  <c r="V204" i="1"/>
  <c r="K202" i="1"/>
  <c r="K199" i="1"/>
  <c r="V199" i="1"/>
  <c r="V196" i="1"/>
  <c r="K194" i="1"/>
  <c r="K191" i="1"/>
  <c r="V191" i="1"/>
  <c r="V188" i="1"/>
  <c r="K186" i="1"/>
  <c r="K183" i="1"/>
  <c r="V183" i="1"/>
  <c r="V180" i="1"/>
  <c r="K178" i="1"/>
  <c r="K175" i="1"/>
  <c r="V175" i="1"/>
  <c r="K172" i="1"/>
  <c r="V172" i="1"/>
  <c r="K169" i="1"/>
  <c r="V169" i="1"/>
  <c r="K165" i="1"/>
  <c r="V165" i="1"/>
  <c r="K162" i="1"/>
  <c r="V162" i="1"/>
  <c r="K158" i="1"/>
  <c r="V158" i="1"/>
  <c r="V155" i="1"/>
  <c r="K152" i="1"/>
  <c r="V152" i="1"/>
  <c r="K148" i="1"/>
  <c r="V148" i="1"/>
  <c r="K145" i="1"/>
  <c r="V145" i="1"/>
  <c r="V141" i="1"/>
  <c r="K135" i="1"/>
  <c r="V135" i="1"/>
  <c r="V131" i="1"/>
  <c r="K128" i="1"/>
  <c r="V128" i="1"/>
  <c r="K122" i="1"/>
  <c r="V122" i="1"/>
  <c r="K118" i="1"/>
  <c r="V118" i="1"/>
  <c r="K111" i="1"/>
  <c r="V111" i="1"/>
  <c r="K108" i="1"/>
  <c r="V108" i="1"/>
  <c r="K105" i="1"/>
  <c r="V105" i="1"/>
  <c r="K101" i="1"/>
  <c r="V101" i="1"/>
  <c r="K98" i="1"/>
  <c r="V98" i="1"/>
  <c r="K94" i="1"/>
  <c r="V94" i="1"/>
  <c r="V91" i="1"/>
  <c r="K88" i="1"/>
  <c r="V88" i="1"/>
  <c r="K84" i="1"/>
  <c r="V84" i="1"/>
  <c r="K81" i="1"/>
  <c r="V81" i="1"/>
  <c r="V77" i="1"/>
  <c r="K71" i="1"/>
  <c r="V71" i="1"/>
  <c r="V67" i="1"/>
  <c r="K64" i="1"/>
  <c r="V64" i="1"/>
  <c r="K58" i="1"/>
  <c r="V58" i="1"/>
  <c r="K54" i="1"/>
  <c r="V54" i="1"/>
  <c r="V47" i="1"/>
  <c r="K42" i="1"/>
  <c r="V42" i="1"/>
  <c r="V39" i="1"/>
  <c r="K34" i="1"/>
  <c r="V34" i="1"/>
  <c r="V31" i="1"/>
  <c r="K26" i="1"/>
  <c r="V26" i="1"/>
  <c r="V23" i="1"/>
  <c r="K18" i="1"/>
  <c r="V18" i="1"/>
  <c r="K15" i="1"/>
  <c r="V15" i="1"/>
  <c r="K11" i="1"/>
  <c r="V11" i="1"/>
  <c r="K7" i="1"/>
  <c r="V7" i="1"/>
  <c r="S499" i="1"/>
  <c r="S492" i="1"/>
  <c r="S484" i="1"/>
  <c r="S481" i="1"/>
  <c r="R481" i="1"/>
  <c r="R479" i="1"/>
  <c r="S464" i="1"/>
  <c r="R464" i="1"/>
  <c r="S456" i="1"/>
  <c r="S443" i="1"/>
  <c r="S435" i="1"/>
  <c r="S427" i="1"/>
  <c r="S414" i="1"/>
  <c r="S406" i="1"/>
  <c r="S401" i="1"/>
  <c r="S393" i="1"/>
  <c r="S385" i="1"/>
  <c r="S377" i="1"/>
  <c r="R375" i="1"/>
  <c r="S372" i="1"/>
  <c r="R372" i="1"/>
  <c r="S364" i="1"/>
  <c r="S356" i="1"/>
  <c r="S348" i="1"/>
  <c r="S326" i="1"/>
  <c r="S323" i="1"/>
  <c r="S288" i="1"/>
  <c r="S275" i="1"/>
  <c r="S265" i="1"/>
  <c r="R254" i="1"/>
  <c r="S246" i="1"/>
  <c r="S236" i="1"/>
  <c r="S231" i="1"/>
  <c r="S210" i="1"/>
  <c r="S194" i="1"/>
  <c r="R192" i="1"/>
  <c r="S192" i="1"/>
  <c r="S184" i="1"/>
  <c r="S179" i="1"/>
  <c r="S171" i="1"/>
  <c r="S161" i="1"/>
  <c r="R153" i="1"/>
  <c r="S134" i="1"/>
  <c r="S118" i="1"/>
  <c r="S116" i="1"/>
  <c r="R116" i="1"/>
  <c r="S108" i="1"/>
  <c r="S103" i="1"/>
  <c r="S95" i="1"/>
  <c r="S87" i="1"/>
  <c r="S79" i="1"/>
  <c r="S66" i="1"/>
  <c r="R50" i="1"/>
  <c r="S42" i="1"/>
  <c r="S32" i="1"/>
  <c r="S24" i="1"/>
  <c r="S146" i="1"/>
  <c r="S4" i="1"/>
  <c r="S419" i="1"/>
  <c r="S398" i="1"/>
  <c r="S394" i="1"/>
  <c r="S390" i="1"/>
  <c r="S378" i="1"/>
  <c r="S371" i="1"/>
  <c r="S369" i="1"/>
  <c r="S365" i="1"/>
  <c r="S361" i="1"/>
  <c r="S357" i="1"/>
  <c r="S355" i="1"/>
  <c r="S353" i="1"/>
  <c r="S351" i="1"/>
  <c r="S349" i="1"/>
  <c r="S347" i="1"/>
  <c r="S345" i="1"/>
  <c r="R334" i="1"/>
  <c r="S331" i="1"/>
  <c r="S329" i="1"/>
  <c r="S322" i="1"/>
  <c r="R320" i="1"/>
  <c r="S307" i="1"/>
  <c r="S305" i="1"/>
  <c r="S303" i="1"/>
  <c r="S298" i="1"/>
  <c r="S293" i="1"/>
  <c r="S291" i="1"/>
  <c r="S289" i="1"/>
  <c r="R285" i="1"/>
  <c r="S283" i="1"/>
  <c r="S281" i="1"/>
  <c r="S276" i="1"/>
  <c r="S274" i="1"/>
  <c r="S259" i="1"/>
  <c r="S253" i="1"/>
  <c r="S251" i="1"/>
  <c r="S249" i="1"/>
  <c r="S247" i="1"/>
  <c r="S243" i="1"/>
  <c r="S232" i="1"/>
  <c r="S230" i="1"/>
  <c r="S228" i="1"/>
  <c r="S224" i="1"/>
  <c r="S220" i="1"/>
  <c r="S218" i="1"/>
  <c r="S211" i="1"/>
  <c r="S209" i="1"/>
  <c r="S207" i="1"/>
  <c r="S205" i="1"/>
  <c r="S203" i="1"/>
  <c r="S201" i="1"/>
  <c r="S199" i="1"/>
  <c r="S195" i="1"/>
  <c r="S180" i="1"/>
  <c r="S178" i="1"/>
  <c r="S176" i="1"/>
  <c r="S170" i="1"/>
  <c r="S168" i="1"/>
  <c r="S166" i="1"/>
  <c r="S147" i="1"/>
  <c r="S143" i="1"/>
  <c r="S141" i="1"/>
  <c r="S139" i="1"/>
  <c r="S135" i="1"/>
  <c r="S131" i="1"/>
  <c r="S127" i="1"/>
  <c r="S125" i="1"/>
  <c r="S123" i="1"/>
  <c r="S119" i="1"/>
  <c r="S104" i="1"/>
  <c r="S102" i="1"/>
  <c r="S100" i="1"/>
  <c r="R98" i="1"/>
  <c r="S96" i="1"/>
  <c r="S92" i="1"/>
  <c r="R90" i="1"/>
  <c r="S86" i="1"/>
  <c r="S84" i="1"/>
  <c r="S82" i="1"/>
  <c r="S80" i="1"/>
  <c r="S76" i="1"/>
  <c r="S74" i="1"/>
  <c r="S65" i="1"/>
  <c r="S63" i="1"/>
  <c r="S61" i="1"/>
  <c r="S59" i="1"/>
  <c r="S55" i="1"/>
  <c r="S47" i="1"/>
  <c r="S45" i="1"/>
  <c r="S43" i="1"/>
  <c r="S39" i="1"/>
  <c r="S16" i="1"/>
  <c r="S8" i="1"/>
  <c r="S5" i="1"/>
  <c r="S500" i="1"/>
  <c r="R498" i="1"/>
  <c r="R495" i="1"/>
  <c r="S493" i="1"/>
  <c r="S485" i="1"/>
  <c r="S476" i="1"/>
  <c r="S468" i="1"/>
  <c r="S461" i="1"/>
  <c r="R457" i="1"/>
  <c r="S451" i="1"/>
  <c r="S442" i="1"/>
  <c r="S438" i="1"/>
  <c r="R434" i="1"/>
  <c r="S430" i="1"/>
  <c r="S422" i="1"/>
  <c r="S417" i="1"/>
  <c r="S413" i="1"/>
  <c r="S411" i="1"/>
  <c r="S409" i="1"/>
  <c r="R407" i="1"/>
  <c r="S405" i="1"/>
  <c r="S374" i="1"/>
  <c r="R343" i="1"/>
  <c r="S341" i="1"/>
  <c r="S327" i="1"/>
  <c r="S301" i="1"/>
  <c r="S279" i="1"/>
  <c r="S272" i="1"/>
  <c r="S268" i="1"/>
  <c r="S264" i="1"/>
  <c r="S262" i="1"/>
  <c r="S239" i="1"/>
  <c r="S237" i="1"/>
  <c r="S235" i="1"/>
  <c r="S233" i="1"/>
  <c r="S216" i="1"/>
  <c r="S214" i="1"/>
  <c r="S191" i="1"/>
  <c r="S189" i="1"/>
  <c r="S187" i="1"/>
  <c r="S185" i="1"/>
  <c r="S183" i="1"/>
  <c r="S164" i="1"/>
  <c r="S162" i="1"/>
  <c r="S160" i="1"/>
  <c r="S156" i="1"/>
  <c r="S152" i="1"/>
  <c r="S150" i="1"/>
  <c r="S115" i="1"/>
  <c r="R113" i="1"/>
  <c r="S111" i="1"/>
  <c r="S109" i="1"/>
  <c r="S107" i="1"/>
  <c r="R105" i="1"/>
  <c r="S72" i="1"/>
  <c r="S70" i="1"/>
  <c r="S35" i="1"/>
  <c r="S33" i="1"/>
  <c r="S31" i="1"/>
  <c r="S29" i="1"/>
  <c r="S27" i="1"/>
  <c r="S23" i="1"/>
  <c r="S19" i="1"/>
  <c r="S15" i="1"/>
  <c r="S10" i="1"/>
  <c r="S7" i="1"/>
  <c r="S446" i="1"/>
  <c r="S67" i="1"/>
  <c r="S17" i="1"/>
  <c r="R466" i="1"/>
  <c r="S466" i="1"/>
  <c r="R302" i="1"/>
  <c r="S302" i="1"/>
  <c r="R206" i="1"/>
  <c r="S206" i="1"/>
  <c r="R174" i="1"/>
  <c r="S174" i="1"/>
  <c r="R94" i="1"/>
  <c r="S94" i="1"/>
  <c r="S423" i="1"/>
  <c r="S375" i="1"/>
  <c r="S285" i="1"/>
  <c r="S254" i="1"/>
  <c r="S98" i="1"/>
  <c r="R426" i="1"/>
  <c r="R410" i="1"/>
  <c r="R395" i="1"/>
  <c r="R386" i="1"/>
  <c r="R382" i="1"/>
  <c r="R363" i="1"/>
  <c r="R350" i="1"/>
  <c r="R339" i="1"/>
  <c r="R318" i="1"/>
  <c r="S318" i="1"/>
  <c r="R314" i="1"/>
  <c r="R286" i="1"/>
  <c r="S286" i="1"/>
  <c r="R257" i="1"/>
  <c r="S257" i="1"/>
  <c r="R229" i="1"/>
  <c r="R222" i="1"/>
  <c r="R177" i="1"/>
  <c r="R145" i="1"/>
  <c r="R137" i="1"/>
  <c r="R130" i="1"/>
  <c r="R126" i="1"/>
  <c r="S126" i="1"/>
  <c r="R122" i="1"/>
  <c r="R101" i="1"/>
  <c r="S101" i="1"/>
  <c r="R82" i="1"/>
  <c r="R78" i="1"/>
  <c r="S78" i="1"/>
  <c r="R57" i="1"/>
  <c r="S57" i="1"/>
  <c r="R53" i="1"/>
  <c r="S53" i="1"/>
  <c r="R13" i="1"/>
  <c r="S13" i="1"/>
  <c r="S482" i="1"/>
  <c r="S382" i="1"/>
  <c r="S358" i="1"/>
  <c r="S350" i="1"/>
  <c r="S334" i="1"/>
  <c r="S314" i="1"/>
  <c r="S222" i="1"/>
  <c r="S145" i="1"/>
  <c r="S113" i="1"/>
  <c r="S50" i="1"/>
  <c r="R463" i="1"/>
  <c r="S463" i="1"/>
  <c r="R450" i="1"/>
  <c r="S450" i="1"/>
  <c r="R250" i="1"/>
  <c r="S250" i="1"/>
  <c r="R213" i="1"/>
  <c r="S213" i="1"/>
  <c r="S498" i="1"/>
  <c r="S407" i="1"/>
  <c r="S208" i="1"/>
  <c r="R503" i="1"/>
  <c r="R487" i="1"/>
  <c r="R472" i="1"/>
  <c r="R456" i="1"/>
  <c r="R439" i="1"/>
  <c r="R409" i="1"/>
  <c r="R391" i="1"/>
  <c r="R360" i="1"/>
  <c r="R342" i="1"/>
  <c r="R336" i="1"/>
  <c r="R310" i="1"/>
  <c r="S310" i="1"/>
  <c r="R304" i="1"/>
  <c r="R270" i="1"/>
  <c r="S270" i="1"/>
  <c r="R266" i="1"/>
  <c r="S266" i="1"/>
  <c r="R256" i="1"/>
  <c r="R245" i="1"/>
  <c r="R238" i="1"/>
  <c r="R228" i="1"/>
  <c r="R197" i="1"/>
  <c r="S197" i="1"/>
  <c r="R190" i="1"/>
  <c r="S190" i="1"/>
  <c r="R186" i="1"/>
  <c r="S186" i="1"/>
  <c r="R176" i="1"/>
  <c r="R158" i="1"/>
  <c r="S158" i="1"/>
  <c r="R154" i="1"/>
  <c r="R136" i="1"/>
  <c r="R133" i="1"/>
  <c r="S133" i="1"/>
  <c r="R114" i="1"/>
  <c r="R110" i="1"/>
  <c r="S110" i="1"/>
  <c r="R100" i="1"/>
  <c r="R89" i="1"/>
  <c r="R85" i="1"/>
  <c r="S85" i="1"/>
  <c r="R52" i="1"/>
  <c r="R49" i="1"/>
  <c r="S49" i="1"/>
  <c r="R41" i="1"/>
  <c r="S41" i="1"/>
  <c r="R34" i="1"/>
  <c r="R30" i="1"/>
  <c r="S30" i="1"/>
  <c r="R26" i="1"/>
  <c r="R22" i="1"/>
  <c r="S22" i="1"/>
  <c r="R12" i="1"/>
  <c r="R8" i="1"/>
  <c r="S495" i="1"/>
  <c r="S487" i="1"/>
  <c r="S473" i="1"/>
  <c r="S457" i="1"/>
  <c r="S395" i="1"/>
  <c r="S363" i="1"/>
  <c r="S339" i="1"/>
  <c r="S320" i="1"/>
  <c r="S261" i="1"/>
  <c r="S154" i="1"/>
  <c r="S122" i="1"/>
  <c r="S90" i="1"/>
  <c r="R447" i="1"/>
  <c r="S447" i="1"/>
  <c r="R311" i="1"/>
  <c r="S311" i="1"/>
  <c r="R202" i="1"/>
  <c r="S202" i="1"/>
  <c r="R181" i="1"/>
  <c r="S181" i="1"/>
  <c r="R149" i="1"/>
  <c r="S149" i="1"/>
  <c r="R69" i="1"/>
  <c r="S69" i="1"/>
  <c r="R46" i="1"/>
  <c r="S46" i="1"/>
  <c r="R25" i="1"/>
  <c r="S25" i="1"/>
  <c r="R21" i="1"/>
  <c r="S21" i="1"/>
  <c r="R6" i="1"/>
  <c r="S6" i="1"/>
  <c r="S343" i="1"/>
  <c r="R490" i="1"/>
  <c r="R488" i="1"/>
  <c r="R474" i="1"/>
  <c r="S474" i="1"/>
  <c r="R471" i="1"/>
  <c r="S471" i="1"/>
  <c r="R458" i="1"/>
  <c r="S458" i="1"/>
  <c r="R455" i="1"/>
  <c r="S455" i="1"/>
  <c r="R442" i="1"/>
  <c r="R440" i="1"/>
  <c r="R431" i="1"/>
  <c r="R425" i="1"/>
  <c r="R415" i="1"/>
  <c r="R392" i="1"/>
  <c r="R359" i="1"/>
  <c r="R500" i="1"/>
  <c r="R493" i="1"/>
  <c r="R489" i="1"/>
  <c r="R484" i="1"/>
  <c r="R477" i="1"/>
  <c r="R468" i="1"/>
  <c r="R461" i="1"/>
  <c r="R452" i="1"/>
  <c r="R445" i="1"/>
  <c r="R441" i="1"/>
  <c r="R436" i="1"/>
  <c r="R432" i="1"/>
  <c r="R428" i="1"/>
  <c r="R421" i="1"/>
  <c r="R418" i="1"/>
  <c r="R416" i="1"/>
  <c r="R412" i="1"/>
  <c r="R405" i="1"/>
  <c r="R402" i="1"/>
  <c r="R398" i="1"/>
  <c r="R388" i="1"/>
  <c r="R379" i="1"/>
  <c r="R373" i="1"/>
  <c r="R370" i="1"/>
  <c r="R366" i="1"/>
  <c r="R356" i="1"/>
  <c r="R352" i="1"/>
  <c r="R351" i="1"/>
  <c r="R341" i="1"/>
  <c r="R338" i="1"/>
  <c r="R329" i="1"/>
  <c r="R326" i="1"/>
  <c r="R324" i="1"/>
  <c r="R319" i="1"/>
  <c r="R309" i="1"/>
  <c r="R297" i="1"/>
  <c r="R294" i="1"/>
  <c r="S294" i="1"/>
  <c r="R292" i="1"/>
  <c r="R288" i="1"/>
  <c r="R281" i="1"/>
  <c r="R278" i="1"/>
  <c r="S278" i="1"/>
  <c r="R276" i="1"/>
  <c r="R271" i="1"/>
  <c r="R269" i="1"/>
  <c r="R267" i="1"/>
  <c r="R263" i="1"/>
  <c r="R252" i="1"/>
  <c r="R248" i="1"/>
  <c r="R244" i="1"/>
  <c r="R241" i="1"/>
  <c r="S241" i="1"/>
  <c r="R239" i="1"/>
  <c r="R235" i="1"/>
  <c r="R224" i="1"/>
  <c r="R215" i="1"/>
  <c r="R204" i="1"/>
  <c r="R200" i="1"/>
  <c r="R196" i="1"/>
  <c r="R193" i="1"/>
  <c r="S193" i="1"/>
  <c r="R191" i="1"/>
  <c r="R187" i="1"/>
  <c r="R183" i="1"/>
  <c r="R172" i="1"/>
  <c r="R168" i="1"/>
  <c r="R165" i="1"/>
  <c r="S165" i="1"/>
  <c r="R163" i="1"/>
  <c r="R159" i="1"/>
  <c r="R155" i="1"/>
  <c r="R151" i="1"/>
  <c r="R146" i="1"/>
  <c r="R142" i="1"/>
  <c r="S142" i="1"/>
  <c r="R132" i="1"/>
  <c r="R121" i="1"/>
  <c r="R117" i="1"/>
  <c r="S117" i="1"/>
  <c r="R115" i="1"/>
  <c r="R111" i="1"/>
  <c r="R107" i="1"/>
  <c r="R96" i="1"/>
  <c r="R92" i="1"/>
  <c r="R88" i="1"/>
  <c r="R84" i="1"/>
  <c r="R81" i="1"/>
  <c r="R73" i="1"/>
  <c r="R71" i="1"/>
  <c r="R66" i="1"/>
  <c r="R62" i="1"/>
  <c r="S62" i="1"/>
  <c r="R58" i="1"/>
  <c r="R48" i="1"/>
  <c r="R44" i="1"/>
  <c r="R40" i="1"/>
  <c r="R37" i="1"/>
  <c r="S37" i="1"/>
  <c r="R35" i="1"/>
  <c r="R31" i="1"/>
  <c r="R27" i="1"/>
  <c r="R23" i="1"/>
  <c r="R19" i="1"/>
  <c r="R14" i="1"/>
  <c r="S14" i="1"/>
  <c r="S479" i="1"/>
  <c r="S434" i="1"/>
  <c r="S426" i="1"/>
  <c r="S418" i="1"/>
  <c r="S410" i="1"/>
  <c r="S402" i="1"/>
  <c r="S386" i="1"/>
  <c r="S370" i="1"/>
  <c r="S338" i="1"/>
  <c r="S319" i="1"/>
  <c r="S245" i="1"/>
  <c r="S229" i="1"/>
  <c r="S153" i="1"/>
  <c r="S137" i="1"/>
  <c r="S121" i="1"/>
  <c r="S105" i="1"/>
  <c r="S89" i="1"/>
  <c r="S73" i="1"/>
  <c r="S58" i="1"/>
  <c r="S26" i="1"/>
  <c r="R430" i="1"/>
  <c r="R427" i="1"/>
  <c r="R422" i="1"/>
  <c r="R414" i="1"/>
  <c r="R411" i="1"/>
  <c r="R406" i="1"/>
  <c r="R403" i="1"/>
  <c r="R394" i="1"/>
  <c r="R387" i="1"/>
  <c r="R378" i="1"/>
  <c r="R371" i="1"/>
  <c r="R327" i="1"/>
  <c r="R322" i="1"/>
  <c r="R218" i="1"/>
  <c r="R209" i="1"/>
  <c r="R502" i="1"/>
  <c r="R499" i="1"/>
  <c r="R494" i="1"/>
  <c r="R491" i="1"/>
  <c r="R486" i="1"/>
  <c r="R483" i="1"/>
  <c r="R478" i="1"/>
  <c r="R475" i="1"/>
  <c r="R470" i="1"/>
  <c r="R467" i="1"/>
  <c r="R462" i="1"/>
  <c r="R459" i="1"/>
  <c r="R454" i="1"/>
  <c r="R451" i="1"/>
  <c r="R446" i="1"/>
  <c r="R443" i="1"/>
  <c r="R438" i="1"/>
  <c r="R435" i="1"/>
  <c r="R399" i="1"/>
  <c r="R390" i="1"/>
  <c r="R383" i="1"/>
  <c r="R374" i="1"/>
  <c r="R367" i="1"/>
  <c r="R354" i="1"/>
  <c r="R347" i="1"/>
  <c r="R335" i="1"/>
  <c r="R330" i="1"/>
  <c r="R234" i="1"/>
  <c r="R225" i="1"/>
  <c r="R170" i="1"/>
  <c r="R161" i="1"/>
  <c r="R138" i="1"/>
  <c r="R129" i="1"/>
  <c r="R106" i="1"/>
  <c r="R97" i="1"/>
  <c r="R74" i="1"/>
  <c r="R65" i="1"/>
  <c r="R42" i="1"/>
  <c r="R33" i="1"/>
  <c r="R419" i="1"/>
  <c r="R306" i="1"/>
  <c r="R303" i="1"/>
  <c r="R298" i="1"/>
  <c r="R295" i="1"/>
  <c r="R290" i="1"/>
  <c r="R287" i="1"/>
  <c r="R282" i="1"/>
  <c r="R279" i="1"/>
  <c r="R274" i="1"/>
  <c r="R262" i="1"/>
  <c r="R253" i="1"/>
  <c r="R246" i="1"/>
  <c r="R237" i="1"/>
  <c r="R230" i="1"/>
  <c r="R221" i="1"/>
  <c r="R214" i="1"/>
  <c r="R205" i="1"/>
  <c r="R198" i="1"/>
  <c r="R189" i="1"/>
  <c r="R182" i="1"/>
  <c r="R173" i="1"/>
  <c r="R166" i="1"/>
  <c r="R157" i="1"/>
  <c r="R150" i="1"/>
  <c r="R141" i="1"/>
  <c r="R134" i="1"/>
  <c r="R125" i="1"/>
  <c r="R118" i="1"/>
  <c r="R109" i="1"/>
  <c r="R102" i="1"/>
  <c r="R93" i="1"/>
  <c r="R86" i="1"/>
  <c r="R77" i="1"/>
  <c r="R70" i="1"/>
  <c r="R61" i="1"/>
  <c r="R54" i="1"/>
  <c r="R45" i="1"/>
  <c r="R38" i="1"/>
  <c r="R29" i="1"/>
  <c r="R18" i="1"/>
  <c r="R9" i="1"/>
  <c r="R362" i="1"/>
  <c r="R355" i="1"/>
  <c r="R346" i="1"/>
  <c r="R265" i="1"/>
  <c r="R258" i="1"/>
  <c r="R249" i="1"/>
  <c r="R242" i="1"/>
  <c r="R233" i="1"/>
  <c r="R226" i="1"/>
  <c r="R217" i="1"/>
  <c r="R210" i="1"/>
  <c r="R201" i="1"/>
  <c r="R194" i="1"/>
  <c r="R185" i="1"/>
  <c r="R178" i="1"/>
  <c r="R169" i="1"/>
  <c r="R162" i="1"/>
  <c r="R17" i="1"/>
  <c r="R10" i="1"/>
  <c r="R331" i="1"/>
  <c r="R323" i="1"/>
  <c r="R315" i="1"/>
  <c r="R307" i="1"/>
  <c r="R299" i="1"/>
  <c r="R291" i="1"/>
  <c r="R283" i="1"/>
  <c r="Z291" i="1" l="1"/>
  <c r="Z323" i="1"/>
  <c r="Z162" i="1"/>
  <c r="Z345" i="1"/>
  <c r="Z258" i="1"/>
  <c r="Z102" i="1"/>
  <c r="Z230" i="1"/>
  <c r="Z42" i="1"/>
  <c r="Z335" i="1"/>
  <c r="Z467" i="1"/>
  <c r="Z387" i="1"/>
  <c r="Z23" i="1"/>
  <c r="Z107" i="1"/>
  <c r="Z168" i="1"/>
  <c r="Z235" i="1"/>
  <c r="Z309" i="1"/>
  <c r="Z402" i="1"/>
  <c r="Z489" i="1"/>
  <c r="Z21" i="1"/>
  <c r="Z202" i="1"/>
  <c r="Z34" i="1"/>
  <c r="Z114" i="1"/>
  <c r="Z310" i="1"/>
  <c r="Z472" i="1"/>
  <c r="Z82" i="1"/>
  <c r="Z314" i="1"/>
  <c r="Z395" i="1"/>
  <c r="Z98" i="1"/>
  <c r="Z334" i="1"/>
  <c r="Z381" i="1"/>
  <c r="Z449" i="1"/>
  <c r="Z227" i="1"/>
  <c r="Z32" i="1"/>
  <c r="Z164" i="1"/>
  <c r="Z448" i="1"/>
  <c r="Z301" i="1"/>
  <c r="Z453" i="1"/>
  <c r="Z299" i="1"/>
  <c r="Z331" i="1"/>
  <c r="Z169" i="1"/>
  <c r="Z201" i="1"/>
  <c r="Z233" i="1"/>
  <c r="Z265" i="1"/>
  <c r="Z9" i="1"/>
  <c r="Z45" i="1"/>
  <c r="Z77" i="1"/>
  <c r="Z109" i="1"/>
  <c r="Z141" i="1"/>
  <c r="Z173" i="1"/>
  <c r="Z205" i="1"/>
  <c r="Z237" i="1"/>
  <c r="Z274" i="1"/>
  <c r="Z290" i="1"/>
  <c r="Z306" i="1"/>
  <c r="Z65" i="1"/>
  <c r="Z129" i="1"/>
  <c r="Z225" i="1"/>
  <c r="Z347" i="1"/>
  <c r="Z383" i="1"/>
  <c r="Z438" i="1"/>
  <c r="Z454" i="1"/>
  <c r="Z470" i="1"/>
  <c r="Z486" i="1"/>
  <c r="Z502" i="1"/>
  <c r="Z327" i="1"/>
  <c r="Z394" i="1"/>
  <c r="Z414" i="1"/>
  <c r="Z27" i="1"/>
  <c r="Z37" i="1"/>
  <c r="Z58" i="1"/>
  <c r="Z71" i="1"/>
  <c r="Z88" i="1"/>
  <c r="Z111" i="1"/>
  <c r="Z121" i="1"/>
  <c r="Z146" i="1"/>
  <c r="Z163" i="1"/>
  <c r="Z172" i="1"/>
  <c r="Z204" i="1"/>
  <c r="Z239" i="1"/>
  <c r="Z248" i="1"/>
  <c r="Z269" i="1"/>
  <c r="Z278" i="1"/>
  <c r="Z319" i="1"/>
  <c r="Z338" i="1"/>
  <c r="Z356" i="1"/>
  <c r="Z379" i="1"/>
  <c r="Z405" i="1"/>
  <c r="Z421" i="1"/>
  <c r="Z441" i="1"/>
  <c r="Z468" i="1"/>
  <c r="Z493" i="1"/>
  <c r="Z415" i="1"/>
  <c r="Z442" i="1"/>
  <c r="Z458" i="1"/>
  <c r="Z474" i="1"/>
  <c r="Z8" i="1"/>
  <c r="Z26" i="1"/>
  <c r="Z52" i="1"/>
  <c r="Z100" i="1"/>
  <c r="Z186" i="1"/>
  <c r="Z197" i="1"/>
  <c r="Z256" i="1"/>
  <c r="Z270" i="1"/>
  <c r="Z336" i="1"/>
  <c r="Z409" i="1"/>
  <c r="Z487" i="1"/>
  <c r="Z250" i="1"/>
  <c r="Z463" i="1"/>
  <c r="Z13" i="1"/>
  <c r="Z57" i="1"/>
  <c r="Z126" i="1"/>
  <c r="Z177" i="1"/>
  <c r="Z257" i="1"/>
  <c r="Z363" i="1"/>
  <c r="Z410" i="1"/>
  <c r="Z94" i="1"/>
  <c r="Z206" i="1"/>
  <c r="Z466" i="1"/>
  <c r="Z105" i="1"/>
  <c r="Z113" i="1"/>
  <c r="Z498" i="1"/>
  <c r="Z90" i="1"/>
  <c r="Z116" i="1"/>
  <c r="Z153" i="1"/>
  <c r="Z254" i="1"/>
  <c r="Z479" i="1"/>
  <c r="Z289" i="1"/>
  <c r="Z469" i="1"/>
  <c r="T469" i="1"/>
  <c r="Z103" i="1"/>
  <c r="Z179" i="1"/>
  <c r="T179" i="1"/>
  <c r="Z264" i="1"/>
  <c r="T264" i="1"/>
  <c r="Z380" i="1"/>
  <c r="Z76" i="1"/>
  <c r="Z120" i="1"/>
  <c r="Z272" i="1"/>
  <c r="Z226" i="1"/>
  <c r="Z38" i="1"/>
  <c r="Z166" i="1"/>
  <c r="Z287" i="1"/>
  <c r="Z106" i="1"/>
  <c r="Z435" i="1"/>
  <c r="Z499" i="1"/>
  <c r="Z430" i="1"/>
  <c r="Z66" i="1"/>
  <c r="Z142" i="1"/>
  <c r="Z191" i="1"/>
  <c r="Z267" i="1"/>
  <c r="Z352" i="1"/>
  <c r="Z436" i="1"/>
  <c r="Z392" i="1"/>
  <c r="Z149" i="1"/>
  <c r="Z49" i="1"/>
  <c r="Z154" i="1"/>
  <c r="Z245" i="1"/>
  <c r="Z391" i="1"/>
  <c r="Z145" i="1"/>
  <c r="Z350" i="1"/>
  <c r="Z343" i="1"/>
  <c r="Z495" i="1"/>
  <c r="Z285" i="1"/>
  <c r="Z320" i="1"/>
  <c r="Z375" i="1"/>
  <c r="Z317" i="1"/>
  <c r="Z397" i="1"/>
  <c r="Z51" i="1"/>
  <c r="T51" i="1"/>
  <c r="Z147" i="1"/>
  <c r="T147" i="1"/>
  <c r="Z312" i="1"/>
  <c r="Z307" i="1"/>
  <c r="Z10" i="1"/>
  <c r="Z178" i="1"/>
  <c r="Z210" i="1"/>
  <c r="Z242" i="1"/>
  <c r="Z346" i="1"/>
  <c r="Z18" i="1"/>
  <c r="Z54" i="1"/>
  <c r="Z86" i="1"/>
  <c r="Z118" i="1"/>
  <c r="Z150" i="1"/>
  <c r="Z182" i="1"/>
  <c r="Z214" i="1"/>
  <c r="Z246" i="1"/>
  <c r="Z279" i="1"/>
  <c r="Z295" i="1"/>
  <c r="Z419" i="1"/>
  <c r="Z74" i="1"/>
  <c r="Z138" i="1"/>
  <c r="Z234" i="1"/>
  <c r="Z354" i="1"/>
  <c r="Z390" i="1"/>
  <c r="Z443" i="1"/>
  <c r="Z459" i="1"/>
  <c r="Z475" i="1"/>
  <c r="Z491" i="1"/>
  <c r="Z209" i="1"/>
  <c r="Z371" i="1"/>
  <c r="Z403" i="1"/>
  <c r="Z422" i="1"/>
  <c r="Z14" i="1"/>
  <c r="Z31" i="1"/>
  <c r="Z40" i="1"/>
  <c r="Z73" i="1"/>
  <c r="Z92" i="1"/>
  <c r="Z115" i="1"/>
  <c r="Z132" i="1"/>
  <c r="Z151" i="1"/>
  <c r="Z183" i="1"/>
  <c r="Z193" i="1"/>
  <c r="Z215" i="1"/>
  <c r="Z252" i="1"/>
  <c r="Z271" i="1"/>
  <c r="Z281" i="1"/>
  <c r="Z294" i="1"/>
  <c r="Z324" i="1"/>
  <c r="Z341" i="1"/>
  <c r="Z366" i="1"/>
  <c r="Z388" i="1"/>
  <c r="Z412" i="1"/>
  <c r="Z428" i="1"/>
  <c r="Z445" i="1"/>
  <c r="Z477" i="1"/>
  <c r="Z500" i="1"/>
  <c r="Z425" i="1"/>
  <c r="Z488" i="1"/>
  <c r="Z6" i="1"/>
  <c r="Z501" i="1"/>
  <c r="Z437" i="1"/>
  <c r="Z401" i="1"/>
  <c r="Z369" i="1"/>
  <c r="Z321" i="1"/>
  <c r="Z293" i="1"/>
  <c r="Z424" i="1"/>
  <c r="Z364" i="1"/>
  <c r="Z220" i="1"/>
  <c r="Z160" i="1"/>
  <c r="Z64" i="1"/>
  <c r="Z28" i="1"/>
  <c r="Z433" i="1"/>
  <c r="Z492" i="1"/>
  <c r="Z404" i="1"/>
  <c r="Z368" i="1"/>
  <c r="Z236" i="1"/>
  <c r="Z275" i="1"/>
  <c r="Z247" i="1"/>
  <c r="Z223" i="1"/>
  <c r="Z175" i="1"/>
  <c r="Z127" i="1"/>
  <c r="Z99" i="1"/>
  <c r="Z83" i="1"/>
  <c r="Z63" i="1"/>
  <c r="Z47" i="1"/>
  <c r="Z357" i="1"/>
  <c r="Z104" i="1"/>
  <c r="Z497" i="1"/>
  <c r="Z429" i="1"/>
  <c r="Z393" i="1"/>
  <c r="Z361" i="1"/>
  <c r="Z313" i="1"/>
  <c r="Z273" i="1"/>
  <c r="Z408" i="1"/>
  <c r="Z316" i="1"/>
  <c r="Z184" i="1"/>
  <c r="Z156" i="1"/>
  <c r="Z128" i="1"/>
  <c r="Z60" i="1"/>
  <c r="Z24" i="1"/>
  <c r="Z365" i="1"/>
  <c r="Z476" i="1"/>
  <c r="Z396" i="1"/>
  <c r="Z348" i="1"/>
  <c r="Z284" i="1"/>
  <c r="Z259" i="1"/>
  <c r="Z219" i="1"/>
  <c r="Z199" i="1"/>
  <c r="Z171" i="1"/>
  <c r="Z139" i="1"/>
  <c r="Z123" i="1"/>
  <c r="Z95" i="1"/>
  <c r="Z79" i="1"/>
  <c r="Z59" i="1"/>
  <c r="Z43" i="1"/>
  <c r="Z72" i="1"/>
  <c r="Z485" i="1"/>
  <c r="Z417" i="1"/>
  <c r="Z385" i="1"/>
  <c r="Z353" i="1"/>
  <c r="Z305" i="1"/>
  <c r="Z480" i="1"/>
  <c r="Z400" i="1"/>
  <c r="Z180" i="1"/>
  <c r="Z152" i="1"/>
  <c r="Z124" i="1"/>
  <c r="Z56" i="1"/>
  <c r="Z20" i="1"/>
  <c r="Z460" i="1"/>
  <c r="Z384" i="1"/>
  <c r="Z340" i="1"/>
  <c r="Z216" i="1"/>
  <c r="Z255" i="1"/>
  <c r="Z231" i="1"/>
  <c r="Z211" i="1"/>
  <c r="Z195" i="1"/>
  <c r="Z167" i="1"/>
  <c r="Z135" i="1"/>
  <c r="Z119" i="1"/>
  <c r="Z75" i="1"/>
  <c r="Z39" i="1"/>
  <c r="Z25" i="1"/>
  <c r="Z69" i="1"/>
  <c r="Z181" i="1"/>
  <c r="Z311" i="1"/>
  <c r="Z12" i="1"/>
  <c r="Z41" i="1"/>
  <c r="Z133" i="1"/>
  <c r="Z158" i="1"/>
  <c r="Z228" i="1"/>
  <c r="Z304" i="1"/>
  <c r="Z342" i="1"/>
  <c r="Z439" i="1"/>
  <c r="Z503" i="1"/>
  <c r="Z101" i="1"/>
  <c r="Z130" i="1"/>
  <c r="Z222" i="1"/>
  <c r="Z318" i="1"/>
  <c r="Z382" i="1"/>
  <c r="Z426" i="1"/>
  <c r="Z434" i="1"/>
  <c r="Z457" i="1"/>
  <c r="Z50" i="1"/>
  <c r="Z372" i="1"/>
  <c r="Z481" i="1"/>
  <c r="Z337" i="1"/>
  <c r="Z389" i="1"/>
  <c r="Z36" i="1"/>
  <c r="Z240" i="1"/>
  <c r="Z260" i="1"/>
  <c r="Z68" i="1"/>
  <c r="Z349" i="1"/>
  <c r="T349" i="1"/>
  <c r="Z67" i="1"/>
  <c r="Z131" i="1"/>
  <c r="Z251" i="1"/>
  <c r="Z444" i="1"/>
  <c r="Z465" i="1"/>
  <c r="Z377" i="1"/>
  <c r="Z194" i="1"/>
  <c r="Z362" i="1"/>
  <c r="Z70" i="1"/>
  <c r="Z134" i="1"/>
  <c r="Z198" i="1"/>
  <c r="Z262" i="1"/>
  <c r="Z303" i="1"/>
  <c r="Z170" i="1"/>
  <c r="Z374" i="1"/>
  <c r="Z451" i="1"/>
  <c r="Z483" i="1"/>
  <c r="Z322" i="1"/>
  <c r="Z411" i="1"/>
  <c r="Z48" i="1"/>
  <c r="Z84" i="1"/>
  <c r="Z117" i="1"/>
  <c r="Z159" i="1"/>
  <c r="Z200" i="1"/>
  <c r="Z244" i="1"/>
  <c r="Z292" i="1"/>
  <c r="Z329" i="1"/>
  <c r="Z373" i="1"/>
  <c r="Z418" i="1"/>
  <c r="Z461" i="1"/>
  <c r="Z440" i="1"/>
  <c r="Z46" i="1"/>
  <c r="Z447" i="1"/>
  <c r="Z22" i="1"/>
  <c r="Z89" i="1"/>
  <c r="Z420" i="1"/>
  <c r="Z308" i="1"/>
  <c r="Z344" i="1"/>
  <c r="Z482" i="1"/>
  <c r="Z328" i="1"/>
  <c r="Z358" i="1"/>
  <c r="Z212" i="1"/>
  <c r="Z5" i="1"/>
  <c r="Z15" i="1"/>
  <c r="T15" i="1"/>
  <c r="Z87" i="1"/>
  <c r="T87" i="1"/>
  <c r="Z207" i="1"/>
  <c r="T207" i="1"/>
  <c r="Z188" i="1"/>
  <c r="Z4" i="1"/>
  <c r="Z16" i="1"/>
  <c r="Z144" i="1"/>
  <c r="Z376" i="1"/>
  <c r="Z413" i="1"/>
  <c r="Z55" i="1"/>
  <c r="Z91" i="1"/>
  <c r="Z268" i="1"/>
  <c r="Z80" i="1"/>
  <c r="Z296" i="1"/>
  <c r="Z7" i="1"/>
  <c r="Z243" i="1"/>
  <c r="Z232" i="1"/>
  <c r="Z108" i="1"/>
  <c r="Z261" i="1"/>
  <c r="Z423" i="1"/>
  <c r="Z496" i="1"/>
  <c r="Z473" i="1"/>
  <c r="Z277" i="1"/>
  <c r="Z333" i="1"/>
  <c r="Z283" i="1"/>
  <c r="Z315" i="1"/>
  <c r="Z17" i="1"/>
  <c r="Z185" i="1"/>
  <c r="Z217" i="1"/>
  <c r="Z249" i="1"/>
  <c r="Z355" i="1"/>
  <c r="Z29" i="1"/>
  <c r="Z61" i="1"/>
  <c r="Z93" i="1"/>
  <c r="Z125" i="1"/>
  <c r="Z157" i="1"/>
  <c r="Z189" i="1"/>
  <c r="Z221" i="1"/>
  <c r="Z253" i="1"/>
  <c r="Z282" i="1"/>
  <c r="Z298" i="1"/>
  <c r="Z33" i="1"/>
  <c r="Z97" i="1"/>
  <c r="Z161" i="1"/>
  <c r="Z330" i="1"/>
  <c r="Z367" i="1"/>
  <c r="Z399" i="1"/>
  <c r="Z446" i="1"/>
  <c r="Z462" i="1"/>
  <c r="Z478" i="1"/>
  <c r="Z494" i="1"/>
  <c r="Z218" i="1"/>
  <c r="Z378" i="1"/>
  <c r="Z406" i="1"/>
  <c r="Z427" i="1"/>
  <c r="Z19" i="1"/>
  <c r="Z35" i="1"/>
  <c r="Z44" i="1"/>
  <c r="Z62" i="1"/>
  <c r="Z81" i="1"/>
  <c r="Z96" i="1"/>
  <c r="Z155" i="1"/>
  <c r="Z165" i="1"/>
  <c r="Z187" i="1"/>
  <c r="Z196" i="1"/>
  <c r="Z224" i="1"/>
  <c r="Z241" i="1"/>
  <c r="Z263" i="1"/>
  <c r="Z276" i="1"/>
  <c r="Z288" i="1"/>
  <c r="Z297" i="1"/>
  <c r="Z326" i="1"/>
  <c r="Z351" i="1"/>
  <c r="Z370" i="1"/>
  <c r="Z398" i="1"/>
  <c r="Z416" i="1"/>
  <c r="Z432" i="1"/>
  <c r="Z452" i="1"/>
  <c r="Z484" i="1"/>
  <c r="Z359" i="1"/>
  <c r="Z431" i="1"/>
  <c r="Z455" i="1"/>
  <c r="Z471" i="1"/>
  <c r="Z490" i="1"/>
  <c r="Z30" i="1"/>
  <c r="Z85" i="1"/>
  <c r="Z110" i="1"/>
  <c r="Z136" i="1"/>
  <c r="Z176" i="1"/>
  <c r="Z190" i="1"/>
  <c r="Z238" i="1"/>
  <c r="Z266" i="1"/>
  <c r="Z360" i="1"/>
  <c r="Z456" i="1"/>
  <c r="Z213" i="1"/>
  <c r="Z450" i="1"/>
  <c r="Z53" i="1"/>
  <c r="Z78" i="1"/>
  <c r="Z122" i="1"/>
  <c r="Z137" i="1"/>
  <c r="Z229" i="1"/>
  <c r="Z286" i="1"/>
  <c r="Z339" i="1"/>
  <c r="Z386" i="1"/>
  <c r="Z174" i="1"/>
  <c r="Z302" i="1"/>
  <c r="Z407" i="1"/>
  <c r="Z192" i="1"/>
  <c r="Z464" i="1"/>
  <c r="Z332" i="1"/>
  <c r="Z148" i="1"/>
  <c r="Z208" i="1"/>
  <c r="Z280" i="1"/>
  <c r="Z325" i="1"/>
  <c r="Z11" i="1"/>
  <c r="Z143" i="1"/>
  <c r="Z203" i="1"/>
  <c r="Z300" i="1"/>
  <c r="Z112" i="1"/>
  <c r="Z140" i="1"/>
  <c r="T178" i="1"/>
  <c r="T18" i="1"/>
  <c r="T214" i="1"/>
  <c r="T138" i="1"/>
  <c r="T443" i="1"/>
  <c r="T371" i="1"/>
  <c r="T14" i="1"/>
  <c r="T115" i="1"/>
  <c r="T183" i="1"/>
  <c r="T271" i="1"/>
  <c r="T388" i="1"/>
  <c r="T6" i="1"/>
  <c r="T101" i="1"/>
  <c r="T382" i="1"/>
  <c r="T320" i="1"/>
  <c r="T334" i="1"/>
  <c r="T332" i="1"/>
  <c r="T423" i="1"/>
  <c r="T148" i="1"/>
  <c r="T482" i="1"/>
  <c r="T277" i="1"/>
  <c r="T10" i="1"/>
  <c r="T346" i="1"/>
  <c r="T118" i="1"/>
  <c r="T246" i="1"/>
  <c r="T234" i="1"/>
  <c r="T459" i="1"/>
  <c r="T403" i="1"/>
  <c r="T151" i="1"/>
  <c r="T324" i="1"/>
  <c r="T428" i="1"/>
  <c r="T181" i="1"/>
  <c r="T41" i="1"/>
  <c r="T304" i="1"/>
  <c r="T439" i="1"/>
  <c r="T434" i="1"/>
  <c r="T381" i="1"/>
  <c r="T283" i="1"/>
  <c r="T17" i="1"/>
  <c r="T249" i="1"/>
  <c r="T29" i="1"/>
  <c r="T93" i="1"/>
  <c r="T157" i="1"/>
  <c r="T221" i="1"/>
  <c r="T282" i="1"/>
  <c r="T33" i="1"/>
  <c r="T161" i="1"/>
  <c r="T367" i="1"/>
  <c r="T446" i="1"/>
  <c r="T478" i="1"/>
  <c r="T218" i="1"/>
  <c r="T406" i="1"/>
  <c r="T35" i="1"/>
  <c r="T62" i="1"/>
  <c r="T155" i="1"/>
  <c r="T187" i="1"/>
  <c r="T241" i="1"/>
  <c r="T276" i="1"/>
  <c r="T326" i="1"/>
  <c r="T370" i="1"/>
  <c r="T416" i="1"/>
  <c r="T452" i="1"/>
  <c r="T359" i="1"/>
  <c r="T455" i="1"/>
  <c r="T490" i="1"/>
  <c r="T30" i="1"/>
  <c r="T498" i="1"/>
  <c r="T116" i="1"/>
  <c r="T192" i="1"/>
  <c r="T254" i="1"/>
  <c r="T375" i="1"/>
  <c r="T481" i="1"/>
  <c r="T337" i="1"/>
  <c r="T420" i="1"/>
  <c r="T208" i="1"/>
  <c r="T325" i="1"/>
  <c r="T473" i="1"/>
  <c r="T307" i="1"/>
  <c r="T242" i="1"/>
  <c r="T86" i="1"/>
  <c r="T182" i="1"/>
  <c r="T295" i="1"/>
  <c r="T74" i="1"/>
  <c r="T354" i="1"/>
  <c r="T475" i="1"/>
  <c r="T209" i="1"/>
  <c r="T422" i="1"/>
  <c r="T31" i="1"/>
  <c r="T73" i="1"/>
  <c r="T132" i="1"/>
  <c r="T193" i="1"/>
  <c r="T252" i="1"/>
  <c r="T294" i="1"/>
  <c r="T366" i="1"/>
  <c r="T445" i="1"/>
  <c r="T500" i="1"/>
  <c r="T425" i="1"/>
  <c r="T488" i="1"/>
  <c r="T69" i="1"/>
  <c r="T12" i="1"/>
  <c r="T133" i="1"/>
  <c r="T503" i="1"/>
  <c r="T90" i="1"/>
  <c r="T315" i="1"/>
  <c r="T185" i="1"/>
  <c r="T217" i="1"/>
  <c r="T355" i="1"/>
  <c r="T61" i="1"/>
  <c r="T125" i="1"/>
  <c r="T189" i="1"/>
  <c r="T253" i="1"/>
  <c r="T298" i="1"/>
  <c r="T97" i="1"/>
  <c r="T330" i="1"/>
  <c r="T399" i="1"/>
  <c r="T462" i="1"/>
  <c r="T494" i="1"/>
  <c r="T378" i="1"/>
  <c r="T427" i="1"/>
  <c r="T19" i="1"/>
  <c r="T44" i="1"/>
  <c r="T81" i="1"/>
  <c r="T96" i="1"/>
  <c r="T165" i="1"/>
  <c r="T196" i="1"/>
  <c r="T224" i="1"/>
  <c r="T263" i="1"/>
  <c r="T288" i="1"/>
  <c r="T297" i="1"/>
  <c r="T351" i="1"/>
  <c r="T398" i="1"/>
  <c r="T432" i="1"/>
  <c r="T484" i="1"/>
  <c r="T431" i="1"/>
  <c r="T471" i="1"/>
  <c r="T85" i="1"/>
  <c r="T110" i="1"/>
  <c r="T136" i="1"/>
  <c r="T176" i="1"/>
  <c r="T190" i="1"/>
  <c r="T238" i="1"/>
  <c r="T266" i="1"/>
  <c r="T360" i="1"/>
  <c r="T456" i="1"/>
  <c r="T213" i="1"/>
  <c r="T450" i="1"/>
  <c r="T53" i="1"/>
  <c r="T78" i="1"/>
  <c r="T122" i="1"/>
  <c r="T137" i="1"/>
  <c r="T229" i="1"/>
  <c r="T286" i="1"/>
  <c r="T339" i="1"/>
  <c r="T386" i="1"/>
  <c r="T174" i="1"/>
  <c r="T302" i="1"/>
  <c r="T291" i="1"/>
  <c r="T323" i="1"/>
  <c r="T162" i="1"/>
  <c r="T194" i="1"/>
  <c r="T226" i="1"/>
  <c r="T258" i="1"/>
  <c r="T362" i="1"/>
  <c r="T38" i="1"/>
  <c r="T70" i="1"/>
  <c r="T102" i="1"/>
  <c r="T134" i="1"/>
  <c r="T166" i="1"/>
  <c r="T198" i="1"/>
  <c r="T230" i="1"/>
  <c r="T262" i="1"/>
  <c r="T287" i="1"/>
  <c r="T303" i="1"/>
  <c r="T42" i="1"/>
  <c r="T106" i="1"/>
  <c r="T170" i="1"/>
  <c r="T335" i="1"/>
  <c r="T374" i="1"/>
  <c r="T435" i="1"/>
  <c r="T451" i="1"/>
  <c r="T467" i="1"/>
  <c r="T483" i="1"/>
  <c r="T499" i="1"/>
  <c r="T322" i="1"/>
  <c r="T387" i="1"/>
  <c r="T411" i="1"/>
  <c r="T430" i="1"/>
  <c r="T23" i="1"/>
  <c r="T48" i="1"/>
  <c r="T66" i="1"/>
  <c r="T84" i="1"/>
  <c r="T107" i="1"/>
  <c r="T117" i="1"/>
  <c r="T142" i="1"/>
  <c r="T159" i="1"/>
  <c r="T168" i="1"/>
  <c r="T191" i="1"/>
  <c r="T200" i="1"/>
  <c r="T235" i="1"/>
  <c r="T244" i="1"/>
  <c r="T267" i="1"/>
  <c r="T292" i="1"/>
  <c r="T309" i="1"/>
  <c r="T329" i="1"/>
  <c r="T352" i="1"/>
  <c r="T373" i="1"/>
  <c r="T402" i="1"/>
  <c r="T418" i="1"/>
  <c r="T436" i="1"/>
  <c r="T461" i="1"/>
  <c r="T489" i="1"/>
  <c r="T392" i="1"/>
  <c r="T440" i="1"/>
  <c r="T21" i="1"/>
  <c r="T46" i="1"/>
  <c r="T149" i="1"/>
  <c r="T202" i="1"/>
  <c r="T447" i="1"/>
  <c r="T22" i="1"/>
  <c r="T34" i="1"/>
  <c r="T49" i="1"/>
  <c r="T89" i="1"/>
  <c r="T114" i="1"/>
  <c r="T154" i="1"/>
  <c r="T245" i="1"/>
  <c r="T310" i="1"/>
  <c r="T391" i="1"/>
  <c r="T472" i="1"/>
  <c r="T82" i="1"/>
  <c r="T145" i="1"/>
  <c r="T314" i="1"/>
  <c r="T350" i="1"/>
  <c r="T395" i="1"/>
  <c r="T105" i="1"/>
  <c r="T113" i="1"/>
  <c r="T343" i="1"/>
  <c r="T50" i="1"/>
  <c r="T372" i="1"/>
  <c r="T317" i="1"/>
  <c r="T397" i="1"/>
  <c r="T240" i="1"/>
  <c r="T261" i="1"/>
  <c r="T449" i="1"/>
  <c r="T308" i="1"/>
  <c r="T68" i="1"/>
  <c r="T328" i="1"/>
  <c r="T280" i="1"/>
  <c r="T212" i="1"/>
  <c r="T210" i="1"/>
  <c r="T54" i="1"/>
  <c r="T150" i="1"/>
  <c r="T279" i="1"/>
  <c r="T419" i="1"/>
  <c r="T390" i="1"/>
  <c r="T491" i="1"/>
  <c r="T40" i="1"/>
  <c r="T92" i="1"/>
  <c r="T215" i="1"/>
  <c r="T281" i="1"/>
  <c r="T341" i="1"/>
  <c r="T412" i="1"/>
  <c r="T477" i="1"/>
  <c r="T25" i="1"/>
  <c r="T311" i="1"/>
  <c r="T158" i="1"/>
  <c r="T228" i="1"/>
  <c r="T342" i="1"/>
  <c r="T130" i="1"/>
  <c r="T222" i="1"/>
  <c r="T318" i="1"/>
  <c r="T426" i="1"/>
  <c r="T407" i="1"/>
  <c r="T299" i="1"/>
  <c r="T331" i="1"/>
  <c r="T169" i="1"/>
  <c r="T201" i="1"/>
  <c r="T233" i="1"/>
  <c r="T265" i="1"/>
  <c r="T9" i="1"/>
  <c r="T45" i="1"/>
  <c r="T77" i="1"/>
  <c r="T109" i="1"/>
  <c r="T141" i="1"/>
  <c r="T173" i="1"/>
  <c r="T205" i="1"/>
  <c r="T237" i="1"/>
  <c r="T274" i="1"/>
  <c r="T290" i="1"/>
  <c r="T306" i="1"/>
  <c r="T65" i="1"/>
  <c r="T129" i="1"/>
  <c r="T225" i="1"/>
  <c r="T347" i="1"/>
  <c r="T383" i="1"/>
  <c r="T438" i="1"/>
  <c r="T454" i="1"/>
  <c r="T470" i="1"/>
  <c r="T486" i="1"/>
  <c r="T502" i="1"/>
  <c r="T327" i="1"/>
  <c r="T394" i="1"/>
  <c r="T414" i="1"/>
  <c r="T27" i="1"/>
  <c r="T37" i="1"/>
  <c r="T58" i="1"/>
  <c r="T71" i="1"/>
  <c r="T88" i="1"/>
  <c r="T111" i="1"/>
  <c r="T121" i="1"/>
  <c r="T146" i="1"/>
  <c r="T163" i="1"/>
  <c r="T172" i="1"/>
  <c r="T204" i="1"/>
  <c r="T239" i="1"/>
  <c r="T248" i="1"/>
  <c r="T269" i="1"/>
  <c r="T278" i="1"/>
  <c r="T319" i="1"/>
  <c r="T338" i="1"/>
  <c r="T356" i="1"/>
  <c r="T379" i="1"/>
  <c r="T405" i="1"/>
  <c r="T421" i="1"/>
  <c r="T441" i="1"/>
  <c r="T468" i="1"/>
  <c r="T493" i="1"/>
  <c r="T415" i="1"/>
  <c r="T442" i="1"/>
  <c r="T458" i="1"/>
  <c r="T474" i="1"/>
  <c r="T8" i="1"/>
  <c r="T26" i="1"/>
  <c r="T52" i="1"/>
  <c r="T100" i="1"/>
  <c r="T186" i="1"/>
  <c r="T197" i="1"/>
  <c r="T256" i="1"/>
  <c r="T270" i="1"/>
  <c r="T336" i="1"/>
  <c r="T409" i="1"/>
  <c r="T487" i="1"/>
  <c r="T250" i="1"/>
  <c r="T463" i="1"/>
  <c r="T13" i="1"/>
  <c r="T57" i="1"/>
  <c r="T126" i="1"/>
  <c r="T177" i="1"/>
  <c r="T257" i="1"/>
  <c r="T363" i="1"/>
  <c r="T410" i="1"/>
  <c r="T94" i="1"/>
  <c r="T206" i="1"/>
  <c r="T466" i="1"/>
  <c r="T457" i="1"/>
  <c r="T495" i="1"/>
  <c r="T98" i="1"/>
  <c r="T285" i="1"/>
  <c r="T153" i="1"/>
  <c r="T464" i="1"/>
  <c r="T479" i="1"/>
  <c r="T389" i="1"/>
  <c r="T36" i="1"/>
  <c r="T260" i="1"/>
  <c r="T344" i="1"/>
  <c r="T496" i="1"/>
  <c r="T333" i="1"/>
  <c r="T358" i="1"/>
</calcChain>
</file>

<file path=xl/sharedStrings.xml><?xml version="1.0" encoding="utf-8"?>
<sst xmlns="http://schemas.openxmlformats.org/spreadsheetml/2006/main" count="1134" uniqueCount="1029">
  <si>
    <t>Company Info</t>
  </si>
  <si>
    <t>Company Name</t>
  </si>
  <si>
    <t>Number of Employees</t>
  </si>
  <si>
    <t>1</t>
  </si>
  <si>
    <t>Walmart</t>
  </si>
  <si>
    <t>-</t>
  </si>
  <si>
    <t>2</t>
  </si>
  <si>
    <t>Exxon Mobil</t>
  </si>
  <si>
    <t>3</t>
  </si>
  <si>
    <t>Apple</t>
  </si>
  <si>
    <t>4</t>
  </si>
  <si>
    <t>Berkshire Hathaway</t>
  </si>
  <si>
    <t>5</t>
  </si>
  <si>
    <t>Amazon.com</t>
  </si>
  <si>
    <t>6</t>
  </si>
  <si>
    <t>UnitedHealth Group</t>
  </si>
  <si>
    <t>7</t>
  </si>
  <si>
    <t>McKesson</t>
  </si>
  <si>
    <t>8</t>
  </si>
  <si>
    <t>CVS Health</t>
  </si>
  <si>
    <t>9</t>
  </si>
  <si>
    <t>AT&amp;T</t>
  </si>
  <si>
    <t>10</t>
  </si>
  <si>
    <t>AmerisourceBergen</t>
  </si>
  <si>
    <t>11</t>
  </si>
  <si>
    <t>Chevron</t>
  </si>
  <si>
    <t>12</t>
  </si>
  <si>
    <t>Ford Motor</t>
  </si>
  <si>
    <t>13</t>
  </si>
  <si>
    <t>General Motors</t>
  </si>
  <si>
    <t>14</t>
  </si>
  <si>
    <t>Costco Wholesale</t>
  </si>
  <si>
    <t>15</t>
  </si>
  <si>
    <t>Alphabet</t>
  </si>
  <si>
    <t>16</t>
  </si>
  <si>
    <t>Cardinal Health</t>
  </si>
  <si>
    <t>17</t>
  </si>
  <si>
    <t>Walgreens Boots Alliance</t>
  </si>
  <si>
    <t>18</t>
  </si>
  <si>
    <t>JPMorgan Chase</t>
  </si>
  <si>
    <t>19</t>
  </si>
  <si>
    <t>Verizon Communications</t>
  </si>
  <si>
    <t>20</t>
  </si>
  <si>
    <t>Kroger</t>
  </si>
  <si>
    <t>21</t>
  </si>
  <si>
    <t>General Electric</t>
  </si>
  <si>
    <t>22</t>
  </si>
  <si>
    <t>Fannie Mae</t>
  </si>
  <si>
    <t>23</t>
  </si>
  <si>
    <t>Phillips 66</t>
  </si>
  <si>
    <t>24</t>
  </si>
  <si>
    <t>Valero Energy</t>
  </si>
  <si>
    <t>25</t>
  </si>
  <si>
    <t>Bank of America</t>
  </si>
  <si>
    <t>26</t>
  </si>
  <si>
    <t>Microsoft</t>
  </si>
  <si>
    <t>27</t>
  </si>
  <si>
    <t>Home Depot</t>
  </si>
  <si>
    <t>28</t>
  </si>
  <si>
    <t>Boeing</t>
  </si>
  <si>
    <t>29</t>
  </si>
  <si>
    <t>Wells Fargo</t>
  </si>
  <si>
    <t>30</t>
  </si>
  <si>
    <t>Citigroup</t>
  </si>
  <si>
    <t>31</t>
  </si>
  <si>
    <t>Marathon Petroleum</t>
  </si>
  <si>
    <t>32</t>
  </si>
  <si>
    <t>Comcast</t>
  </si>
  <si>
    <t>33</t>
  </si>
  <si>
    <t>Anthem</t>
  </si>
  <si>
    <t>34</t>
  </si>
  <si>
    <t>Dell Technologies</t>
  </si>
  <si>
    <t>35</t>
  </si>
  <si>
    <t>DuPont de Nemours</t>
  </si>
  <si>
    <t>36</t>
  </si>
  <si>
    <t>State Farm Insurance</t>
  </si>
  <si>
    <t>37</t>
  </si>
  <si>
    <t>Johnson &amp; Johnson</t>
  </si>
  <si>
    <t>38</t>
  </si>
  <si>
    <t>IBM</t>
  </si>
  <si>
    <t>39</t>
  </si>
  <si>
    <t>Target</t>
  </si>
  <si>
    <t>40</t>
  </si>
  <si>
    <t>Freddie Mac</t>
  </si>
  <si>
    <t>41</t>
  </si>
  <si>
    <t>United Parcel Service</t>
  </si>
  <si>
    <t>42</t>
  </si>
  <si>
    <t>Lowe's</t>
  </si>
  <si>
    <t>43</t>
  </si>
  <si>
    <t>Intel</t>
  </si>
  <si>
    <t>44</t>
  </si>
  <si>
    <t>MetLife</t>
  </si>
  <si>
    <t>45</t>
  </si>
  <si>
    <t>Procter &amp; Gamble</t>
  </si>
  <si>
    <t>46</t>
  </si>
  <si>
    <t>United Technologies</t>
  </si>
  <si>
    <t>47</t>
  </si>
  <si>
    <t>FedEx</t>
  </si>
  <si>
    <t>48</t>
  </si>
  <si>
    <t>PepsiCo</t>
  </si>
  <si>
    <t>49</t>
  </si>
  <si>
    <t>Archer Daniels Midland</t>
  </si>
  <si>
    <t>50</t>
  </si>
  <si>
    <t>Prudential Financial</t>
  </si>
  <si>
    <t>51</t>
  </si>
  <si>
    <t>Centene</t>
  </si>
  <si>
    <t>52</t>
  </si>
  <si>
    <t>Albertsons</t>
  </si>
  <si>
    <t>53</t>
  </si>
  <si>
    <t>Walt Disney</t>
  </si>
  <si>
    <t>54</t>
  </si>
  <si>
    <t>Sysco</t>
  </si>
  <si>
    <t>55</t>
  </si>
  <si>
    <t>HP</t>
  </si>
  <si>
    <t>56</t>
  </si>
  <si>
    <t>Humana</t>
  </si>
  <si>
    <t>57</t>
  </si>
  <si>
    <t>Facebook</t>
  </si>
  <si>
    <t>58</t>
  </si>
  <si>
    <t>Caterpillar</t>
  </si>
  <si>
    <t>59</t>
  </si>
  <si>
    <t>Energy Transfer</t>
  </si>
  <si>
    <t>60</t>
  </si>
  <si>
    <t>Lockheed Martin</t>
  </si>
  <si>
    <t>61</t>
  </si>
  <si>
    <t>Pfizer</t>
  </si>
  <si>
    <t>62</t>
  </si>
  <si>
    <t>Goldman Sachs Group</t>
  </si>
  <si>
    <t>63</t>
  </si>
  <si>
    <t>Morgan Stanley</t>
  </si>
  <si>
    <t>64</t>
  </si>
  <si>
    <t>Cisco Systems</t>
  </si>
  <si>
    <t>65</t>
  </si>
  <si>
    <t>Cigna</t>
  </si>
  <si>
    <t>66</t>
  </si>
  <si>
    <t>AIG</t>
  </si>
  <si>
    <t>67</t>
  </si>
  <si>
    <t>HCA Healthcare</t>
  </si>
  <si>
    <t>68</t>
  </si>
  <si>
    <t>American Airlines Group</t>
  </si>
  <si>
    <t>69</t>
  </si>
  <si>
    <t>Delta Air Lines</t>
  </si>
  <si>
    <t>70</t>
  </si>
  <si>
    <t>Charter Communications</t>
  </si>
  <si>
    <t>71</t>
  </si>
  <si>
    <t>New York Life Insurance</t>
  </si>
  <si>
    <t>72</t>
  </si>
  <si>
    <t>American Express</t>
  </si>
  <si>
    <t>73</t>
  </si>
  <si>
    <t>Nationwide</t>
  </si>
  <si>
    <t>74</t>
  </si>
  <si>
    <t>Best Buy</t>
  </si>
  <si>
    <t>75</t>
  </si>
  <si>
    <t>Liberty Mutual Insurance Group</t>
  </si>
  <si>
    <t>76</t>
  </si>
  <si>
    <t>Merck</t>
  </si>
  <si>
    <t>77</t>
  </si>
  <si>
    <t>Honeywell International</t>
  </si>
  <si>
    <t>78</t>
  </si>
  <si>
    <t>United Continental Holdings</t>
  </si>
  <si>
    <t>79</t>
  </si>
  <si>
    <t>TIAA</t>
  </si>
  <si>
    <t>80</t>
  </si>
  <si>
    <t>Tyson Foods</t>
  </si>
  <si>
    <t>81</t>
  </si>
  <si>
    <t>Oracle</t>
  </si>
  <si>
    <t>82</t>
  </si>
  <si>
    <t>Allstate</t>
  </si>
  <si>
    <t>83</t>
  </si>
  <si>
    <t>World Fuel Services</t>
  </si>
  <si>
    <t>84</t>
  </si>
  <si>
    <t>Massachusetts Mutual Life Insurance</t>
  </si>
  <si>
    <t>85</t>
  </si>
  <si>
    <t>TJX</t>
  </si>
  <si>
    <t>86</t>
  </si>
  <si>
    <t>ConocoPhillips</t>
  </si>
  <si>
    <t>87</t>
  </si>
  <si>
    <t>Deere</t>
  </si>
  <si>
    <t>88</t>
  </si>
  <si>
    <t>Tech Data</t>
  </si>
  <si>
    <t>89</t>
  </si>
  <si>
    <t>Enterprise Products Partners</t>
  </si>
  <si>
    <t>90</t>
  </si>
  <si>
    <t>Nike</t>
  </si>
  <si>
    <t>91</t>
  </si>
  <si>
    <t>Publix Super Markets</t>
  </si>
  <si>
    <t>92</t>
  </si>
  <si>
    <t>General Dynamics</t>
  </si>
  <si>
    <t>93</t>
  </si>
  <si>
    <t>Exelon</t>
  </si>
  <si>
    <t>94</t>
  </si>
  <si>
    <t>Plains GP Holdings</t>
  </si>
  <si>
    <t>95</t>
  </si>
  <si>
    <t>3M</t>
  </si>
  <si>
    <t>96</t>
  </si>
  <si>
    <t>AbbVie</t>
  </si>
  <si>
    <t>97</t>
  </si>
  <si>
    <t>CHS</t>
  </si>
  <si>
    <t>98</t>
  </si>
  <si>
    <t>Capital One Financial</t>
  </si>
  <si>
    <t>99</t>
  </si>
  <si>
    <t>Progressive</t>
  </si>
  <si>
    <t>100</t>
  </si>
  <si>
    <t>Coca-Cola</t>
  </si>
  <si>
    <t>101</t>
  </si>
  <si>
    <t>USAA</t>
  </si>
  <si>
    <t>102</t>
  </si>
  <si>
    <t>Hewlett Packard Enterprise</t>
  </si>
  <si>
    <t>103</t>
  </si>
  <si>
    <t>Abbott Laboratories</t>
  </si>
  <si>
    <t>104</t>
  </si>
  <si>
    <t>Twenty-First Century Fox</t>
  </si>
  <si>
    <t>105</t>
  </si>
  <si>
    <t>Micron Technology</t>
  </si>
  <si>
    <t>106</t>
  </si>
  <si>
    <t>Travelers</t>
  </si>
  <si>
    <t>107</t>
  </si>
  <si>
    <t>Rite Aid</t>
  </si>
  <si>
    <t>108</t>
  </si>
  <si>
    <t>Northrop Grumman</t>
  </si>
  <si>
    <t>109</t>
  </si>
  <si>
    <t>Arrow Electronics</t>
  </si>
  <si>
    <t>110</t>
  </si>
  <si>
    <t>Philip Morris International</t>
  </si>
  <si>
    <t>111</t>
  </si>
  <si>
    <t>Northwestern Mutual</t>
  </si>
  <si>
    <t>112</t>
  </si>
  <si>
    <t>INTL FCStone</t>
  </si>
  <si>
    <t>113</t>
  </si>
  <si>
    <t>PBF Energy</t>
  </si>
  <si>
    <t>114</t>
  </si>
  <si>
    <t>Raytheon</t>
  </si>
  <si>
    <t>115</t>
  </si>
  <si>
    <t>Kraft Heinz</t>
  </si>
  <si>
    <t>116</t>
  </si>
  <si>
    <t>Mondelez International</t>
  </si>
  <si>
    <t>117</t>
  </si>
  <si>
    <t>U.S. Bancorp</t>
  </si>
  <si>
    <t>118</t>
  </si>
  <si>
    <t>Macy's</t>
  </si>
  <si>
    <t>119</t>
  </si>
  <si>
    <t>Dollar General</t>
  </si>
  <si>
    <t>120</t>
  </si>
  <si>
    <t>Nucor</t>
  </si>
  <si>
    <t>121</t>
  </si>
  <si>
    <t>Starbucks</t>
  </si>
  <si>
    <t>122</t>
  </si>
  <si>
    <t>DXC Technology</t>
  </si>
  <si>
    <t>123</t>
  </si>
  <si>
    <t>Eli Lilly</t>
  </si>
  <si>
    <t>124</t>
  </si>
  <si>
    <t>Thermo Fisher Scientific</t>
  </si>
  <si>
    <t>125</t>
  </si>
  <si>
    <t>US Foods Holding</t>
  </si>
  <si>
    <t>126</t>
  </si>
  <si>
    <t>Duke Energy</t>
  </si>
  <si>
    <t>127</t>
  </si>
  <si>
    <t>Halliburton</t>
  </si>
  <si>
    <t>128</t>
  </si>
  <si>
    <t>Cummins</t>
  </si>
  <si>
    <t>129</t>
  </si>
  <si>
    <t>Amgen</t>
  </si>
  <si>
    <t>130</t>
  </si>
  <si>
    <t>Paccar</t>
  </si>
  <si>
    <t>131</t>
  </si>
  <si>
    <t>Southern</t>
  </si>
  <si>
    <t>132</t>
  </si>
  <si>
    <t>CenturyLink</t>
  </si>
  <si>
    <t>133</t>
  </si>
  <si>
    <t>International Paper</t>
  </si>
  <si>
    <t>134</t>
  </si>
  <si>
    <t>Union Pacific</t>
  </si>
  <si>
    <t>135</t>
  </si>
  <si>
    <t>Dollar Tree</t>
  </si>
  <si>
    <t>136</t>
  </si>
  <si>
    <t>Penske Automotive Group</t>
  </si>
  <si>
    <t>137</t>
  </si>
  <si>
    <t>Qualcomm</t>
  </si>
  <si>
    <t>138</t>
  </si>
  <si>
    <t>Bristol-Myers Squibb</t>
  </si>
  <si>
    <t>139</t>
  </si>
  <si>
    <t>Gilead Sciences</t>
  </si>
  <si>
    <t>140</t>
  </si>
  <si>
    <t>Jabil</t>
  </si>
  <si>
    <t>141</t>
  </si>
  <si>
    <t>ManpowerGroup</t>
  </si>
  <si>
    <t>142</t>
  </si>
  <si>
    <t>Southwest Airlines</t>
  </si>
  <si>
    <t>143</t>
  </si>
  <si>
    <t>Aflac</t>
  </si>
  <si>
    <t>144</t>
  </si>
  <si>
    <t>Tesla</t>
  </si>
  <si>
    <t>145</t>
  </si>
  <si>
    <t>AutoNation</t>
  </si>
  <si>
    <t>146</t>
  </si>
  <si>
    <t>CBRE Group</t>
  </si>
  <si>
    <t>147</t>
  </si>
  <si>
    <t>Lear</t>
  </si>
  <si>
    <t>148</t>
  </si>
  <si>
    <t>Whirlpool</t>
  </si>
  <si>
    <t>149</t>
  </si>
  <si>
    <t>McDonald's</t>
  </si>
  <si>
    <t>150</t>
  </si>
  <si>
    <t>Broadcom</t>
  </si>
  <si>
    <t>151</t>
  </si>
  <si>
    <t>Marriott International</t>
  </si>
  <si>
    <t>152</t>
  </si>
  <si>
    <t>Western Digital</t>
  </si>
  <si>
    <t>153</t>
  </si>
  <si>
    <t>Visa</t>
  </si>
  <si>
    <t>154</t>
  </si>
  <si>
    <t>Lennar</t>
  </si>
  <si>
    <t>155</t>
  </si>
  <si>
    <t>WellCare Health Plans</t>
  </si>
  <si>
    <t>156</t>
  </si>
  <si>
    <t>Kohl's</t>
  </si>
  <si>
    <t>157</t>
  </si>
  <si>
    <t>AECOM</t>
  </si>
  <si>
    <t>158</t>
  </si>
  <si>
    <t>Synnex</t>
  </si>
  <si>
    <t>159</t>
  </si>
  <si>
    <t>PNC Financial Services</t>
  </si>
  <si>
    <t>160</t>
  </si>
  <si>
    <t>Danaher</t>
  </si>
  <si>
    <t>161</t>
  </si>
  <si>
    <t>Hartford Financial Services</t>
  </si>
  <si>
    <t>162</t>
  </si>
  <si>
    <t>Altria Group</t>
  </si>
  <si>
    <t>163</t>
  </si>
  <si>
    <t>Bank of New York Mellon</t>
  </si>
  <si>
    <t>164</t>
  </si>
  <si>
    <t>Fluor</t>
  </si>
  <si>
    <t>165</t>
  </si>
  <si>
    <t>Avnet</t>
  </si>
  <si>
    <t>166</t>
  </si>
  <si>
    <t>Icahn Enterprises</t>
  </si>
  <si>
    <t>167</t>
  </si>
  <si>
    <t>Occidental Petroleum</t>
  </si>
  <si>
    <t>168</t>
  </si>
  <si>
    <t>Molina Healthcare</t>
  </si>
  <si>
    <t>169</t>
  </si>
  <si>
    <t>Genuine Parts</t>
  </si>
  <si>
    <t>170</t>
  </si>
  <si>
    <t>Freeport-McMoRan</t>
  </si>
  <si>
    <t>171</t>
  </si>
  <si>
    <t>Kimberly-Clark</t>
  </si>
  <si>
    <t>172</t>
  </si>
  <si>
    <t>Tenet Healthcare</t>
  </si>
  <si>
    <t>173</t>
  </si>
  <si>
    <t>Synchrony Financial</t>
  </si>
  <si>
    <t>174</t>
  </si>
  <si>
    <t>CarMax</t>
  </si>
  <si>
    <t>175</t>
  </si>
  <si>
    <t>HollyFrontier</t>
  </si>
  <si>
    <t>176</t>
  </si>
  <si>
    <t>Performance Food Group</t>
  </si>
  <si>
    <t>177</t>
  </si>
  <si>
    <t>Sherwin-Williams</t>
  </si>
  <si>
    <t>178</t>
  </si>
  <si>
    <t>Emerson Electric</t>
  </si>
  <si>
    <t>179</t>
  </si>
  <si>
    <t>NGL Energy Partners</t>
  </si>
  <si>
    <t>180</t>
  </si>
  <si>
    <t>XPO Logistics</t>
  </si>
  <si>
    <t>181</t>
  </si>
  <si>
    <t>EOG Resources</t>
  </si>
  <si>
    <t>182</t>
  </si>
  <si>
    <t>Applied Materials</t>
  </si>
  <si>
    <t>183</t>
  </si>
  <si>
    <t>PG&amp;E</t>
  </si>
  <si>
    <t>184</t>
  </si>
  <si>
    <t>NextEra Energy</t>
  </si>
  <si>
    <t>185</t>
  </si>
  <si>
    <t>C.H. Robinson Worldwide</t>
  </si>
  <si>
    <t>186</t>
  </si>
  <si>
    <t>Gap</t>
  </si>
  <si>
    <t>187</t>
  </si>
  <si>
    <t>Lincoln National</t>
  </si>
  <si>
    <t>188</t>
  </si>
  <si>
    <t>DaVita</t>
  </si>
  <si>
    <t>189</t>
  </si>
  <si>
    <t>Jones Lang LaSalle</t>
  </si>
  <si>
    <t>190</t>
  </si>
  <si>
    <t>WestRock</t>
  </si>
  <si>
    <t>191</t>
  </si>
  <si>
    <t>CDW</t>
  </si>
  <si>
    <t>192</t>
  </si>
  <si>
    <t>American Electric Power</t>
  </si>
  <si>
    <t>193</t>
  </si>
  <si>
    <t>Cognizant Technology Solutions</t>
  </si>
  <si>
    <t>194</t>
  </si>
  <si>
    <t>D.R. Horton</t>
  </si>
  <si>
    <t>195</t>
  </si>
  <si>
    <t>Becton Dickinson</t>
  </si>
  <si>
    <t>196</t>
  </si>
  <si>
    <t>Nordstrom</t>
  </si>
  <si>
    <t>197</t>
  </si>
  <si>
    <t>Netflix</t>
  </si>
  <si>
    <t>198</t>
  </si>
  <si>
    <t>Aramark</t>
  </si>
  <si>
    <t>199</t>
  </si>
  <si>
    <t>Texas Instruments</t>
  </si>
  <si>
    <t>200</t>
  </si>
  <si>
    <t>General Mills</t>
  </si>
  <si>
    <t>201</t>
  </si>
  <si>
    <t>Supervalu</t>
  </si>
  <si>
    <t>202</t>
  </si>
  <si>
    <t>Colgate-Palmolive</t>
  </si>
  <si>
    <t>203</t>
  </si>
  <si>
    <t>Goodyear Tire &amp; Rubber</t>
  </si>
  <si>
    <t>204</t>
  </si>
  <si>
    <t>PayPal Holdings</t>
  </si>
  <si>
    <t>205</t>
  </si>
  <si>
    <t>PPG Industries</t>
  </si>
  <si>
    <t>206</t>
  </si>
  <si>
    <t>Omnicom Group</t>
  </si>
  <si>
    <t>207</t>
  </si>
  <si>
    <t>Celgene</t>
  </si>
  <si>
    <t>208</t>
  </si>
  <si>
    <t>Jacobs Engineering Group</t>
  </si>
  <si>
    <t>209</t>
  </si>
  <si>
    <t>Ross Stores</t>
  </si>
  <si>
    <t>210</t>
  </si>
  <si>
    <t>Marsh &amp; McLennan</t>
  </si>
  <si>
    <t>Mastercard</t>
  </si>
  <si>
    <t>212</t>
  </si>
  <si>
    <t>Land O'Lakes</t>
  </si>
  <si>
    <t>213</t>
  </si>
  <si>
    <t>Waste Management</t>
  </si>
  <si>
    <t>214</t>
  </si>
  <si>
    <t>Illinois Tool Works</t>
  </si>
  <si>
    <t>215</t>
  </si>
  <si>
    <t>Ecolab</t>
  </si>
  <si>
    <t>216</t>
  </si>
  <si>
    <t>Booking Holdings</t>
  </si>
  <si>
    <t>217</t>
  </si>
  <si>
    <t>CBS</t>
  </si>
  <si>
    <t>218</t>
  </si>
  <si>
    <t>Parker-Hannifin</t>
  </si>
  <si>
    <t>219</t>
  </si>
  <si>
    <t>Principal Financial</t>
  </si>
  <si>
    <t>220</t>
  </si>
  <si>
    <t>DTE Energy</t>
  </si>
  <si>
    <t>221</t>
  </si>
  <si>
    <t>BlackRock</t>
  </si>
  <si>
    <t>222</t>
  </si>
  <si>
    <t>United States Steel</t>
  </si>
  <si>
    <t>223</t>
  </si>
  <si>
    <t>Community Health Systems</t>
  </si>
  <si>
    <t>224</t>
  </si>
  <si>
    <t>Kinder Morgan</t>
  </si>
  <si>
    <t>225</t>
  </si>
  <si>
    <t>Qurate Retail</t>
  </si>
  <si>
    <t>226</t>
  </si>
  <si>
    <t>Loews</t>
  </si>
  <si>
    <t>227</t>
  </si>
  <si>
    <t>Arconic</t>
  </si>
  <si>
    <t>228</t>
  </si>
  <si>
    <t>Stanley Black &amp; Decker</t>
  </si>
  <si>
    <t>229</t>
  </si>
  <si>
    <t>Textron</t>
  </si>
  <si>
    <t>230</t>
  </si>
  <si>
    <t>Las Vegas Sands</t>
  </si>
  <si>
    <t>231</t>
  </si>
  <si>
    <t>Estee Lauder</t>
  </si>
  <si>
    <t>232</t>
  </si>
  <si>
    <t>DISH Network</t>
  </si>
  <si>
    <t>233</t>
  </si>
  <si>
    <t>Stryker</t>
  </si>
  <si>
    <t>234</t>
  </si>
  <si>
    <t>Kellogg</t>
  </si>
  <si>
    <t>235</t>
  </si>
  <si>
    <t>Biogen</t>
  </si>
  <si>
    <t>236</t>
  </si>
  <si>
    <t>Alcoa</t>
  </si>
  <si>
    <t>237</t>
  </si>
  <si>
    <t>Anadarko Petroleum</t>
  </si>
  <si>
    <t>238</t>
  </si>
  <si>
    <t>Dominion Energy</t>
  </si>
  <si>
    <t>239</t>
  </si>
  <si>
    <t>ADP</t>
  </si>
  <si>
    <t>240</t>
  </si>
  <si>
    <t>salesforce.com</t>
  </si>
  <si>
    <t>241</t>
  </si>
  <si>
    <t>L Brands</t>
  </si>
  <si>
    <t>242</t>
  </si>
  <si>
    <t>Henry Schein</t>
  </si>
  <si>
    <t>243</t>
  </si>
  <si>
    <t>Newell Brands</t>
  </si>
  <si>
    <t>244</t>
  </si>
  <si>
    <t>Guardian Life Ins. Co. of America</t>
  </si>
  <si>
    <t>245</t>
  </si>
  <si>
    <t>BJ's Wholesale Club</t>
  </si>
  <si>
    <t>246</t>
  </si>
  <si>
    <t>BB&amp;T Corp.</t>
  </si>
  <si>
    <t>247</t>
  </si>
  <si>
    <t>State Street Corp.</t>
  </si>
  <si>
    <t>248</t>
  </si>
  <si>
    <t>Viacom</t>
  </si>
  <si>
    <t>249</t>
  </si>
  <si>
    <t>Ameriprise Financial</t>
  </si>
  <si>
    <t>250</t>
  </si>
  <si>
    <t>Core-Mark Holding</t>
  </si>
  <si>
    <t>251</t>
  </si>
  <si>
    <t>Reinsurance Group of America</t>
  </si>
  <si>
    <t>252</t>
  </si>
  <si>
    <t>VF</t>
  </si>
  <si>
    <t>253</t>
  </si>
  <si>
    <t>Discover Financial Services</t>
  </si>
  <si>
    <t>254</t>
  </si>
  <si>
    <t>Global Partners</t>
  </si>
  <si>
    <t>255</t>
  </si>
  <si>
    <t>Edison International</t>
  </si>
  <si>
    <t>256</t>
  </si>
  <si>
    <t>Oneok</t>
  </si>
  <si>
    <t>257</t>
  </si>
  <si>
    <t>Murphy USA</t>
  </si>
  <si>
    <t>258</t>
  </si>
  <si>
    <t>Bed Bath &amp; Beyond</t>
  </si>
  <si>
    <t>259</t>
  </si>
  <si>
    <t>Consolidated Edison</t>
  </si>
  <si>
    <t>260</t>
  </si>
  <si>
    <t>CSX</t>
  </si>
  <si>
    <t>261</t>
  </si>
  <si>
    <t>J.C. Penney</t>
  </si>
  <si>
    <t>262</t>
  </si>
  <si>
    <t>LKQ</t>
  </si>
  <si>
    <t>263</t>
  </si>
  <si>
    <t>FirstEnergy</t>
  </si>
  <si>
    <t>264</t>
  </si>
  <si>
    <t>Steel Dynamics</t>
  </si>
  <si>
    <t>265</t>
  </si>
  <si>
    <t>Lithia Motors</t>
  </si>
  <si>
    <t>266</t>
  </si>
  <si>
    <t>MGM Resorts International</t>
  </si>
  <si>
    <t>267</t>
  </si>
  <si>
    <t>Tenneco</t>
  </si>
  <si>
    <t>268</t>
  </si>
  <si>
    <t>Nvidia</t>
  </si>
  <si>
    <t>269</t>
  </si>
  <si>
    <t>Sempra Energy</t>
  </si>
  <si>
    <t>270</t>
  </si>
  <si>
    <t>Farmers Insurance Exchange</t>
  </si>
  <si>
    <t>271</t>
  </si>
  <si>
    <t>Ball</t>
  </si>
  <si>
    <t>272</t>
  </si>
  <si>
    <t>Group 1 Automotive</t>
  </si>
  <si>
    <t>273</t>
  </si>
  <si>
    <t>Unum Group</t>
  </si>
  <si>
    <t>274</t>
  </si>
  <si>
    <t>Xcel Energy</t>
  </si>
  <si>
    <t>275</t>
  </si>
  <si>
    <t>Reliance Steel &amp; Aluminum</t>
  </si>
  <si>
    <t>276</t>
  </si>
  <si>
    <t>Huntsman</t>
  </si>
  <si>
    <t>277</t>
  </si>
  <si>
    <t>Norfolk Southern</t>
  </si>
  <si>
    <t>278</t>
  </si>
  <si>
    <t>Laboratory Corp. of America</t>
  </si>
  <si>
    <t>279</t>
  </si>
  <si>
    <t>Corning</t>
  </si>
  <si>
    <t>280</t>
  </si>
  <si>
    <t>Expedia Group</t>
  </si>
  <si>
    <t>281</t>
  </si>
  <si>
    <t>AutoZone</t>
  </si>
  <si>
    <t>282</t>
  </si>
  <si>
    <t>W.W. Grainger</t>
  </si>
  <si>
    <t>283</t>
  </si>
  <si>
    <t>Quanta Services</t>
  </si>
  <si>
    <t>284</t>
  </si>
  <si>
    <t>Crown Holdings</t>
  </si>
  <si>
    <t>285</t>
  </si>
  <si>
    <t>Office Depot</t>
  </si>
  <si>
    <t>286</t>
  </si>
  <si>
    <t>Baxter International</t>
  </si>
  <si>
    <t>287</t>
  </si>
  <si>
    <t>Lam Research</t>
  </si>
  <si>
    <t>288</t>
  </si>
  <si>
    <t>Entergy</t>
  </si>
  <si>
    <t>289</t>
  </si>
  <si>
    <t>Charles Schwab</t>
  </si>
  <si>
    <t>290</t>
  </si>
  <si>
    <t>L3 Technologies</t>
  </si>
  <si>
    <t>291</t>
  </si>
  <si>
    <t>NRG Energy</t>
  </si>
  <si>
    <t>292</t>
  </si>
  <si>
    <t>Live Nation Entertainment</t>
  </si>
  <si>
    <t>293</t>
  </si>
  <si>
    <t>Universal Health Services</t>
  </si>
  <si>
    <t>294</t>
  </si>
  <si>
    <t>Molson Coors Brewing</t>
  </si>
  <si>
    <t>295</t>
  </si>
  <si>
    <t>eBay</t>
  </si>
  <si>
    <t>296</t>
  </si>
  <si>
    <t>AES</t>
  </si>
  <si>
    <t>297</t>
  </si>
  <si>
    <t>Devon Energy</t>
  </si>
  <si>
    <t>298</t>
  </si>
  <si>
    <t>Pacific Life</t>
  </si>
  <si>
    <t>299</t>
  </si>
  <si>
    <t>CenterPoint Energy</t>
  </si>
  <si>
    <t>300</t>
  </si>
  <si>
    <t>Discovery</t>
  </si>
  <si>
    <t>301</t>
  </si>
  <si>
    <t>BorgWarner</t>
  </si>
  <si>
    <t>302</t>
  </si>
  <si>
    <t>Targa Resources</t>
  </si>
  <si>
    <t>303</t>
  </si>
  <si>
    <t>Ally Financial</t>
  </si>
  <si>
    <t>304</t>
  </si>
  <si>
    <t>SunTrust Banks</t>
  </si>
  <si>
    <t>305</t>
  </si>
  <si>
    <t>IQVIA Holdings</t>
  </si>
  <si>
    <t>306</t>
  </si>
  <si>
    <t>American Family Insurance Group</t>
  </si>
  <si>
    <t>307</t>
  </si>
  <si>
    <t>Delek US Holdings</t>
  </si>
  <si>
    <t>308</t>
  </si>
  <si>
    <t>Navistar International</t>
  </si>
  <si>
    <t>309</t>
  </si>
  <si>
    <t>Chesapeake Energy</t>
  </si>
  <si>
    <t>310</t>
  </si>
  <si>
    <t>United Natural Foods</t>
  </si>
  <si>
    <t>311</t>
  </si>
  <si>
    <t>Leidos Holdings</t>
  </si>
  <si>
    <t>312</t>
  </si>
  <si>
    <t>PulteGroup</t>
  </si>
  <si>
    <t>313</t>
  </si>
  <si>
    <t>Eastman Chemical</t>
  </si>
  <si>
    <t>314</t>
  </si>
  <si>
    <t>Republic Services</t>
  </si>
  <si>
    <t>315</t>
  </si>
  <si>
    <t>Mohawk Industries</t>
  </si>
  <si>
    <t>316</t>
  </si>
  <si>
    <t>Sonic Automotive</t>
  </si>
  <si>
    <t>317</t>
  </si>
  <si>
    <t>Owens &amp; Minor</t>
  </si>
  <si>
    <t>318</t>
  </si>
  <si>
    <t>Xerox</t>
  </si>
  <si>
    <t>319</t>
  </si>
  <si>
    <t>Boston Scientific</t>
  </si>
  <si>
    <t>320</t>
  </si>
  <si>
    <t>DCP Midstream</t>
  </si>
  <si>
    <t>321</t>
  </si>
  <si>
    <t>Autoliv</t>
  </si>
  <si>
    <t>322</t>
  </si>
  <si>
    <t>Interpublic Group</t>
  </si>
  <si>
    <t>323</t>
  </si>
  <si>
    <t>Public Service Enterprise Group</t>
  </si>
  <si>
    <t>324</t>
  </si>
  <si>
    <t>PVH</t>
  </si>
  <si>
    <t>325</t>
  </si>
  <si>
    <t>Mosaic</t>
  </si>
  <si>
    <t>326</t>
  </si>
  <si>
    <t>Advance Auto Parts</t>
  </si>
  <si>
    <t>327</t>
  </si>
  <si>
    <t>Altice USA</t>
  </si>
  <si>
    <t>328</t>
  </si>
  <si>
    <t>Hormel Foods</t>
  </si>
  <si>
    <t>329</t>
  </si>
  <si>
    <t>O'Reilly Automotive</t>
  </si>
  <si>
    <t>330</t>
  </si>
  <si>
    <t>Calpine</t>
  </si>
  <si>
    <t>331</t>
  </si>
  <si>
    <t>Hertz Global Holdings</t>
  </si>
  <si>
    <t>332</t>
  </si>
  <si>
    <t>First Data</t>
  </si>
  <si>
    <t>333</t>
  </si>
  <si>
    <t>Pioneer Natural Resources</t>
  </si>
  <si>
    <t>334</t>
  </si>
  <si>
    <t>Coty</t>
  </si>
  <si>
    <t>335</t>
  </si>
  <si>
    <t>AGCO</t>
  </si>
  <si>
    <t>336</t>
  </si>
  <si>
    <t>Mutual of Omaha Insurance</t>
  </si>
  <si>
    <t>337</t>
  </si>
  <si>
    <t>Vistra Energy</t>
  </si>
  <si>
    <t>338</t>
  </si>
  <si>
    <t>Avis Budget Group</t>
  </si>
  <si>
    <t>339</t>
  </si>
  <si>
    <t>Adobe</t>
  </si>
  <si>
    <t>340</t>
  </si>
  <si>
    <t>Peter Kiewit Sons'</t>
  </si>
  <si>
    <t>341</t>
  </si>
  <si>
    <t>News Corp.</t>
  </si>
  <si>
    <t>342</t>
  </si>
  <si>
    <t>Brighthouse Financial</t>
  </si>
  <si>
    <t>343</t>
  </si>
  <si>
    <t>Voya Financial</t>
  </si>
  <si>
    <t>344</t>
  </si>
  <si>
    <t>Air Products &amp; Chemicals</t>
  </si>
  <si>
    <t>345</t>
  </si>
  <si>
    <t>Hilton Worldwide Holdings</t>
  </si>
  <si>
    <t>346</t>
  </si>
  <si>
    <t>GameStop</t>
  </si>
  <si>
    <t>347</t>
  </si>
  <si>
    <t>Veritiv</t>
  </si>
  <si>
    <t>348</t>
  </si>
  <si>
    <t>Williams</t>
  </si>
  <si>
    <t>349</t>
  </si>
  <si>
    <t>Campbell Soup</t>
  </si>
  <si>
    <t>350</t>
  </si>
  <si>
    <t>Rockwell Collins</t>
  </si>
  <si>
    <t>351</t>
  </si>
  <si>
    <t>Thrivent Financial for Lutherans</t>
  </si>
  <si>
    <t>352</t>
  </si>
  <si>
    <t>Westlake Chemical</t>
  </si>
  <si>
    <t>353</t>
  </si>
  <si>
    <t>Univar</t>
  </si>
  <si>
    <t>354</t>
  </si>
  <si>
    <t>J.B. Hunt Transport Services</t>
  </si>
  <si>
    <t>355</t>
  </si>
  <si>
    <t>Frontier Communications</t>
  </si>
  <si>
    <t>356</t>
  </si>
  <si>
    <t>Jones Financial (Edward Jones)</t>
  </si>
  <si>
    <t>357</t>
  </si>
  <si>
    <t>National Oilwell Varco</t>
  </si>
  <si>
    <t>358</t>
  </si>
  <si>
    <t>Eversource Energy</t>
  </si>
  <si>
    <t>359</t>
  </si>
  <si>
    <t>Dick's Sporting Goods</t>
  </si>
  <si>
    <t>360</t>
  </si>
  <si>
    <t>Genworth Financial</t>
  </si>
  <si>
    <t>361</t>
  </si>
  <si>
    <t>Fidelity National Information Services</t>
  </si>
  <si>
    <t>362</t>
  </si>
  <si>
    <t>Yum China Holdings</t>
  </si>
  <si>
    <t>363</t>
  </si>
  <si>
    <t>Ryder System</t>
  </si>
  <si>
    <t>364</t>
  </si>
  <si>
    <t>Anixter International</t>
  </si>
  <si>
    <t>365</t>
  </si>
  <si>
    <t>Caesars Entertainment</t>
  </si>
  <si>
    <t>366</t>
  </si>
  <si>
    <t>Masco</t>
  </si>
  <si>
    <t>367</t>
  </si>
  <si>
    <t>Thor Industries</t>
  </si>
  <si>
    <t>368</t>
  </si>
  <si>
    <t>Alaska Air Group</t>
  </si>
  <si>
    <t>369</t>
  </si>
  <si>
    <t>Amphenol</t>
  </si>
  <si>
    <t>370</t>
  </si>
  <si>
    <t>WESCO International</t>
  </si>
  <si>
    <t>371</t>
  </si>
  <si>
    <t>Huntington Ingalls Industries</t>
  </si>
  <si>
    <t>372</t>
  </si>
  <si>
    <t>Jefferies Financial Group</t>
  </si>
  <si>
    <t>373</t>
  </si>
  <si>
    <t>Dana</t>
  </si>
  <si>
    <t>374</t>
  </si>
  <si>
    <t>Expeditors Intl. of Washington</t>
  </si>
  <si>
    <t>375</t>
  </si>
  <si>
    <t>EMCOR Group</t>
  </si>
  <si>
    <t>376</t>
  </si>
  <si>
    <t>Darden Restaurants</t>
  </si>
  <si>
    <t>377</t>
  </si>
  <si>
    <t>SpartanNash</t>
  </si>
  <si>
    <t>378</t>
  </si>
  <si>
    <t>Assurant</t>
  </si>
  <si>
    <t>379</t>
  </si>
  <si>
    <t>United Rentals</t>
  </si>
  <si>
    <t>380</t>
  </si>
  <si>
    <t>Liberty Media</t>
  </si>
  <si>
    <t>381</t>
  </si>
  <si>
    <t>Erie Insurance Group</t>
  </si>
  <si>
    <t>382</t>
  </si>
  <si>
    <t>Auto-Owners Insurance</t>
  </si>
  <si>
    <t>383</t>
  </si>
  <si>
    <t>Cheniere Energy</t>
  </si>
  <si>
    <t>384</t>
  </si>
  <si>
    <t>Fifth Third Bancorp</t>
  </si>
  <si>
    <t>385</t>
  </si>
  <si>
    <t>Foot Locker</t>
  </si>
  <si>
    <t>386</t>
  </si>
  <si>
    <t>Conagra Brands</t>
  </si>
  <si>
    <t>387</t>
  </si>
  <si>
    <t>Zimmer Biomet Holdings</t>
  </si>
  <si>
    <t>388</t>
  </si>
  <si>
    <t>Tractor Supply</t>
  </si>
  <si>
    <t>389</t>
  </si>
  <si>
    <t>Berry Global Group</t>
  </si>
  <si>
    <t>390</t>
  </si>
  <si>
    <t>Alliance Data Systems</t>
  </si>
  <si>
    <t>391</t>
  </si>
  <si>
    <t>Hershey</t>
  </si>
  <si>
    <t>392</t>
  </si>
  <si>
    <t>PPL</t>
  </si>
  <si>
    <t>393</t>
  </si>
  <si>
    <t>Dean Foods</t>
  </si>
  <si>
    <t>394</t>
  </si>
  <si>
    <t>Builders FirstSource</t>
  </si>
  <si>
    <t>395</t>
  </si>
  <si>
    <t>Oshkosh</t>
  </si>
  <si>
    <t>396</t>
  </si>
  <si>
    <t>EnLink Midstream</t>
  </si>
  <si>
    <t>397</t>
  </si>
  <si>
    <t>W.R. Berkley</t>
  </si>
  <si>
    <t>398</t>
  </si>
  <si>
    <t>WEC Energy Group</t>
  </si>
  <si>
    <t>399</t>
  </si>
  <si>
    <t>JetBlue Airways</t>
  </si>
  <si>
    <t>400</t>
  </si>
  <si>
    <t>UGI</t>
  </si>
  <si>
    <t>401</t>
  </si>
  <si>
    <t>A-Mark Precious Metals</t>
  </si>
  <si>
    <t>402</t>
  </si>
  <si>
    <t>Fidelity National Financial</t>
  </si>
  <si>
    <t>403</t>
  </si>
  <si>
    <t>Constellation Brands</t>
  </si>
  <si>
    <t>404</t>
  </si>
  <si>
    <t>Quest Diagnostics</t>
  </si>
  <si>
    <t>405</t>
  </si>
  <si>
    <t>Activision Blizzard</t>
  </si>
  <si>
    <t>406</t>
  </si>
  <si>
    <t>Weyerhaeuser</t>
  </si>
  <si>
    <t>407</t>
  </si>
  <si>
    <t>Raymond James Financial</t>
  </si>
  <si>
    <t>408</t>
  </si>
  <si>
    <t>Casey's General Stores</t>
  </si>
  <si>
    <t>409</t>
  </si>
  <si>
    <t>Keurig Dr Pepper</t>
  </si>
  <si>
    <t>410</t>
  </si>
  <si>
    <t>American Tower</t>
  </si>
  <si>
    <t>411</t>
  </si>
  <si>
    <t>Apache</t>
  </si>
  <si>
    <t>412</t>
  </si>
  <si>
    <t>Dover</t>
  </si>
  <si>
    <t>413</t>
  </si>
  <si>
    <t>KeyCorp</t>
  </si>
  <si>
    <t>414</t>
  </si>
  <si>
    <t>J.M. Smucker</t>
  </si>
  <si>
    <t>415</t>
  </si>
  <si>
    <t>Citizens Financial Group</t>
  </si>
  <si>
    <t>416</t>
  </si>
  <si>
    <t>Motorola Solutions</t>
  </si>
  <si>
    <t>417</t>
  </si>
  <si>
    <t>Magellan Health</t>
  </si>
  <si>
    <t>418</t>
  </si>
  <si>
    <t>American Axle &amp; Manufacturing</t>
  </si>
  <si>
    <t>419</t>
  </si>
  <si>
    <t>Newmont Goldcorp</t>
  </si>
  <si>
    <t>420</t>
  </si>
  <si>
    <t>Spirit AeroSystems Holdings</t>
  </si>
  <si>
    <t>421</t>
  </si>
  <si>
    <t>Western &amp; Southern Financial Group</t>
  </si>
  <si>
    <t>422</t>
  </si>
  <si>
    <t>Fortive</t>
  </si>
  <si>
    <t>423</t>
  </si>
  <si>
    <t>Graybar Electric</t>
  </si>
  <si>
    <t>424</t>
  </si>
  <si>
    <t>NVR</t>
  </si>
  <si>
    <t>425</t>
  </si>
  <si>
    <t>Avery Dennison</t>
  </si>
  <si>
    <t>426</t>
  </si>
  <si>
    <t>Celanese</t>
  </si>
  <si>
    <t>427</t>
  </si>
  <si>
    <t>American Financial Group</t>
  </si>
  <si>
    <t>428</t>
  </si>
  <si>
    <t>Toll Brothers</t>
  </si>
  <si>
    <t>429</t>
  </si>
  <si>
    <t>Sanmina</t>
  </si>
  <si>
    <t>430</t>
  </si>
  <si>
    <t>Insight Enterprises</t>
  </si>
  <si>
    <t>431</t>
  </si>
  <si>
    <t>Owens Corning</t>
  </si>
  <si>
    <t>432</t>
  </si>
  <si>
    <t>Packaging Corp. of America</t>
  </si>
  <si>
    <t>433</t>
  </si>
  <si>
    <t>TravelCenters of America</t>
  </si>
  <si>
    <t>434</t>
  </si>
  <si>
    <t>Olin</t>
  </si>
  <si>
    <t>435</t>
  </si>
  <si>
    <t>Arthur J. Gallagher</t>
  </si>
  <si>
    <t>436</t>
  </si>
  <si>
    <t>MasTec</t>
  </si>
  <si>
    <t>437</t>
  </si>
  <si>
    <t>Alleghany</t>
  </si>
  <si>
    <t>438</t>
  </si>
  <si>
    <t>Owens-Illinois</t>
  </si>
  <si>
    <t>439</t>
  </si>
  <si>
    <t>Asbury Automotive Group</t>
  </si>
  <si>
    <t>440</t>
  </si>
  <si>
    <t>CMS Energy</t>
  </si>
  <si>
    <t>441</t>
  </si>
  <si>
    <t>Markel</t>
  </si>
  <si>
    <t>442</t>
  </si>
  <si>
    <t>Blackstone Group</t>
  </si>
  <si>
    <t>443</t>
  </si>
  <si>
    <t>AK Steel Holding</t>
  </si>
  <si>
    <t>444</t>
  </si>
  <si>
    <t>Hanesbrands</t>
  </si>
  <si>
    <t>445</t>
  </si>
  <si>
    <t>R.R. Donnelley &amp; Sons</t>
  </si>
  <si>
    <t>446</t>
  </si>
  <si>
    <t>Wayfair</t>
  </si>
  <si>
    <t>447</t>
  </si>
  <si>
    <t>Regions Financial</t>
  </si>
  <si>
    <t>448</t>
  </si>
  <si>
    <t>Wynn Resorts</t>
  </si>
  <si>
    <t>449</t>
  </si>
  <si>
    <t>Ulta Beauty</t>
  </si>
  <si>
    <t>450</t>
  </si>
  <si>
    <t>Regeneron Pharmaceuticals</t>
  </si>
  <si>
    <t>451</t>
  </si>
  <si>
    <t>Burlington Stores</t>
  </si>
  <si>
    <t>452</t>
  </si>
  <si>
    <t>Rockwell Automation</t>
  </si>
  <si>
    <t>453</t>
  </si>
  <si>
    <t>Northern Trust</t>
  </si>
  <si>
    <t>454</t>
  </si>
  <si>
    <t>Chemours</t>
  </si>
  <si>
    <t>455</t>
  </si>
  <si>
    <t>Seaboard</t>
  </si>
  <si>
    <t>456</t>
  </si>
  <si>
    <t>Marathon Oil</t>
  </si>
  <si>
    <t>457</t>
  </si>
  <si>
    <t>Ascena Retail Group</t>
  </si>
  <si>
    <t>458</t>
  </si>
  <si>
    <t>Dillard's</t>
  </si>
  <si>
    <t>459</t>
  </si>
  <si>
    <t>Cintas</t>
  </si>
  <si>
    <t>460</t>
  </si>
  <si>
    <t>Advanced Micro Devices</t>
  </si>
  <si>
    <t>461</t>
  </si>
  <si>
    <t>Hess</t>
  </si>
  <si>
    <t>462</t>
  </si>
  <si>
    <t>M&amp;T Bank Corp.</t>
  </si>
  <si>
    <t>463</t>
  </si>
  <si>
    <t>ABM Industries</t>
  </si>
  <si>
    <t>464</t>
  </si>
  <si>
    <t>Beacon Roofing Supply</t>
  </si>
  <si>
    <t>465</t>
  </si>
  <si>
    <t>NCR</t>
  </si>
  <si>
    <t>466</t>
  </si>
  <si>
    <t>iHeartMedia</t>
  </si>
  <si>
    <t>467</t>
  </si>
  <si>
    <t>Franklin Resources</t>
  </si>
  <si>
    <t>468</t>
  </si>
  <si>
    <t>Ameren</t>
  </si>
  <si>
    <t>469</t>
  </si>
  <si>
    <t>Intercontinental Exchange</t>
  </si>
  <si>
    <t>470</t>
  </si>
  <si>
    <t>S&amp;P Global</t>
  </si>
  <si>
    <t>471</t>
  </si>
  <si>
    <t>Post Holdings</t>
  </si>
  <si>
    <t>472</t>
  </si>
  <si>
    <t>Analog Devices</t>
  </si>
  <si>
    <t>473</t>
  </si>
  <si>
    <t>Ralph Lauren</t>
  </si>
  <si>
    <t>474</t>
  </si>
  <si>
    <t>Harris</t>
  </si>
  <si>
    <t>475</t>
  </si>
  <si>
    <t>Booz Allen Hamilton</t>
  </si>
  <si>
    <t>476</t>
  </si>
  <si>
    <t>Polaris Industries</t>
  </si>
  <si>
    <t>477</t>
  </si>
  <si>
    <t>Clorox</t>
  </si>
  <si>
    <t>478</t>
  </si>
  <si>
    <t>Realogy Holdings</t>
  </si>
  <si>
    <t>479</t>
  </si>
  <si>
    <t>HD Supply Holdings</t>
  </si>
  <si>
    <t>480</t>
  </si>
  <si>
    <t>Graphic Packaging Holding</t>
  </si>
  <si>
    <t>481</t>
  </si>
  <si>
    <t>Old Republic International</t>
  </si>
  <si>
    <t>482</t>
  </si>
  <si>
    <t>Intuit</t>
  </si>
  <si>
    <t>483</t>
  </si>
  <si>
    <t>NetApp</t>
  </si>
  <si>
    <t>484</t>
  </si>
  <si>
    <t>Tapestry</t>
  </si>
  <si>
    <t>485</t>
  </si>
  <si>
    <t>ON Semiconductor</t>
  </si>
  <si>
    <t>486</t>
  </si>
  <si>
    <t>Ingredion</t>
  </si>
  <si>
    <t>487</t>
  </si>
  <si>
    <t>Zoetis</t>
  </si>
  <si>
    <t>488</t>
  </si>
  <si>
    <t>Fiserv</t>
  </si>
  <si>
    <t>489</t>
  </si>
  <si>
    <t>TreeHouse Foods</t>
  </si>
  <si>
    <t>490</t>
  </si>
  <si>
    <t>Robert Half International</t>
  </si>
  <si>
    <t>491</t>
  </si>
  <si>
    <t>First American Financial</t>
  </si>
  <si>
    <t>492</t>
  </si>
  <si>
    <t>Harley-Davidson</t>
  </si>
  <si>
    <t>493</t>
  </si>
  <si>
    <t>Windstream Holdings</t>
  </si>
  <si>
    <t>494</t>
  </si>
  <si>
    <t>Yum Brands</t>
  </si>
  <si>
    <t>495</t>
  </si>
  <si>
    <t>Williams-Sonoma</t>
  </si>
  <si>
    <t>496</t>
  </si>
  <si>
    <t>Simon Property Group</t>
  </si>
  <si>
    <t>497</t>
  </si>
  <si>
    <t>Navient</t>
  </si>
  <si>
    <t>498</t>
  </si>
  <si>
    <t>Western Union</t>
  </si>
  <si>
    <t>499</t>
  </si>
  <si>
    <t>Peabody Energy</t>
  </si>
  <si>
    <t>500</t>
  </si>
  <si>
    <t>Levi Strauss</t>
  </si>
  <si>
    <t>2019 Change in 
Rank</t>
  </si>
  <si>
    <t>2019 Revenue 
Change</t>
  </si>
  <si>
    <r>
      <t xml:space="preserve">2019 Profits
</t>
    </r>
    <r>
      <rPr>
        <sz val="10"/>
        <color theme="1"/>
        <rFont val="Calibri"/>
        <family val="2"/>
        <charset val="162"/>
        <scheme val="minor"/>
      </rPr>
      <t>($millions)</t>
    </r>
  </si>
  <si>
    <t>2019 Profit 
Change</t>
  </si>
  <si>
    <r>
      <t xml:space="preserve">2018 Revenues
</t>
    </r>
    <r>
      <rPr>
        <sz val="10"/>
        <color theme="1"/>
        <rFont val="Calibri"/>
        <family val="2"/>
        <charset val="162"/>
        <scheme val="minor"/>
      </rPr>
      <t>($millions)</t>
    </r>
  </si>
  <si>
    <r>
      <t xml:space="preserve">2018 Profits
</t>
    </r>
    <r>
      <rPr>
        <sz val="10"/>
        <color theme="1"/>
        <rFont val="Calibri"/>
        <family val="2"/>
        <charset val="162"/>
        <scheme val="minor"/>
      </rPr>
      <t>($millions)</t>
    </r>
  </si>
  <si>
    <r>
      <t xml:space="preserve">2019 Expenses
</t>
    </r>
    <r>
      <rPr>
        <sz val="10"/>
        <color theme="1"/>
        <rFont val="Calibri"/>
        <family val="2"/>
        <charset val="162"/>
        <scheme val="minor"/>
      </rPr>
      <t>($millions)</t>
    </r>
  </si>
  <si>
    <r>
      <t xml:space="preserve">2018 Expenses
</t>
    </r>
    <r>
      <rPr>
        <sz val="10"/>
        <color theme="1"/>
        <rFont val="Calibri"/>
        <family val="2"/>
        <charset val="162"/>
        <scheme val="minor"/>
      </rPr>
      <t>($millions)</t>
    </r>
  </si>
  <si>
    <t>2019 Rank By Revenues</t>
  </si>
  <si>
    <t>KEY FINANCIALS PROJECTION</t>
  </si>
  <si>
    <t>Assumptions</t>
  </si>
  <si>
    <t>Revenue Growth</t>
  </si>
  <si>
    <t>Headcount Reduction</t>
  </si>
  <si>
    <t>Average Salary of Employees</t>
  </si>
  <si>
    <t>2019 Rank By Profit</t>
  </si>
  <si>
    <t>2018 Revenue 
Change</t>
  </si>
  <si>
    <t>2018 Profit 
Change</t>
  </si>
  <si>
    <r>
      <t xml:space="preserve">2017 Revenues
</t>
    </r>
    <r>
      <rPr>
        <sz val="10"/>
        <color theme="1"/>
        <rFont val="Calibri"/>
        <family val="2"/>
        <charset val="162"/>
        <scheme val="minor"/>
      </rPr>
      <t>($millions)</t>
    </r>
  </si>
  <si>
    <r>
      <t xml:space="preserve">2017 Expenses
</t>
    </r>
    <r>
      <rPr>
        <sz val="10"/>
        <color theme="1"/>
        <rFont val="Calibri"/>
        <family val="2"/>
        <charset val="162"/>
        <scheme val="minor"/>
      </rPr>
      <t>($millions)</t>
    </r>
  </si>
  <si>
    <r>
      <t xml:space="preserve">2017 Profits
</t>
    </r>
    <r>
      <rPr>
        <sz val="10"/>
        <color theme="1"/>
        <rFont val="Calibri"/>
        <family val="2"/>
        <charset val="162"/>
        <scheme val="minor"/>
      </rPr>
      <t>($millions)</t>
    </r>
  </si>
  <si>
    <r>
      <t xml:space="preserve">2019Revenues
</t>
    </r>
    <r>
      <rPr>
        <sz val="10"/>
        <color theme="1"/>
        <rFont val="Calibri"/>
        <family val="2"/>
        <charset val="162"/>
        <scheme val="minor"/>
      </rPr>
      <t>($millions)</t>
    </r>
  </si>
  <si>
    <t>2017 Rank By Revenues</t>
  </si>
  <si>
    <t>2017 Rank By Profit</t>
  </si>
  <si>
    <t>OUTPUT</t>
  </si>
  <si>
    <t>Fortune 500 INPUT</t>
  </si>
  <si>
    <t>Rank By Revenues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</si>
</sst>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43" formatCode="_(* #,##0.00_);_(* \(#,##0.00\);_(* &quot;-&quot;??_);_(@_)"/>
    <numFmt numFmtId="164" formatCode="[$-409]mmm\-yy;@"/>
    <numFmt numFmtId="165" formatCode="0.0%"/>
    <numFmt numFmtId="166" formatCode="#,##0_ ;[Red]\-#,##0\ "/>
    <numFmt numFmtId="167" formatCode="[$$-409]#,##0"/>
    <numFmt numFmtId="168" formatCode="0.0%;[Red]\-0.0%"/>
    <numFmt numFmtId="169" formatCode="[$$-409]#,##0.0_ ;[Red]\-[$$-409]#,##0.0\ "/>
    <numFmt numFmtId="170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46">
    <xf numFmtId="0" fontId="0" fillId="0" borderId="0" xfId="0"/>
    <xf numFmtId="0" fontId="0" fillId="2" borderId="0" xfId="0" applyFill="1" applyAlignment="1" applyProtection="1">
      <alignment vertical="center"/>
      <protection locked="0"/>
    </xf>
    <xf numFmtId="0" fontId="1" fillId="4" borderId="2" xfId="0" applyFont="1" applyFill="1" applyBorder="1" applyAlignment="1" applyProtection="1">
      <alignment horizontal="centerContinuous" vertical="center"/>
      <protection locked="0"/>
    </xf>
    <xf numFmtId="164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5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center" vertical="center" wrapText="1"/>
      <protection locked="0"/>
    </xf>
    <xf numFmtId="165" fontId="1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3" xfId="0" applyFont="1" applyFill="1" applyBorder="1" applyAlignment="1" applyProtection="1">
      <alignment horizontal="center" vertical="center" wrapText="1"/>
      <protection locked="0"/>
    </xf>
    <xf numFmtId="0" fontId="4" fillId="0" borderId="7" xfId="0" applyFont="1" applyBorder="1" applyAlignment="1" applyProtection="1">
      <alignment horizontal="center" vertical="center" shrinkToFit="1"/>
      <protection locked="0"/>
    </xf>
    <xf numFmtId="3" fontId="4" fillId="0" borderId="0" xfId="0" applyNumberFormat="1" applyFont="1" applyAlignment="1" applyProtection="1">
      <alignment horizontal="left" vertical="center" shrinkToFit="1"/>
      <protection locked="0"/>
    </xf>
    <xf numFmtId="3" fontId="4" fillId="0" borderId="0" xfId="0" applyNumberFormat="1" applyFont="1" applyAlignment="1" applyProtection="1">
      <alignment horizontal="center" vertical="center" shrinkToFit="1"/>
      <protection locked="0"/>
    </xf>
    <xf numFmtId="166" fontId="4" fillId="0" borderId="8" xfId="0" applyNumberFormat="1" applyFont="1" applyBorder="1" applyAlignment="1" applyProtection="1">
      <alignment horizontal="center" vertical="center" shrinkToFit="1"/>
      <protection locked="0"/>
    </xf>
    <xf numFmtId="167" fontId="3" fillId="0" borderId="4" xfId="0" applyNumberFormat="1" applyFont="1" applyBorder="1" applyAlignment="1" applyProtection="1">
      <alignment horizontal="center"/>
      <protection locked="0"/>
    </xf>
    <xf numFmtId="168" fontId="3" fillId="0" borderId="5" xfId="0" applyNumberFormat="1" applyFont="1" applyBorder="1" applyAlignment="1" applyProtection="1">
      <alignment horizontal="center"/>
      <protection locked="0"/>
    </xf>
    <xf numFmtId="169" fontId="3" fillId="0" borderId="5" xfId="0" applyNumberFormat="1" applyFont="1" applyBorder="1" applyAlignment="1" applyProtection="1">
      <alignment horizontal="center"/>
      <protection locked="0"/>
    </xf>
    <xf numFmtId="168" fontId="4" fillId="0" borderId="5" xfId="0" applyNumberFormat="1" applyFont="1" applyBorder="1" applyAlignment="1" applyProtection="1">
      <alignment horizontal="center"/>
      <protection locked="0"/>
    </xf>
    <xf numFmtId="167" fontId="3" fillId="0" borderId="5" xfId="0" applyNumberFormat="1" applyFont="1" applyBorder="1" applyAlignment="1" applyProtection="1">
      <alignment horizontal="center"/>
      <protection locked="0"/>
    </xf>
    <xf numFmtId="167" fontId="3" fillId="0" borderId="6" xfId="0" applyNumberFormat="1" applyFont="1" applyBorder="1" applyAlignment="1" applyProtection="1">
      <alignment horizontal="center"/>
      <protection locked="0"/>
    </xf>
    <xf numFmtId="167" fontId="3" fillId="0" borderId="7" xfId="0" applyNumberFormat="1" applyFont="1" applyBorder="1" applyAlignment="1" applyProtection="1">
      <alignment horizontal="center"/>
      <protection locked="0"/>
    </xf>
    <xf numFmtId="168" fontId="3" fillId="0" borderId="0" xfId="0" applyNumberFormat="1" applyFont="1" applyAlignment="1" applyProtection="1">
      <alignment horizontal="center"/>
      <protection locked="0"/>
    </xf>
    <xf numFmtId="169" fontId="3" fillId="0" borderId="0" xfId="0" applyNumberFormat="1" applyFont="1" applyAlignment="1" applyProtection="1">
      <alignment horizontal="center"/>
      <protection locked="0"/>
    </xf>
    <xf numFmtId="168" fontId="4" fillId="0" borderId="0" xfId="0" applyNumberFormat="1" applyFont="1" applyAlignment="1" applyProtection="1">
      <alignment horizontal="center"/>
      <protection locked="0"/>
    </xf>
    <xf numFmtId="0" fontId="4" fillId="0" borderId="9" xfId="0" applyFont="1" applyBorder="1" applyAlignment="1" applyProtection="1">
      <alignment horizontal="center" vertical="center" shrinkToFit="1"/>
      <protection locked="0"/>
    </xf>
    <xf numFmtId="3" fontId="4" fillId="0" borderId="10" xfId="0" applyNumberFormat="1" applyFont="1" applyBorder="1" applyAlignment="1" applyProtection="1">
      <alignment horizontal="left" vertical="center" shrinkToFit="1"/>
      <protection locked="0"/>
    </xf>
    <xf numFmtId="3" fontId="4" fillId="0" borderId="10" xfId="0" applyNumberFormat="1" applyFont="1" applyBorder="1" applyAlignment="1" applyProtection="1">
      <alignment horizontal="center" vertical="center" shrinkToFit="1"/>
      <protection locked="0"/>
    </xf>
    <xf numFmtId="166" fontId="4" fillId="0" borderId="11" xfId="0" applyNumberFormat="1" applyFont="1" applyBorder="1" applyAlignment="1" applyProtection="1">
      <alignment horizontal="center" vertical="center" shrinkToFit="1"/>
      <protection locked="0"/>
    </xf>
    <xf numFmtId="167" fontId="3" fillId="0" borderId="9" xfId="0" applyNumberFormat="1" applyFont="1" applyBorder="1" applyAlignment="1" applyProtection="1">
      <alignment horizontal="center"/>
      <protection locked="0"/>
    </xf>
    <xf numFmtId="168" fontId="3" fillId="0" borderId="10" xfId="0" applyNumberFormat="1" applyFont="1" applyBorder="1" applyAlignment="1" applyProtection="1">
      <alignment horizontal="center"/>
      <protection locked="0"/>
    </xf>
    <xf numFmtId="169" fontId="3" fillId="0" borderId="10" xfId="0" applyNumberFormat="1" applyFont="1" applyBorder="1" applyAlignment="1" applyProtection="1">
      <alignment horizontal="center"/>
      <protection locked="0"/>
    </xf>
    <xf numFmtId="168" fontId="4" fillId="0" borderId="10" xfId="0" applyNumberFormat="1" applyFont="1" applyBorder="1" applyAlignment="1" applyProtection="1">
      <alignment horizontal="center"/>
      <protection locked="0"/>
    </xf>
    <xf numFmtId="170" fontId="4" fillId="0" borderId="5" xfId="1" applyNumberFormat="1" applyFont="1" applyBorder="1" applyAlignment="1" applyProtection="1">
      <alignment horizontal="center"/>
      <protection locked="0"/>
    </xf>
    <xf numFmtId="10" fontId="0" fillId="0" borderId="0" xfId="0" applyNumberFormat="1"/>
    <xf numFmtId="9" fontId="0" fillId="0" borderId="0" xfId="0" applyNumberFormat="1"/>
    <xf numFmtId="6" fontId="0" fillId="0" borderId="0" xfId="0" applyNumberFormat="1"/>
    <xf numFmtId="0" fontId="6" fillId="0" borderId="0" xfId="0" applyFont="1"/>
    <xf numFmtId="9" fontId="0" fillId="0" borderId="0" xfId="2" applyFont="1"/>
    <xf numFmtId="10" fontId="0" fillId="0" borderId="0" xfId="2" applyNumberFormat="1" applyFont="1"/>
    <xf numFmtId="170" fontId="4" fillId="0" borderId="5" xfId="1" quotePrefix="1" applyNumberFormat="1" applyFont="1" applyBorder="1" applyAlignment="1" applyProtection="1">
      <alignment horizontal="center"/>
      <protection locked="0"/>
    </xf>
    <xf numFmtId="0" fontId="0" fillId="0" borderId="0" xfId="0" quotePrefix="1"/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3" borderId="3" xfId="0" applyFont="1" applyFill="1" applyBorder="1" applyAlignment="1" applyProtection="1">
      <alignment horizontal="center" vertical="center"/>
      <protection locked="0"/>
    </xf>
    <xf numFmtId="168" fontId="4" fillId="0" borderId="0" xfId="0" applyNumberFormat="1" applyFont="1" applyBorder="1" applyAlignment="1" applyProtection="1">
      <alignment horizontal="center"/>
      <protection locked="0"/>
    </xf>
    <xf numFmtId="164" fontId="2" fillId="0" borderId="6" xfId="0" applyNumberFormat="1" applyFont="1" applyFill="1" applyBorder="1" applyAlignment="1" applyProtection="1">
      <alignment horizontal="center" vertical="center" wrapText="1"/>
      <protection locked="0"/>
    </xf>
    <xf numFmtId="164" fontId="2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03"/>
  <sheetViews>
    <sheetView tabSelected="1" topLeftCell="K1" zoomScale="145" zoomScaleNormal="145" workbookViewId="0">
      <selection activeCell="N1" sqref="N1"/>
    </sheetView>
  </sheetViews>
  <sheetFormatPr baseColWidth="10" defaultColWidth="8.83203125" defaultRowHeight="15" x14ac:dyDescent="0.2"/>
  <cols>
    <col min="7" max="7" width="10" bestFit="1" customWidth="1"/>
    <col min="8" max="9" width="20.6640625" customWidth="1"/>
    <col min="10" max="14" width="18.6640625" customWidth="1"/>
    <col min="15" max="15" width="20.6640625" customWidth="1"/>
    <col min="16" max="18" width="18.6640625" customWidth="1"/>
    <col min="21" max="22" width="20.6640625" customWidth="1"/>
    <col min="23" max="23" width="13.5" customWidth="1"/>
    <col min="24" max="24" width="16.6640625" customWidth="1"/>
    <col min="25" max="25" width="13.5" customWidth="1"/>
    <col min="26" max="26" width="16.6640625" customWidth="1"/>
  </cols>
  <sheetData>
    <row r="1" spans="1:26" x14ac:dyDescent="0.2">
      <c r="A1" s="45" t="s">
        <v>1027</v>
      </c>
      <c r="B1" s="45"/>
      <c r="C1" s="45"/>
      <c r="D1" s="45"/>
      <c r="E1" s="45"/>
      <c r="F1" s="45"/>
      <c r="G1" s="45"/>
      <c r="H1" s="45"/>
      <c r="J1" t="s">
        <v>1026</v>
      </c>
    </row>
    <row r="2" spans="1:26" x14ac:dyDescent="0.2">
      <c r="A2" s="1"/>
      <c r="B2" s="1"/>
      <c r="C2" s="40" t="s">
        <v>0</v>
      </c>
      <c r="D2" s="41"/>
      <c r="E2" s="41"/>
      <c r="F2" s="41"/>
      <c r="G2" s="41"/>
      <c r="H2" s="5"/>
      <c r="I2" s="43"/>
      <c r="J2" s="2"/>
      <c r="K2" s="2"/>
      <c r="L2" s="2"/>
      <c r="M2" s="2"/>
      <c r="N2" s="2"/>
      <c r="O2" s="2"/>
      <c r="P2" s="2" t="s">
        <v>1012</v>
      </c>
      <c r="Q2" s="2"/>
      <c r="R2" s="2"/>
      <c r="U2" s="2"/>
      <c r="V2" s="2"/>
    </row>
    <row r="3" spans="1:26" ht="64" x14ac:dyDescent="0.2">
      <c r="A3" s="3" t="s">
        <v>1028</v>
      </c>
      <c r="B3" s="4" t="s">
        <v>1</v>
      </c>
      <c r="C3" s="4" t="s">
        <v>2</v>
      </c>
      <c r="D3" s="5" t="s">
        <v>1003</v>
      </c>
      <c r="E3" s="5" t="s">
        <v>1007</v>
      </c>
      <c r="F3" s="5" t="s">
        <v>1018</v>
      </c>
      <c r="G3" s="5" t="s">
        <v>1008</v>
      </c>
      <c r="H3" s="5" t="s">
        <v>1019</v>
      </c>
      <c r="I3" s="44"/>
      <c r="J3" s="6" t="s">
        <v>1020</v>
      </c>
      <c r="K3" s="6" t="s">
        <v>1021</v>
      </c>
      <c r="L3" s="8" t="s">
        <v>1022</v>
      </c>
      <c r="M3" s="8"/>
      <c r="N3" s="6" t="s">
        <v>1010</v>
      </c>
      <c r="O3" s="4" t="s">
        <v>1</v>
      </c>
      <c r="P3" s="6" t="s">
        <v>1023</v>
      </c>
      <c r="Q3" s="6" t="s">
        <v>1009</v>
      </c>
      <c r="R3" s="6" t="s">
        <v>1005</v>
      </c>
      <c r="S3" s="7" t="s">
        <v>1004</v>
      </c>
      <c r="T3" s="7" t="s">
        <v>1006</v>
      </c>
      <c r="U3" s="3" t="s">
        <v>1024</v>
      </c>
      <c r="V3" s="3" t="s">
        <v>1025</v>
      </c>
      <c r="W3" s="3" t="s">
        <v>1011</v>
      </c>
      <c r="X3" s="3" t="s">
        <v>1017</v>
      </c>
      <c r="Y3" s="3" t="s">
        <v>1011</v>
      </c>
      <c r="Z3" s="3" t="s">
        <v>1017</v>
      </c>
    </row>
    <row r="4" spans="1:26" x14ac:dyDescent="0.2">
      <c r="A4" s="9" t="s">
        <v>3</v>
      </c>
      <c r="B4" s="10" t="s">
        <v>4</v>
      </c>
      <c r="C4" s="11">
        <v>2200000</v>
      </c>
      <c r="D4" s="12" t="s">
        <v>5</v>
      </c>
      <c r="E4" s="13">
        <v>514405</v>
      </c>
      <c r="F4" s="14">
        <v>2.7999999999999997E-2</v>
      </c>
      <c r="G4" s="15">
        <v>6670</v>
      </c>
      <c r="H4" s="16">
        <v>-0.32400000000000001</v>
      </c>
      <c r="I4" s="16"/>
      <c r="J4" s="17">
        <f>IF(ISNUMBER(E4/(1+F4)),E4/(1+F4),"")</f>
        <v>500393.96887159534</v>
      </c>
      <c r="K4" s="17">
        <f>IF(ISNUMBER(J4-L4),J4-L4,"")</f>
        <v>490527.10496626992</v>
      </c>
      <c r="L4" s="18">
        <f>IF(ISNUMBER(G4/(1+H4)),G4/(1+H4),"")</f>
        <v>9866.8639053254446</v>
      </c>
      <c r="M4" s="17"/>
      <c r="N4" s="17">
        <f>E4-G4</f>
        <v>507735</v>
      </c>
      <c r="O4" s="16" t="str">
        <f>B4</f>
        <v>Walmart</v>
      </c>
      <c r="P4" s="17">
        <f>E4*(1+RevGrowth)</f>
        <v>541154.06000000006</v>
      </c>
      <c r="Q4" s="17">
        <f>N4-(AverageSalary*C4*HeadcountReduction)/1000000</f>
        <v>497835</v>
      </c>
      <c r="R4" s="17">
        <f>P4-Q4</f>
        <v>43319.060000000056</v>
      </c>
      <c r="S4" s="37">
        <f>(P4-E4)/E4</f>
        <v>5.2000000000000109E-2</v>
      </c>
      <c r="T4" s="36">
        <f>(R4-G4)/G4</f>
        <v>5.4946116941529315</v>
      </c>
      <c r="U4" s="38">
        <f t="shared" ref="U4:U67" si="0">_xlfn.RANK.EQ(J4,$J$4:$J$503)</f>
        <v>1</v>
      </c>
      <c r="V4" s="38">
        <f t="shared" ref="V4:V67" si="1">_xlfn.RANK.EQ(L4,$L$4:$L$503)</f>
        <v>21</v>
      </c>
      <c r="W4" s="39"/>
      <c r="X4" s="39"/>
      <c r="Y4" s="39">
        <f>IF(ISNUMBER(P4),_xlfn.RANK.EQ(P4,$P$4:$P$503),"")</f>
        <v>1</v>
      </c>
      <c r="Z4" s="39">
        <f>IF(ISNUMBER(R4),_xlfn.RANK.EQ(R4,$R$4:$R$503),"")</f>
        <v>2</v>
      </c>
    </row>
    <row r="5" spans="1:26" x14ac:dyDescent="0.2">
      <c r="A5" s="9" t="s">
        <v>6</v>
      </c>
      <c r="B5" s="10" t="s">
        <v>7</v>
      </c>
      <c r="C5" s="11">
        <v>71000</v>
      </c>
      <c r="D5" s="12" t="s">
        <v>5</v>
      </c>
      <c r="E5" s="19">
        <v>290212</v>
      </c>
      <c r="F5" s="20">
        <v>0.188</v>
      </c>
      <c r="G5" s="21">
        <v>20840</v>
      </c>
      <c r="H5" s="22">
        <v>5.7000000000000002E-2</v>
      </c>
      <c r="I5" s="22"/>
      <c r="J5" s="17">
        <f>IF(ISNUMBER(E5/(1+F5)),E5/(1+F5),"")</f>
        <v>244286.19528619529</v>
      </c>
      <c r="K5" s="17">
        <f t="shared" ref="K5:K68" si="2">IF(ISNUMBER(J5-L5),J5-L5,"")</f>
        <v>224570.01742432205</v>
      </c>
      <c r="L5" s="18">
        <f>IF(ISNUMBER(G5/(1+H5)),G5/(1+H5),"")</f>
        <v>19716.177861873228</v>
      </c>
      <c r="M5" s="17"/>
      <c r="N5" s="17">
        <f>E5-G5</f>
        <v>269372</v>
      </c>
      <c r="O5" s="16" t="str">
        <f>B5</f>
        <v>Exxon Mobil</v>
      </c>
      <c r="P5" s="17">
        <f>E5*(1+RevGrowth)</f>
        <v>305303.02400000003</v>
      </c>
      <c r="Q5" s="17">
        <f>N5-(AverageSalary*C5*HeadcountReduction)/1000000</f>
        <v>269052.5</v>
      </c>
      <c r="R5" s="17">
        <f t="shared" ref="R5:R68" si="3">P5-Q5</f>
        <v>36250.524000000034</v>
      </c>
      <c r="S5" s="37">
        <f>(P5-E5)/E5</f>
        <v>5.2000000000000116E-2</v>
      </c>
      <c r="T5" s="36">
        <f>(R5-G5)/G5</f>
        <v>0.73946852207293834</v>
      </c>
      <c r="U5" s="31">
        <f t="shared" si="0"/>
        <v>2</v>
      </c>
      <c r="V5" s="38">
        <f t="shared" si="1"/>
        <v>10</v>
      </c>
      <c r="W5" s="39"/>
      <c r="X5" s="39"/>
      <c r="Y5" s="39">
        <f t="shared" ref="Y5:Y68" si="4">IF(ISNUMBER(P5),_xlfn.RANK.EQ(P5,$P$4:$P$503),"")</f>
        <v>2</v>
      </c>
      <c r="Z5" s="39">
        <f t="shared" ref="Z5:Z68" si="5">IF(ISNUMBER(R5),_xlfn.RANK.EQ(R5,$R$4:$R$503),"")</f>
        <v>5</v>
      </c>
    </row>
    <row r="6" spans="1:26" x14ac:dyDescent="0.2">
      <c r="A6" s="9" t="s">
        <v>8</v>
      </c>
      <c r="B6" s="10" t="s">
        <v>9</v>
      </c>
      <c r="C6" s="11">
        <v>132000</v>
      </c>
      <c r="D6" s="12">
        <v>1</v>
      </c>
      <c r="E6" s="19">
        <v>265595</v>
      </c>
      <c r="F6" s="20">
        <v>0.159</v>
      </c>
      <c r="G6" s="21">
        <v>59531</v>
      </c>
      <c r="H6" s="22">
        <v>0.23100000000000001</v>
      </c>
      <c r="I6" s="22"/>
      <c r="J6" s="17">
        <f>IF(ISNUMBER(E6/(1+F6)),E6/(1+F6),"")</f>
        <v>229158.75754961174</v>
      </c>
      <c r="K6" s="17">
        <f t="shared" si="2"/>
        <v>180798.8875252413</v>
      </c>
      <c r="L6" s="18">
        <f>IF(ISNUMBER(G6/(1+H6)),G6/(1+H6),"")</f>
        <v>48359.87002437043</v>
      </c>
      <c r="M6" s="17"/>
      <c r="N6" s="17">
        <f>E6-G6</f>
        <v>206064</v>
      </c>
      <c r="O6" s="16" t="str">
        <f>B6</f>
        <v>Apple</v>
      </c>
      <c r="P6" s="17">
        <f>E6*(1+RevGrowth)</f>
        <v>279405.94</v>
      </c>
      <c r="Q6" s="17">
        <f>N6-(AverageSalary*C6*HeadcountReduction)/1000000</f>
        <v>205470</v>
      </c>
      <c r="R6" s="17">
        <f t="shared" si="3"/>
        <v>73935.94</v>
      </c>
      <c r="S6" s="37">
        <f>(P6-E6)/E6</f>
        <v>5.2000000000000011E-2</v>
      </c>
      <c r="T6" s="36">
        <f>(R6-G6)/G6</f>
        <v>0.24197376156960243</v>
      </c>
      <c r="U6" s="31">
        <f t="shared" si="0"/>
        <v>4</v>
      </c>
      <c r="V6" s="38">
        <f t="shared" si="1"/>
        <v>1</v>
      </c>
      <c r="W6" s="39"/>
      <c r="X6" s="39"/>
      <c r="Y6" s="39">
        <f t="shared" si="4"/>
        <v>3</v>
      </c>
      <c r="Z6" s="39">
        <f t="shared" si="5"/>
        <v>1</v>
      </c>
    </row>
    <row r="7" spans="1:26" x14ac:dyDescent="0.2">
      <c r="A7" s="9" t="s">
        <v>10</v>
      </c>
      <c r="B7" s="10" t="s">
        <v>11</v>
      </c>
      <c r="C7" s="11">
        <v>389000</v>
      </c>
      <c r="D7" s="12">
        <v>-1</v>
      </c>
      <c r="E7" s="19">
        <v>247837</v>
      </c>
      <c r="F7" s="20">
        <v>2.4E-2</v>
      </c>
      <c r="G7" s="21">
        <v>4021</v>
      </c>
      <c r="H7" s="22">
        <v>-0.91100000000000003</v>
      </c>
      <c r="I7" s="22"/>
      <c r="J7" s="17">
        <f>IF(ISNUMBER(E7/(1+F7)),E7/(1+F7),"")</f>
        <v>242028.3203125</v>
      </c>
      <c r="K7" s="17">
        <f t="shared" si="2"/>
        <v>196848.5450316011</v>
      </c>
      <c r="L7" s="18">
        <f>IF(ISNUMBER(G7/(1+H7)),G7/(1+H7),"")</f>
        <v>45179.775280898895</v>
      </c>
      <c r="M7" s="17"/>
      <c r="N7" s="17">
        <f>E7-G7</f>
        <v>243816</v>
      </c>
      <c r="O7" s="16" t="str">
        <f>B7</f>
        <v>Berkshire Hathaway</v>
      </c>
      <c r="P7" s="17">
        <f>E7*(1+RevGrowth)</f>
        <v>260724.524</v>
      </c>
      <c r="Q7" s="17">
        <f>N7-(AverageSalary*C7*HeadcountReduction)/1000000</f>
        <v>242065.5</v>
      </c>
      <c r="R7" s="17">
        <f t="shared" si="3"/>
        <v>18659.024000000005</v>
      </c>
      <c r="S7" s="37">
        <f>(P7-E7)/E7</f>
        <v>5.2000000000000018E-2</v>
      </c>
      <c r="T7" s="36">
        <f>(R7-G7)/G7</f>
        <v>3.6403939318577478</v>
      </c>
      <c r="U7" s="31">
        <f t="shared" si="0"/>
        <v>3</v>
      </c>
      <c r="V7" s="38">
        <f t="shared" si="1"/>
        <v>2</v>
      </c>
      <c r="W7" s="39"/>
      <c r="X7" s="39"/>
      <c r="Y7" s="39">
        <f t="shared" si="4"/>
        <v>4</v>
      </c>
      <c r="Z7" s="39">
        <f t="shared" si="5"/>
        <v>19</v>
      </c>
    </row>
    <row r="8" spans="1:26" x14ac:dyDescent="0.2">
      <c r="A8" s="9" t="s">
        <v>12</v>
      </c>
      <c r="B8" s="10" t="s">
        <v>13</v>
      </c>
      <c r="C8" s="11">
        <v>647500</v>
      </c>
      <c r="D8" s="12">
        <v>3</v>
      </c>
      <c r="E8" s="19">
        <v>232887</v>
      </c>
      <c r="F8" s="20">
        <v>0.309</v>
      </c>
      <c r="G8" s="21">
        <v>10073</v>
      </c>
      <c r="H8" s="22">
        <v>2.3210000000000002</v>
      </c>
      <c r="I8" s="22"/>
      <c r="J8" s="17">
        <f>IF(ISNUMBER(E8/(1+F8)),E8/(1+F8),"")</f>
        <v>177912.14667685257</v>
      </c>
      <c r="K8" s="17">
        <f t="shared" si="2"/>
        <v>174879.02412340482</v>
      </c>
      <c r="L8" s="18">
        <f>IF(ISNUMBER(G8/(1+H8)),G8/(1+H8),"")</f>
        <v>3033.1225534477567</v>
      </c>
      <c r="M8" s="17"/>
      <c r="N8" s="17">
        <f>E8-G8</f>
        <v>222814</v>
      </c>
      <c r="O8" s="16" t="str">
        <f>B8</f>
        <v>Amazon.com</v>
      </c>
      <c r="P8" s="17">
        <f>E8*(1+RevGrowth)</f>
        <v>244997.12400000001</v>
      </c>
      <c r="Q8" s="17">
        <f>N8-(AverageSalary*C8*HeadcountReduction)/1000000</f>
        <v>219900.25</v>
      </c>
      <c r="R8" s="17">
        <f t="shared" si="3"/>
        <v>25096.874000000011</v>
      </c>
      <c r="S8" s="37">
        <f>(P8-E8)/E8</f>
        <v>5.2000000000000046E-2</v>
      </c>
      <c r="T8" s="36">
        <f>(R8-G8)/G8</f>
        <v>1.4914994539859039</v>
      </c>
      <c r="U8" s="31">
        <f t="shared" si="0"/>
        <v>8</v>
      </c>
      <c r="V8" s="38">
        <f t="shared" si="1"/>
        <v>71</v>
      </c>
      <c r="W8" s="39"/>
      <c r="X8" s="39"/>
      <c r="Y8" s="39">
        <f t="shared" si="4"/>
        <v>5</v>
      </c>
      <c r="Z8" s="39">
        <f t="shared" si="5"/>
        <v>12</v>
      </c>
    </row>
    <row r="9" spans="1:26" x14ac:dyDescent="0.2">
      <c r="A9" s="9" t="s">
        <v>14</v>
      </c>
      <c r="B9" s="10" t="s">
        <v>15</v>
      </c>
      <c r="C9" s="11">
        <v>300000</v>
      </c>
      <c r="D9" s="12">
        <v>-1</v>
      </c>
      <c r="E9" s="19">
        <v>226247</v>
      </c>
      <c r="F9" s="20">
        <v>0.125</v>
      </c>
      <c r="G9" s="21">
        <v>11986</v>
      </c>
      <c r="H9" s="22">
        <v>0.13500000000000001</v>
      </c>
      <c r="I9" s="22"/>
      <c r="J9" s="17">
        <f>IF(ISNUMBER(E9/(1+F9)),E9/(1+F9),"")</f>
        <v>201108.44444444444</v>
      </c>
      <c r="K9" s="17">
        <f t="shared" si="2"/>
        <v>190548.09202153696</v>
      </c>
      <c r="L9" s="18">
        <f>IF(ISNUMBER(G9/(1+H9)),G9/(1+H9),"")</f>
        <v>10560.352422907488</v>
      </c>
      <c r="M9" s="17"/>
      <c r="N9" s="17">
        <f>E9-G9</f>
        <v>214261</v>
      </c>
      <c r="O9" s="16" t="str">
        <f>B9</f>
        <v>UnitedHealth Group</v>
      </c>
      <c r="P9" s="17">
        <f>E9*(1+RevGrowth)</f>
        <v>238011.84400000001</v>
      </c>
      <c r="Q9" s="17">
        <f>N9-(AverageSalary*C9*HeadcountReduction)/1000000</f>
        <v>212911</v>
      </c>
      <c r="R9" s="17">
        <f t="shared" si="3"/>
        <v>25100.844000000012</v>
      </c>
      <c r="S9" s="37">
        <f>(P9-E9)/E9</f>
        <v>5.2000000000000053E-2</v>
      </c>
      <c r="T9" s="36">
        <f>(R9-G9)/G9</f>
        <v>1.0941802102452871</v>
      </c>
      <c r="U9" s="31">
        <f t="shared" si="0"/>
        <v>5</v>
      </c>
      <c r="V9" s="38">
        <f t="shared" si="1"/>
        <v>17</v>
      </c>
      <c r="W9" s="39"/>
      <c r="X9" s="39"/>
      <c r="Y9" s="39">
        <f t="shared" si="4"/>
        <v>6</v>
      </c>
      <c r="Z9" s="39">
        <f t="shared" si="5"/>
        <v>11</v>
      </c>
    </row>
    <row r="10" spans="1:26" x14ac:dyDescent="0.2">
      <c r="A10" s="9" t="s">
        <v>16</v>
      </c>
      <c r="B10" s="10" t="s">
        <v>17</v>
      </c>
      <c r="C10" s="11">
        <v>68000</v>
      </c>
      <c r="D10" s="12">
        <v>-1</v>
      </c>
      <c r="E10" s="19">
        <v>208357</v>
      </c>
      <c r="F10" s="20">
        <v>4.9000000000000002E-2</v>
      </c>
      <c r="G10" s="21">
        <v>67</v>
      </c>
      <c r="H10" s="22">
        <v>-0.98699999999999999</v>
      </c>
      <c r="I10" s="22"/>
      <c r="J10" s="17">
        <f>IF(ISNUMBER(E10/(1+F10)),E10/(1+F10),"")</f>
        <v>198624.40419447093</v>
      </c>
      <c r="K10" s="17">
        <f t="shared" si="2"/>
        <v>193470.55804062478</v>
      </c>
      <c r="L10" s="18">
        <f>IF(ISNUMBER(G10/(1+H10)),G10/(1+H10),"")</f>
        <v>5153.8461538461497</v>
      </c>
      <c r="M10" s="17"/>
      <c r="N10" s="17">
        <f>E10-G10</f>
        <v>208290</v>
      </c>
      <c r="O10" s="16" t="str">
        <f>B10</f>
        <v>McKesson</v>
      </c>
      <c r="P10" s="17">
        <f>E10*(1+RevGrowth)</f>
        <v>219191.56400000001</v>
      </c>
      <c r="Q10" s="17">
        <f>N10-(AverageSalary*C10*HeadcountReduction)/1000000</f>
        <v>207984</v>
      </c>
      <c r="R10" s="17">
        <f t="shared" si="3"/>
        <v>11207.564000000013</v>
      </c>
      <c r="S10" s="37">
        <f>(P10-E10)/E10</f>
        <v>5.200000000000006E-2</v>
      </c>
      <c r="T10" s="36">
        <f>(R10-G10)/G10</f>
        <v>166.27707462686587</v>
      </c>
      <c r="U10" s="31">
        <f t="shared" si="0"/>
        <v>6</v>
      </c>
      <c r="V10" s="38">
        <f t="shared" si="1"/>
        <v>43</v>
      </c>
      <c r="W10" s="39"/>
      <c r="X10" s="39"/>
      <c r="Y10" s="39">
        <f t="shared" si="4"/>
        <v>7</v>
      </c>
      <c r="Z10" s="39">
        <f t="shared" si="5"/>
        <v>41</v>
      </c>
    </row>
    <row r="11" spans="1:26" x14ac:dyDescent="0.2">
      <c r="A11" s="9" t="s">
        <v>18</v>
      </c>
      <c r="B11" s="10" t="s">
        <v>19</v>
      </c>
      <c r="C11" s="11">
        <v>295000</v>
      </c>
      <c r="D11" s="12">
        <v>-1</v>
      </c>
      <c r="E11" s="19">
        <v>194579</v>
      </c>
      <c r="F11" s="20">
        <v>5.2999999999999999E-2</v>
      </c>
      <c r="G11" s="21">
        <v>-594</v>
      </c>
      <c r="H11" s="22">
        <v>-1.0900000000000001</v>
      </c>
      <c r="I11" s="22"/>
      <c r="J11" s="17">
        <f>IF(ISNUMBER(E11/(1+F11)),E11/(1+F11),"")</f>
        <v>184785.37511870847</v>
      </c>
      <c r="K11" s="17">
        <f t="shared" si="2"/>
        <v>178185.37511870847</v>
      </c>
      <c r="L11" s="18">
        <f>IF(ISNUMBER(G11/(1+H11)),G11/(1+H11),"")</f>
        <v>6599.9999999999945</v>
      </c>
      <c r="M11" s="17"/>
      <c r="N11" s="17">
        <f>E11-G11</f>
        <v>195173</v>
      </c>
      <c r="O11" s="16" t="str">
        <f>B11</f>
        <v>CVS Health</v>
      </c>
      <c r="P11" s="17">
        <f>E11*(1+RevGrowth)</f>
        <v>204697.10800000001</v>
      </c>
      <c r="Q11" s="17">
        <f>N11-(AverageSalary*C11*HeadcountReduction)/1000000</f>
        <v>193845.5</v>
      </c>
      <c r="R11" s="17">
        <f t="shared" si="3"/>
        <v>10851.608000000007</v>
      </c>
      <c r="S11" s="37">
        <f>(P11-E11)/E11</f>
        <v>5.2000000000000039E-2</v>
      </c>
      <c r="T11" s="36">
        <f>(R11-G11)/G11</f>
        <v>-19.268700336700348</v>
      </c>
      <c r="U11" s="31">
        <f t="shared" si="0"/>
        <v>7</v>
      </c>
      <c r="V11" s="38">
        <f t="shared" si="1"/>
        <v>31</v>
      </c>
      <c r="W11" s="39"/>
      <c r="X11" s="39"/>
      <c r="Y11" s="39">
        <f t="shared" si="4"/>
        <v>8</v>
      </c>
      <c r="Z11" s="39">
        <f t="shared" si="5"/>
        <v>42</v>
      </c>
    </row>
    <row r="12" spans="1:26" x14ac:dyDescent="0.2">
      <c r="A12" s="9" t="s">
        <v>20</v>
      </c>
      <c r="B12" s="10" t="s">
        <v>21</v>
      </c>
      <c r="C12" s="11">
        <v>268220</v>
      </c>
      <c r="D12" s="12" t="s">
        <v>5</v>
      </c>
      <c r="E12" s="19">
        <v>170756</v>
      </c>
      <c r="F12" s="20">
        <v>6.4000000000000001E-2</v>
      </c>
      <c r="G12" s="21">
        <v>19370</v>
      </c>
      <c r="H12" s="22">
        <v>-0.34200000000000003</v>
      </c>
      <c r="I12" s="22"/>
      <c r="J12" s="17">
        <f>IF(ISNUMBER(E12/(1+F12)),E12/(1+F12),"")</f>
        <v>160484.96240601502</v>
      </c>
      <c r="K12" s="17">
        <f t="shared" si="2"/>
        <v>131047.27243641016</v>
      </c>
      <c r="L12" s="18">
        <f>IF(ISNUMBER(G12/(1+H12)),G12/(1+H12),"")</f>
        <v>29437.689969604868</v>
      </c>
      <c r="M12" s="17"/>
      <c r="N12" s="17">
        <f>E12-G12</f>
        <v>151386</v>
      </c>
      <c r="O12" s="16" t="str">
        <f>B12</f>
        <v>AT&amp;T</v>
      </c>
      <c r="P12" s="17">
        <f>E12*(1+RevGrowth)</f>
        <v>179635.31200000001</v>
      </c>
      <c r="Q12" s="17">
        <f>N12-(AverageSalary*C12*HeadcountReduction)/1000000</f>
        <v>150179.01</v>
      </c>
      <c r="R12" s="17">
        <f t="shared" si="3"/>
        <v>29456.301999999996</v>
      </c>
      <c r="S12" s="37">
        <f>(P12-E12)/E12</f>
        <v>5.2000000000000032E-2</v>
      </c>
      <c r="T12" s="36">
        <f>(R12-G12)/G12</f>
        <v>0.52071770779555993</v>
      </c>
      <c r="U12" s="31">
        <f t="shared" si="0"/>
        <v>9</v>
      </c>
      <c r="V12" s="38">
        <f t="shared" si="1"/>
        <v>4</v>
      </c>
      <c r="W12" s="39"/>
      <c r="X12" s="39"/>
      <c r="Y12" s="39">
        <f t="shared" si="4"/>
        <v>9</v>
      </c>
      <c r="Z12" s="39">
        <f t="shared" si="5"/>
        <v>7</v>
      </c>
    </row>
    <row r="13" spans="1:26" x14ac:dyDescent="0.2">
      <c r="A13" s="9" t="s">
        <v>22</v>
      </c>
      <c r="B13" s="10" t="s">
        <v>23</v>
      </c>
      <c r="C13" s="11">
        <v>20500</v>
      </c>
      <c r="D13" s="12">
        <v>2</v>
      </c>
      <c r="E13" s="19">
        <v>167939.6</v>
      </c>
      <c r="F13" s="20">
        <v>9.6999999999999989E-2</v>
      </c>
      <c r="G13" s="21">
        <v>1658.4</v>
      </c>
      <c r="H13" s="22">
        <v>3.55</v>
      </c>
      <c r="I13" s="22"/>
      <c r="J13" s="17">
        <f>IF(ISNUMBER(E13/(1+F13)),E13/(1+F13),"")</f>
        <v>153089.88149498633</v>
      </c>
      <c r="K13" s="17">
        <f t="shared" si="2"/>
        <v>152725.39797850282</v>
      </c>
      <c r="L13" s="18">
        <f>IF(ISNUMBER(G13/(1+H13)),G13/(1+H13),"")</f>
        <v>364.4835164835165</v>
      </c>
      <c r="M13" s="17"/>
      <c r="N13" s="17">
        <f>E13-G13</f>
        <v>166281.20000000001</v>
      </c>
      <c r="O13" s="16" t="str">
        <f>B13</f>
        <v>AmerisourceBergen</v>
      </c>
      <c r="P13" s="17">
        <f>E13*(1+RevGrowth)</f>
        <v>176672.45920000001</v>
      </c>
      <c r="Q13" s="17">
        <f>N13-(AverageSalary*C13*HeadcountReduction)/1000000</f>
        <v>166188.95000000001</v>
      </c>
      <c r="R13" s="17">
        <f t="shared" si="3"/>
        <v>10483.5092</v>
      </c>
      <c r="S13" s="37">
        <f>(P13-E13)/E13</f>
        <v>5.2000000000000032E-2</v>
      </c>
      <c r="T13" s="36">
        <f>(R13-G13)/G13</f>
        <v>5.3214599614085865</v>
      </c>
      <c r="U13" s="31">
        <f t="shared" si="0"/>
        <v>12</v>
      </c>
      <c r="V13" s="38">
        <f t="shared" si="1"/>
        <v>351</v>
      </c>
      <c r="W13" s="39"/>
      <c r="X13" s="39"/>
      <c r="Y13" s="39">
        <f t="shared" si="4"/>
        <v>10</v>
      </c>
      <c r="Z13" s="39">
        <f t="shared" si="5"/>
        <v>43</v>
      </c>
    </row>
    <row r="14" spans="1:26" x14ac:dyDescent="0.2">
      <c r="A14" s="9" t="s">
        <v>24</v>
      </c>
      <c r="B14" s="10" t="s">
        <v>25</v>
      </c>
      <c r="C14" s="11">
        <v>48600</v>
      </c>
      <c r="D14" s="12">
        <v>2</v>
      </c>
      <c r="E14" s="19">
        <v>166339</v>
      </c>
      <c r="F14" s="20">
        <v>0.23600000000000002</v>
      </c>
      <c r="G14" s="21">
        <v>14824</v>
      </c>
      <c r="H14" s="22">
        <v>0.61199999999999999</v>
      </c>
      <c r="I14" s="22"/>
      <c r="J14" s="17">
        <f>IF(ISNUMBER(E14/(1+F14)),E14/(1+F14),"")</f>
        <v>134578.47896440129</v>
      </c>
      <c r="K14" s="17">
        <f t="shared" si="2"/>
        <v>125382.44918772635</v>
      </c>
      <c r="L14" s="18">
        <f>IF(ISNUMBER(G14/(1+H14)),G14/(1+H14),"")</f>
        <v>9196.0297766749372</v>
      </c>
      <c r="M14" s="17"/>
      <c r="N14" s="17">
        <f>E14-G14</f>
        <v>151515</v>
      </c>
      <c r="O14" s="16" t="str">
        <f>B14</f>
        <v>Chevron</v>
      </c>
      <c r="P14" s="17">
        <f>E14*(1+RevGrowth)</f>
        <v>174988.628</v>
      </c>
      <c r="Q14" s="17">
        <f>N14-(AverageSalary*C14*HeadcountReduction)/1000000</f>
        <v>151296.29999999999</v>
      </c>
      <c r="R14" s="17">
        <f t="shared" si="3"/>
        <v>23692.328000000009</v>
      </c>
      <c r="S14" s="37">
        <f>(P14-E14)/E14</f>
        <v>5.1999999999999984E-2</v>
      </c>
      <c r="T14" s="36">
        <f>(R14-G14)/G14</f>
        <v>0.59824123043712951</v>
      </c>
      <c r="U14" s="31">
        <f t="shared" si="0"/>
        <v>13</v>
      </c>
      <c r="V14" s="38">
        <f t="shared" si="1"/>
        <v>24</v>
      </c>
      <c r="W14" s="39"/>
      <c r="X14" s="39"/>
      <c r="Y14" s="39">
        <f t="shared" si="4"/>
        <v>11</v>
      </c>
      <c r="Z14" s="39">
        <f t="shared" si="5"/>
        <v>14</v>
      </c>
    </row>
    <row r="15" spans="1:26" x14ac:dyDescent="0.2">
      <c r="A15" s="9" t="s">
        <v>26</v>
      </c>
      <c r="B15" s="10" t="s">
        <v>27</v>
      </c>
      <c r="C15" s="11">
        <v>199000</v>
      </c>
      <c r="D15" s="12">
        <v>-1</v>
      </c>
      <c r="E15" s="19">
        <v>160338</v>
      </c>
      <c r="F15" s="20">
        <v>2.3E-2</v>
      </c>
      <c r="G15" s="21">
        <v>3677</v>
      </c>
      <c r="H15" s="22">
        <v>-0.51600000000000001</v>
      </c>
      <c r="I15" s="22"/>
      <c r="J15" s="17">
        <f>IF(ISNUMBER(E15/(1+F15)),E15/(1+F15),"")</f>
        <v>156733.13782991204</v>
      </c>
      <c r="K15" s="17">
        <f t="shared" si="2"/>
        <v>149136.0303918955</v>
      </c>
      <c r="L15" s="18">
        <f>IF(ISNUMBER(G15/(1+H15)),G15/(1+H15),"")</f>
        <v>7597.1074380165292</v>
      </c>
      <c r="M15" s="17"/>
      <c r="N15" s="17">
        <f>E15-G15</f>
        <v>156661</v>
      </c>
      <c r="O15" s="16" t="str">
        <f>B15</f>
        <v>Ford Motor</v>
      </c>
      <c r="P15" s="17">
        <f>E15*(1+RevGrowth)</f>
        <v>168675.576</v>
      </c>
      <c r="Q15" s="17">
        <f>N15-(AverageSalary*C15*HeadcountReduction)/1000000</f>
        <v>155765.5</v>
      </c>
      <c r="R15" s="17">
        <f t="shared" si="3"/>
        <v>12910.076000000001</v>
      </c>
      <c r="S15" s="37">
        <f>(P15-E15)/E15</f>
        <v>5.2000000000000005E-2</v>
      </c>
      <c r="T15" s="36">
        <f>(R15-G15)/G15</f>
        <v>2.5110350829480557</v>
      </c>
      <c r="U15" s="31">
        <f t="shared" si="0"/>
        <v>11</v>
      </c>
      <c r="V15" s="38">
        <f t="shared" si="1"/>
        <v>29</v>
      </c>
      <c r="W15" s="39"/>
      <c r="X15" s="39"/>
      <c r="Y15" s="39">
        <f t="shared" si="4"/>
        <v>12</v>
      </c>
      <c r="Z15" s="39">
        <f t="shared" si="5"/>
        <v>35</v>
      </c>
    </row>
    <row r="16" spans="1:26" x14ac:dyDescent="0.2">
      <c r="A16" s="9" t="s">
        <v>28</v>
      </c>
      <c r="B16" s="10" t="s">
        <v>29</v>
      </c>
      <c r="C16" s="11">
        <v>173000</v>
      </c>
      <c r="D16" s="12">
        <v>-3</v>
      </c>
      <c r="E16" s="19">
        <v>147049</v>
      </c>
      <c r="F16" s="20">
        <v>-6.5000000000000002E-2</v>
      </c>
      <c r="G16" s="21">
        <v>8014</v>
      </c>
      <c r="H16" s="22" t="s">
        <v>5</v>
      </c>
      <c r="I16" s="22"/>
      <c r="J16" s="17">
        <f>IF(ISNUMBER(E16/(1+F16)),E16/(1+F16),"")</f>
        <v>157271.6577540107</v>
      </c>
      <c r="K16" s="17" t="str">
        <f t="shared" si="2"/>
        <v/>
      </c>
      <c r="L16" s="18" t="str">
        <f>IF(ISNUMBER(G16/(1+H16)),G16/(1+H16),"")</f>
        <v/>
      </c>
      <c r="M16" s="17"/>
      <c r="N16" s="17">
        <f>E16-G16</f>
        <v>139035</v>
      </c>
      <c r="O16" s="16" t="str">
        <f>B16</f>
        <v>General Motors</v>
      </c>
      <c r="P16" s="17">
        <f>E16*(1+RevGrowth)</f>
        <v>154695.54800000001</v>
      </c>
      <c r="Q16" s="17">
        <f>N16-(AverageSalary*C16*HeadcountReduction)/1000000</f>
        <v>138256.5</v>
      </c>
      <c r="R16" s="17">
        <f t="shared" si="3"/>
        <v>16439.04800000001</v>
      </c>
      <c r="S16" s="37">
        <f>(P16-E16)/E16</f>
        <v>5.2000000000000067E-2</v>
      </c>
      <c r="T16" s="36">
        <f>(R16-G16)/G16</f>
        <v>1.0512912403294248</v>
      </c>
      <c r="U16" s="31">
        <f t="shared" si="0"/>
        <v>10</v>
      </c>
      <c r="V16" s="38" t="e">
        <f t="shared" si="1"/>
        <v>#VALUE!</v>
      </c>
      <c r="W16" s="39"/>
      <c r="X16" s="39"/>
      <c r="Y16" s="39">
        <f t="shared" si="4"/>
        <v>13</v>
      </c>
      <c r="Z16" s="39">
        <f t="shared" si="5"/>
        <v>24</v>
      </c>
    </row>
    <row r="17" spans="1:26" x14ac:dyDescent="0.2">
      <c r="A17" s="9" t="s">
        <v>30</v>
      </c>
      <c r="B17" s="10" t="s">
        <v>31</v>
      </c>
      <c r="C17" s="11">
        <v>194000</v>
      </c>
      <c r="D17" s="12">
        <v>1</v>
      </c>
      <c r="E17" s="19">
        <v>141576</v>
      </c>
      <c r="F17" s="20">
        <v>9.6999999999999989E-2</v>
      </c>
      <c r="G17" s="21">
        <v>3134</v>
      </c>
      <c r="H17" s="22">
        <v>0.17</v>
      </c>
      <c r="I17" s="22"/>
      <c r="J17" s="17">
        <f>IF(ISNUMBER(E17/(1+F17)),E17/(1+F17),"")</f>
        <v>129057.42935278031</v>
      </c>
      <c r="K17" s="17">
        <f t="shared" si="2"/>
        <v>126378.79687414783</v>
      </c>
      <c r="L17" s="18">
        <f>IF(ISNUMBER(G17/(1+H17)),G17/(1+H17),"")</f>
        <v>2678.632478632479</v>
      </c>
      <c r="M17" s="17"/>
      <c r="N17" s="17">
        <f>E17-G17</f>
        <v>138442</v>
      </c>
      <c r="O17" s="16" t="str">
        <f>B17</f>
        <v>Costco Wholesale</v>
      </c>
      <c r="P17" s="17">
        <f>E17*(1+RevGrowth)</f>
        <v>148937.95200000002</v>
      </c>
      <c r="Q17" s="17">
        <f>N17-(AverageSalary*C17*HeadcountReduction)/1000000</f>
        <v>137569</v>
      </c>
      <c r="R17" s="17">
        <f t="shared" si="3"/>
        <v>11368.952000000019</v>
      </c>
      <c r="S17" s="37">
        <f>(P17-E17)/E17</f>
        <v>5.2000000000000136E-2</v>
      </c>
      <c r="T17" s="36">
        <f>(R17-G17)/G17</f>
        <v>2.6276171027441033</v>
      </c>
      <c r="U17" s="31">
        <f t="shared" si="0"/>
        <v>15</v>
      </c>
      <c r="V17" s="38">
        <f t="shared" si="1"/>
        <v>85</v>
      </c>
      <c r="W17" s="39"/>
      <c r="X17" s="39"/>
      <c r="Y17" s="39">
        <f t="shared" si="4"/>
        <v>14</v>
      </c>
      <c r="Z17" s="39">
        <f t="shared" si="5"/>
        <v>40</v>
      </c>
    </row>
    <row r="18" spans="1:26" x14ac:dyDescent="0.2">
      <c r="A18" s="9" t="s">
        <v>32</v>
      </c>
      <c r="B18" s="10" t="s">
        <v>33</v>
      </c>
      <c r="C18" s="11">
        <v>98771</v>
      </c>
      <c r="D18" s="12">
        <v>7</v>
      </c>
      <c r="E18" s="19">
        <v>136819</v>
      </c>
      <c r="F18" s="20">
        <v>0.23399999999999999</v>
      </c>
      <c r="G18" s="21">
        <v>30736</v>
      </c>
      <c r="H18" s="22">
        <v>1.427</v>
      </c>
      <c r="I18" s="22"/>
      <c r="J18" s="17">
        <f>IF(ISNUMBER(E18/(1+F18)),E18/(1+F18),"")</f>
        <v>110874.39222042139</v>
      </c>
      <c r="K18" s="17">
        <f t="shared" si="2"/>
        <v>98210.197741640994</v>
      </c>
      <c r="L18" s="18">
        <f>IF(ISNUMBER(G18/(1+H18)),G18/(1+H18),"")</f>
        <v>12664.194478780388</v>
      </c>
      <c r="M18" s="17"/>
      <c r="N18" s="17">
        <f>E18-G18</f>
        <v>106083</v>
      </c>
      <c r="O18" s="16" t="str">
        <f>B18</f>
        <v>Alphabet</v>
      </c>
      <c r="P18" s="17">
        <f>E18*(1+RevGrowth)</f>
        <v>143933.58800000002</v>
      </c>
      <c r="Q18" s="17">
        <f>N18-(AverageSalary*C18*HeadcountReduction)/1000000</f>
        <v>105638.53049999999</v>
      </c>
      <c r="R18" s="17">
        <f t="shared" si="3"/>
        <v>38295.057500000024</v>
      </c>
      <c r="S18" s="37">
        <f>(P18-E18)/E18</f>
        <v>5.2000000000000129E-2</v>
      </c>
      <c r="T18" s="36">
        <f>(R18-G18)/G18</f>
        <v>0.24593497852680976</v>
      </c>
      <c r="U18" s="31">
        <f t="shared" si="0"/>
        <v>22</v>
      </c>
      <c r="V18" s="38">
        <f t="shared" si="1"/>
        <v>14</v>
      </c>
      <c r="W18" s="39"/>
      <c r="X18" s="39"/>
      <c r="Y18" s="39">
        <f t="shared" si="4"/>
        <v>15</v>
      </c>
      <c r="Z18" s="39">
        <f t="shared" si="5"/>
        <v>4</v>
      </c>
    </row>
    <row r="19" spans="1:26" x14ac:dyDescent="0.2">
      <c r="A19" s="9" t="s">
        <v>34</v>
      </c>
      <c r="B19" s="10" t="s">
        <v>35</v>
      </c>
      <c r="C19" s="11">
        <v>50200</v>
      </c>
      <c r="D19" s="12">
        <v>-2</v>
      </c>
      <c r="E19" s="19">
        <v>136809</v>
      </c>
      <c r="F19" s="20">
        <v>5.2999999999999999E-2</v>
      </c>
      <c r="G19" s="21">
        <v>256</v>
      </c>
      <c r="H19" s="22">
        <v>-0.80100000000000005</v>
      </c>
      <c r="I19" s="22"/>
      <c r="J19" s="17">
        <f>IF(ISNUMBER(E19/(1+F19)),E19/(1+F19),"")</f>
        <v>129923.07692307694</v>
      </c>
      <c r="K19" s="17">
        <f t="shared" si="2"/>
        <v>128636.64476227292</v>
      </c>
      <c r="L19" s="18">
        <f>IF(ISNUMBER(G19/(1+H19)),G19/(1+H19),"")</f>
        <v>1286.4321608040204</v>
      </c>
      <c r="M19" s="17"/>
      <c r="N19" s="17">
        <f>E19-G19</f>
        <v>136553</v>
      </c>
      <c r="O19" s="16" t="str">
        <f>B19</f>
        <v>Cardinal Health</v>
      </c>
      <c r="P19" s="17">
        <f>E19*(1+RevGrowth)</f>
        <v>143923.068</v>
      </c>
      <c r="Q19" s="17">
        <f>N19-(AverageSalary*C19*HeadcountReduction)/1000000</f>
        <v>136327.1</v>
      </c>
      <c r="R19" s="17">
        <f t="shared" si="3"/>
        <v>7595.9679999999935</v>
      </c>
      <c r="S19" s="37">
        <f>(P19-E19)/E19</f>
        <v>5.1999999999999998E-2</v>
      </c>
      <c r="T19" s="36">
        <f>(R19-G19)/G19</f>
        <v>28.671749999999975</v>
      </c>
      <c r="U19" s="31">
        <f t="shared" si="0"/>
        <v>14</v>
      </c>
      <c r="V19" s="38">
        <f t="shared" si="1"/>
        <v>191</v>
      </c>
      <c r="W19" s="39"/>
      <c r="X19" s="39"/>
      <c r="Y19" s="39">
        <f t="shared" si="4"/>
        <v>16</v>
      </c>
      <c r="Z19" s="39">
        <f t="shared" si="5"/>
        <v>67</v>
      </c>
    </row>
    <row r="20" spans="1:26" x14ac:dyDescent="0.2">
      <c r="A20" s="9" t="s">
        <v>36</v>
      </c>
      <c r="B20" s="10" t="s">
        <v>37</v>
      </c>
      <c r="C20" s="11">
        <v>299000</v>
      </c>
      <c r="D20" s="12">
        <v>2</v>
      </c>
      <c r="E20" s="19">
        <v>131537</v>
      </c>
      <c r="F20" s="20">
        <v>0.113</v>
      </c>
      <c r="G20" s="21">
        <v>5024</v>
      </c>
      <c r="H20" s="22">
        <v>0.23200000000000001</v>
      </c>
      <c r="I20" s="22"/>
      <c r="J20" s="17">
        <f>IF(ISNUMBER(E20/(1+F20)),E20/(1+F20),"")</f>
        <v>118182.38993710691</v>
      </c>
      <c r="K20" s="17">
        <f t="shared" si="2"/>
        <v>114104.46785918484</v>
      </c>
      <c r="L20" s="18">
        <f>IF(ISNUMBER(G20/(1+H20)),G20/(1+H20),"")</f>
        <v>4077.9220779220782</v>
      </c>
      <c r="M20" s="17"/>
      <c r="N20" s="17">
        <f>E20-G20</f>
        <v>126513</v>
      </c>
      <c r="O20" s="16" t="str">
        <f>B20</f>
        <v>Walgreens Boots Alliance</v>
      </c>
      <c r="P20" s="17">
        <f>E20*(1+RevGrowth)</f>
        <v>138376.924</v>
      </c>
      <c r="Q20" s="17">
        <f>N20-(AverageSalary*C20*HeadcountReduction)/1000000</f>
        <v>125167.5</v>
      </c>
      <c r="R20" s="17">
        <f t="shared" si="3"/>
        <v>13209.423999999999</v>
      </c>
      <c r="S20" s="37">
        <f>(P20-E20)/E20</f>
        <v>5.1999999999999991E-2</v>
      </c>
      <c r="T20" s="36">
        <f>(R20-G20)/G20</f>
        <v>1.6292643312101909</v>
      </c>
      <c r="U20" s="31">
        <f t="shared" si="0"/>
        <v>19</v>
      </c>
      <c r="V20" s="38">
        <f t="shared" si="1"/>
        <v>56</v>
      </c>
      <c r="W20" s="39"/>
      <c r="X20" s="39"/>
      <c r="Y20" s="39">
        <f t="shared" si="4"/>
        <v>17</v>
      </c>
      <c r="Z20" s="39">
        <f t="shared" si="5"/>
        <v>33</v>
      </c>
    </row>
    <row r="21" spans="1:26" x14ac:dyDescent="0.2">
      <c r="A21" s="9" t="s">
        <v>38</v>
      </c>
      <c r="B21" s="10" t="s">
        <v>39</v>
      </c>
      <c r="C21" s="11">
        <v>256105</v>
      </c>
      <c r="D21" s="12">
        <v>2</v>
      </c>
      <c r="E21" s="19">
        <v>131412</v>
      </c>
      <c r="F21" s="20">
        <v>0.154</v>
      </c>
      <c r="G21" s="21">
        <v>32474</v>
      </c>
      <c r="H21" s="22">
        <v>0.32900000000000001</v>
      </c>
      <c r="I21" s="22"/>
      <c r="J21" s="17">
        <f>IF(ISNUMBER(E21/(1+F21)),E21/(1+F21),"")</f>
        <v>113875.21663778163</v>
      </c>
      <c r="K21" s="17">
        <f t="shared" si="2"/>
        <v>89440.303169008112</v>
      </c>
      <c r="L21" s="18">
        <f>IF(ISNUMBER(G21/(1+H21)),G21/(1+H21),"")</f>
        <v>24434.913468773513</v>
      </c>
      <c r="M21" s="17"/>
      <c r="N21" s="17">
        <f>E21-G21</f>
        <v>98938</v>
      </c>
      <c r="O21" s="16" t="str">
        <f>B21</f>
        <v>JPMorgan Chase</v>
      </c>
      <c r="P21" s="17">
        <f>E21*(1+RevGrowth)</f>
        <v>138245.424</v>
      </c>
      <c r="Q21" s="17">
        <f>N21-(AverageSalary*C21*HeadcountReduction)/1000000</f>
        <v>97785.527499999997</v>
      </c>
      <c r="R21" s="17">
        <f t="shared" si="3"/>
        <v>40459.896500000003</v>
      </c>
      <c r="S21" s="37">
        <f>(P21-E21)/E21</f>
        <v>5.1999999999999991E-2</v>
      </c>
      <c r="T21" s="36">
        <f>(R21-G21)/G21</f>
        <v>0.24591662560817892</v>
      </c>
      <c r="U21" s="31">
        <f t="shared" si="0"/>
        <v>20</v>
      </c>
      <c r="V21" s="38">
        <f t="shared" si="1"/>
        <v>5</v>
      </c>
      <c r="W21" s="39"/>
      <c r="X21" s="39"/>
      <c r="Y21" s="39">
        <f t="shared" si="4"/>
        <v>18</v>
      </c>
      <c r="Z21" s="39">
        <f t="shared" si="5"/>
        <v>3</v>
      </c>
    </row>
    <row r="22" spans="1:26" x14ac:dyDescent="0.2">
      <c r="A22" s="9" t="s">
        <v>40</v>
      </c>
      <c r="B22" s="10" t="s">
        <v>41</v>
      </c>
      <c r="C22" s="11">
        <v>144500</v>
      </c>
      <c r="D22" s="12">
        <v>-3</v>
      </c>
      <c r="E22" s="19">
        <v>130863</v>
      </c>
      <c r="F22" s="20">
        <v>3.7999999999999999E-2</v>
      </c>
      <c r="G22" s="21">
        <v>15528</v>
      </c>
      <c r="H22" s="22">
        <v>-0.48399999999999999</v>
      </c>
      <c r="I22" s="22"/>
      <c r="J22" s="17">
        <f>IF(ISNUMBER(E22/(1+F22)),E22/(1+F22),"")</f>
        <v>126072.25433526011</v>
      </c>
      <c r="K22" s="17">
        <f t="shared" si="2"/>
        <v>95979.231079446152</v>
      </c>
      <c r="L22" s="18">
        <f>IF(ISNUMBER(G22/(1+H22)),G22/(1+H22),"")</f>
        <v>30093.023255813954</v>
      </c>
      <c r="M22" s="17"/>
      <c r="N22" s="17">
        <f>E22-G22</f>
        <v>115335</v>
      </c>
      <c r="O22" s="16" t="str">
        <f>B22</f>
        <v>Verizon Communications</v>
      </c>
      <c r="P22" s="17">
        <f>E22*(1+RevGrowth)</f>
        <v>137667.87600000002</v>
      </c>
      <c r="Q22" s="17">
        <f>N22-(AverageSalary*C22*HeadcountReduction)/1000000</f>
        <v>114684.75</v>
      </c>
      <c r="R22" s="17">
        <f t="shared" si="3"/>
        <v>22983.126000000018</v>
      </c>
      <c r="S22" s="37">
        <f>(P22-E22)/E22</f>
        <v>5.2000000000000143E-2</v>
      </c>
      <c r="T22" s="36">
        <f>(R22-G22)/G22</f>
        <v>0.48010857805255142</v>
      </c>
      <c r="U22" s="31">
        <f t="shared" si="0"/>
        <v>16</v>
      </c>
      <c r="V22" s="38">
        <f t="shared" si="1"/>
        <v>3</v>
      </c>
      <c r="W22" s="39"/>
      <c r="X22" s="39"/>
      <c r="Y22" s="39">
        <f t="shared" si="4"/>
        <v>19</v>
      </c>
      <c r="Z22" s="39">
        <f t="shared" si="5"/>
        <v>15</v>
      </c>
    </row>
    <row r="23" spans="1:26" x14ac:dyDescent="0.2">
      <c r="A23" s="9" t="s">
        <v>42</v>
      </c>
      <c r="B23" s="10" t="s">
        <v>43</v>
      </c>
      <c r="C23" s="11">
        <v>453000</v>
      </c>
      <c r="D23" s="12">
        <v>-3</v>
      </c>
      <c r="E23" s="19">
        <v>121162</v>
      </c>
      <c r="F23" s="20">
        <v>-1.2E-2</v>
      </c>
      <c r="G23" s="21">
        <v>3110</v>
      </c>
      <c r="H23" s="22">
        <v>0.63100000000000001</v>
      </c>
      <c r="I23" s="22"/>
      <c r="J23" s="17">
        <f>IF(ISNUMBER(E23/(1+F23)),E23/(1+F23),"")</f>
        <v>122633.6032388664</v>
      </c>
      <c r="K23" s="17">
        <f t="shared" si="2"/>
        <v>120726.79759815519</v>
      </c>
      <c r="L23" s="18">
        <f>IF(ISNUMBER(G23/(1+H23)),G23/(1+H23),"")</f>
        <v>1906.8056407112201</v>
      </c>
      <c r="M23" s="17"/>
      <c r="N23" s="17">
        <f>E23-G23</f>
        <v>118052</v>
      </c>
      <c r="O23" s="16" t="str">
        <f>B23</f>
        <v>Kroger</v>
      </c>
      <c r="P23" s="17">
        <f>E23*(1+RevGrowth)</f>
        <v>127462.424</v>
      </c>
      <c r="Q23" s="17">
        <f>N23-(AverageSalary*C23*HeadcountReduction)/1000000</f>
        <v>116013.5</v>
      </c>
      <c r="R23" s="17">
        <f t="shared" si="3"/>
        <v>11448.923999999999</v>
      </c>
      <c r="S23" s="37">
        <f>(P23-E23)/E23</f>
        <v>5.1999999999999991E-2</v>
      </c>
      <c r="T23" s="36">
        <f>(R23-G23)/G23</f>
        <v>2.681326045016077</v>
      </c>
      <c r="U23" s="31">
        <f t="shared" si="0"/>
        <v>17</v>
      </c>
      <c r="V23" s="38">
        <f t="shared" si="1"/>
        <v>132</v>
      </c>
      <c r="W23" s="39"/>
      <c r="X23" s="39"/>
      <c r="Y23" s="39">
        <f t="shared" si="4"/>
        <v>20</v>
      </c>
      <c r="Z23" s="39">
        <f t="shared" si="5"/>
        <v>39</v>
      </c>
    </row>
    <row r="24" spans="1:26" x14ac:dyDescent="0.2">
      <c r="A24" s="9" t="s">
        <v>44</v>
      </c>
      <c r="B24" s="10" t="s">
        <v>45</v>
      </c>
      <c r="C24" s="11">
        <v>283000</v>
      </c>
      <c r="D24" s="12">
        <v>-3</v>
      </c>
      <c r="E24" s="19">
        <v>120268</v>
      </c>
      <c r="F24" s="20">
        <v>-1.6E-2</v>
      </c>
      <c r="G24" s="21">
        <v>-22355</v>
      </c>
      <c r="H24" s="22" t="s">
        <v>5</v>
      </c>
      <c r="I24" s="22"/>
      <c r="J24" s="17">
        <f>IF(ISNUMBER(E24/(1+F24)),E24/(1+F24),"")</f>
        <v>122223.57723577236</v>
      </c>
      <c r="K24" s="17" t="str">
        <f t="shared" si="2"/>
        <v/>
      </c>
      <c r="L24" s="18" t="str">
        <f>IF(ISNUMBER(G24/(1+H24)),G24/(1+H24),"")</f>
        <v/>
      </c>
      <c r="M24" s="17"/>
      <c r="N24" s="17">
        <f>E24-G24</f>
        <v>142623</v>
      </c>
      <c r="O24" s="16" t="str">
        <f>B24</f>
        <v>General Electric</v>
      </c>
      <c r="P24" s="17">
        <f>E24*(1+RevGrowth)</f>
        <v>126521.936</v>
      </c>
      <c r="Q24" s="17">
        <f>N24-(AverageSalary*C24*HeadcountReduction)/1000000</f>
        <v>141349.5</v>
      </c>
      <c r="R24" s="17">
        <f t="shared" si="3"/>
        <v>-14827.563999999998</v>
      </c>
      <c r="S24" s="37">
        <f>(P24-E24)/E24</f>
        <v>5.2000000000000011E-2</v>
      </c>
      <c r="T24" s="36">
        <f>(R24-G24)/G24</f>
        <v>-0.33672270185640801</v>
      </c>
      <c r="U24" s="31">
        <f t="shared" si="0"/>
        <v>18</v>
      </c>
      <c r="V24" s="38" t="e">
        <f t="shared" si="1"/>
        <v>#VALUE!</v>
      </c>
      <c r="W24" s="39"/>
      <c r="X24" s="39"/>
      <c r="Y24" s="39">
        <f t="shared" si="4"/>
        <v>21</v>
      </c>
      <c r="Z24" s="39">
        <f t="shared" si="5"/>
        <v>500</v>
      </c>
    </row>
    <row r="25" spans="1:26" x14ac:dyDescent="0.2">
      <c r="A25" s="9" t="s">
        <v>46</v>
      </c>
      <c r="B25" s="10" t="s">
        <v>47</v>
      </c>
      <c r="C25" s="11">
        <v>7400</v>
      </c>
      <c r="D25" s="12">
        <v>-1</v>
      </c>
      <c r="E25" s="19">
        <v>120101</v>
      </c>
      <c r="F25" s="20">
        <v>6.9000000000000006E-2</v>
      </c>
      <c r="G25" s="21">
        <v>15959</v>
      </c>
      <c r="H25" s="22">
        <v>5.4790000000000001</v>
      </c>
      <c r="I25" s="22"/>
      <c r="J25" s="17">
        <f>IF(ISNUMBER(E25/(1+F25)),E25/(1+F25),"")</f>
        <v>112348.9242282507</v>
      </c>
      <c r="K25" s="17">
        <f t="shared" si="2"/>
        <v>109885.73546455261</v>
      </c>
      <c r="L25" s="18">
        <f>IF(ISNUMBER(G25/(1+H25)),G25/(1+H25),"")</f>
        <v>2463.1887636981014</v>
      </c>
      <c r="M25" s="17"/>
      <c r="N25" s="17">
        <f>E25-G25</f>
        <v>104142</v>
      </c>
      <c r="O25" s="16" t="str">
        <f>B25</f>
        <v>Fannie Mae</v>
      </c>
      <c r="P25" s="17">
        <f>E25*(1+RevGrowth)</f>
        <v>126346.25200000001</v>
      </c>
      <c r="Q25" s="17">
        <f>N25-(AverageSalary*C25*HeadcountReduction)/1000000</f>
        <v>104108.7</v>
      </c>
      <c r="R25" s="17">
        <f t="shared" si="3"/>
        <v>22237.552000000011</v>
      </c>
      <c r="S25" s="37">
        <f>(P25-E25)/E25</f>
        <v>5.2000000000000067E-2</v>
      </c>
      <c r="T25" s="36">
        <f>(R25-G25)/G25</f>
        <v>0.39341763268375279</v>
      </c>
      <c r="U25" s="31">
        <f t="shared" si="0"/>
        <v>21</v>
      </c>
      <c r="V25" s="38">
        <f t="shared" si="1"/>
        <v>93</v>
      </c>
      <c r="W25" s="39"/>
      <c r="X25" s="39"/>
      <c r="Y25" s="39">
        <f t="shared" si="4"/>
        <v>22</v>
      </c>
      <c r="Z25" s="39">
        <f t="shared" si="5"/>
        <v>17</v>
      </c>
    </row>
    <row r="26" spans="1:26" x14ac:dyDescent="0.2">
      <c r="A26" s="9" t="s">
        <v>48</v>
      </c>
      <c r="B26" s="10" t="s">
        <v>49</v>
      </c>
      <c r="C26" s="11">
        <v>14200</v>
      </c>
      <c r="D26" s="12">
        <v>5</v>
      </c>
      <c r="E26" s="19">
        <v>114217</v>
      </c>
      <c r="F26" s="20">
        <v>0.247</v>
      </c>
      <c r="G26" s="21">
        <v>5595</v>
      </c>
      <c r="H26" s="22">
        <v>9.6000000000000002E-2</v>
      </c>
      <c r="I26" s="22"/>
      <c r="J26" s="17">
        <f>IF(ISNUMBER(E26/(1+F26)),E26/(1+F26),"")</f>
        <v>91593.424218123502</v>
      </c>
      <c r="K26" s="17">
        <f t="shared" si="2"/>
        <v>86488.497210824236</v>
      </c>
      <c r="L26" s="18">
        <f>IF(ISNUMBER(G26/(1+H26)),G26/(1+H26),"")</f>
        <v>5104.9270072992695</v>
      </c>
      <c r="M26" s="17"/>
      <c r="N26" s="17">
        <f>E26-G26</f>
        <v>108622</v>
      </c>
      <c r="O26" s="16" t="str">
        <f>B26</f>
        <v>Phillips 66</v>
      </c>
      <c r="P26" s="17">
        <f>E26*(1+RevGrowth)</f>
        <v>120156.284</v>
      </c>
      <c r="Q26" s="17">
        <f>N26-(AverageSalary*C26*HeadcountReduction)/1000000</f>
        <v>108558.1</v>
      </c>
      <c r="R26" s="17">
        <f t="shared" si="3"/>
        <v>11598.183999999994</v>
      </c>
      <c r="S26" s="37">
        <f>(P26-E26)/E26</f>
        <v>5.1999999999999998E-2</v>
      </c>
      <c r="T26" s="36">
        <f>(R26-G26)/G26</f>
        <v>1.0729551385165315</v>
      </c>
      <c r="U26" s="31">
        <f t="shared" si="0"/>
        <v>27</v>
      </c>
      <c r="V26" s="38">
        <f t="shared" si="1"/>
        <v>44</v>
      </c>
      <c r="W26" s="39"/>
      <c r="X26" s="39"/>
      <c r="Y26" s="39">
        <f t="shared" si="4"/>
        <v>23</v>
      </c>
      <c r="Z26" s="39">
        <f t="shared" si="5"/>
        <v>37</v>
      </c>
    </row>
    <row r="27" spans="1:26" x14ac:dyDescent="0.2">
      <c r="A27" s="9" t="s">
        <v>50</v>
      </c>
      <c r="B27" s="10" t="s">
        <v>51</v>
      </c>
      <c r="C27" s="11">
        <v>10261</v>
      </c>
      <c r="D27" s="12">
        <v>7</v>
      </c>
      <c r="E27" s="19">
        <v>111407</v>
      </c>
      <c r="F27" s="20">
        <v>0.26</v>
      </c>
      <c r="G27" s="21">
        <v>3122</v>
      </c>
      <c r="H27" s="22">
        <v>-0.23200000000000001</v>
      </c>
      <c r="I27" s="22"/>
      <c r="J27" s="17">
        <f>IF(ISNUMBER(E27/(1+F27)),E27/(1+F27),"")</f>
        <v>88418.253968253965</v>
      </c>
      <c r="K27" s="17">
        <f t="shared" si="2"/>
        <v>84353.149801587293</v>
      </c>
      <c r="L27" s="18">
        <f>IF(ISNUMBER(G27/(1+H27)),G27/(1+H27),"")</f>
        <v>4065.1041666666665</v>
      </c>
      <c r="M27" s="17"/>
      <c r="N27" s="17">
        <f>E27-G27</f>
        <v>108285</v>
      </c>
      <c r="O27" s="16" t="str">
        <f>B27</f>
        <v>Valero Energy</v>
      </c>
      <c r="P27" s="17">
        <f>E27*(1+RevGrowth)</f>
        <v>117200.164</v>
      </c>
      <c r="Q27" s="17">
        <f>N27-(AverageSalary*C27*HeadcountReduction)/1000000</f>
        <v>108238.82550000001</v>
      </c>
      <c r="R27" s="17">
        <f t="shared" si="3"/>
        <v>8961.338499999998</v>
      </c>
      <c r="S27" s="37">
        <f>(P27-E27)/E27</f>
        <v>5.2000000000000039E-2</v>
      </c>
      <c r="T27" s="36">
        <f>(R27-G27)/G27</f>
        <v>1.8703838885329911</v>
      </c>
      <c r="U27" s="31">
        <f t="shared" si="0"/>
        <v>30</v>
      </c>
      <c r="V27" s="38">
        <f t="shared" si="1"/>
        <v>57</v>
      </c>
      <c r="W27" s="39"/>
      <c r="X27" s="39"/>
      <c r="Y27" s="39">
        <f t="shared" si="4"/>
        <v>24</v>
      </c>
      <c r="Z27" s="39">
        <f t="shared" si="5"/>
        <v>52</v>
      </c>
    </row>
    <row r="28" spans="1:26" x14ac:dyDescent="0.2">
      <c r="A28" s="9" t="s">
        <v>52</v>
      </c>
      <c r="B28" s="10" t="s">
        <v>53</v>
      </c>
      <c r="C28" s="11">
        <v>204489</v>
      </c>
      <c r="D28" s="12">
        <v>-1</v>
      </c>
      <c r="E28" s="19">
        <v>110584</v>
      </c>
      <c r="F28" s="20">
        <v>0.10300000000000001</v>
      </c>
      <c r="G28" s="21">
        <v>28147</v>
      </c>
      <c r="H28" s="22">
        <v>0.54400000000000004</v>
      </c>
      <c r="I28" s="22"/>
      <c r="J28" s="17">
        <f>IF(ISNUMBER(E28/(1+F28)),E28/(1+F28),"")</f>
        <v>100257.47960108795</v>
      </c>
      <c r="K28" s="17">
        <f t="shared" si="2"/>
        <v>82027.5573212952</v>
      </c>
      <c r="L28" s="18">
        <f>IF(ISNUMBER(G28/(1+H28)),G28/(1+H28),"")</f>
        <v>18229.922279792747</v>
      </c>
      <c r="M28" s="17"/>
      <c r="N28" s="17">
        <f>E28-G28</f>
        <v>82437</v>
      </c>
      <c r="O28" s="16" t="str">
        <f>B28</f>
        <v>Bank of America</v>
      </c>
      <c r="P28" s="17">
        <f>E28*(1+RevGrowth)</f>
        <v>116334.368</v>
      </c>
      <c r="Q28" s="17">
        <f>N28-(AverageSalary*C28*HeadcountReduction)/1000000</f>
        <v>81516.799499999994</v>
      </c>
      <c r="R28" s="17">
        <f t="shared" si="3"/>
        <v>34817.568500000008</v>
      </c>
      <c r="S28" s="37">
        <f>(P28-E28)/E28</f>
        <v>5.2000000000000018E-2</v>
      </c>
      <c r="T28" s="36">
        <f>(R28-G28)/G28</f>
        <v>0.23699038973958178</v>
      </c>
      <c r="U28" s="31">
        <f t="shared" si="0"/>
        <v>24</v>
      </c>
      <c r="V28" s="38">
        <f t="shared" si="1"/>
        <v>11</v>
      </c>
      <c r="W28" s="39"/>
      <c r="X28" s="39"/>
      <c r="Y28" s="39">
        <f t="shared" si="4"/>
        <v>25</v>
      </c>
      <c r="Z28" s="39">
        <f t="shared" si="5"/>
        <v>6</v>
      </c>
    </row>
    <row r="29" spans="1:26" x14ac:dyDescent="0.2">
      <c r="A29" s="9" t="s">
        <v>54</v>
      </c>
      <c r="B29" s="10" t="s">
        <v>55</v>
      </c>
      <c r="C29" s="11">
        <v>131000</v>
      </c>
      <c r="D29" s="12">
        <v>4</v>
      </c>
      <c r="E29" s="19">
        <v>110360</v>
      </c>
      <c r="F29" s="20">
        <v>0.22699999999999998</v>
      </c>
      <c r="G29" s="21">
        <v>16571</v>
      </c>
      <c r="H29" s="22">
        <v>-0.218</v>
      </c>
      <c r="I29" s="22"/>
      <c r="J29" s="17">
        <f>IF(ISNUMBER(E29/(1+F29)),E29/(1+F29),"")</f>
        <v>89942.950285248589</v>
      </c>
      <c r="K29" s="17">
        <f t="shared" si="2"/>
        <v>68752.413200849609</v>
      </c>
      <c r="L29" s="18">
        <f>IF(ISNUMBER(G29/(1+H29)),G29/(1+H29),"")</f>
        <v>21190.537084398977</v>
      </c>
      <c r="M29" s="17"/>
      <c r="N29" s="17">
        <f>E29-G29</f>
        <v>93789</v>
      </c>
      <c r="O29" s="16" t="str">
        <f>B29</f>
        <v>Microsoft</v>
      </c>
      <c r="P29" s="17">
        <f>E29*(1+RevGrowth)</f>
        <v>116098.72</v>
      </c>
      <c r="Q29" s="17">
        <f>N29-(AverageSalary*C29*HeadcountReduction)/1000000</f>
        <v>93199.5</v>
      </c>
      <c r="R29" s="17">
        <f t="shared" si="3"/>
        <v>22899.22</v>
      </c>
      <c r="S29" s="37">
        <f>(P29-E29)/E29</f>
        <v>5.2000000000000011E-2</v>
      </c>
      <c r="T29" s="36">
        <f>(R29-G29)/G29</f>
        <v>0.38188522116951307</v>
      </c>
      <c r="U29" s="31">
        <f t="shared" si="0"/>
        <v>29</v>
      </c>
      <c r="V29" s="38">
        <f t="shared" si="1"/>
        <v>9</v>
      </c>
      <c r="W29" s="39"/>
      <c r="X29" s="39"/>
      <c r="Y29" s="39">
        <f t="shared" si="4"/>
        <v>26</v>
      </c>
      <c r="Z29" s="39">
        <f t="shared" si="5"/>
        <v>16</v>
      </c>
    </row>
    <row r="30" spans="1:26" x14ac:dyDescent="0.2">
      <c r="A30" s="9" t="s">
        <v>56</v>
      </c>
      <c r="B30" s="10" t="s">
        <v>57</v>
      </c>
      <c r="C30" s="11">
        <v>413000</v>
      </c>
      <c r="D30" s="12">
        <v>-4</v>
      </c>
      <c r="E30" s="19">
        <v>108203</v>
      </c>
      <c r="F30" s="20">
        <v>7.2000000000000008E-2</v>
      </c>
      <c r="G30" s="21">
        <v>11121</v>
      </c>
      <c r="H30" s="22">
        <v>0.28899999999999998</v>
      </c>
      <c r="I30" s="22"/>
      <c r="J30" s="17">
        <f>IF(ISNUMBER(E30/(1+F30)),E30/(1+F30),"")</f>
        <v>100935.63432835821</v>
      </c>
      <c r="K30" s="17">
        <f t="shared" si="2"/>
        <v>92308.016019591727</v>
      </c>
      <c r="L30" s="18">
        <f>IF(ISNUMBER(G30/(1+H30)),G30/(1+H30),"")</f>
        <v>8627.6183087664867</v>
      </c>
      <c r="M30" s="17"/>
      <c r="N30" s="17">
        <f>E30-G30</f>
        <v>97082</v>
      </c>
      <c r="O30" s="16" t="str">
        <f>B30</f>
        <v>Home Depot</v>
      </c>
      <c r="P30" s="17">
        <f>E30*(1+RevGrowth)</f>
        <v>113829.55600000001</v>
      </c>
      <c r="Q30" s="17">
        <f>N30-(AverageSalary*C30*HeadcountReduction)/1000000</f>
        <v>95223.5</v>
      </c>
      <c r="R30" s="17">
        <f t="shared" si="3"/>
        <v>18606.056000000011</v>
      </c>
      <c r="S30" s="37">
        <f>(P30-E30)/E30</f>
        <v>5.2000000000000109E-2</v>
      </c>
      <c r="T30" s="36">
        <f>(R30-G30)/G30</f>
        <v>0.67305602014207455</v>
      </c>
      <c r="U30" s="31">
        <f t="shared" si="0"/>
        <v>23</v>
      </c>
      <c r="V30" s="38">
        <f t="shared" si="1"/>
        <v>26</v>
      </c>
      <c r="W30" s="39"/>
      <c r="X30" s="39"/>
      <c r="Y30" s="39">
        <f t="shared" si="4"/>
        <v>27</v>
      </c>
      <c r="Z30" s="39">
        <f t="shared" si="5"/>
        <v>20</v>
      </c>
    </row>
    <row r="31" spans="1:26" x14ac:dyDescent="0.2">
      <c r="A31" s="9" t="s">
        <v>58</v>
      </c>
      <c r="B31" s="10" t="s">
        <v>59</v>
      </c>
      <c r="C31" s="11">
        <v>153000</v>
      </c>
      <c r="D31" s="12">
        <v>-1</v>
      </c>
      <c r="E31" s="19">
        <v>101127</v>
      </c>
      <c r="F31" s="20">
        <v>8.3000000000000004E-2</v>
      </c>
      <c r="G31" s="21">
        <v>10460</v>
      </c>
      <c r="H31" s="22">
        <v>0.27600000000000002</v>
      </c>
      <c r="I31" s="22"/>
      <c r="J31" s="17">
        <f>IF(ISNUMBER(E31/(1+F31)),E31/(1+F31),"")</f>
        <v>93376.731301939057</v>
      </c>
      <c r="K31" s="17">
        <f t="shared" si="2"/>
        <v>85179.239138929654</v>
      </c>
      <c r="L31" s="18">
        <f>IF(ISNUMBER(G31/(1+H31)),G31/(1+H31),"")</f>
        <v>8197.492163009405</v>
      </c>
      <c r="M31" s="17"/>
      <c r="N31" s="17">
        <f>E31-G31</f>
        <v>90667</v>
      </c>
      <c r="O31" s="16" t="str">
        <f>B31</f>
        <v>Boeing</v>
      </c>
      <c r="P31" s="17">
        <f>E31*(1+RevGrowth)</f>
        <v>106385.60400000001</v>
      </c>
      <c r="Q31" s="17">
        <f>N31-(AverageSalary*C31*HeadcountReduction)/1000000</f>
        <v>89978.5</v>
      </c>
      <c r="R31" s="17">
        <f t="shared" si="3"/>
        <v>16407.104000000007</v>
      </c>
      <c r="S31" s="37">
        <f>(P31-E31)/E31</f>
        <v>5.2000000000000067E-2</v>
      </c>
      <c r="T31" s="36">
        <f>(R31-G31)/G31</f>
        <v>0.56855678776290697</v>
      </c>
      <c r="U31" s="31">
        <f t="shared" si="0"/>
        <v>26</v>
      </c>
      <c r="V31" s="38">
        <f t="shared" si="1"/>
        <v>27</v>
      </c>
      <c r="W31" s="39"/>
      <c r="X31" s="39"/>
      <c r="Y31" s="39">
        <f t="shared" si="4"/>
        <v>28</v>
      </c>
      <c r="Z31" s="39">
        <f t="shared" si="5"/>
        <v>25</v>
      </c>
    </row>
    <row r="32" spans="1:26" x14ac:dyDescent="0.2">
      <c r="A32" s="9" t="s">
        <v>60</v>
      </c>
      <c r="B32" s="10" t="s">
        <v>61</v>
      </c>
      <c r="C32" s="11">
        <v>258700</v>
      </c>
      <c r="D32" s="12">
        <v>-3</v>
      </c>
      <c r="E32" s="19">
        <v>101060</v>
      </c>
      <c r="F32" s="20">
        <v>3.4000000000000002E-2</v>
      </c>
      <c r="G32" s="21">
        <v>22393</v>
      </c>
      <c r="H32" s="22">
        <v>8.9999999999999993E-3</v>
      </c>
      <c r="I32" s="22"/>
      <c r="J32" s="17">
        <f>IF(ISNUMBER(E32/(1+F32)),E32/(1+F32),"")</f>
        <v>97736.943907156674</v>
      </c>
      <c r="K32" s="17">
        <f t="shared" si="2"/>
        <v>75543.68325304368</v>
      </c>
      <c r="L32" s="18">
        <f>IF(ISNUMBER(G32/(1+H32)),G32/(1+H32),"")</f>
        <v>22193.260654112986</v>
      </c>
      <c r="M32" s="17"/>
      <c r="N32" s="17">
        <f>E32-G32</f>
        <v>78667</v>
      </c>
      <c r="O32" s="16" t="str">
        <f>B32</f>
        <v>Wells Fargo</v>
      </c>
      <c r="P32" s="17">
        <f>E32*(1+RevGrowth)</f>
        <v>106315.12000000001</v>
      </c>
      <c r="Q32" s="17">
        <f>N32-(AverageSalary*C32*HeadcountReduction)/1000000</f>
        <v>77502.850000000006</v>
      </c>
      <c r="R32" s="17">
        <f t="shared" si="3"/>
        <v>28812.270000000004</v>
      </c>
      <c r="S32" s="37">
        <f>(P32-E32)/E32</f>
        <v>5.2000000000000095E-2</v>
      </c>
      <c r="T32" s="36">
        <f>(R32-G32)/G32</f>
        <v>0.28666413611396435</v>
      </c>
      <c r="U32" s="31">
        <f t="shared" si="0"/>
        <v>25</v>
      </c>
      <c r="V32" s="38">
        <f t="shared" si="1"/>
        <v>7</v>
      </c>
      <c r="W32" s="39"/>
      <c r="X32" s="39"/>
      <c r="Y32" s="39">
        <f t="shared" si="4"/>
        <v>29</v>
      </c>
      <c r="Z32" s="39">
        <f t="shared" si="5"/>
        <v>8</v>
      </c>
    </row>
    <row r="33" spans="1:26" x14ac:dyDescent="0.2">
      <c r="A33" s="9" t="s">
        <v>62</v>
      </c>
      <c r="B33" s="10" t="s">
        <v>63</v>
      </c>
      <c r="C33" s="11">
        <v>204000</v>
      </c>
      <c r="D33" s="12">
        <v>2</v>
      </c>
      <c r="E33" s="19">
        <v>97120</v>
      </c>
      <c r="F33" s="20">
        <v>0.10400000000000001</v>
      </c>
      <c r="G33" s="21">
        <v>18045</v>
      </c>
      <c r="H33" s="22" t="s">
        <v>5</v>
      </c>
      <c r="I33" s="22"/>
      <c r="J33" s="17">
        <f>IF(ISNUMBER(E33/(1+F33)),E33/(1+F33),"")</f>
        <v>87971.014492753617</v>
      </c>
      <c r="K33" s="17" t="str">
        <f t="shared" si="2"/>
        <v/>
      </c>
      <c r="L33" s="18" t="str">
        <f>IF(ISNUMBER(G33/(1+H33)),G33/(1+H33),"")</f>
        <v/>
      </c>
      <c r="M33" s="17"/>
      <c r="N33" s="17">
        <f>E33-G33</f>
        <v>79075</v>
      </c>
      <c r="O33" s="16" t="str">
        <f>B33</f>
        <v>Citigroup</v>
      </c>
      <c r="P33" s="17">
        <f>E33*(1+RevGrowth)</f>
        <v>102170.24000000001</v>
      </c>
      <c r="Q33" s="17">
        <f>N33-(AverageSalary*C33*HeadcountReduction)/1000000</f>
        <v>78157</v>
      </c>
      <c r="R33" s="17">
        <f t="shared" si="3"/>
        <v>24013.240000000005</v>
      </c>
      <c r="S33" s="37">
        <f>(P33-E33)/E33</f>
        <v>5.2000000000000053E-2</v>
      </c>
      <c r="T33" s="36">
        <f>(R33-G33)/G33</f>
        <v>0.33074203380437822</v>
      </c>
      <c r="U33" s="31">
        <f t="shared" si="0"/>
        <v>31</v>
      </c>
      <c r="V33" s="38" t="e">
        <f t="shared" si="1"/>
        <v>#VALUE!</v>
      </c>
      <c r="W33" s="39"/>
      <c r="X33" s="39"/>
      <c r="Y33" s="39">
        <f t="shared" si="4"/>
        <v>30</v>
      </c>
      <c r="Z33" s="39">
        <f t="shared" si="5"/>
        <v>13</v>
      </c>
    </row>
    <row r="34" spans="1:26" x14ac:dyDescent="0.2">
      <c r="A34" s="9" t="s">
        <v>64</v>
      </c>
      <c r="B34" s="10" t="s">
        <v>65</v>
      </c>
      <c r="C34" s="11">
        <v>60350</v>
      </c>
      <c r="D34" s="12">
        <v>10</v>
      </c>
      <c r="E34" s="19">
        <v>97102</v>
      </c>
      <c r="F34" s="20">
        <v>0.436</v>
      </c>
      <c r="G34" s="21">
        <v>2780</v>
      </c>
      <c r="H34" s="22">
        <v>-0.19</v>
      </c>
      <c r="I34" s="22"/>
      <c r="J34" s="17">
        <f>IF(ISNUMBER(E34/(1+F34)),E34/(1+F34),"")</f>
        <v>67619.777158774377</v>
      </c>
      <c r="K34" s="17">
        <f t="shared" si="2"/>
        <v>64187.678393342278</v>
      </c>
      <c r="L34" s="18">
        <f>IF(ISNUMBER(G34/(1+H34)),G34/(1+H34),"")</f>
        <v>3432.0987654320984</v>
      </c>
      <c r="M34" s="17"/>
      <c r="N34" s="17">
        <f>E34-G34</f>
        <v>94322</v>
      </c>
      <c r="O34" s="16" t="str">
        <f>B34</f>
        <v>Marathon Petroleum</v>
      </c>
      <c r="P34" s="17">
        <f>E34*(1+RevGrowth)</f>
        <v>102151.304</v>
      </c>
      <c r="Q34" s="17">
        <f>N34-(AverageSalary*C34*HeadcountReduction)/1000000</f>
        <v>94050.425000000003</v>
      </c>
      <c r="R34" s="17">
        <f t="shared" si="3"/>
        <v>8100.8790000000008</v>
      </c>
      <c r="S34" s="37">
        <f>(P34-E34)/E34</f>
        <v>5.2000000000000039E-2</v>
      </c>
      <c r="T34" s="36">
        <f>(R34-G34)/G34</f>
        <v>1.9139852517985614</v>
      </c>
      <c r="U34" s="31">
        <f t="shared" si="0"/>
        <v>40</v>
      </c>
      <c r="V34" s="38">
        <f t="shared" si="1"/>
        <v>67</v>
      </c>
      <c r="W34" s="39"/>
      <c r="X34" s="39"/>
      <c r="Y34" s="39">
        <f t="shared" si="4"/>
        <v>31</v>
      </c>
      <c r="Z34" s="39">
        <f t="shared" si="5"/>
        <v>63</v>
      </c>
    </row>
    <row r="35" spans="1:26" x14ac:dyDescent="0.2">
      <c r="A35" s="9" t="s">
        <v>66</v>
      </c>
      <c r="B35" s="10" t="s">
        <v>67</v>
      </c>
      <c r="C35" s="11">
        <v>184000</v>
      </c>
      <c r="D35" s="12">
        <v>1</v>
      </c>
      <c r="E35" s="19">
        <v>94507</v>
      </c>
      <c r="F35" s="20">
        <v>0.11800000000000001</v>
      </c>
      <c r="G35" s="21">
        <v>11731</v>
      </c>
      <c r="H35" s="22">
        <v>-0.48399999999999999</v>
      </c>
      <c r="I35" s="22"/>
      <c r="J35" s="17">
        <f>IF(ISNUMBER(E35/(1+F35)),E35/(1+F35),"")</f>
        <v>84532.200357781752</v>
      </c>
      <c r="K35" s="17">
        <f t="shared" si="2"/>
        <v>61797.704233750745</v>
      </c>
      <c r="L35" s="18">
        <f>IF(ISNUMBER(G35/(1+H35)),G35/(1+H35),"")</f>
        <v>22734.496124031008</v>
      </c>
      <c r="M35" s="17"/>
      <c r="N35" s="17">
        <f>E35-G35</f>
        <v>82776</v>
      </c>
      <c r="O35" s="16" t="str">
        <f>B35</f>
        <v>Comcast</v>
      </c>
      <c r="P35" s="17">
        <f>E35*(1+RevGrowth)</f>
        <v>99421.364000000001</v>
      </c>
      <c r="Q35" s="17">
        <f>N35-(AverageSalary*C35*HeadcountReduction)/1000000</f>
        <v>81948</v>
      </c>
      <c r="R35" s="17">
        <f t="shared" si="3"/>
        <v>17473.364000000001</v>
      </c>
      <c r="S35" s="37">
        <f>(P35-E35)/E35</f>
        <v>5.2000000000000011E-2</v>
      </c>
      <c r="T35" s="36">
        <f>(R35-G35)/G35</f>
        <v>0.48950336714687592</v>
      </c>
      <c r="U35" s="31">
        <f t="shared" si="0"/>
        <v>32</v>
      </c>
      <c r="V35" s="38">
        <f t="shared" si="1"/>
        <v>6</v>
      </c>
      <c r="W35" s="39"/>
      <c r="X35" s="39"/>
      <c r="Y35" s="39">
        <f t="shared" si="4"/>
        <v>32</v>
      </c>
      <c r="Z35" s="39">
        <f t="shared" si="5"/>
        <v>21</v>
      </c>
    </row>
    <row r="36" spans="1:26" x14ac:dyDescent="0.2">
      <c r="A36" s="9" t="s">
        <v>68</v>
      </c>
      <c r="B36" s="10" t="s">
        <v>69</v>
      </c>
      <c r="C36" s="11">
        <v>63900</v>
      </c>
      <c r="D36" s="12">
        <v>-4</v>
      </c>
      <c r="E36" s="19">
        <v>92105</v>
      </c>
      <c r="F36" s="20">
        <v>2.3E-2</v>
      </c>
      <c r="G36" s="21">
        <v>3750</v>
      </c>
      <c r="H36" s="22">
        <v>-2.4E-2</v>
      </c>
      <c r="I36" s="22"/>
      <c r="J36" s="17">
        <f>IF(ISNUMBER(E36/(1+F36)),E36/(1+F36),"")</f>
        <v>90034.213098729233</v>
      </c>
      <c r="K36" s="17">
        <f t="shared" si="2"/>
        <v>86191.99998397514</v>
      </c>
      <c r="L36" s="18">
        <f>IF(ISNUMBER(G36/(1+H36)),G36/(1+H36),"")</f>
        <v>3842.2131147540986</v>
      </c>
      <c r="M36" s="17"/>
      <c r="N36" s="17">
        <f>E36-G36</f>
        <v>88355</v>
      </c>
      <c r="O36" s="16" t="str">
        <f>B36</f>
        <v>Anthem</v>
      </c>
      <c r="P36" s="17">
        <f>E36*(1+RevGrowth)</f>
        <v>96894.46</v>
      </c>
      <c r="Q36" s="17">
        <f>N36-(AverageSalary*C36*HeadcountReduction)/1000000</f>
        <v>88067.45</v>
      </c>
      <c r="R36" s="17">
        <f t="shared" si="3"/>
        <v>8827.0100000000093</v>
      </c>
      <c r="S36" s="37">
        <f>(P36-E36)/E36</f>
        <v>5.2000000000000067E-2</v>
      </c>
      <c r="T36" s="36">
        <f>(R36-G36)/G36</f>
        <v>1.3538693333333358</v>
      </c>
      <c r="U36" s="31">
        <f t="shared" si="0"/>
        <v>28</v>
      </c>
      <c r="V36" s="38">
        <f t="shared" si="1"/>
        <v>60</v>
      </c>
      <c r="W36" s="39"/>
      <c r="X36" s="39"/>
      <c r="Y36" s="39">
        <f t="shared" si="4"/>
        <v>33</v>
      </c>
      <c r="Z36" s="39">
        <f t="shared" si="5"/>
        <v>54</v>
      </c>
    </row>
    <row r="37" spans="1:26" x14ac:dyDescent="0.2">
      <c r="A37" s="9" t="s">
        <v>70</v>
      </c>
      <c r="B37" s="10" t="s">
        <v>71</v>
      </c>
      <c r="C37" s="11">
        <v>157000</v>
      </c>
      <c r="D37" s="12">
        <v>1</v>
      </c>
      <c r="E37" s="19">
        <v>90621</v>
      </c>
      <c r="F37" s="20">
        <v>0.152</v>
      </c>
      <c r="G37" s="21">
        <v>-2310</v>
      </c>
      <c r="H37" s="22" t="s">
        <v>5</v>
      </c>
      <c r="I37" s="22"/>
      <c r="J37" s="17">
        <f>IF(ISNUMBER(E37/(1+F37)),E37/(1+F37),"")</f>
        <v>78664.0625</v>
      </c>
      <c r="K37" s="17" t="str">
        <f t="shared" si="2"/>
        <v/>
      </c>
      <c r="L37" s="18" t="str">
        <f>IF(ISNUMBER(G37/(1+H37)),G37/(1+H37),"")</f>
        <v/>
      </c>
      <c r="M37" s="17"/>
      <c r="N37" s="17">
        <f>E37-G37</f>
        <v>92931</v>
      </c>
      <c r="O37" s="16" t="str">
        <f>B37</f>
        <v>Dell Technologies</v>
      </c>
      <c r="P37" s="17">
        <f>E37*(1+RevGrowth)</f>
        <v>95333.292000000001</v>
      </c>
      <c r="Q37" s="17">
        <f>N37-(AverageSalary*C37*HeadcountReduction)/1000000</f>
        <v>92224.5</v>
      </c>
      <c r="R37" s="17">
        <f t="shared" si="3"/>
        <v>3108.7920000000013</v>
      </c>
      <c r="S37" s="37">
        <f>(P37-E37)/E37</f>
        <v>5.2000000000000011E-2</v>
      </c>
      <c r="T37" s="36">
        <f>(R37-G37)/G37</f>
        <v>-2.3457974025974031</v>
      </c>
      <c r="U37" s="31">
        <f t="shared" si="0"/>
        <v>34</v>
      </c>
      <c r="V37" s="38" t="e">
        <f t="shared" si="1"/>
        <v>#VALUE!</v>
      </c>
      <c r="W37" s="39"/>
      <c r="X37" s="39"/>
      <c r="Y37" s="39">
        <f t="shared" si="4"/>
        <v>34</v>
      </c>
      <c r="Z37" s="39">
        <f t="shared" si="5"/>
        <v>161</v>
      </c>
    </row>
    <row r="38" spans="1:26" x14ac:dyDescent="0.2">
      <c r="A38" s="9" t="s">
        <v>72</v>
      </c>
      <c r="B38" s="10" t="s">
        <v>73</v>
      </c>
      <c r="C38" s="11">
        <v>98000</v>
      </c>
      <c r="D38" s="12">
        <v>12</v>
      </c>
      <c r="E38" s="19">
        <v>85977</v>
      </c>
      <c r="F38" s="20">
        <v>0.37200000000000005</v>
      </c>
      <c r="G38" s="21">
        <v>3844</v>
      </c>
      <c r="H38" s="22">
        <v>1.633</v>
      </c>
      <c r="I38" s="22"/>
      <c r="J38" s="17">
        <f>IF(ISNUMBER(E38/(1+F38)),E38/(1+F38),"")</f>
        <v>62665.451895043727</v>
      </c>
      <c r="K38" s="17">
        <f t="shared" si="2"/>
        <v>61205.520258127661</v>
      </c>
      <c r="L38" s="18">
        <f>IF(ISNUMBER(G38/(1+H38)),G38/(1+H38),"")</f>
        <v>1459.9316369160654</v>
      </c>
      <c r="M38" s="17"/>
      <c r="N38" s="17">
        <f>E38-G38</f>
        <v>82133</v>
      </c>
      <c r="O38" s="16" t="str">
        <f>B38</f>
        <v>DuPont de Nemours</v>
      </c>
      <c r="P38" s="17">
        <f>E38*(1+RevGrowth)</f>
        <v>90447.804000000004</v>
      </c>
      <c r="Q38" s="17">
        <f>N38-(AverageSalary*C38*HeadcountReduction)/1000000</f>
        <v>81692</v>
      </c>
      <c r="R38" s="17">
        <f t="shared" si="3"/>
        <v>8755.8040000000037</v>
      </c>
      <c r="S38" s="37">
        <f>(P38-E38)/E38</f>
        <v>5.2000000000000046E-2</v>
      </c>
      <c r="T38" s="36">
        <f>(R38-G38)/G38</f>
        <v>1.2777845993756514</v>
      </c>
      <c r="U38" s="31">
        <f t="shared" si="0"/>
        <v>46</v>
      </c>
      <c r="V38" s="38">
        <f t="shared" si="1"/>
        <v>172</v>
      </c>
      <c r="W38" s="39"/>
      <c r="X38" s="39"/>
      <c r="Y38" s="39">
        <f t="shared" si="4"/>
        <v>35</v>
      </c>
      <c r="Z38" s="39">
        <f t="shared" si="5"/>
        <v>56</v>
      </c>
    </row>
    <row r="39" spans="1:26" x14ac:dyDescent="0.2">
      <c r="A39" s="9" t="s">
        <v>74</v>
      </c>
      <c r="B39" s="10" t="s">
        <v>75</v>
      </c>
      <c r="C39" s="11">
        <v>56788</v>
      </c>
      <c r="D39" s="12" t="s">
        <v>5</v>
      </c>
      <c r="E39" s="19">
        <v>81732.2</v>
      </c>
      <c r="F39" s="20">
        <v>4.2999999999999997E-2</v>
      </c>
      <c r="G39" s="21">
        <v>8788.4</v>
      </c>
      <c r="H39" s="22">
        <v>2.9830000000000001</v>
      </c>
      <c r="I39" s="22"/>
      <c r="J39" s="17">
        <f>IF(ISNUMBER(E39/(1+F39)),E39/(1+F39),"")</f>
        <v>78362.607861936718</v>
      </c>
      <c r="K39" s="17">
        <f t="shared" si="2"/>
        <v>76156.13033243634</v>
      </c>
      <c r="L39" s="18">
        <f>IF(ISNUMBER(G39/(1+H39)),G39/(1+H39),"")</f>
        <v>2206.4775295003765</v>
      </c>
      <c r="M39" s="17"/>
      <c r="N39" s="17">
        <f>E39-G39</f>
        <v>72943.8</v>
      </c>
      <c r="O39" s="16" t="str">
        <f>B39</f>
        <v>State Farm Insurance</v>
      </c>
      <c r="P39" s="17">
        <f>E39*(1+RevGrowth)</f>
        <v>85982.274399999995</v>
      </c>
      <c r="Q39" s="17">
        <f>N39-(AverageSalary*C39*HeadcountReduction)/1000000</f>
        <v>72688.254000000001</v>
      </c>
      <c r="R39" s="17">
        <f t="shared" si="3"/>
        <v>13294.020399999994</v>
      </c>
      <c r="S39" s="37">
        <f>(P39-E39)/E39</f>
        <v>5.1999999999999977E-2</v>
      </c>
      <c r="T39" s="36">
        <f>(R39-G39)/G39</f>
        <v>0.5126781211597099</v>
      </c>
      <c r="U39" s="31">
        <f t="shared" si="0"/>
        <v>35</v>
      </c>
      <c r="V39" s="38">
        <f t="shared" si="1"/>
        <v>109</v>
      </c>
      <c r="W39" s="39"/>
      <c r="X39" s="39"/>
      <c r="Y39" s="39">
        <f t="shared" si="4"/>
        <v>36</v>
      </c>
      <c r="Z39" s="39">
        <f t="shared" si="5"/>
        <v>32</v>
      </c>
    </row>
    <row r="40" spans="1:26" x14ac:dyDescent="0.2">
      <c r="A40" s="9" t="s">
        <v>76</v>
      </c>
      <c r="B40" s="10" t="s">
        <v>77</v>
      </c>
      <c r="C40" s="11">
        <v>135100</v>
      </c>
      <c r="D40" s="12" t="s">
        <v>5</v>
      </c>
      <c r="E40" s="19">
        <v>81581</v>
      </c>
      <c r="F40" s="20">
        <v>6.7000000000000004E-2</v>
      </c>
      <c r="G40" s="21">
        <v>15297</v>
      </c>
      <c r="H40" s="22">
        <v>10.766999999999999</v>
      </c>
      <c r="I40" s="22"/>
      <c r="J40" s="17">
        <f>IF(ISNUMBER(E40/(1+F40)),E40/(1+F40),"")</f>
        <v>76458.29428303655</v>
      </c>
      <c r="K40" s="17">
        <f t="shared" si="2"/>
        <v>75158.302781379374</v>
      </c>
      <c r="L40" s="18">
        <f>IF(ISNUMBER(G40/(1+H40)),G40/(1+H40),"")</f>
        <v>1299.991501657177</v>
      </c>
      <c r="M40" s="17"/>
      <c r="N40" s="17">
        <f>E40-G40</f>
        <v>66284</v>
      </c>
      <c r="O40" s="16" t="str">
        <f>B40</f>
        <v>Johnson &amp; Johnson</v>
      </c>
      <c r="P40" s="17">
        <f>E40*(1+RevGrowth)</f>
        <v>85823.212</v>
      </c>
      <c r="Q40" s="17">
        <f>N40-(AverageSalary*C40*HeadcountReduction)/1000000</f>
        <v>65676.05</v>
      </c>
      <c r="R40" s="17">
        <f t="shared" si="3"/>
        <v>20147.161999999997</v>
      </c>
      <c r="S40" s="37">
        <f>(P40-E40)/E40</f>
        <v>5.1999999999999998E-2</v>
      </c>
      <c r="T40" s="36">
        <f>(R40-G40)/G40</f>
        <v>0.31706622213505892</v>
      </c>
      <c r="U40" s="31">
        <f t="shared" si="0"/>
        <v>36</v>
      </c>
      <c r="V40" s="38">
        <f t="shared" si="1"/>
        <v>188</v>
      </c>
      <c r="W40" s="39"/>
      <c r="X40" s="39"/>
      <c r="Y40" s="39">
        <f t="shared" si="4"/>
        <v>37</v>
      </c>
      <c r="Z40" s="39">
        <f t="shared" si="5"/>
        <v>18</v>
      </c>
    </row>
    <row r="41" spans="1:26" x14ac:dyDescent="0.2">
      <c r="A41" s="9" t="s">
        <v>78</v>
      </c>
      <c r="B41" s="10" t="s">
        <v>79</v>
      </c>
      <c r="C41" s="11">
        <v>381100</v>
      </c>
      <c r="D41" s="12">
        <v>-4</v>
      </c>
      <c r="E41" s="19">
        <v>79591</v>
      </c>
      <c r="F41" s="20">
        <v>6.0000000000000001E-3</v>
      </c>
      <c r="G41" s="21">
        <v>8728</v>
      </c>
      <c r="H41" s="22">
        <v>0.51700000000000002</v>
      </c>
      <c r="I41" s="22"/>
      <c r="J41" s="17">
        <f>IF(ISNUMBER(E41/(1+F41)),E41/(1+F41),"")</f>
        <v>79116.302186878733</v>
      </c>
      <c r="K41" s="17">
        <f t="shared" si="2"/>
        <v>73362.841409027707</v>
      </c>
      <c r="L41" s="18">
        <f>IF(ISNUMBER(G41/(1+H41)),G41/(1+H41),"")</f>
        <v>5753.4607778510217</v>
      </c>
      <c r="M41" s="17"/>
      <c r="N41" s="17">
        <f>E41-G41</f>
        <v>70863</v>
      </c>
      <c r="O41" s="16" t="str">
        <f>B41</f>
        <v>IBM</v>
      </c>
      <c r="P41" s="17">
        <f>E41*(1+RevGrowth)</f>
        <v>83729.732000000004</v>
      </c>
      <c r="Q41" s="17">
        <f>N41-(AverageSalary*C41*HeadcountReduction)/1000000</f>
        <v>69148.05</v>
      </c>
      <c r="R41" s="17">
        <f t="shared" si="3"/>
        <v>14581.682000000001</v>
      </c>
      <c r="S41" s="37">
        <f>(P41-E41)/E41</f>
        <v>5.2000000000000046E-2</v>
      </c>
      <c r="T41" s="36">
        <f>(R41-G41)/G41</f>
        <v>0.67067850595783696</v>
      </c>
      <c r="U41" s="31">
        <f t="shared" si="0"/>
        <v>33</v>
      </c>
      <c r="V41" s="38">
        <f t="shared" si="1"/>
        <v>35</v>
      </c>
      <c r="W41" s="39"/>
      <c r="X41" s="39"/>
      <c r="Y41" s="39">
        <f t="shared" si="4"/>
        <v>38</v>
      </c>
      <c r="Z41" s="39">
        <f t="shared" si="5"/>
        <v>27</v>
      </c>
    </row>
    <row r="42" spans="1:26" x14ac:dyDescent="0.2">
      <c r="A42" s="9" t="s">
        <v>80</v>
      </c>
      <c r="B42" s="10" t="s">
        <v>81</v>
      </c>
      <c r="C42" s="11">
        <v>360000</v>
      </c>
      <c r="D42" s="12" t="s">
        <v>5</v>
      </c>
      <c r="E42" s="19">
        <v>75356</v>
      </c>
      <c r="F42" s="20">
        <v>4.8000000000000001E-2</v>
      </c>
      <c r="G42" s="21">
        <v>2937</v>
      </c>
      <c r="H42" s="22">
        <v>1E-3</v>
      </c>
      <c r="I42" s="22"/>
      <c r="J42" s="17">
        <f>IF(ISNUMBER(E42/(1+F42)),E42/(1+F42),"")</f>
        <v>71904.580152671755</v>
      </c>
      <c r="K42" s="17">
        <f t="shared" si="2"/>
        <v>68970.514218605822</v>
      </c>
      <c r="L42" s="18">
        <f>IF(ISNUMBER(G42/(1+H42)),G42/(1+H42),"")</f>
        <v>2934.0659340659345</v>
      </c>
      <c r="M42" s="17"/>
      <c r="N42" s="17">
        <f>E42-G42</f>
        <v>72419</v>
      </c>
      <c r="O42" s="16" t="str">
        <f>B42</f>
        <v>Target</v>
      </c>
      <c r="P42" s="17">
        <f>E42*(1+RevGrowth)</f>
        <v>79274.512000000002</v>
      </c>
      <c r="Q42" s="17">
        <f>N42-(AverageSalary*C42*HeadcountReduction)/1000000</f>
        <v>70799</v>
      </c>
      <c r="R42" s="17">
        <f t="shared" si="3"/>
        <v>8475.5120000000024</v>
      </c>
      <c r="S42" s="37">
        <f>(P42-E42)/E42</f>
        <v>5.2000000000000032E-2</v>
      </c>
      <c r="T42" s="36">
        <f>(R42-G42)/G42</f>
        <v>1.8857718760640116</v>
      </c>
      <c r="U42" s="31">
        <f t="shared" si="0"/>
        <v>38</v>
      </c>
      <c r="V42" s="38">
        <f t="shared" si="1"/>
        <v>77</v>
      </c>
      <c r="W42" s="39"/>
      <c r="X42" s="39"/>
      <c r="Y42" s="39">
        <f t="shared" si="4"/>
        <v>39</v>
      </c>
      <c r="Z42" s="39">
        <f t="shared" si="5"/>
        <v>59</v>
      </c>
    </row>
    <row r="43" spans="1:26" x14ac:dyDescent="0.2">
      <c r="A43" s="9" t="s">
        <v>82</v>
      </c>
      <c r="B43" s="10" t="s">
        <v>83</v>
      </c>
      <c r="C43" s="11">
        <v>6621</v>
      </c>
      <c r="D43" s="12">
        <v>-2</v>
      </c>
      <c r="E43" s="19">
        <v>73598</v>
      </c>
      <c r="F43" s="20">
        <v>-1.3999999999999999E-2</v>
      </c>
      <c r="G43" s="21">
        <v>9235</v>
      </c>
      <c r="H43" s="22">
        <v>0.64200000000000002</v>
      </c>
      <c r="I43" s="22"/>
      <c r="J43" s="17">
        <f>IF(ISNUMBER(E43/(1+F43)),E43/(1+F43),"")</f>
        <v>74643.002028397561</v>
      </c>
      <c r="K43" s="17">
        <f t="shared" si="2"/>
        <v>69018.763295145429</v>
      </c>
      <c r="L43" s="18">
        <f>IF(ISNUMBER(G43/(1+H43)),G43/(1+H43),"")</f>
        <v>5624.2387332521321</v>
      </c>
      <c r="M43" s="17"/>
      <c r="N43" s="17">
        <f>E43-G43</f>
        <v>64363</v>
      </c>
      <c r="O43" s="16" t="str">
        <f>B43</f>
        <v>Freddie Mac</v>
      </c>
      <c r="P43" s="17">
        <f>E43*(1+RevGrowth)</f>
        <v>77425.096000000005</v>
      </c>
      <c r="Q43" s="17">
        <f>N43-(AverageSalary*C43*HeadcountReduction)/1000000</f>
        <v>64333.205499999996</v>
      </c>
      <c r="R43" s="17">
        <f t="shared" si="3"/>
        <v>13091.890500000009</v>
      </c>
      <c r="S43" s="37">
        <f>(P43-E43)/E43</f>
        <v>5.2000000000000067E-2</v>
      </c>
      <c r="T43" s="36">
        <f>(R43-G43)/G43</f>
        <v>0.41763838657282171</v>
      </c>
      <c r="U43" s="31">
        <f t="shared" si="0"/>
        <v>37</v>
      </c>
      <c r="V43" s="38">
        <f t="shared" si="1"/>
        <v>36</v>
      </c>
      <c r="W43" s="39"/>
      <c r="X43" s="39"/>
      <c r="Y43" s="39">
        <f t="shared" si="4"/>
        <v>40</v>
      </c>
      <c r="Z43" s="39">
        <f t="shared" si="5"/>
        <v>34</v>
      </c>
    </row>
    <row r="44" spans="1:26" x14ac:dyDescent="0.2">
      <c r="A44" s="9" t="s">
        <v>84</v>
      </c>
      <c r="B44" s="10" t="s">
        <v>85</v>
      </c>
      <c r="C44" s="11">
        <v>364575</v>
      </c>
      <c r="D44" s="12">
        <v>3</v>
      </c>
      <c r="E44" s="19">
        <v>71861</v>
      </c>
      <c r="F44" s="20">
        <v>9.0999999999999998E-2</v>
      </c>
      <c r="G44" s="21">
        <v>4791</v>
      </c>
      <c r="H44" s="22">
        <v>-2.4E-2</v>
      </c>
      <c r="I44" s="22"/>
      <c r="J44" s="17">
        <f>IF(ISNUMBER(E44/(1+F44)),E44/(1+F44),"")</f>
        <v>65867.094408799268</v>
      </c>
      <c r="K44" s="17">
        <f t="shared" si="2"/>
        <v>60958.282933389433</v>
      </c>
      <c r="L44" s="18">
        <f>IF(ISNUMBER(G44/(1+H44)),G44/(1+H44),"")</f>
        <v>4908.811475409836</v>
      </c>
      <c r="M44" s="17"/>
      <c r="N44" s="17">
        <f>E44-G44</f>
        <v>67070</v>
      </c>
      <c r="O44" s="16" t="str">
        <f>B44</f>
        <v>United Parcel Service</v>
      </c>
      <c r="P44" s="17">
        <f>E44*(1+RevGrowth)</f>
        <v>75597.771999999997</v>
      </c>
      <c r="Q44" s="17">
        <f>N44-(AverageSalary*C44*HeadcountReduction)/1000000</f>
        <v>65429.412499999999</v>
      </c>
      <c r="R44" s="17">
        <f t="shared" si="3"/>
        <v>10168.359499999999</v>
      </c>
      <c r="S44" s="37">
        <f>(P44-E44)/E44</f>
        <v>5.1999999999999963E-2</v>
      </c>
      <c r="T44" s="36">
        <f>(R44-G44)/G44</f>
        <v>1.1223877061156331</v>
      </c>
      <c r="U44" s="31">
        <f t="shared" si="0"/>
        <v>43</v>
      </c>
      <c r="V44" s="38">
        <f t="shared" si="1"/>
        <v>47</v>
      </c>
      <c r="W44" s="39"/>
      <c r="X44" s="39"/>
      <c r="Y44" s="39">
        <f t="shared" si="4"/>
        <v>41</v>
      </c>
      <c r="Z44" s="39">
        <f t="shared" si="5"/>
        <v>44</v>
      </c>
    </row>
    <row r="45" spans="1:26" x14ac:dyDescent="0.2">
      <c r="A45" s="9" t="s">
        <v>86</v>
      </c>
      <c r="B45" s="10" t="s">
        <v>87</v>
      </c>
      <c r="C45" s="11">
        <v>245000</v>
      </c>
      <c r="D45" s="12">
        <v>-2</v>
      </c>
      <c r="E45" s="19">
        <v>71309</v>
      </c>
      <c r="F45" s="20">
        <v>3.9E-2</v>
      </c>
      <c r="G45" s="21">
        <v>2314</v>
      </c>
      <c r="H45" s="22">
        <v>-0.32900000000000001</v>
      </c>
      <c r="I45" s="22"/>
      <c r="J45" s="17">
        <f>IF(ISNUMBER(E45/(1+F45)),E45/(1+F45),"")</f>
        <v>68632.338787295477</v>
      </c>
      <c r="K45" s="17">
        <f t="shared" si="2"/>
        <v>65183.754584612914</v>
      </c>
      <c r="L45" s="18">
        <f>IF(ISNUMBER(G45/(1+H45)),G45/(1+H45),"")</f>
        <v>3448.584202682563</v>
      </c>
      <c r="M45" s="17"/>
      <c r="N45" s="17">
        <f>E45-G45</f>
        <v>68995</v>
      </c>
      <c r="O45" s="16" t="str">
        <f>B45</f>
        <v>Lowe's</v>
      </c>
      <c r="P45" s="17">
        <f>E45*(1+RevGrowth)</f>
        <v>75017.067999999999</v>
      </c>
      <c r="Q45" s="17">
        <f>N45-(AverageSalary*C45*HeadcountReduction)/1000000</f>
        <v>67892.5</v>
      </c>
      <c r="R45" s="17">
        <f t="shared" si="3"/>
        <v>7124.5679999999993</v>
      </c>
      <c r="S45" s="37">
        <f>(P45-E45)/E45</f>
        <v>5.1999999999999991E-2</v>
      </c>
      <c r="T45" s="36">
        <f>(R45-G45)/G45</f>
        <v>2.0788971477960239</v>
      </c>
      <c r="U45" s="31">
        <f t="shared" si="0"/>
        <v>39</v>
      </c>
      <c r="V45" s="38">
        <f t="shared" si="1"/>
        <v>65</v>
      </c>
      <c r="W45" s="39"/>
      <c r="X45" s="39"/>
      <c r="Y45" s="39">
        <f t="shared" si="4"/>
        <v>42</v>
      </c>
      <c r="Z45" s="39">
        <f t="shared" si="5"/>
        <v>74</v>
      </c>
    </row>
    <row r="46" spans="1:26" x14ac:dyDescent="0.2">
      <c r="A46" s="9" t="s">
        <v>88</v>
      </c>
      <c r="B46" s="10" t="s">
        <v>89</v>
      </c>
      <c r="C46" s="11">
        <v>107400</v>
      </c>
      <c r="D46" s="12">
        <v>3</v>
      </c>
      <c r="E46" s="19">
        <v>70848</v>
      </c>
      <c r="F46" s="20">
        <v>0.129</v>
      </c>
      <c r="G46" s="21">
        <v>21053</v>
      </c>
      <c r="H46" s="22">
        <v>1.1930000000000001</v>
      </c>
      <c r="I46" s="22"/>
      <c r="J46" s="17">
        <f>IF(ISNUMBER(E46/(1+F46)),E46/(1+F46),"")</f>
        <v>62752.87865367582</v>
      </c>
      <c r="K46" s="17">
        <f t="shared" si="2"/>
        <v>53152.787454405414</v>
      </c>
      <c r="L46" s="18">
        <f>IF(ISNUMBER(G46/(1+H46)),G46/(1+H46),"")</f>
        <v>9600.0911992704059</v>
      </c>
      <c r="M46" s="17"/>
      <c r="N46" s="17">
        <f>E46-G46</f>
        <v>49795</v>
      </c>
      <c r="O46" s="16" t="str">
        <f>B46</f>
        <v>Intel</v>
      </c>
      <c r="P46" s="17">
        <f>E46*(1+RevGrowth)</f>
        <v>74532.096000000005</v>
      </c>
      <c r="Q46" s="17">
        <f>N46-(AverageSalary*C46*HeadcountReduction)/1000000</f>
        <v>49311.7</v>
      </c>
      <c r="R46" s="17">
        <f t="shared" si="3"/>
        <v>25220.396000000008</v>
      </c>
      <c r="S46" s="37">
        <f>(P46-E46)/E46</f>
        <v>5.2000000000000074E-2</v>
      </c>
      <c r="T46" s="36">
        <f>(R46-G46)/G46</f>
        <v>0.1979478459126969</v>
      </c>
      <c r="U46" s="31">
        <f t="shared" si="0"/>
        <v>45</v>
      </c>
      <c r="V46" s="38">
        <f t="shared" si="1"/>
        <v>22</v>
      </c>
      <c r="W46" s="39"/>
      <c r="X46" s="39"/>
      <c r="Y46" s="39">
        <f t="shared" si="4"/>
        <v>43</v>
      </c>
      <c r="Z46" s="39">
        <f t="shared" si="5"/>
        <v>9</v>
      </c>
    </row>
    <row r="47" spans="1:26" x14ac:dyDescent="0.2">
      <c r="A47" s="9" t="s">
        <v>90</v>
      </c>
      <c r="B47" s="10" t="s">
        <v>91</v>
      </c>
      <c r="C47" s="11">
        <v>48000</v>
      </c>
      <c r="D47" s="12">
        <v>-1</v>
      </c>
      <c r="E47" s="19">
        <v>67941</v>
      </c>
      <c r="F47" s="20">
        <v>2.7000000000000003E-2</v>
      </c>
      <c r="G47" s="21">
        <v>5123</v>
      </c>
      <c r="H47" s="22">
        <v>0.27800000000000002</v>
      </c>
      <c r="I47" s="22"/>
      <c r="J47" s="17">
        <f>IF(ISNUMBER(E47/(1+F47)),E47/(1+F47),"")</f>
        <v>66154.819863680634</v>
      </c>
      <c r="K47" s="17">
        <f t="shared" si="2"/>
        <v>62146.212664932587</v>
      </c>
      <c r="L47" s="18">
        <f>IF(ISNUMBER(G47/(1+H47)),G47/(1+H47),"")</f>
        <v>4008.6071987480436</v>
      </c>
      <c r="M47" s="17"/>
      <c r="N47" s="17">
        <f>E47-G47</f>
        <v>62818</v>
      </c>
      <c r="O47" s="16" t="str">
        <f>B47</f>
        <v>MetLife</v>
      </c>
      <c r="P47" s="17">
        <f>E47*(1+RevGrowth)</f>
        <v>71473.932000000001</v>
      </c>
      <c r="Q47" s="17">
        <f>N47-(AverageSalary*C47*HeadcountReduction)/1000000</f>
        <v>62602</v>
      </c>
      <c r="R47" s="17">
        <f t="shared" si="3"/>
        <v>8871.9320000000007</v>
      </c>
      <c r="S47" s="37">
        <f>(P47-E47)/E47</f>
        <v>5.2000000000000011E-2</v>
      </c>
      <c r="T47" s="36">
        <f>(R47-G47)/G47</f>
        <v>0.73178450126878791</v>
      </c>
      <c r="U47" s="31">
        <f t="shared" si="0"/>
        <v>42</v>
      </c>
      <c r="V47" s="38">
        <f t="shared" si="1"/>
        <v>58</v>
      </c>
      <c r="W47" s="39"/>
      <c r="X47" s="39"/>
      <c r="Y47" s="39">
        <f t="shared" si="4"/>
        <v>44</v>
      </c>
      <c r="Z47" s="39">
        <f t="shared" si="5"/>
        <v>53</v>
      </c>
    </row>
    <row r="48" spans="1:26" x14ac:dyDescent="0.2">
      <c r="A48" s="9" t="s">
        <v>92</v>
      </c>
      <c r="B48" s="10" t="s">
        <v>93</v>
      </c>
      <c r="C48" s="11">
        <v>92000</v>
      </c>
      <c r="D48" s="12">
        <v>-3</v>
      </c>
      <c r="E48" s="19">
        <v>66832</v>
      </c>
      <c r="F48" s="20">
        <v>9.0000000000000011E-3</v>
      </c>
      <c r="G48" s="21">
        <v>9750</v>
      </c>
      <c r="H48" s="22">
        <v>-0.36399999999999999</v>
      </c>
      <c r="I48" s="22"/>
      <c r="J48" s="17">
        <f>IF(ISNUMBER(E48/(1+F48)),E48/(1+F48),"")</f>
        <v>66235.877106045591</v>
      </c>
      <c r="K48" s="17">
        <f t="shared" si="2"/>
        <v>50905.688426800305</v>
      </c>
      <c r="L48" s="18">
        <f>IF(ISNUMBER(G48/(1+H48)),G48/(1+H48),"")</f>
        <v>15330.188679245282</v>
      </c>
      <c r="M48" s="17"/>
      <c r="N48" s="17">
        <f>E48-G48</f>
        <v>57082</v>
      </c>
      <c r="O48" s="16" t="str">
        <f>B48</f>
        <v>Procter &amp; Gamble</v>
      </c>
      <c r="P48" s="17">
        <f>E48*(1+RevGrowth)</f>
        <v>70307.26400000001</v>
      </c>
      <c r="Q48" s="17">
        <f>N48-(AverageSalary*C48*HeadcountReduction)/1000000</f>
        <v>56668</v>
      </c>
      <c r="R48" s="17">
        <f t="shared" si="3"/>
        <v>13639.26400000001</v>
      </c>
      <c r="S48" s="37">
        <f>(P48-E48)/E48</f>
        <v>5.200000000000015E-2</v>
      </c>
      <c r="T48" s="36">
        <f>(R48-G48)/G48</f>
        <v>0.39889887179487282</v>
      </c>
      <c r="U48" s="31">
        <f t="shared" si="0"/>
        <v>41</v>
      </c>
      <c r="V48" s="38">
        <f t="shared" si="1"/>
        <v>13</v>
      </c>
      <c r="W48" s="39"/>
      <c r="X48" s="39"/>
      <c r="Y48" s="39">
        <f t="shared" si="4"/>
        <v>45</v>
      </c>
      <c r="Z48" s="39">
        <f t="shared" si="5"/>
        <v>29</v>
      </c>
    </row>
    <row r="49" spans="1:26" x14ac:dyDescent="0.2">
      <c r="A49" s="9" t="s">
        <v>94</v>
      </c>
      <c r="B49" s="10" t="s">
        <v>95</v>
      </c>
      <c r="C49" s="11">
        <v>240200</v>
      </c>
      <c r="D49" s="12">
        <v>5</v>
      </c>
      <c r="E49" s="19">
        <v>66501</v>
      </c>
      <c r="F49" s="20">
        <v>0.111</v>
      </c>
      <c r="G49" s="21">
        <v>5269</v>
      </c>
      <c r="H49" s="22">
        <v>0.158</v>
      </c>
      <c r="I49" s="22"/>
      <c r="J49" s="17">
        <f>IF(ISNUMBER(E49/(1+F49)),E49/(1+F49),"")</f>
        <v>59856.885688568858</v>
      </c>
      <c r="K49" s="17">
        <f t="shared" si="2"/>
        <v>55306.799332783019</v>
      </c>
      <c r="L49" s="18">
        <f>IF(ISNUMBER(G49/(1+H49)),G49/(1+H49),"")</f>
        <v>4550.0863557858384</v>
      </c>
      <c r="M49" s="17"/>
      <c r="N49" s="17">
        <f>E49-G49</f>
        <v>61232</v>
      </c>
      <c r="O49" s="16" t="str">
        <f>B49</f>
        <v>United Technologies</v>
      </c>
      <c r="P49" s="17">
        <f>E49*(1+RevGrowth)</f>
        <v>69959.051999999996</v>
      </c>
      <c r="Q49" s="17">
        <f>N49-(AverageSalary*C49*HeadcountReduction)/1000000</f>
        <v>60151.1</v>
      </c>
      <c r="R49" s="17">
        <f t="shared" si="3"/>
        <v>9807.9519999999975</v>
      </c>
      <c r="S49" s="37">
        <f>(P49-E49)/E49</f>
        <v>5.1999999999999942E-2</v>
      </c>
      <c r="T49" s="36">
        <f>(R49-G49)/G49</f>
        <v>0.86144467640918532</v>
      </c>
      <c r="U49" s="31">
        <f t="shared" si="0"/>
        <v>49</v>
      </c>
      <c r="V49" s="38">
        <f t="shared" si="1"/>
        <v>52</v>
      </c>
      <c r="W49" s="39"/>
      <c r="X49" s="39"/>
      <c r="Y49" s="39">
        <f t="shared" si="4"/>
        <v>46</v>
      </c>
      <c r="Z49" s="39">
        <f t="shared" si="5"/>
        <v>45</v>
      </c>
    </row>
    <row r="50" spans="1:26" x14ac:dyDescent="0.2">
      <c r="A50" s="9" t="s">
        <v>96</v>
      </c>
      <c r="B50" s="10" t="s">
        <v>97</v>
      </c>
      <c r="C50" s="11">
        <v>359000</v>
      </c>
      <c r="D50" s="12">
        <v>3</v>
      </c>
      <c r="E50" s="19">
        <v>65450</v>
      </c>
      <c r="F50" s="20">
        <v>8.5000000000000006E-2</v>
      </c>
      <c r="G50" s="21">
        <v>4572</v>
      </c>
      <c r="H50" s="22">
        <v>0.52600000000000002</v>
      </c>
      <c r="I50" s="22"/>
      <c r="J50" s="17">
        <f>IF(ISNUMBER(E50/(1+F50)),E50/(1+F50),"")</f>
        <v>60322.580645161295</v>
      </c>
      <c r="K50" s="17">
        <f t="shared" si="2"/>
        <v>57326.512493129841</v>
      </c>
      <c r="L50" s="18">
        <f>IF(ISNUMBER(G50/(1+H50)),G50/(1+H50),"")</f>
        <v>2996.0681520314547</v>
      </c>
      <c r="M50" s="17"/>
      <c r="N50" s="17">
        <f>E50-G50</f>
        <v>60878</v>
      </c>
      <c r="O50" s="16" t="str">
        <f>B50</f>
        <v>FedEx</v>
      </c>
      <c r="P50" s="17">
        <f>E50*(1+RevGrowth)</f>
        <v>68853.400000000009</v>
      </c>
      <c r="Q50" s="17">
        <f>N50-(AverageSalary*C50*HeadcountReduction)/1000000</f>
        <v>59262.5</v>
      </c>
      <c r="R50" s="17">
        <f t="shared" si="3"/>
        <v>9590.9000000000087</v>
      </c>
      <c r="S50" s="37">
        <f>(P50-E50)/E50</f>
        <v>5.2000000000000136E-2</v>
      </c>
      <c r="T50" s="36">
        <f>(R50-G50)/G50</f>
        <v>1.0977471566054262</v>
      </c>
      <c r="U50" s="31">
        <f t="shared" si="0"/>
        <v>48</v>
      </c>
      <c r="V50" s="38">
        <f t="shared" si="1"/>
        <v>74</v>
      </c>
      <c r="W50" s="39"/>
      <c r="X50" s="39"/>
      <c r="Y50" s="39">
        <f t="shared" si="4"/>
        <v>47</v>
      </c>
      <c r="Z50" s="39">
        <f t="shared" si="5"/>
        <v>48</v>
      </c>
    </row>
    <row r="51" spans="1:26" x14ac:dyDescent="0.2">
      <c r="A51" s="9" t="s">
        <v>98</v>
      </c>
      <c r="B51" s="10" t="s">
        <v>99</v>
      </c>
      <c r="C51" s="11">
        <v>267000</v>
      </c>
      <c r="D51" s="12">
        <v>-3</v>
      </c>
      <c r="E51" s="19">
        <v>64661</v>
      </c>
      <c r="F51" s="20">
        <v>1.8000000000000002E-2</v>
      </c>
      <c r="G51" s="21">
        <v>12515</v>
      </c>
      <c r="H51" s="22">
        <v>1.577</v>
      </c>
      <c r="I51" s="22"/>
      <c r="J51" s="17">
        <f>IF(ISNUMBER(E51/(1+F51)),E51/(1+F51),"")</f>
        <v>63517.681728880154</v>
      </c>
      <c r="K51" s="17">
        <f t="shared" si="2"/>
        <v>58661.259532527809</v>
      </c>
      <c r="L51" s="18">
        <f>IF(ISNUMBER(G51/(1+H51)),G51/(1+H51),"")</f>
        <v>4856.4221963523478</v>
      </c>
      <c r="M51" s="17"/>
      <c r="N51" s="17">
        <f>E51-G51</f>
        <v>52146</v>
      </c>
      <c r="O51" s="16" t="str">
        <f>B51</f>
        <v>PepsiCo</v>
      </c>
      <c r="P51" s="17">
        <f>E51*(1+RevGrowth)</f>
        <v>68023.372000000003</v>
      </c>
      <c r="Q51" s="17">
        <f>N51-(AverageSalary*C51*HeadcountReduction)/1000000</f>
        <v>50944.5</v>
      </c>
      <c r="R51" s="17">
        <f t="shared" si="3"/>
        <v>17078.872000000003</v>
      </c>
      <c r="S51" s="37">
        <f>(P51-E51)/E51</f>
        <v>5.2000000000000046E-2</v>
      </c>
      <c r="T51" s="36">
        <f>(R51-G51)/G51</f>
        <v>0.36467215341590115</v>
      </c>
      <c r="U51" s="31">
        <f t="shared" si="0"/>
        <v>44</v>
      </c>
      <c r="V51" s="38">
        <f t="shared" si="1"/>
        <v>49</v>
      </c>
      <c r="W51" s="39"/>
      <c r="X51" s="39"/>
      <c r="Y51" s="39">
        <f t="shared" si="4"/>
        <v>48</v>
      </c>
      <c r="Z51" s="39">
        <f t="shared" si="5"/>
        <v>22</v>
      </c>
    </row>
    <row r="52" spans="1:26" x14ac:dyDescent="0.2">
      <c r="A52" s="9" t="s">
        <v>100</v>
      </c>
      <c r="B52" s="10" t="s">
        <v>101</v>
      </c>
      <c r="C52" s="11">
        <v>31600</v>
      </c>
      <c r="D52" s="12">
        <v>-1</v>
      </c>
      <c r="E52" s="19">
        <v>64341</v>
      </c>
      <c r="F52" s="20">
        <v>5.7999999999999996E-2</v>
      </c>
      <c r="G52" s="21">
        <v>1810</v>
      </c>
      <c r="H52" s="22">
        <v>0.13500000000000001</v>
      </c>
      <c r="I52" s="22"/>
      <c r="J52" s="17">
        <f>IF(ISNUMBER(E52/(1+F52)),E52/(1+F52),"")</f>
        <v>60813.799621928163</v>
      </c>
      <c r="K52" s="17">
        <f t="shared" si="2"/>
        <v>59219.0859655405</v>
      </c>
      <c r="L52" s="18">
        <f>IF(ISNUMBER(G52/(1+H52)),G52/(1+H52),"")</f>
        <v>1594.7136563876652</v>
      </c>
      <c r="M52" s="17"/>
      <c r="N52" s="17">
        <f>E52-G52</f>
        <v>62531</v>
      </c>
      <c r="O52" s="16" t="str">
        <f>B52</f>
        <v>Archer Daniels Midland</v>
      </c>
      <c r="P52" s="17">
        <f>E52*(1+RevGrowth)</f>
        <v>67686.732000000004</v>
      </c>
      <c r="Q52" s="17">
        <f>N52-(AverageSalary*C52*HeadcountReduction)/1000000</f>
        <v>62388.800000000003</v>
      </c>
      <c r="R52" s="17">
        <f t="shared" si="3"/>
        <v>5297.9320000000007</v>
      </c>
      <c r="S52" s="37">
        <f>(P52-E52)/E52</f>
        <v>5.2000000000000053E-2</v>
      </c>
      <c r="T52" s="36">
        <f>(R52-G52)/G52</f>
        <v>1.9270342541436467</v>
      </c>
      <c r="U52" s="31">
        <f t="shared" si="0"/>
        <v>47</v>
      </c>
      <c r="V52" s="38">
        <f t="shared" si="1"/>
        <v>154</v>
      </c>
      <c r="W52" s="39"/>
      <c r="X52" s="39"/>
      <c r="Y52" s="39">
        <f t="shared" si="4"/>
        <v>49</v>
      </c>
      <c r="Z52" s="39">
        <f t="shared" si="5"/>
        <v>90</v>
      </c>
    </row>
    <row r="53" spans="1:26" x14ac:dyDescent="0.2">
      <c r="A53" s="9" t="s">
        <v>102</v>
      </c>
      <c r="B53" s="10" t="s">
        <v>103</v>
      </c>
      <c r="C53" s="11">
        <v>50492</v>
      </c>
      <c r="D53" s="12">
        <v>2</v>
      </c>
      <c r="E53" s="19">
        <v>62992</v>
      </c>
      <c r="F53" s="20">
        <v>5.5E-2</v>
      </c>
      <c r="G53" s="21">
        <v>4074</v>
      </c>
      <c r="H53" s="22">
        <v>-0.48199999999999998</v>
      </c>
      <c r="I53" s="22"/>
      <c r="J53" s="17">
        <f>IF(ISNUMBER(E53/(1+F53)),E53/(1+F53),"")</f>
        <v>59708.056872037916</v>
      </c>
      <c r="K53" s="17">
        <f t="shared" si="2"/>
        <v>51843.192007173049</v>
      </c>
      <c r="L53" s="18">
        <f>IF(ISNUMBER(G53/(1+H53)),G53/(1+H53),"")</f>
        <v>7864.864864864865</v>
      </c>
      <c r="M53" s="17"/>
      <c r="N53" s="17">
        <f>E53-G53</f>
        <v>58918</v>
      </c>
      <c r="O53" s="16" t="str">
        <f>B53</f>
        <v>Prudential Financial</v>
      </c>
      <c r="P53" s="17">
        <f>E53*(1+RevGrowth)</f>
        <v>66267.584000000003</v>
      </c>
      <c r="Q53" s="17">
        <f>N53-(AverageSalary*C53*HeadcountReduction)/1000000</f>
        <v>58690.786</v>
      </c>
      <c r="R53" s="17">
        <f t="shared" si="3"/>
        <v>7576.7980000000025</v>
      </c>
      <c r="S53" s="37">
        <f>(P53-E53)/E53</f>
        <v>5.2000000000000039E-2</v>
      </c>
      <c r="T53" s="36">
        <f>(R53-G53)/G53</f>
        <v>0.85979332351497362</v>
      </c>
      <c r="U53" s="31">
        <f t="shared" si="0"/>
        <v>50</v>
      </c>
      <c r="V53" s="38">
        <f t="shared" si="1"/>
        <v>28</v>
      </c>
      <c r="W53" s="39"/>
      <c r="X53" s="39"/>
      <c r="Y53" s="39">
        <f t="shared" si="4"/>
        <v>50</v>
      </c>
      <c r="Z53" s="39">
        <f t="shared" si="5"/>
        <v>68</v>
      </c>
    </row>
    <row r="54" spans="1:26" x14ac:dyDescent="0.2">
      <c r="A54" s="9" t="s">
        <v>104</v>
      </c>
      <c r="B54" s="10" t="s">
        <v>105</v>
      </c>
      <c r="C54" s="11">
        <v>47300</v>
      </c>
      <c r="D54" s="12">
        <v>10</v>
      </c>
      <c r="E54" s="19">
        <v>60116</v>
      </c>
      <c r="F54" s="20">
        <v>0.23800000000000002</v>
      </c>
      <c r="G54" s="21">
        <v>900</v>
      </c>
      <c r="H54" s="22">
        <v>8.6999999999999994E-2</v>
      </c>
      <c r="I54" s="22"/>
      <c r="J54" s="17">
        <f>IF(ISNUMBER(E54/(1+F54)),E54/(1+F54),"")</f>
        <v>48558.966074313408</v>
      </c>
      <c r="K54" s="17">
        <f t="shared" si="2"/>
        <v>47730.99919298866</v>
      </c>
      <c r="L54" s="18">
        <f>IF(ISNUMBER(G54/(1+H54)),G54/(1+H54),"")</f>
        <v>827.96688132474708</v>
      </c>
      <c r="M54" s="17"/>
      <c r="N54" s="17">
        <f>E54-G54</f>
        <v>59216</v>
      </c>
      <c r="O54" s="16" t="str">
        <f>B54</f>
        <v>Centene</v>
      </c>
      <c r="P54" s="17">
        <f>E54*(1+RevGrowth)</f>
        <v>63242.031999999999</v>
      </c>
      <c r="Q54" s="17">
        <f>N54-(AverageSalary*C54*HeadcountReduction)/1000000</f>
        <v>59003.15</v>
      </c>
      <c r="R54" s="17">
        <f t="shared" si="3"/>
        <v>4238.8819999999978</v>
      </c>
      <c r="S54" s="37">
        <f>(P54-E54)/E54</f>
        <v>5.1999999999999991E-2</v>
      </c>
      <c r="T54" s="36">
        <f>(R54-G54)/G54</f>
        <v>3.7098688888888862</v>
      </c>
      <c r="U54" s="31">
        <f t="shared" si="0"/>
        <v>59</v>
      </c>
      <c r="V54" s="38">
        <f t="shared" si="1"/>
        <v>247</v>
      </c>
      <c r="W54" s="39"/>
      <c r="X54" s="39"/>
      <c r="Y54" s="39">
        <f t="shared" si="4"/>
        <v>51</v>
      </c>
      <c r="Z54" s="39">
        <f t="shared" si="5"/>
        <v>118</v>
      </c>
    </row>
    <row r="55" spans="1:26" x14ac:dyDescent="0.2">
      <c r="A55" s="9" t="s">
        <v>106</v>
      </c>
      <c r="B55" s="10" t="s">
        <v>107</v>
      </c>
      <c r="C55" s="11">
        <v>275000</v>
      </c>
      <c r="D55" s="12">
        <v>1</v>
      </c>
      <c r="E55" s="19">
        <v>59924.6</v>
      </c>
      <c r="F55" s="20">
        <v>4.0000000000000001E-3</v>
      </c>
      <c r="G55" s="21">
        <v>46.3</v>
      </c>
      <c r="H55" s="22" t="s">
        <v>5</v>
      </c>
      <c r="I55" s="22"/>
      <c r="J55" s="17">
        <f>IF(ISNUMBER(E55/(1+F55)),E55/(1+F55),"")</f>
        <v>59685.856573705176</v>
      </c>
      <c r="K55" s="17" t="str">
        <f t="shared" si="2"/>
        <v/>
      </c>
      <c r="L55" s="18" t="str">
        <f>IF(ISNUMBER(G55/(1+H55)),G55/(1+H55),"")</f>
        <v/>
      </c>
      <c r="M55" s="17"/>
      <c r="N55" s="17">
        <f>E55-G55</f>
        <v>59878.299999999996</v>
      </c>
      <c r="O55" s="16" t="str">
        <f>B55</f>
        <v>Albertsons</v>
      </c>
      <c r="P55" s="17">
        <f>E55*(1+RevGrowth)</f>
        <v>63040.679199999999</v>
      </c>
      <c r="Q55" s="17">
        <f>N55-(AverageSalary*C55*HeadcountReduction)/1000000</f>
        <v>58640.799999999996</v>
      </c>
      <c r="R55" s="17">
        <f t="shared" si="3"/>
        <v>4399.879200000003</v>
      </c>
      <c r="S55" s="37">
        <f>(P55-E55)/E55</f>
        <v>5.2000000000000005E-2</v>
      </c>
      <c r="T55" s="36">
        <f>(R55-G55)/G55</f>
        <v>94.029788336933109</v>
      </c>
      <c r="U55" s="31">
        <f t="shared" si="0"/>
        <v>51</v>
      </c>
      <c r="V55" s="38" t="e">
        <f t="shared" si="1"/>
        <v>#VALUE!</v>
      </c>
      <c r="W55" s="39"/>
      <c r="X55" s="39"/>
      <c r="Y55" s="39">
        <f t="shared" si="4"/>
        <v>52</v>
      </c>
      <c r="Z55" s="39">
        <f t="shared" si="5"/>
        <v>113</v>
      </c>
    </row>
    <row r="56" spans="1:26" x14ac:dyDescent="0.2">
      <c r="A56" s="9" t="s">
        <v>108</v>
      </c>
      <c r="B56" s="10" t="s">
        <v>109</v>
      </c>
      <c r="C56" s="11">
        <v>201000</v>
      </c>
      <c r="D56" s="12">
        <v>2</v>
      </c>
      <c r="E56" s="19">
        <v>59434</v>
      </c>
      <c r="F56" s="20">
        <v>7.8E-2</v>
      </c>
      <c r="G56" s="21">
        <v>12598</v>
      </c>
      <c r="H56" s="22">
        <v>0.40300000000000002</v>
      </c>
      <c r="I56" s="22"/>
      <c r="J56" s="17">
        <f>IF(ISNUMBER(E56/(1+F56)),E56/(1+F56),"")</f>
        <v>55133.58070500927</v>
      </c>
      <c r="K56" s="17">
        <f t="shared" si="2"/>
        <v>46154.250697881682</v>
      </c>
      <c r="L56" s="18">
        <f>IF(ISNUMBER(G56/(1+H56)),G56/(1+H56),"")</f>
        <v>8979.3300071275844</v>
      </c>
      <c r="M56" s="17"/>
      <c r="N56" s="17">
        <f>E56-G56</f>
        <v>46836</v>
      </c>
      <c r="O56" s="16" t="str">
        <f>B56</f>
        <v>Walt Disney</v>
      </c>
      <c r="P56" s="17">
        <f>E56*(1+RevGrowth)</f>
        <v>62524.567999999999</v>
      </c>
      <c r="Q56" s="17">
        <f>N56-(AverageSalary*C56*HeadcountReduction)/1000000</f>
        <v>45931.5</v>
      </c>
      <c r="R56" s="17">
        <f t="shared" si="3"/>
        <v>16593.067999999999</v>
      </c>
      <c r="S56" s="37">
        <f>(P56-E56)/E56</f>
        <v>5.1999999999999991E-2</v>
      </c>
      <c r="T56" s="36">
        <f>(R56-G56)/G56</f>
        <v>0.31711922527385294</v>
      </c>
      <c r="U56" s="31">
        <f t="shared" si="0"/>
        <v>53</v>
      </c>
      <c r="V56" s="38">
        <f t="shared" si="1"/>
        <v>25</v>
      </c>
      <c r="W56" s="39"/>
      <c r="X56" s="39"/>
      <c r="Y56" s="39">
        <f t="shared" si="4"/>
        <v>53</v>
      </c>
      <c r="Z56" s="39">
        <f t="shared" si="5"/>
        <v>23</v>
      </c>
    </row>
    <row r="57" spans="1:26" x14ac:dyDescent="0.2">
      <c r="A57" s="9" t="s">
        <v>110</v>
      </c>
      <c r="B57" s="10" t="s">
        <v>111</v>
      </c>
      <c r="C57" s="11">
        <v>67000</v>
      </c>
      <c r="D57" s="12" t="s">
        <v>5</v>
      </c>
      <c r="E57" s="19">
        <v>58727.3</v>
      </c>
      <c r="F57" s="20">
        <v>6.0999999999999999E-2</v>
      </c>
      <c r="G57" s="21">
        <v>1430.8</v>
      </c>
      <c r="H57" s="22">
        <v>0.252</v>
      </c>
      <c r="I57" s="22"/>
      <c r="J57" s="17">
        <f>IF(ISNUMBER(E57/(1+F57)),E57/(1+F57),"")</f>
        <v>55350.895381715367</v>
      </c>
      <c r="K57" s="17">
        <f t="shared" si="2"/>
        <v>54208.08388011792</v>
      </c>
      <c r="L57" s="18">
        <f>IF(ISNUMBER(G57/(1+H57)),G57/(1+H57),"")</f>
        <v>1142.811501597444</v>
      </c>
      <c r="M57" s="17"/>
      <c r="N57" s="17">
        <f>E57-G57</f>
        <v>57296.5</v>
      </c>
      <c r="O57" s="16" t="str">
        <f>B57</f>
        <v>Sysco</v>
      </c>
      <c r="P57" s="17">
        <f>E57*(1+RevGrowth)</f>
        <v>61781.119600000005</v>
      </c>
      <c r="Q57" s="17">
        <f>N57-(AverageSalary*C57*HeadcountReduction)/1000000</f>
        <v>56995</v>
      </c>
      <c r="R57" s="17">
        <f t="shared" si="3"/>
        <v>4786.1196000000054</v>
      </c>
      <c r="S57" s="37">
        <f>(P57-E57)/E57</f>
        <v>5.2000000000000039E-2</v>
      </c>
      <c r="T57" s="36">
        <f>(R57-G57)/G57</f>
        <v>2.345065417948005</v>
      </c>
      <c r="U57" s="31">
        <f t="shared" si="0"/>
        <v>52</v>
      </c>
      <c r="V57" s="38">
        <f t="shared" si="1"/>
        <v>209</v>
      </c>
      <c r="W57" s="39"/>
      <c r="X57" s="39"/>
      <c r="Y57" s="39">
        <f t="shared" si="4"/>
        <v>54</v>
      </c>
      <c r="Z57" s="39">
        <f t="shared" si="5"/>
        <v>101</v>
      </c>
    </row>
    <row r="58" spans="1:26" x14ac:dyDescent="0.2">
      <c r="A58" s="9" t="s">
        <v>112</v>
      </c>
      <c r="B58" s="10" t="s">
        <v>113</v>
      </c>
      <c r="C58" s="11">
        <v>55000</v>
      </c>
      <c r="D58" s="12">
        <v>3</v>
      </c>
      <c r="E58" s="19">
        <v>58472</v>
      </c>
      <c r="F58" s="20">
        <v>0.12300000000000001</v>
      </c>
      <c r="G58" s="21">
        <v>5327</v>
      </c>
      <c r="H58" s="22">
        <v>1.109</v>
      </c>
      <c r="I58" s="22"/>
      <c r="J58" s="17">
        <f>IF(ISNUMBER(E58/(1+F58)),E58/(1+F58),"")</f>
        <v>52067.67586821015</v>
      </c>
      <c r="K58" s="17">
        <f t="shared" si="2"/>
        <v>49541.834237105359</v>
      </c>
      <c r="L58" s="18">
        <f>IF(ISNUMBER(G58/(1+H58)),G58/(1+H58),"")</f>
        <v>2525.841631104789</v>
      </c>
      <c r="M58" s="17"/>
      <c r="N58" s="17">
        <f>E58-G58</f>
        <v>53145</v>
      </c>
      <c r="O58" s="16" t="str">
        <f>B58</f>
        <v>HP</v>
      </c>
      <c r="P58" s="17">
        <f>E58*(1+RevGrowth)</f>
        <v>61512.544000000002</v>
      </c>
      <c r="Q58" s="17">
        <f>N58-(AverageSalary*C58*HeadcountReduction)/1000000</f>
        <v>52897.5</v>
      </c>
      <c r="R58" s="17">
        <f t="shared" si="3"/>
        <v>8615.0440000000017</v>
      </c>
      <c r="S58" s="37">
        <f>(P58-E58)/E58</f>
        <v>5.2000000000000032E-2</v>
      </c>
      <c r="T58" s="36">
        <f>(R58-G58)/G58</f>
        <v>0.61724122395344505</v>
      </c>
      <c r="U58" s="31">
        <f t="shared" si="0"/>
        <v>56</v>
      </c>
      <c r="V58" s="38">
        <f t="shared" si="1"/>
        <v>89</v>
      </c>
      <c r="W58" s="39"/>
      <c r="X58" s="39"/>
      <c r="Y58" s="39">
        <f t="shared" si="4"/>
        <v>55</v>
      </c>
      <c r="Z58" s="39">
        <f t="shared" si="5"/>
        <v>58</v>
      </c>
    </row>
    <row r="59" spans="1:26" x14ac:dyDescent="0.2">
      <c r="A59" s="9" t="s">
        <v>114</v>
      </c>
      <c r="B59" s="10" t="s">
        <v>115</v>
      </c>
      <c r="C59" s="11">
        <v>41600</v>
      </c>
      <c r="D59" s="12" t="s">
        <v>5</v>
      </c>
      <c r="E59" s="19">
        <v>56912</v>
      </c>
      <c r="F59" s="20">
        <v>5.7999999999999996E-2</v>
      </c>
      <c r="G59" s="21">
        <v>1683</v>
      </c>
      <c r="H59" s="22">
        <v>-0.313</v>
      </c>
      <c r="I59" s="22"/>
      <c r="J59" s="17">
        <f>IF(ISNUMBER(E59/(1+F59)),E59/(1+F59),"")</f>
        <v>53792.060491493379</v>
      </c>
      <c r="K59" s="17">
        <f t="shared" si="2"/>
        <v>51342.278832104734</v>
      </c>
      <c r="L59" s="18">
        <f>IF(ISNUMBER(G59/(1+H59)),G59/(1+H59),"")</f>
        <v>2449.7816593886459</v>
      </c>
      <c r="M59" s="17"/>
      <c r="N59" s="17">
        <f>E59-G59</f>
        <v>55229</v>
      </c>
      <c r="O59" s="16" t="str">
        <f>B59</f>
        <v>Humana</v>
      </c>
      <c r="P59" s="17">
        <f>E59*(1+RevGrowth)</f>
        <v>59871.423999999999</v>
      </c>
      <c r="Q59" s="17">
        <f>N59-(AverageSalary*C59*HeadcountReduction)/1000000</f>
        <v>55041.8</v>
      </c>
      <c r="R59" s="17">
        <f t="shared" si="3"/>
        <v>4829.6239999999962</v>
      </c>
      <c r="S59" s="37">
        <f>(P59-E59)/E59</f>
        <v>5.1999999999999984E-2</v>
      </c>
      <c r="T59" s="36">
        <f>(R59-G59)/G59</f>
        <v>1.8696518122400452</v>
      </c>
      <c r="U59" s="31">
        <f t="shared" si="0"/>
        <v>54</v>
      </c>
      <c r="V59" s="38">
        <f t="shared" si="1"/>
        <v>94</v>
      </c>
      <c r="W59" s="39"/>
      <c r="X59" s="39"/>
      <c r="Y59" s="39">
        <f t="shared" si="4"/>
        <v>56</v>
      </c>
      <c r="Z59" s="39">
        <f t="shared" si="5"/>
        <v>99</v>
      </c>
    </row>
    <row r="60" spans="1:26" x14ac:dyDescent="0.2">
      <c r="A60" s="9" t="s">
        <v>116</v>
      </c>
      <c r="B60" s="10" t="s">
        <v>117</v>
      </c>
      <c r="C60" s="11">
        <v>35587</v>
      </c>
      <c r="D60" s="12">
        <v>19</v>
      </c>
      <c r="E60" s="19">
        <v>55838</v>
      </c>
      <c r="F60" s="20">
        <v>0.374</v>
      </c>
      <c r="G60" s="21">
        <v>22112</v>
      </c>
      <c r="H60" s="22">
        <v>0.38800000000000001</v>
      </c>
      <c r="I60" s="22"/>
      <c r="J60" s="17">
        <f>IF(ISNUMBER(E60/(1+F60)),E60/(1+F60),"")</f>
        <v>40639.010189228524</v>
      </c>
      <c r="K60" s="17">
        <f t="shared" si="2"/>
        <v>24708.174454358206</v>
      </c>
      <c r="L60" s="18">
        <f>IF(ISNUMBER(G60/(1+H60)),G60/(1+H60),"")</f>
        <v>15930.835734870318</v>
      </c>
      <c r="M60" s="17"/>
      <c r="N60" s="17">
        <f>E60-G60</f>
        <v>33726</v>
      </c>
      <c r="O60" s="16" t="str">
        <f>B60</f>
        <v>Facebook</v>
      </c>
      <c r="P60" s="17">
        <f>E60*(1+RevGrowth)</f>
        <v>58741.576000000001</v>
      </c>
      <c r="Q60" s="17">
        <f>N60-(AverageSalary*C60*HeadcountReduction)/1000000</f>
        <v>33565.858500000002</v>
      </c>
      <c r="R60" s="17">
        <f t="shared" si="3"/>
        <v>25175.717499999999</v>
      </c>
      <c r="S60" s="37">
        <f>(P60-E60)/E60</f>
        <v>5.2000000000000018E-2</v>
      </c>
      <c r="T60" s="36">
        <f>(R60-G60)/G60</f>
        <v>0.13855451790882772</v>
      </c>
      <c r="U60" s="31">
        <f t="shared" si="0"/>
        <v>74</v>
      </c>
      <c r="V60" s="38">
        <f t="shared" si="1"/>
        <v>12</v>
      </c>
      <c r="W60" s="39"/>
      <c r="X60" s="39"/>
      <c r="Y60" s="39">
        <f t="shared" si="4"/>
        <v>57</v>
      </c>
      <c r="Z60" s="39">
        <f t="shared" si="5"/>
        <v>10</v>
      </c>
    </row>
    <row r="61" spans="1:26" x14ac:dyDescent="0.2">
      <c r="A61" s="9" t="s">
        <v>118</v>
      </c>
      <c r="B61" s="10" t="s">
        <v>119</v>
      </c>
      <c r="C61" s="11">
        <v>104000</v>
      </c>
      <c r="D61" s="12">
        <v>7</v>
      </c>
      <c r="E61" s="19">
        <v>54722</v>
      </c>
      <c r="F61" s="20">
        <v>0.20399999999999999</v>
      </c>
      <c r="G61" s="21">
        <v>6147</v>
      </c>
      <c r="H61" s="22">
        <v>7.1529999999999996</v>
      </c>
      <c r="I61" s="22"/>
      <c r="J61" s="17">
        <f>IF(ISNUMBER(E61/(1+F61)),E61/(1+F61),"")</f>
        <v>45450.166112956809</v>
      </c>
      <c r="K61" s="17">
        <f t="shared" si="2"/>
        <v>44696.210513790858</v>
      </c>
      <c r="L61" s="18">
        <f>IF(ISNUMBER(G61/(1+H61)),G61/(1+H61),"")</f>
        <v>753.9555991659513</v>
      </c>
      <c r="M61" s="17"/>
      <c r="N61" s="17">
        <f>E61-G61</f>
        <v>48575</v>
      </c>
      <c r="O61" s="16" t="str">
        <f>B61</f>
        <v>Caterpillar</v>
      </c>
      <c r="P61" s="17">
        <f>E61*(1+RevGrowth)</f>
        <v>57567.544000000002</v>
      </c>
      <c r="Q61" s="17">
        <f>N61-(AverageSalary*C61*HeadcountReduction)/1000000</f>
        <v>48107</v>
      </c>
      <c r="R61" s="17">
        <f t="shared" si="3"/>
        <v>9460.5440000000017</v>
      </c>
      <c r="S61" s="37">
        <f>(P61-E61)/E61</f>
        <v>5.2000000000000032E-2</v>
      </c>
      <c r="T61" s="36">
        <f>(R61-G61)/G61</f>
        <v>0.53905059378558673</v>
      </c>
      <c r="U61" s="31">
        <f t="shared" si="0"/>
        <v>63</v>
      </c>
      <c r="V61" s="38">
        <f t="shared" si="1"/>
        <v>260</v>
      </c>
      <c r="W61" s="39"/>
      <c r="X61" s="39"/>
      <c r="Y61" s="39">
        <f t="shared" si="4"/>
        <v>58</v>
      </c>
      <c r="Z61" s="39">
        <f t="shared" si="5"/>
        <v>49</v>
      </c>
    </row>
    <row r="62" spans="1:26" x14ac:dyDescent="0.2">
      <c r="A62" s="9" t="s">
        <v>120</v>
      </c>
      <c r="B62" s="10" t="s">
        <v>121</v>
      </c>
      <c r="C62" s="11">
        <v>11768</v>
      </c>
      <c r="D62" s="12">
        <v>5</v>
      </c>
      <c r="E62" s="19">
        <v>54436</v>
      </c>
      <c r="F62" s="20">
        <v>0.14599999999999999</v>
      </c>
      <c r="G62" s="21">
        <v>1694</v>
      </c>
      <c r="H62" s="22">
        <v>0.77600000000000002</v>
      </c>
      <c r="I62" s="22"/>
      <c r="J62" s="17">
        <f>IF(ISNUMBER(E62/(1+F62)),E62/(1+F62),"")</f>
        <v>47500.872600349045</v>
      </c>
      <c r="K62" s="17">
        <f t="shared" si="2"/>
        <v>46547.043771520213</v>
      </c>
      <c r="L62" s="18">
        <f>IF(ISNUMBER(G62/(1+H62)),G62/(1+H62),"")</f>
        <v>953.82882882882882</v>
      </c>
      <c r="M62" s="17"/>
      <c r="N62" s="17">
        <f>E62-G62</f>
        <v>52742</v>
      </c>
      <c r="O62" s="16" t="str">
        <f>B62</f>
        <v>Energy Transfer</v>
      </c>
      <c r="P62" s="17">
        <f>E62*(1+RevGrowth)</f>
        <v>57266.672000000006</v>
      </c>
      <c r="Q62" s="17">
        <f>N62-(AverageSalary*C62*HeadcountReduction)/1000000</f>
        <v>52689.044000000002</v>
      </c>
      <c r="R62" s="17">
        <f t="shared" si="3"/>
        <v>4577.6280000000042</v>
      </c>
      <c r="S62" s="37">
        <f>(P62-E62)/E62</f>
        <v>5.2000000000000109E-2</v>
      </c>
      <c r="T62" s="36">
        <f>(R62-G62)/G62</f>
        <v>1.7022597402597428</v>
      </c>
      <c r="U62" s="31">
        <f t="shared" si="0"/>
        <v>62</v>
      </c>
      <c r="V62" s="38">
        <f t="shared" si="1"/>
        <v>232</v>
      </c>
      <c r="W62" s="39"/>
      <c r="X62" s="39"/>
      <c r="Y62" s="39">
        <f t="shared" si="4"/>
        <v>59</v>
      </c>
      <c r="Z62" s="39">
        <f t="shared" si="5"/>
        <v>107</v>
      </c>
    </row>
    <row r="63" spans="1:26" x14ac:dyDescent="0.2">
      <c r="A63" s="9" t="s">
        <v>122</v>
      </c>
      <c r="B63" s="10" t="s">
        <v>123</v>
      </c>
      <c r="C63" s="11">
        <v>105000</v>
      </c>
      <c r="D63" s="12">
        <v>-1</v>
      </c>
      <c r="E63" s="19">
        <v>53762</v>
      </c>
      <c r="F63" s="20">
        <v>5.2999999999999999E-2</v>
      </c>
      <c r="G63" s="21">
        <v>5046</v>
      </c>
      <c r="H63" s="22">
        <v>1.52</v>
      </c>
      <c r="I63" s="22"/>
      <c r="J63" s="17">
        <f>IF(ISNUMBER(E63/(1+F63)),E63/(1+F63),"")</f>
        <v>51056.030389363725</v>
      </c>
      <c r="K63" s="17">
        <f t="shared" si="2"/>
        <v>49053.649436982771</v>
      </c>
      <c r="L63" s="18">
        <f>IF(ISNUMBER(G63/(1+H63)),G63/(1+H63),"")</f>
        <v>2002.3809523809523</v>
      </c>
      <c r="M63" s="17"/>
      <c r="N63" s="17">
        <f>E63-G63</f>
        <v>48716</v>
      </c>
      <c r="O63" s="16" t="str">
        <f>B63</f>
        <v>Lockheed Martin</v>
      </c>
      <c r="P63" s="17">
        <f>E63*(1+RevGrowth)</f>
        <v>56557.624000000003</v>
      </c>
      <c r="Q63" s="17">
        <f>N63-(AverageSalary*C63*HeadcountReduction)/1000000</f>
        <v>48243.5</v>
      </c>
      <c r="R63" s="17">
        <f t="shared" si="3"/>
        <v>8314.1240000000034</v>
      </c>
      <c r="S63" s="37">
        <f>(P63-E63)/E63</f>
        <v>5.2000000000000067E-2</v>
      </c>
      <c r="T63" s="36">
        <f>(R63-G63)/G63</f>
        <v>0.64766627031311996</v>
      </c>
      <c r="U63" s="31">
        <f t="shared" si="0"/>
        <v>57</v>
      </c>
      <c r="V63" s="38">
        <f t="shared" si="1"/>
        <v>123</v>
      </c>
      <c r="W63" s="39"/>
      <c r="X63" s="39"/>
      <c r="Y63" s="39">
        <f t="shared" si="4"/>
        <v>60</v>
      </c>
      <c r="Z63" s="39">
        <f t="shared" si="5"/>
        <v>62</v>
      </c>
    </row>
    <row r="64" spans="1:26" x14ac:dyDescent="0.2">
      <c r="A64" s="9" t="s">
        <v>124</v>
      </c>
      <c r="B64" s="10" t="s">
        <v>125</v>
      </c>
      <c r="C64" s="11">
        <v>92400</v>
      </c>
      <c r="D64" s="12">
        <v>-4</v>
      </c>
      <c r="E64" s="19">
        <v>53647</v>
      </c>
      <c r="F64" s="20">
        <v>2.1000000000000001E-2</v>
      </c>
      <c r="G64" s="21">
        <v>11153</v>
      </c>
      <c r="H64" s="22">
        <v>-0.47699999999999998</v>
      </c>
      <c r="I64" s="22"/>
      <c r="J64" s="17">
        <f>IF(ISNUMBER(E64/(1+F64)),E64/(1+F64),"")</f>
        <v>52543.584720861902</v>
      </c>
      <c r="K64" s="17">
        <f t="shared" si="2"/>
        <v>31218.536919714676</v>
      </c>
      <c r="L64" s="18">
        <f>IF(ISNUMBER(G64/(1+H64)),G64/(1+H64),"")</f>
        <v>21325.047801147226</v>
      </c>
      <c r="M64" s="17"/>
      <c r="N64" s="17">
        <f>E64-G64</f>
        <v>42494</v>
      </c>
      <c r="O64" s="16" t="str">
        <f>B64</f>
        <v>Pfizer</v>
      </c>
      <c r="P64" s="17">
        <f>E64*(1+RevGrowth)</f>
        <v>56436.644</v>
      </c>
      <c r="Q64" s="17">
        <f>N64-(AverageSalary*C64*HeadcountReduction)/1000000</f>
        <v>42078.2</v>
      </c>
      <c r="R64" s="17">
        <f t="shared" si="3"/>
        <v>14358.444000000003</v>
      </c>
      <c r="S64" s="37">
        <f>(P64-E64)/E64</f>
        <v>5.2000000000000005E-2</v>
      </c>
      <c r="T64" s="36">
        <f>(R64-G64)/G64</f>
        <v>0.2874064377297591</v>
      </c>
      <c r="U64" s="31">
        <f t="shared" si="0"/>
        <v>55</v>
      </c>
      <c r="V64" s="38">
        <f t="shared" si="1"/>
        <v>8</v>
      </c>
      <c r="W64" s="39"/>
      <c r="X64" s="39"/>
      <c r="Y64" s="39">
        <f t="shared" si="4"/>
        <v>61</v>
      </c>
      <c r="Z64" s="39">
        <f t="shared" si="5"/>
        <v>28</v>
      </c>
    </row>
    <row r="65" spans="1:26" x14ac:dyDescent="0.2">
      <c r="A65" s="9" t="s">
        <v>126</v>
      </c>
      <c r="B65" s="10" t="s">
        <v>127</v>
      </c>
      <c r="C65" s="11">
        <v>36600</v>
      </c>
      <c r="D65" s="12">
        <v>8</v>
      </c>
      <c r="E65" s="19">
        <v>52528</v>
      </c>
      <c r="F65" s="20">
        <v>0.24299999999999999</v>
      </c>
      <c r="G65" s="21">
        <v>10459</v>
      </c>
      <c r="H65" s="22">
        <v>1.44</v>
      </c>
      <c r="I65" s="22"/>
      <c r="J65" s="17">
        <f>IF(ISNUMBER(E65/(1+F65)),E65/(1+F65),"")</f>
        <v>42259.050683829446</v>
      </c>
      <c r="K65" s="17">
        <f t="shared" si="2"/>
        <v>37972.575273993381</v>
      </c>
      <c r="L65" s="18">
        <f>IF(ISNUMBER(G65/(1+H65)),G65/(1+H65),"")</f>
        <v>4286.4754098360654</v>
      </c>
      <c r="M65" s="17"/>
      <c r="N65" s="17">
        <f>E65-G65</f>
        <v>42069</v>
      </c>
      <c r="O65" s="16" t="str">
        <f>B65</f>
        <v>Goldman Sachs Group</v>
      </c>
      <c r="P65" s="17">
        <f>E65*(1+RevGrowth)</f>
        <v>55259.456000000006</v>
      </c>
      <c r="Q65" s="17">
        <f>N65-(AverageSalary*C65*HeadcountReduction)/1000000</f>
        <v>41904.300000000003</v>
      </c>
      <c r="R65" s="17">
        <f t="shared" si="3"/>
        <v>13355.156000000003</v>
      </c>
      <c r="S65" s="37">
        <f>(P65-E65)/E65</f>
        <v>5.2000000000000109E-2</v>
      </c>
      <c r="T65" s="36">
        <f>(R65-G65)/G65</f>
        <v>0.27690563151352926</v>
      </c>
      <c r="U65" s="31">
        <f t="shared" si="0"/>
        <v>68</v>
      </c>
      <c r="V65" s="38">
        <f t="shared" si="1"/>
        <v>53</v>
      </c>
      <c r="W65" s="39"/>
      <c r="X65" s="39"/>
      <c r="Y65" s="39">
        <f t="shared" si="4"/>
        <v>62</v>
      </c>
      <c r="Z65" s="39">
        <f t="shared" si="5"/>
        <v>31</v>
      </c>
    </row>
    <row r="66" spans="1:26" x14ac:dyDescent="0.2">
      <c r="A66" s="9" t="s">
        <v>128</v>
      </c>
      <c r="B66" s="10" t="s">
        <v>129</v>
      </c>
      <c r="C66" s="11">
        <v>60348</v>
      </c>
      <c r="D66" s="12">
        <v>4</v>
      </c>
      <c r="E66" s="19">
        <v>50193</v>
      </c>
      <c r="F66" s="20">
        <v>0.15</v>
      </c>
      <c r="G66" s="21">
        <v>8748</v>
      </c>
      <c r="H66" s="22">
        <v>0.432</v>
      </c>
      <c r="I66" s="22"/>
      <c r="J66" s="17">
        <f>IF(ISNUMBER(E66/(1+F66)),E66/(1+F66),"")</f>
        <v>43646.086956521744</v>
      </c>
      <c r="K66" s="17">
        <f t="shared" si="2"/>
        <v>37537.148409035712</v>
      </c>
      <c r="L66" s="18">
        <f>IF(ISNUMBER(G66/(1+H66)),G66/(1+H66),"")</f>
        <v>6108.9385474860337</v>
      </c>
      <c r="M66" s="17"/>
      <c r="N66" s="17">
        <f>E66-G66</f>
        <v>41445</v>
      </c>
      <c r="O66" s="16" t="str">
        <f>B66</f>
        <v>Morgan Stanley</v>
      </c>
      <c r="P66" s="17">
        <f>E66*(1+RevGrowth)</f>
        <v>52803.036</v>
      </c>
      <c r="Q66" s="17">
        <f>N66-(AverageSalary*C66*HeadcountReduction)/1000000</f>
        <v>41173.434000000001</v>
      </c>
      <c r="R66" s="17">
        <f t="shared" si="3"/>
        <v>11629.601999999999</v>
      </c>
      <c r="S66" s="37">
        <f>(P66-E66)/E66</f>
        <v>5.2000000000000005E-2</v>
      </c>
      <c r="T66" s="36">
        <f>(R66-G66)/G66</f>
        <v>0.3294012345679011</v>
      </c>
      <c r="U66" s="31">
        <f t="shared" si="0"/>
        <v>65</v>
      </c>
      <c r="V66" s="38">
        <f t="shared" si="1"/>
        <v>33</v>
      </c>
      <c r="W66" s="39"/>
      <c r="X66" s="39"/>
      <c r="Y66" s="39">
        <f t="shared" si="4"/>
        <v>63</v>
      </c>
      <c r="Z66" s="39">
        <f t="shared" si="5"/>
        <v>36</v>
      </c>
    </row>
    <row r="67" spans="1:26" x14ac:dyDescent="0.2">
      <c r="A67" s="9" t="s">
        <v>130</v>
      </c>
      <c r="B67" s="10" t="s">
        <v>131</v>
      </c>
      <c r="C67" s="11">
        <v>74200</v>
      </c>
      <c r="D67" s="12">
        <v>-2</v>
      </c>
      <c r="E67" s="19">
        <v>49330</v>
      </c>
      <c r="F67" s="20">
        <v>2.7999999999999997E-2</v>
      </c>
      <c r="G67" s="21">
        <v>110</v>
      </c>
      <c r="H67" s="22">
        <v>-0.98899999999999999</v>
      </c>
      <c r="I67" s="22"/>
      <c r="J67" s="17">
        <f>IF(ISNUMBER(E67/(1+F67)),E67/(1+F67),"")</f>
        <v>47986.381322957197</v>
      </c>
      <c r="K67" s="17">
        <f t="shared" si="2"/>
        <v>37986.381322957204</v>
      </c>
      <c r="L67" s="18">
        <f>IF(ISNUMBER(G67/(1+H67)),G67/(1+H67),"")</f>
        <v>9999.9999999999909</v>
      </c>
      <c r="M67" s="17"/>
      <c r="N67" s="17">
        <f>E67-G67</f>
        <v>49220</v>
      </c>
      <c r="O67" s="16" t="str">
        <f>B67</f>
        <v>Cisco Systems</v>
      </c>
      <c r="P67" s="17">
        <f>E67*(1+RevGrowth)</f>
        <v>51895.16</v>
      </c>
      <c r="Q67" s="17">
        <f>N67-(AverageSalary*C67*HeadcountReduction)/1000000</f>
        <v>48886.1</v>
      </c>
      <c r="R67" s="17">
        <f t="shared" si="3"/>
        <v>3009.0600000000049</v>
      </c>
      <c r="S67" s="37">
        <f>(P67-E67)/E67</f>
        <v>5.2000000000000074E-2</v>
      </c>
      <c r="T67" s="36">
        <f>(R67-G67)/G67</f>
        <v>26.355090909090954</v>
      </c>
      <c r="U67" s="31">
        <f t="shared" si="0"/>
        <v>60</v>
      </c>
      <c r="V67" s="38">
        <f t="shared" si="1"/>
        <v>19</v>
      </c>
      <c r="W67" s="39"/>
      <c r="X67" s="39"/>
      <c r="Y67" s="39">
        <f t="shared" si="4"/>
        <v>64</v>
      </c>
      <c r="Z67" s="39">
        <f t="shared" si="5"/>
        <v>164</v>
      </c>
    </row>
    <row r="68" spans="1:26" x14ac:dyDescent="0.2">
      <c r="A68" s="9" t="s">
        <v>132</v>
      </c>
      <c r="B68" s="10" t="s">
        <v>133</v>
      </c>
      <c r="C68" s="11">
        <v>73800</v>
      </c>
      <c r="D68" s="12">
        <v>8</v>
      </c>
      <c r="E68" s="19">
        <v>48650</v>
      </c>
      <c r="F68" s="20">
        <v>0.16899999999999998</v>
      </c>
      <c r="G68" s="21">
        <v>2637</v>
      </c>
      <c r="H68" s="22">
        <v>0.17899999999999999</v>
      </c>
      <c r="I68" s="22"/>
      <c r="J68" s="17">
        <f>IF(ISNUMBER(E68/(1+F68)),E68/(1+F68),"")</f>
        <v>41616.766467065863</v>
      </c>
      <c r="K68" s="17">
        <f t="shared" si="2"/>
        <v>39380.125245691816</v>
      </c>
      <c r="L68" s="18">
        <f>IF(ISNUMBER(G68/(1+H68)),G68/(1+H68),"")</f>
        <v>2236.6412213740459</v>
      </c>
      <c r="M68" s="17"/>
      <c r="N68" s="17">
        <f>E68-G68</f>
        <v>46013</v>
      </c>
      <c r="O68" s="16" t="str">
        <f>B68</f>
        <v>Cigna</v>
      </c>
      <c r="P68" s="17">
        <f>E68*(1+RevGrowth)</f>
        <v>51179.8</v>
      </c>
      <c r="Q68" s="17">
        <f>N68-(AverageSalary*C68*HeadcountReduction)/1000000</f>
        <v>45680.9</v>
      </c>
      <c r="R68" s="17">
        <f t="shared" si="3"/>
        <v>5498.9000000000015</v>
      </c>
      <c r="S68" s="37">
        <f>(P68-E68)/E68</f>
        <v>5.200000000000006E-2</v>
      </c>
      <c r="T68" s="36">
        <f>(R68-G68)/G68</f>
        <v>1.0852863102009864</v>
      </c>
      <c r="U68" s="31">
        <f t="shared" ref="U68:U131" si="6">_xlfn.RANK.EQ(J68,$J$4:$J$503)</f>
        <v>71</v>
      </c>
      <c r="V68" s="38">
        <f t="shared" ref="V68:V131" si="7">_xlfn.RANK.EQ(L68,$L$4:$L$503)</f>
        <v>106</v>
      </c>
      <c r="W68" s="39"/>
      <c r="X68" s="39"/>
      <c r="Y68" s="39">
        <f t="shared" si="4"/>
        <v>65</v>
      </c>
      <c r="Z68" s="39">
        <f t="shared" si="5"/>
        <v>88</v>
      </c>
    </row>
    <row r="69" spans="1:26" x14ac:dyDescent="0.2">
      <c r="A69" s="9" t="s">
        <v>134</v>
      </c>
      <c r="B69" s="10" t="s">
        <v>135</v>
      </c>
      <c r="C69" s="11">
        <v>49600</v>
      </c>
      <c r="D69" s="12">
        <v>-6</v>
      </c>
      <c r="E69" s="19">
        <v>47389</v>
      </c>
      <c r="F69" s="20">
        <v>-4.2999999999999997E-2</v>
      </c>
      <c r="G69" s="21">
        <v>-6</v>
      </c>
      <c r="H69" s="22" t="s">
        <v>5</v>
      </c>
      <c r="I69" s="22"/>
      <c r="J69" s="17">
        <f>IF(ISNUMBER(E69/(1+F69)),E69/(1+F69),"")</f>
        <v>49518.286311389762</v>
      </c>
      <c r="K69" s="17" t="str">
        <f t="shared" ref="K69:K132" si="8">IF(ISNUMBER(J69-L69),J69-L69,"")</f>
        <v/>
      </c>
      <c r="L69" s="18" t="str">
        <f>IF(ISNUMBER(G69/(1+H69)),G69/(1+H69),"")</f>
        <v/>
      </c>
      <c r="M69" s="17"/>
      <c r="N69" s="17">
        <f>E69-G69</f>
        <v>47395</v>
      </c>
      <c r="O69" s="16" t="str">
        <f>B69</f>
        <v>AIG</v>
      </c>
      <c r="P69" s="17">
        <f>E69*(1+RevGrowth)</f>
        <v>49853.228000000003</v>
      </c>
      <c r="Q69" s="17">
        <f>N69-(AverageSalary*C69*HeadcountReduction)/1000000</f>
        <v>47171.8</v>
      </c>
      <c r="R69" s="17">
        <f t="shared" ref="R69:R132" si="9">P69-Q69</f>
        <v>2681.4279999999999</v>
      </c>
      <c r="S69" s="37">
        <f>(P69-E69)/E69</f>
        <v>5.200000000000006E-2</v>
      </c>
      <c r="T69" s="36">
        <f>(R69-G69)/G69</f>
        <v>-447.90466666666663</v>
      </c>
      <c r="U69" s="31">
        <f t="shared" si="6"/>
        <v>58</v>
      </c>
      <c r="V69" s="38" t="e">
        <f t="shared" si="7"/>
        <v>#VALUE!</v>
      </c>
      <c r="W69" s="39"/>
      <c r="X69" s="39"/>
      <c r="Y69" s="39">
        <f t="shared" ref="Y69:Y132" si="10">IF(ISNUMBER(P69),_xlfn.RANK.EQ(P69,$P$4:$P$503),"")</f>
        <v>66</v>
      </c>
      <c r="Z69" s="39">
        <f t="shared" ref="Z69:Z132" si="11">IF(ISNUMBER(R69),_xlfn.RANK.EQ(R69,$R$4:$R$503),"")</f>
        <v>182</v>
      </c>
    </row>
    <row r="70" spans="1:26" x14ac:dyDescent="0.2">
      <c r="A70" s="9" t="s">
        <v>136</v>
      </c>
      <c r="B70" s="10" t="s">
        <v>137</v>
      </c>
      <c r="C70" s="11">
        <v>229000</v>
      </c>
      <c r="D70" s="12">
        <v>-4</v>
      </c>
      <c r="E70" s="19">
        <v>46677</v>
      </c>
      <c r="F70" s="20">
        <v>-0.02</v>
      </c>
      <c r="G70" s="21">
        <v>3787</v>
      </c>
      <c r="H70" s="22">
        <v>0.70899999999999996</v>
      </c>
      <c r="I70" s="22"/>
      <c r="J70" s="17">
        <f>IF(ISNUMBER(E70/(1+F70)),E70/(1+F70),"")</f>
        <v>47629.591836734697</v>
      </c>
      <c r="K70" s="17">
        <f t="shared" si="8"/>
        <v>45413.676096535753</v>
      </c>
      <c r="L70" s="18">
        <f>IF(ISNUMBER(G70/(1+H70)),G70/(1+H70),"")</f>
        <v>2215.9157401989469</v>
      </c>
      <c r="M70" s="17"/>
      <c r="N70" s="17">
        <f>E70-G70</f>
        <v>42890</v>
      </c>
      <c r="O70" s="16" t="str">
        <f>B70</f>
        <v>HCA Healthcare</v>
      </c>
      <c r="P70" s="17">
        <f>E70*(1+RevGrowth)</f>
        <v>49104.204000000005</v>
      </c>
      <c r="Q70" s="17">
        <f>N70-(AverageSalary*C70*HeadcountReduction)/1000000</f>
        <v>41859.5</v>
      </c>
      <c r="R70" s="17">
        <f t="shared" si="9"/>
        <v>7244.7040000000052</v>
      </c>
      <c r="S70" s="37">
        <f>(P70-E70)/E70</f>
        <v>5.2000000000000109E-2</v>
      </c>
      <c r="T70" s="36">
        <f>(R70-G70)/G70</f>
        <v>0.91304568259836416</v>
      </c>
      <c r="U70" s="31">
        <f t="shared" si="6"/>
        <v>61</v>
      </c>
      <c r="V70" s="38">
        <f t="shared" si="7"/>
        <v>108</v>
      </c>
      <c r="W70" s="39"/>
      <c r="X70" s="39"/>
      <c r="Y70" s="39">
        <f t="shared" si="10"/>
        <v>67</v>
      </c>
      <c r="Z70" s="39">
        <f t="shared" si="11"/>
        <v>73</v>
      </c>
    </row>
    <row r="71" spans="1:26" x14ac:dyDescent="0.2">
      <c r="A71" s="9" t="s">
        <v>138</v>
      </c>
      <c r="B71" s="10" t="s">
        <v>139</v>
      </c>
      <c r="C71" s="11">
        <v>128900</v>
      </c>
      <c r="D71" s="12">
        <v>3</v>
      </c>
      <c r="E71" s="19">
        <v>44541</v>
      </c>
      <c r="F71" s="20">
        <v>5.5E-2</v>
      </c>
      <c r="G71" s="21">
        <v>1412</v>
      </c>
      <c r="H71" s="22">
        <v>-0.26400000000000001</v>
      </c>
      <c r="I71" s="22"/>
      <c r="J71" s="17">
        <f>IF(ISNUMBER(E71/(1+F71)),E71/(1+F71),"")</f>
        <v>42218.957345971568</v>
      </c>
      <c r="K71" s="17">
        <f t="shared" si="8"/>
        <v>40300.479085102001</v>
      </c>
      <c r="L71" s="18">
        <f>IF(ISNUMBER(G71/(1+H71)),G71/(1+H71),"")</f>
        <v>1918.4782608695652</v>
      </c>
      <c r="M71" s="17"/>
      <c r="N71" s="17">
        <f>E71-G71</f>
        <v>43129</v>
      </c>
      <c r="O71" s="16" t="str">
        <f>B71</f>
        <v>American Airlines Group</v>
      </c>
      <c r="P71" s="17">
        <f>E71*(1+RevGrowth)</f>
        <v>46857.132000000005</v>
      </c>
      <c r="Q71" s="17">
        <f>N71-(AverageSalary*C71*HeadcountReduction)/1000000</f>
        <v>42548.95</v>
      </c>
      <c r="R71" s="17">
        <f t="shared" si="9"/>
        <v>4308.182000000008</v>
      </c>
      <c r="S71" s="37">
        <f>(P71-E71)/E71</f>
        <v>5.2000000000000116E-2</v>
      </c>
      <c r="T71" s="36">
        <f>(R71-G71)/G71</f>
        <v>2.0511203966005724</v>
      </c>
      <c r="U71" s="31">
        <f t="shared" si="6"/>
        <v>69</v>
      </c>
      <c r="V71" s="38">
        <f t="shared" si="7"/>
        <v>130</v>
      </c>
      <c r="W71" s="39"/>
      <c r="X71" s="39"/>
      <c r="Y71" s="39">
        <f t="shared" si="10"/>
        <v>68</v>
      </c>
      <c r="Z71" s="39">
        <f t="shared" si="11"/>
        <v>115</v>
      </c>
    </row>
    <row r="72" spans="1:26" x14ac:dyDescent="0.2">
      <c r="A72" s="9" t="s">
        <v>140</v>
      </c>
      <c r="B72" s="10" t="s">
        <v>141</v>
      </c>
      <c r="C72" s="11">
        <v>88680</v>
      </c>
      <c r="D72" s="12">
        <v>6</v>
      </c>
      <c r="E72" s="19">
        <v>44438</v>
      </c>
      <c r="F72" s="20">
        <v>7.6999999999999999E-2</v>
      </c>
      <c r="G72" s="21">
        <v>3935</v>
      </c>
      <c r="H72" s="22">
        <v>0.1</v>
      </c>
      <c r="I72" s="22"/>
      <c r="J72" s="17">
        <f>IF(ISNUMBER(E72/(1+F72)),E72/(1+F72),"")</f>
        <v>41260.909935004645</v>
      </c>
      <c r="K72" s="17">
        <f t="shared" si="8"/>
        <v>37683.637207731917</v>
      </c>
      <c r="L72" s="18">
        <f>IF(ISNUMBER(G72/(1+H72)),G72/(1+H72),"")</f>
        <v>3577.272727272727</v>
      </c>
      <c r="M72" s="17"/>
      <c r="N72" s="17">
        <f>E72-G72</f>
        <v>40503</v>
      </c>
      <c r="O72" s="16" t="str">
        <f>B72</f>
        <v>Delta Air Lines</v>
      </c>
      <c r="P72" s="17">
        <f>E72*(1+RevGrowth)</f>
        <v>46748.776000000005</v>
      </c>
      <c r="Q72" s="17">
        <f>N72-(AverageSalary*C72*HeadcountReduction)/1000000</f>
        <v>40103.94</v>
      </c>
      <c r="R72" s="17">
        <f t="shared" si="9"/>
        <v>6644.836000000003</v>
      </c>
      <c r="S72" s="37">
        <f>(P72-E72)/E72</f>
        <v>5.2000000000000123E-2</v>
      </c>
      <c r="T72" s="36">
        <f>(R72-G72)/G72</f>
        <v>0.68864955527319005</v>
      </c>
      <c r="U72" s="31">
        <f t="shared" si="6"/>
        <v>73</v>
      </c>
      <c r="V72" s="38">
        <f t="shared" si="7"/>
        <v>63</v>
      </c>
      <c r="W72" s="39"/>
      <c r="X72" s="39"/>
      <c r="Y72" s="39">
        <f t="shared" si="10"/>
        <v>69</v>
      </c>
      <c r="Z72" s="39">
        <f t="shared" si="11"/>
        <v>78</v>
      </c>
    </row>
    <row r="73" spans="1:26" x14ac:dyDescent="0.2">
      <c r="A73" s="9" t="s">
        <v>142</v>
      </c>
      <c r="B73" s="10" t="s">
        <v>143</v>
      </c>
      <c r="C73" s="11">
        <v>98000</v>
      </c>
      <c r="D73" s="12">
        <v>4</v>
      </c>
      <c r="E73" s="19">
        <v>43634</v>
      </c>
      <c r="F73" s="20">
        <v>4.9000000000000002E-2</v>
      </c>
      <c r="G73" s="21">
        <v>1230</v>
      </c>
      <c r="H73" s="22">
        <v>-0.876</v>
      </c>
      <c r="I73" s="22"/>
      <c r="J73" s="17">
        <f>IF(ISNUMBER(E73/(1+F73)),E73/(1+F73),"")</f>
        <v>41595.805529075311</v>
      </c>
      <c r="K73" s="17">
        <f t="shared" si="8"/>
        <v>31676.450690365633</v>
      </c>
      <c r="L73" s="18">
        <f>IF(ISNUMBER(G73/(1+H73)),G73/(1+H73),"")</f>
        <v>9919.354838709678</v>
      </c>
      <c r="M73" s="17"/>
      <c r="N73" s="17">
        <f>E73-G73</f>
        <v>42404</v>
      </c>
      <c r="O73" s="16" t="str">
        <f>B73</f>
        <v>Charter Communications</v>
      </c>
      <c r="P73" s="17">
        <f>E73*(1+RevGrowth)</f>
        <v>45902.968000000001</v>
      </c>
      <c r="Q73" s="17">
        <f>N73-(AverageSalary*C73*HeadcountReduction)/1000000</f>
        <v>41963</v>
      </c>
      <c r="R73" s="17">
        <f t="shared" si="9"/>
        <v>3939.9680000000008</v>
      </c>
      <c r="S73" s="37">
        <f>(P73-E73)/E73</f>
        <v>5.2000000000000018E-2</v>
      </c>
      <c r="T73" s="36">
        <f>(R73-G73)/G73</f>
        <v>2.2032260162601633</v>
      </c>
      <c r="U73" s="31">
        <f t="shared" si="6"/>
        <v>72</v>
      </c>
      <c r="V73" s="38">
        <f t="shared" si="7"/>
        <v>20</v>
      </c>
      <c r="W73" s="39"/>
      <c r="X73" s="39"/>
      <c r="Y73" s="39">
        <f t="shared" si="10"/>
        <v>70</v>
      </c>
      <c r="Z73" s="39">
        <f t="shared" si="11"/>
        <v>130</v>
      </c>
    </row>
    <row r="74" spans="1:26" x14ac:dyDescent="0.2">
      <c r="A74" s="9" t="s">
        <v>144</v>
      </c>
      <c r="B74" s="10" t="s">
        <v>145</v>
      </c>
      <c r="C74" s="11">
        <v>11388</v>
      </c>
      <c r="D74" s="12">
        <v>-2</v>
      </c>
      <c r="E74" s="19">
        <v>43425.3</v>
      </c>
      <c r="F74" s="20">
        <v>2.7000000000000003E-2</v>
      </c>
      <c r="G74" s="21">
        <v>880</v>
      </c>
      <c r="H74" s="22">
        <v>-0.52900000000000003</v>
      </c>
      <c r="I74" s="22"/>
      <c r="J74" s="17">
        <f>IF(ISNUMBER(E74/(1+F74)),E74/(1+F74),"")</f>
        <v>42283.64167478092</v>
      </c>
      <c r="K74" s="17">
        <f t="shared" si="8"/>
        <v>40415.276494313832</v>
      </c>
      <c r="L74" s="18">
        <f>IF(ISNUMBER(G74/(1+H74)),G74/(1+H74),"")</f>
        <v>1868.3651804670915</v>
      </c>
      <c r="M74" s="17"/>
      <c r="N74" s="17">
        <f>E74-G74</f>
        <v>42545.3</v>
      </c>
      <c r="O74" s="16" t="str">
        <f>B74</f>
        <v>New York Life Insurance</v>
      </c>
      <c r="P74" s="17">
        <f>E74*(1+RevGrowth)</f>
        <v>45683.415600000008</v>
      </c>
      <c r="Q74" s="17">
        <f>N74-(AverageSalary*C74*HeadcountReduction)/1000000</f>
        <v>42494.054000000004</v>
      </c>
      <c r="R74" s="17">
        <f t="shared" si="9"/>
        <v>3189.3616000000038</v>
      </c>
      <c r="S74" s="37">
        <f>(P74-E74)/E74</f>
        <v>5.2000000000000102E-2</v>
      </c>
      <c r="T74" s="36">
        <f>(R74-G74)/G74</f>
        <v>2.6242745454545497</v>
      </c>
      <c r="U74" s="31">
        <f t="shared" si="6"/>
        <v>67</v>
      </c>
      <c r="V74" s="38">
        <f t="shared" si="7"/>
        <v>134</v>
      </c>
      <c r="W74" s="39"/>
      <c r="X74" s="39"/>
      <c r="Y74" s="39">
        <f t="shared" si="10"/>
        <v>71</v>
      </c>
      <c r="Z74" s="39">
        <f t="shared" si="11"/>
        <v>155</v>
      </c>
    </row>
    <row r="75" spans="1:26" x14ac:dyDescent="0.2">
      <c r="A75" s="9" t="s">
        <v>146</v>
      </c>
      <c r="B75" s="10" t="s">
        <v>147</v>
      </c>
      <c r="C75" s="11">
        <v>59000</v>
      </c>
      <c r="D75" s="12">
        <v>14</v>
      </c>
      <c r="E75" s="19">
        <v>43281</v>
      </c>
      <c r="F75" s="20">
        <v>0.21600000000000003</v>
      </c>
      <c r="G75" s="21">
        <v>6921</v>
      </c>
      <c r="H75" s="22">
        <v>1.53</v>
      </c>
      <c r="I75" s="22"/>
      <c r="J75" s="17">
        <f>IF(ISNUMBER(E75/(1+F75)),E75/(1+F75),"")</f>
        <v>35592.927631578947</v>
      </c>
      <c r="K75" s="17">
        <f t="shared" si="8"/>
        <v>32857.354509049299</v>
      </c>
      <c r="L75" s="18">
        <f>IF(ISNUMBER(G75/(1+H75)),G75/(1+H75),"")</f>
        <v>2735.573122529644</v>
      </c>
      <c r="M75" s="17"/>
      <c r="N75" s="17">
        <f>E75-G75</f>
        <v>36360</v>
      </c>
      <c r="O75" s="16" t="str">
        <f>B75</f>
        <v>American Express</v>
      </c>
      <c r="P75" s="17">
        <f>E75*(1+RevGrowth)</f>
        <v>45531.612000000001</v>
      </c>
      <c r="Q75" s="17">
        <f>N75-(AverageSalary*C75*HeadcountReduction)/1000000</f>
        <v>36094.5</v>
      </c>
      <c r="R75" s="17">
        <f t="shared" si="9"/>
        <v>9437.112000000001</v>
      </c>
      <c r="S75" s="37">
        <f>(P75-E75)/E75</f>
        <v>5.2000000000000025E-2</v>
      </c>
      <c r="T75" s="36">
        <f>(R75-G75)/G75</f>
        <v>0.36354746423927192</v>
      </c>
      <c r="U75" s="31">
        <f t="shared" si="6"/>
        <v>84</v>
      </c>
      <c r="V75" s="38">
        <f t="shared" si="7"/>
        <v>84</v>
      </c>
      <c r="W75" s="39"/>
      <c r="X75" s="39"/>
      <c r="Y75" s="39">
        <f t="shared" si="10"/>
        <v>72</v>
      </c>
      <c r="Z75" s="39">
        <f t="shared" si="11"/>
        <v>51</v>
      </c>
    </row>
    <row r="76" spans="1:26" x14ac:dyDescent="0.2">
      <c r="A76" s="9" t="s">
        <v>148</v>
      </c>
      <c r="B76" s="10" t="s">
        <v>149</v>
      </c>
      <c r="C76" s="11">
        <v>30472</v>
      </c>
      <c r="D76" s="12">
        <v>-7</v>
      </c>
      <c r="E76" s="19">
        <v>43270</v>
      </c>
      <c r="F76" s="20">
        <v>-1.4999999999999999E-2</v>
      </c>
      <c r="G76" s="21">
        <v>512.6</v>
      </c>
      <c r="H76" s="22">
        <v>1.079</v>
      </c>
      <c r="I76" s="22"/>
      <c r="J76" s="17">
        <f>IF(ISNUMBER(E76/(1+F76)),E76/(1+F76),"")</f>
        <v>43928.934010152283</v>
      </c>
      <c r="K76" s="17">
        <f t="shared" si="8"/>
        <v>43682.373163591437</v>
      </c>
      <c r="L76" s="18">
        <f>IF(ISNUMBER(G76/(1+H76)),G76/(1+H76),"")</f>
        <v>246.56084656084661</v>
      </c>
      <c r="M76" s="17"/>
      <c r="N76" s="17">
        <f>E76-G76</f>
        <v>42757.4</v>
      </c>
      <c r="O76" s="16" t="str">
        <f>B76</f>
        <v>Nationwide</v>
      </c>
      <c r="P76" s="17">
        <f>E76*(1+RevGrowth)</f>
        <v>45520.04</v>
      </c>
      <c r="Q76" s="17">
        <f>N76-(AverageSalary*C76*HeadcountReduction)/1000000</f>
        <v>42620.275999999998</v>
      </c>
      <c r="R76" s="17">
        <f t="shared" si="9"/>
        <v>2899.7640000000029</v>
      </c>
      <c r="S76" s="37">
        <f>(P76-E76)/E76</f>
        <v>5.2000000000000018E-2</v>
      </c>
      <c r="T76" s="36">
        <f>(R76-G76)/G76</f>
        <v>4.6569722980881831</v>
      </c>
      <c r="U76" s="31">
        <f t="shared" si="6"/>
        <v>64</v>
      </c>
      <c r="V76" s="38">
        <f t="shared" si="7"/>
        <v>386</v>
      </c>
      <c r="W76" s="39"/>
      <c r="X76" s="39"/>
      <c r="Y76" s="39">
        <f t="shared" si="10"/>
        <v>73</v>
      </c>
      <c r="Z76" s="39">
        <f t="shared" si="11"/>
        <v>169</v>
      </c>
    </row>
    <row r="77" spans="1:26" x14ac:dyDescent="0.2">
      <c r="A77" s="9" t="s">
        <v>150</v>
      </c>
      <c r="B77" s="10" t="s">
        <v>151</v>
      </c>
      <c r="C77" s="11">
        <v>125000</v>
      </c>
      <c r="D77" s="12">
        <v>-2</v>
      </c>
      <c r="E77" s="19">
        <v>42879</v>
      </c>
      <c r="F77" s="20">
        <v>1.7000000000000001E-2</v>
      </c>
      <c r="G77" s="21">
        <v>1464</v>
      </c>
      <c r="H77" s="22">
        <v>0.46400000000000002</v>
      </c>
      <c r="I77" s="22"/>
      <c r="J77" s="17">
        <f>IF(ISNUMBER(E77/(1+F77)),E77/(1+F77),"")</f>
        <v>42162.241887905606</v>
      </c>
      <c r="K77" s="17">
        <f t="shared" si="8"/>
        <v>41162.241887905606</v>
      </c>
      <c r="L77" s="18">
        <f>IF(ISNUMBER(G77/(1+H77)),G77/(1+H77),"")</f>
        <v>1000</v>
      </c>
      <c r="M77" s="17"/>
      <c r="N77" s="17">
        <f>E77-G77</f>
        <v>41415</v>
      </c>
      <c r="O77" s="16" t="str">
        <f>B77</f>
        <v>Best Buy</v>
      </c>
      <c r="P77" s="17">
        <f>E77*(1+RevGrowth)</f>
        <v>45108.707999999999</v>
      </c>
      <c r="Q77" s="17">
        <f>N77-(AverageSalary*C77*HeadcountReduction)/1000000</f>
        <v>40852.5</v>
      </c>
      <c r="R77" s="17">
        <f t="shared" si="9"/>
        <v>4256.2079999999987</v>
      </c>
      <c r="S77" s="37">
        <f>(P77-E77)/E77</f>
        <v>5.199999999999997E-2</v>
      </c>
      <c r="T77" s="36">
        <f>(R77-G77)/G77</f>
        <v>1.9072459016393435</v>
      </c>
      <c r="U77" s="31">
        <f t="shared" si="6"/>
        <v>70</v>
      </c>
      <c r="V77" s="38">
        <f t="shared" si="7"/>
        <v>223</v>
      </c>
      <c r="W77" s="39"/>
      <c r="X77" s="39"/>
      <c r="Y77" s="39">
        <f t="shared" si="10"/>
        <v>74</v>
      </c>
      <c r="Z77" s="39">
        <f t="shared" si="11"/>
        <v>117</v>
      </c>
    </row>
    <row r="78" spans="1:26" x14ac:dyDescent="0.2">
      <c r="A78" s="9" t="s">
        <v>152</v>
      </c>
      <c r="B78" s="10" t="s">
        <v>153</v>
      </c>
      <c r="C78" s="11">
        <v>50000</v>
      </c>
      <c r="D78" s="12">
        <v>-7</v>
      </c>
      <c r="E78" s="19">
        <v>42685</v>
      </c>
      <c r="F78" s="20">
        <v>0</v>
      </c>
      <c r="G78" s="21">
        <v>2160</v>
      </c>
      <c r="H78" s="22">
        <v>126.059</v>
      </c>
      <c r="I78" s="22"/>
      <c r="J78" s="17">
        <f>IF(ISNUMBER(E78/(1+F78)),E78/(1+F78),"")</f>
        <v>42685</v>
      </c>
      <c r="K78" s="17">
        <f t="shared" si="8"/>
        <v>42668.000023611079</v>
      </c>
      <c r="L78" s="18">
        <f>IF(ISNUMBER(G78/(1+H78)),G78/(1+H78),"")</f>
        <v>16.999976388921681</v>
      </c>
      <c r="M78" s="17"/>
      <c r="N78" s="17">
        <f>E78-G78</f>
        <v>40525</v>
      </c>
      <c r="O78" s="16" t="str">
        <f>B78</f>
        <v>Liberty Mutual Insurance Group</v>
      </c>
      <c r="P78" s="17">
        <f>E78*(1+RevGrowth)</f>
        <v>44904.62</v>
      </c>
      <c r="Q78" s="17">
        <f>N78-(AverageSalary*C78*HeadcountReduction)/1000000</f>
        <v>40300</v>
      </c>
      <c r="R78" s="17">
        <f t="shared" si="9"/>
        <v>4604.6200000000026</v>
      </c>
      <c r="S78" s="37">
        <f>(P78-E78)/E78</f>
        <v>5.200000000000006E-2</v>
      </c>
      <c r="T78" s="36">
        <f>(R78-G78)/G78</f>
        <v>1.1317685185185198</v>
      </c>
      <c r="U78" s="31">
        <f t="shared" si="6"/>
        <v>66</v>
      </c>
      <c r="V78" s="38">
        <f t="shared" si="7"/>
        <v>440</v>
      </c>
      <c r="W78" s="39"/>
      <c r="X78" s="39"/>
      <c r="Y78" s="39">
        <f t="shared" si="10"/>
        <v>75</v>
      </c>
      <c r="Z78" s="39">
        <f t="shared" si="11"/>
        <v>106</v>
      </c>
    </row>
    <row r="79" spans="1:26" x14ac:dyDescent="0.2">
      <c r="A79" s="9" t="s">
        <v>154</v>
      </c>
      <c r="B79" s="10" t="s">
        <v>155</v>
      </c>
      <c r="C79" s="11">
        <v>69000</v>
      </c>
      <c r="D79" s="12">
        <v>2</v>
      </c>
      <c r="E79" s="19">
        <v>42294</v>
      </c>
      <c r="F79" s="20">
        <v>5.4000000000000006E-2</v>
      </c>
      <c r="G79" s="21">
        <v>6220</v>
      </c>
      <c r="H79" s="22">
        <v>1.5980000000000001</v>
      </c>
      <c r="I79" s="22"/>
      <c r="J79" s="17">
        <f>IF(ISNUMBER(E79/(1+F79)),E79/(1+F79),"")</f>
        <v>40127.134724857686</v>
      </c>
      <c r="K79" s="17">
        <f t="shared" si="8"/>
        <v>37732.985379207188</v>
      </c>
      <c r="L79" s="18">
        <f>IF(ISNUMBER(G79/(1+H79)),G79/(1+H79),"")</f>
        <v>2394.1493456505004</v>
      </c>
      <c r="M79" s="17"/>
      <c r="N79" s="17">
        <f>E79-G79</f>
        <v>36074</v>
      </c>
      <c r="O79" s="16" t="str">
        <f>B79</f>
        <v>Merck</v>
      </c>
      <c r="P79" s="17">
        <f>E79*(1+RevGrowth)</f>
        <v>44493.288</v>
      </c>
      <c r="Q79" s="17">
        <f>N79-(AverageSalary*C79*HeadcountReduction)/1000000</f>
        <v>35763.5</v>
      </c>
      <c r="R79" s="17">
        <f t="shared" si="9"/>
        <v>8729.7880000000005</v>
      </c>
      <c r="S79" s="37">
        <f>(P79-E79)/E79</f>
        <v>5.2000000000000011E-2</v>
      </c>
      <c r="T79" s="36">
        <f>(R79-G79)/G79</f>
        <v>0.40350289389067534</v>
      </c>
      <c r="U79" s="31">
        <f t="shared" si="6"/>
        <v>76</v>
      </c>
      <c r="V79" s="38">
        <f t="shared" si="7"/>
        <v>99</v>
      </c>
      <c r="W79" s="39"/>
      <c r="X79" s="39"/>
      <c r="Y79" s="39">
        <f t="shared" si="10"/>
        <v>76</v>
      </c>
      <c r="Z79" s="39">
        <f t="shared" si="11"/>
        <v>57</v>
      </c>
    </row>
    <row r="80" spans="1:26" x14ac:dyDescent="0.2">
      <c r="A80" s="9" t="s">
        <v>156</v>
      </c>
      <c r="B80" s="10" t="s">
        <v>157</v>
      </c>
      <c r="C80" s="11">
        <v>114000</v>
      </c>
      <c r="D80" s="12" t="s">
        <v>5</v>
      </c>
      <c r="E80" s="19">
        <v>41802</v>
      </c>
      <c r="F80" s="20">
        <v>3.1E-2</v>
      </c>
      <c r="G80" s="21">
        <v>6765</v>
      </c>
      <c r="H80" s="22">
        <v>3.0880000000000001</v>
      </c>
      <c r="I80" s="22"/>
      <c r="J80" s="17">
        <f>IF(ISNUMBER(E80/(1+F80)),E80/(1+F80),"")</f>
        <v>40545.101842871001</v>
      </c>
      <c r="K80" s="17">
        <f t="shared" si="8"/>
        <v>38890.258398643993</v>
      </c>
      <c r="L80" s="18">
        <f>IF(ISNUMBER(G80/(1+H80)),G80/(1+H80),"")</f>
        <v>1654.8434442270059</v>
      </c>
      <c r="M80" s="17"/>
      <c r="N80" s="17">
        <f>E80-G80</f>
        <v>35037</v>
      </c>
      <c r="O80" s="16" t="str">
        <f>B80</f>
        <v>Honeywell International</v>
      </c>
      <c r="P80" s="17">
        <f>E80*(1+RevGrowth)</f>
        <v>43975.704000000005</v>
      </c>
      <c r="Q80" s="17">
        <f>N80-(AverageSalary*C80*HeadcountReduction)/1000000</f>
        <v>34524</v>
      </c>
      <c r="R80" s="17">
        <f t="shared" si="9"/>
        <v>9451.7040000000052</v>
      </c>
      <c r="S80" s="37">
        <f>(P80-E80)/E80</f>
        <v>5.2000000000000123E-2</v>
      </c>
      <c r="T80" s="36">
        <f>(R80-G80)/G80</f>
        <v>0.39714767184035554</v>
      </c>
      <c r="U80" s="31">
        <f t="shared" si="6"/>
        <v>75</v>
      </c>
      <c r="V80" s="38">
        <f t="shared" si="7"/>
        <v>151</v>
      </c>
      <c r="W80" s="39"/>
      <c r="X80" s="39"/>
      <c r="Y80" s="39">
        <f t="shared" si="10"/>
        <v>77</v>
      </c>
      <c r="Z80" s="39">
        <f t="shared" si="11"/>
        <v>50</v>
      </c>
    </row>
    <row r="81" spans="1:26" x14ac:dyDescent="0.2">
      <c r="A81" s="9" t="s">
        <v>158</v>
      </c>
      <c r="B81" s="10" t="s">
        <v>159</v>
      </c>
      <c r="C81" s="11">
        <v>92000</v>
      </c>
      <c r="D81" s="12">
        <v>3</v>
      </c>
      <c r="E81" s="19">
        <v>41303</v>
      </c>
      <c r="F81" s="20">
        <v>9.5000000000000001E-2</v>
      </c>
      <c r="G81" s="21">
        <v>2129</v>
      </c>
      <c r="H81" s="22">
        <v>-1E-3</v>
      </c>
      <c r="I81" s="22"/>
      <c r="J81" s="17">
        <f>IF(ISNUMBER(E81/(1+F81)),E81/(1+F81),"")</f>
        <v>37719.634703196345</v>
      </c>
      <c r="K81" s="17">
        <f t="shared" si="8"/>
        <v>35588.503572065216</v>
      </c>
      <c r="L81" s="18">
        <f>IF(ISNUMBER(G81/(1+H81)),G81/(1+H81),"")</f>
        <v>2131.131131131131</v>
      </c>
      <c r="M81" s="17"/>
      <c r="N81" s="17">
        <f>E81-G81</f>
        <v>39174</v>
      </c>
      <c r="O81" s="16" t="str">
        <f>B81</f>
        <v>United Continental Holdings</v>
      </c>
      <c r="P81" s="17">
        <f>E81*(1+RevGrowth)</f>
        <v>43450.756000000001</v>
      </c>
      <c r="Q81" s="17">
        <f>N81-(AverageSalary*C81*HeadcountReduction)/1000000</f>
        <v>38760</v>
      </c>
      <c r="R81" s="17">
        <f t="shared" si="9"/>
        <v>4690.7560000000012</v>
      </c>
      <c r="S81" s="37">
        <f>(P81-E81)/E81</f>
        <v>5.2000000000000032E-2</v>
      </c>
      <c r="T81" s="36">
        <f>(R81-G81)/G81</f>
        <v>1.2032672616251767</v>
      </c>
      <c r="U81" s="31">
        <f t="shared" si="6"/>
        <v>79</v>
      </c>
      <c r="V81" s="38">
        <f t="shared" si="7"/>
        <v>115</v>
      </c>
      <c r="W81" s="39"/>
      <c r="X81" s="39"/>
      <c r="Y81" s="39">
        <f t="shared" si="10"/>
        <v>78</v>
      </c>
      <c r="Z81" s="39">
        <f t="shared" si="11"/>
        <v>102</v>
      </c>
    </row>
    <row r="82" spans="1:26" x14ac:dyDescent="0.2">
      <c r="A82" s="9" t="s">
        <v>160</v>
      </c>
      <c r="B82" s="10" t="s">
        <v>161</v>
      </c>
      <c r="C82" s="11">
        <v>17643</v>
      </c>
      <c r="D82" s="12">
        <v>5</v>
      </c>
      <c r="E82" s="19">
        <v>41052.1</v>
      </c>
      <c r="F82" s="20">
        <v>0.14000000000000001</v>
      </c>
      <c r="G82" s="21">
        <v>1560.5</v>
      </c>
      <c r="H82" s="22">
        <v>0.48699999999999999</v>
      </c>
      <c r="I82" s="22"/>
      <c r="J82" s="17">
        <f>IF(ISNUMBER(E82/(1+F82)),E82/(1+F82),"")</f>
        <v>36010.614035087718</v>
      </c>
      <c r="K82" s="17">
        <f t="shared" si="8"/>
        <v>34961.18565580056</v>
      </c>
      <c r="L82" s="18">
        <f>IF(ISNUMBER(G82/(1+H82)),G82/(1+H82),"")</f>
        <v>1049.4283792871552</v>
      </c>
      <c r="M82" s="17"/>
      <c r="N82" s="17">
        <f>E82-G82</f>
        <v>39491.599999999999</v>
      </c>
      <c r="O82" s="16" t="str">
        <f>B82</f>
        <v>TIAA</v>
      </c>
      <c r="P82" s="17">
        <f>E82*(1+RevGrowth)</f>
        <v>43186.809200000003</v>
      </c>
      <c r="Q82" s="17">
        <f>N82-(AverageSalary*C82*HeadcountReduction)/1000000</f>
        <v>39412.2065</v>
      </c>
      <c r="R82" s="17">
        <f t="shared" si="9"/>
        <v>3774.6027000000031</v>
      </c>
      <c r="S82" s="37">
        <f>(P82-E82)/E82</f>
        <v>5.2000000000000116E-2</v>
      </c>
      <c r="T82" s="36">
        <f>(R82-G82)/G82</f>
        <v>1.4188418455623217</v>
      </c>
      <c r="U82" s="31">
        <f t="shared" si="6"/>
        <v>82</v>
      </c>
      <c r="V82" s="38">
        <f t="shared" si="7"/>
        <v>216</v>
      </c>
      <c r="W82" s="39"/>
      <c r="X82" s="39"/>
      <c r="Y82" s="39">
        <f t="shared" si="10"/>
        <v>79</v>
      </c>
      <c r="Z82" s="39">
        <f t="shared" si="11"/>
        <v>136</v>
      </c>
    </row>
    <row r="83" spans="1:26" x14ac:dyDescent="0.2">
      <c r="A83" s="9" t="s">
        <v>162</v>
      </c>
      <c r="B83" s="10" t="s">
        <v>163</v>
      </c>
      <c r="C83" s="11">
        <v>121000</v>
      </c>
      <c r="D83" s="12" t="s">
        <v>5</v>
      </c>
      <c r="E83" s="19">
        <v>40052</v>
      </c>
      <c r="F83" s="20">
        <v>4.7E-2</v>
      </c>
      <c r="G83" s="21">
        <v>3024</v>
      </c>
      <c r="H83" s="22">
        <v>0.70499999999999996</v>
      </c>
      <c r="I83" s="22"/>
      <c r="J83" s="17">
        <f>IF(ISNUMBER(E83/(1+F83)),E83/(1+F83),"")</f>
        <v>38254.059216809939</v>
      </c>
      <c r="K83" s="17">
        <f t="shared" si="8"/>
        <v>36480.45217868677</v>
      </c>
      <c r="L83" s="18">
        <f>IF(ISNUMBER(G83/(1+H83)),G83/(1+H83),"")</f>
        <v>1773.6070381231671</v>
      </c>
      <c r="M83" s="17"/>
      <c r="N83" s="17">
        <f>E83-G83</f>
        <v>37028</v>
      </c>
      <c r="O83" s="16" t="str">
        <f>B83</f>
        <v>Tyson Foods</v>
      </c>
      <c r="P83" s="17">
        <f>E83*(1+RevGrowth)</f>
        <v>42134.704000000005</v>
      </c>
      <c r="Q83" s="17">
        <f>N83-(AverageSalary*C83*HeadcountReduction)/1000000</f>
        <v>36483.5</v>
      </c>
      <c r="R83" s="17">
        <f t="shared" si="9"/>
        <v>5651.2040000000052</v>
      </c>
      <c r="S83" s="37">
        <f>(P83-E83)/E83</f>
        <v>5.2000000000000129E-2</v>
      </c>
      <c r="T83" s="36">
        <f>(R83-G83)/G83</f>
        <v>0.86878439153439324</v>
      </c>
      <c r="U83" s="31">
        <f t="shared" si="6"/>
        <v>78</v>
      </c>
      <c r="V83" s="38">
        <f t="shared" si="7"/>
        <v>140</v>
      </c>
      <c r="W83" s="39"/>
      <c r="X83" s="39"/>
      <c r="Y83" s="39">
        <f t="shared" si="10"/>
        <v>80</v>
      </c>
      <c r="Z83" s="39">
        <f t="shared" si="11"/>
        <v>87</v>
      </c>
    </row>
    <row r="84" spans="1:26" x14ac:dyDescent="0.2">
      <c r="A84" s="9" t="s">
        <v>164</v>
      </c>
      <c r="B84" s="10" t="s">
        <v>165</v>
      </c>
      <c r="C84" s="11">
        <v>137000</v>
      </c>
      <c r="D84" s="12">
        <v>1</v>
      </c>
      <c r="E84" s="19">
        <v>39831</v>
      </c>
      <c r="F84" s="20">
        <v>5.5999999999999994E-2</v>
      </c>
      <c r="G84" s="21">
        <v>3825</v>
      </c>
      <c r="H84" s="22">
        <v>-0.59</v>
      </c>
      <c r="I84" s="22"/>
      <c r="J84" s="17">
        <f>IF(ISNUMBER(E84/(1+F84)),E84/(1+F84),"")</f>
        <v>37718.75</v>
      </c>
      <c r="K84" s="17">
        <f t="shared" si="8"/>
        <v>28389.481707317074</v>
      </c>
      <c r="L84" s="18">
        <f>IF(ISNUMBER(G84/(1+H84)),G84/(1+H84),"")</f>
        <v>9329.2682926829257</v>
      </c>
      <c r="M84" s="17"/>
      <c r="N84" s="17">
        <f>E84-G84</f>
        <v>36006</v>
      </c>
      <c r="O84" s="16" t="str">
        <f>B84</f>
        <v>Oracle</v>
      </c>
      <c r="P84" s="17">
        <f>E84*(1+RevGrowth)</f>
        <v>41902.212</v>
      </c>
      <c r="Q84" s="17">
        <f>N84-(AverageSalary*C84*HeadcountReduction)/1000000</f>
        <v>35389.5</v>
      </c>
      <c r="R84" s="17">
        <f t="shared" si="9"/>
        <v>6512.7119999999995</v>
      </c>
      <c r="S84" s="37">
        <f>(P84-E84)/E84</f>
        <v>5.1999999999999991E-2</v>
      </c>
      <c r="T84" s="36">
        <f>(R84-G84)/G84</f>
        <v>0.70266980392156853</v>
      </c>
      <c r="U84" s="31">
        <f t="shared" si="6"/>
        <v>80</v>
      </c>
      <c r="V84" s="38">
        <f t="shared" si="7"/>
        <v>23</v>
      </c>
      <c r="W84" s="39"/>
      <c r="X84" s="39"/>
      <c r="Y84" s="39">
        <f t="shared" si="10"/>
        <v>81</v>
      </c>
      <c r="Z84" s="39">
        <f t="shared" si="11"/>
        <v>81</v>
      </c>
    </row>
    <row r="85" spans="1:26" x14ac:dyDescent="0.2">
      <c r="A85" s="9" t="s">
        <v>166</v>
      </c>
      <c r="B85" s="10" t="s">
        <v>167</v>
      </c>
      <c r="C85" s="11">
        <v>45420</v>
      </c>
      <c r="D85" s="12">
        <v>-3</v>
      </c>
      <c r="E85" s="19">
        <v>39815</v>
      </c>
      <c r="F85" s="20">
        <v>3.4000000000000002E-2</v>
      </c>
      <c r="G85" s="21">
        <v>2252</v>
      </c>
      <c r="H85" s="22">
        <v>-0.29399999999999998</v>
      </c>
      <c r="I85" s="22"/>
      <c r="J85" s="17">
        <f>IF(ISNUMBER(E85/(1+F85)),E85/(1+F85),"")</f>
        <v>38505.802707930365</v>
      </c>
      <c r="K85" s="17">
        <f t="shared" si="8"/>
        <v>35316.00100821365</v>
      </c>
      <c r="L85" s="18">
        <f>IF(ISNUMBER(G85/(1+H85)),G85/(1+H85),"")</f>
        <v>3189.8016997167142</v>
      </c>
      <c r="M85" s="17"/>
      <c r="N85" s="17">
        <f>E85-G85</f>
        <v>37563</v>
      </c>
      <c r="O85" s="16" t="str">
        <f>B85</f>
        <v>Allstate</v>
      </c>
      <c r="P85" s="17">
        <f>E85*(1+RevGrowth)</f>
        <v>41885.380000000005</v>
      </c>
      <c r="Q85" s="17">
        <f>N85-(AverageSalary*C85*HeadcountReduction)/1000000</f>
        <v>37358.61</v>
      </c>
      <c r="R85" s="17">
        <f t="shared" si="9"/>
        <v>4526.7700000000041</v>
      </c>
      <c r="S85" s="37">
        <f>(P85-E85)/E85</f>
        <v>5.2000000000000116E-2</v>
      </c>
      <c r="T85" s="36">
        <f>(R85-G85)/G85</f>
        <v>1.0101110124333943</v>
      </c>
      <c r="U85" s="31">
        <f t="shared" si="6"/>
        <v>77</v>
      </c>
      <c r="V85" s="38">
        <f t="shared" si="7"/>
        <v>68</v>
      </c>
      <c r="W85" s="39"/>
      <c r="X85" s="39"/>
      <c r="Y85" s="39">
        <f t="shared" si="10"/>
        <v>82</v>
      </c>
      <c r="Z85" s="39">
        <f t="shared" si="11"/>
        <v>108</v>
      </c>
    </row>
    <row r="86" spans="1:26" x14ac:dyDescent="0.2">
      <c r="A86" s="9" t="s">
        <v>168</v>
      </c>
      <c r="B86" s="10" t="s">
        <v>169</v>
      </c>
      <c r="C86" s="11">
        <v>5000</v>
      </c>
      <c r="D86" s="12">
        <v>8</v>
      </c>
      <c r="E86" s="19">
        <v>39750.300000000003</v>
      </c>
      <c r="F86" s="20">
        <v>0.18</v>
      </c>
      <c r="G86" s="21">
        <v>127.7</v>
      </c>
      <c r="H86" s="22" t="s">
        <v>5</v>
      </c>
      <c r="I86" s="22"/>
      <c r="J86" s="17">
        <f>IF(ISNUMBER(E86/(1+F86)),E86/(1+F86),"")</f>
        <v>33686.694915254244</v>
      </c>
      <c r="K86" s="17" t="str">
        <f t="shared" si="8"/>
        <v/>
      </c>
      <c r="L86" s="18" t="str">
        <f>IF(ISNUMBER(G86/(1+H86)),G86/(1+H86),"")</f>
        <v/>
      </c>
      <c r="M86" s="17"/>
      <c r="N86" s="17">
        <f>E86-G86</f>
        <v>39622.600000000006</v>
      </c>
      <c r="O86" s="16" t="str">
        <f>B86</f>
        <v>World Fuel Services</v>
      </c>
      <c r="P86" s="17">
        <f>E86*(1+RevGrowth)</f>
        <v>41817.315600000002</v>
      </c>
      <c r="Q86" s="17">
        <f>N86-(AverageSalary*C86*HeadcountReduction)/1000000</f>
        <v>39600.100000000006</v>
      </c>
      <c r="R86" s="17">
        <f t="shared" si="9"/>
        <v>2217.2155999999959</v>
      </c>
      <c r="S86" s="37">
        <f>(P86-E86)/E86</f>
        <v>5.1999999999999963E-2</v>
      </c>
      <c r="T86" s="36">
        <f>(R86-G86)/G86</f>
        <v>16.362690681284228</v>
      </c>
      <c r="U86" s="31">
        <f t="shared" si="6"/>
        <v>88</v>
      </c>
      <c r="V86" s="38" t="e">
        <f t="shared" si="7"/>
        <v>#VALUE!</v>
      </c>
      <c r="W86" s="39"/>
      <c r="X86" s="39"/>
      <c r="Y86" s="39">
        <f t="shared" si="10"/>
        <v>83</v>
      </c>
      <c r="Z86" s="39">
        <f t="shared" si="11"/>
        <v>215</v>
      </c>
    </row>
    <row r="87" spans="1:26" x14ac:dyDescent="0.2">
      <c r="A87" s="9" t="s">
        <v>170</v>
      </c>
      <c r="B87" s="10" t="s">
        <v>171</v>
      </c>
      <c r="C87" s="11">
        <v>9844</v>
      </c>
      <c r="D87" s="12">
        <v>9</v>
      </c>
      <c r="E87" s="19">
        <v>39267.199999999997</v>
      </c>
      <c r="F87" s="20">
        <v>0.17199999999999999</v>
      </c>
      <c r="G87" s="21">
        <v>397.9</v>
      </c>
      <c r="H87" s="22">
        <v>-0.224</v>
      </c>
      <c r="I87" s="22"/>
      <c r="J87" s="17">
        <f>IF(ISNUMBER(E87/(1+F87)),E87/(1+F87),"")</f>
        <v>33504.436860068257</v>
      </c>
      <c r="K87" s="17">
        <f t="shared" si="8"/>
        <v>32991.679128109492</v>
      </c>
      <c r="L87" s="18">
        <f>IF(ISNUMBER(G87/(1+H87)),G87/(1+H87),"")</f>
        <v>512.75773195876286</v>
      </c>
      <c r="M87" s="17"/>
      <c r="N87" s="17">
        <f>E87-G87</f>
        <v>38869.299999999996</v>
      </c>
      <c r="O87" s="16" t="str">
        <f>B87</f>
        <v>Massachusetts Mutual Life Insurance</v>
      </c>
      <c r="P87" s="17">
        <f>E87*(1+RevGrowth)</f>
        <v>41309.094400000002</v>
      </c>
      <c r="Q87" s="17">
        <f>N87-(AverageSalary*C87*HeadcountReduction)/1000000</f>
        <v>38825.001999999993</v>
      </c>
      <c r="R87" s="17">
        <f t="shared" si="9"/>
        <v>2484.0924000000086</v>
      </c>
      <c r="S87" s="37">
        <f>(P87-E87)/E87</f>
        <v>5.2000000000000123E-2</v>
      </c>
      <c r="T87" s="36">
        <f>(R87-G87)/G87</f>
        <v>5.2430067856245506</v>
      </c>
      <c r="U87" s="31">
        <f t="shared" si="6"/>
        <v>90</v>
      </c>
      <c r="V87" s="38">
        <f t="shared" si="7"/>
        <v>311</v>
      </c>
      <c r="W87" s="39"/>
      <c r="X87" s="39"/>
      <c r="Y87" s="39">
        <f t="shared" si="10"/>
        <v>84</v>
      </c>
      <c r="Z87" s="39">
        <f t="shared" si="11"/>
        <v>189</v>
      </c>
    </row>
    <row r="88" spans="1:26" x14ac:dyDescent="0.2">
      <c r="A88" s="9" t="s">
        <v>172</v>
      </c>
      <c r="B88" s="10" t="s">
        <v>173</v>
      </c>
      <c r="C88" s="11">
        <v>270000</v>
      </c>
      <c r="D88" s="12" t="s">
        <v>5</v>
      </c>
      <c r="E88" s="19">
        <v>38972.9</v>
      </c>
      <c r="F88" s="20">
        <v>8.6999999999999994E-2</v>
      </c>
      <c r="G88" s="21">
        <v>3059.8</v>
      </c>
      <c r="H88" s="22">
        <v>0.17299999999999999</v>
      </c>
      <c r="I88" s="22"/>
      <c r="J88" s="17">
        <f>IF(ISNUMBER(E88/(1+F88)),E88/(1+F88),"")</f>
        <v>35853.633854645814</v>
      </c>
      <c r="K88" s="17">
        <f t="shared" si="8"/>
        <v>33245.108705455699</v>
      </c>
      <c r="L88" s="18">
        <f>IF(ISNUMBER(G88/(1+H88)),G88/(1+H88),"")</f>
        <v>2608.5251491901108</v>
      </c>
      <c r="M88" s="17"/>
      <c r="N88" s="17">
        <f>E88-G88</f>
        <v>35913.1</v>
      </c>
      <c r="O88" s="16" t="str">
        <f>B88</f>
        <v>TJX</v>
      </c>
      <c r="P88" s="17">
        <f>E88*(1+RevGrowth)</f>
        <v>40999.490800000007</v>
      </c>
      <c r="Q88" s="17">
        <f>N88-(AverageSalary*C88*HeadcountReduction)/1000000</f>
        <v>34698.1</v>
      </c>
      <c r="R88" s="17">
        <f t="shared" si="9"/>
        <v>6301.3908000000083</v>
      </c>
      <c r="S88" s="37">
        <f>(P88-E88)/E88</f>
        <v>5.2000000000000136E-2</v>
      </c>
      <c r="T88" s="36">
        <f>(R88-G88)/G88</f>
        <v>1.0594126413491103</v>
      </c>
      <c r="U88" s="31">
        <f t="shared" si="6"/>
        <v>83</v>
      </c>
      <c r="V88" s="38">
        <f t="shared" si="7"/>
        <v>86</v>
      </c>
      <c r="W88" s="39"/>
      <c r="X88" s="39"/>
      <c r="Y88" s="39">
        <f t="shared" si="10"/>
        <v>85</v>
      </c>
      <c r="Z88" s="39">
        <f t="shared" si="11"/>
        <v>82</v>
      </c>
    </row>
    <row r="89" spans="1:26" x14ac:dyDescent="0.2">
      <c r="A89" s="9" t="s">
        <v>174</v>
      </c>
      <c r="B89" s="10" t="s">
        <v>175</v>
      </c>
      <c r="C89" s="11">
        <v>10800</v>
      </c>
      <c r="D89" s="12">
        <v>9</v>
      </c>
      <c r="E89" s="19">
        <v>38727</v>
      </c>
      <c r="F89" s="20">
        <v>0.18899999999999997</v>
      </c>
      <c r="G89" s="21">
        <v>6257</v>
      </c>
      <c r="H89" s="22" t="s">
        <v>5</v>
      </c>
      <c r="I89" s="22"/>
      <c r="J89" s="17">
        <f>IF(ISNUMBER(E89/(1+F89)),E89/(1+F89),"")</f>
        <v>32571.068124474346</v>
      </c>
      <c r="K89" s="17" t="str">
        <f t="shared" si="8"/>
        <v/>
      </c>
      <c r="L89" s="18" t="str">
        <f>IF(ISNUMBER(G89/(1+H89)),G89/(1+H89),"")</f>
        <v/>
      </c>
      <c r="M89" s="17"/>
      <c r="N89" s="17">
        <f>E89-G89</f>
        <v>32470</v>
      </c>
      <c r="O89" s="16" t="str">
        <f>B89</f>
        <v>ConocoPhillips</v>
      </c>
      <c r="P89" s="17">
        <f>E89*(1+RevGrowth)</f>
        <v>40740.804000000004</v>
      </c>
      <c r="Q89" s="17">
        <f>N89-(AverageSalary*C89*HeadcountReduction)/1000000</f>
        <v>32421.4</v>
      </c>
      <c r="R89" s="17">
        <f t="shared" si="9"/>
        <v>8319.4040000000023</v>
      </c>
      <c r="S89" s="37">
        <f>(P89-E89)/E89</f>
        <v>5.2000000000000095E-2</v>
      </c>
      <c r="T89" s="36">
        <f>(R89-G89)/G89</f>
        <v>0.3296154706728468</v>
      </c>
      <c r="U89" s="31">
        <f t="shared" si="6"/>
        <v>92</v>
      </c>
      <c r="V89" s="38" t="e">
        <f t="shared" si="7"/>
        <v>#VALUE!</v>
      </c>
      <c r="W89" s="39"/>
      <c r="X89" s="39"/>
      <c r="Y89" s="39">
        <f t="shared" si="10"/>
        <v>86</v>
      </c>
      <c r="Z89" s="39">
        <f t="shared" si="11"/>
        <v>61</v>
      </c>
    </row>
    <row r="90" spans="1:26" x14ac:dyDescent="0.2">
      <c r="A90" s="9" t="s">
        <v>176</v>
      </c>
      <c r="B90" s="10" t="s">
        <v>177</v>
      </c>
      <c r="C90" s="11">
        <v>74413</v>
      </c>
      <c r="D90" s="12">
        <v>15</v>
      </c>
      <c r="E90" s="19">
        <v>37357.699999999997</v>
      </c>
      <c r="F90" s="20">
        <v>0.25600000000000001</v>
      </c>
      <c r="G90" s="21">
        <v>2368.4</v>
      </c>
      <c r="H90" s="22">
        <v>9.7000000000000003E-2</v>
      </c>
      <c r="I90" s="22"/>
      <c r="J90" s="17">
        <f>IF(ISNUMBER(E90/(1+F90)),E90/(1+F90),"")</f>
        <v>29743.391719745221</v>
      </c>
      <c r="K90" s="17">
        <f t="shared" si="8"/>
        <v>27584.412686016869</v>
      </c>
      <c r="L90" s="18">
        <f>IF(ISNUMBER(G90/(1+H90)),G90/(1+H90),"")</f>
        <v>2158.9790337283503</v>
      </c>
      <c r="M90" s="17"/>
      <c r="N90" s="17">
        <f>E90-G90</f>
        <v>34989.299999999996</v>
      </c>
      <c r="O90" s="16" t="str">
        <f>B90</f>
        <v>Deere</v>
      </c>
      <c r="P90" s="17">
        <f>E90*(1+RevGrowth)</f>
        <v>39300.3004</v>
      </c>
      <c r="Q90" s="17">
        <f>N90-(AverageSalary*C90*HeadcountReduction)/1000000</f>
        <v>34654.441499999994</v>
      </c>
      <c r="R90" s="17">
        <f t="shared" si="9"/>
        <v>4645.8589000000065</v>
      </c>
      <c r="S90" s="37">
        <f>(P90-E90)/E90</f>
        <v>5.2000000000000081E-2</v>
      </c>
      <c r="T90" s="36">
        <f>(R90-G90)/G90</f>
        <v>0.96160230535382807</v>
      </c>
      <c r="U90" s="31">
        <f t="shared" si="6"/>
        <v>98</v>
      </c>
      <c r="V90" s="38">
        <f t="shared" si="7"/>
        <v>113</v>
      </c>
      <c r="W90" s="39"/>
      <c r="X90" s="39"/>
      <c r="Y90" s="39">
        <f t="shared" si="10"/>
        <v>87</v>
      </c>
      <c r="Z90" s="39">
        <f t="shared" si="11"/>
        <v>104</v>
      </c>
    </row>
    <row r="91" spans="1:26" x14ac:dyDescent="0.2">
      <c r="A91" s="9" t="s">
        <v>178</v>
      </c>
      <c r="B91" s="10" t="s">
        <v>179</v>
      </c>
      <c r="C91" s="11">
        <v>14000</v>
      </c>
      <c r="D91" s="12">
        <v>-5</v>
      </c>
      <c r="E91" s="19">
        <v>37239</v>
      </c>
      <c r="F91" s="20">
        <v>1.3000000000000001E-2</v>
      </c>
      <c r="G91" s="21">
        <v>340.6</v>
      </c>
      <c r="H91" s="22">
        <v>1.92</v>
      </c>
      <c r="I91" s="22"/>
      <c r="J91" s="17">
        <f>IF(ISNUMBER(E91/(1+F91)),E91/(1+F91),"")</f>
        <v>36761.105626850942</v>
      </c>
      <c r="K91" s="17">
        <f t="shared" si="8"/>
        <v>36644.461791234506</v>
      </c>
      <c r="L91" s="18">
        <f>IF(ISNUMBER(G91/(1+H91)),G91/(1+H91),"")</f>
        <v>116.64383561643837</v>
      </c>
      <c r="M91" s="17"/>
      <c r="N91" s="17">
        <f>E91-G91</f>
        <v>36898.400000000001</v>
      </c>
      <c r="O91" s="16" t="str">
        <f>B91</f>
        <v>Tech Data</v>
      </c>
      <c r="P91" s="17">
        <f>E91*(1+RevGrowth)</f>
        <v>39175.428</v>
      </c>
      <c r="Q91" s="17">
        <f>N91-(AverageSalary*C91*HeadcountReduction)/1000000</f>
        <v>36835.4</v>
      </c>
      <c r="R91" s="17">
        <f t="shared" si="9"/>
        <v>2340.0279999999984</v>
      </c>
      <c r="S91" s="37">
        <f>(P91-E91)/E91</f>
        <v>5.1999999999999998E-2</v>
      </c>
      <c r="T91" s="36">
        <f>(R91-G91)/G91</f>
        <v>5.87031121550205</v>
      </c>
      <c r="U91" s="31">
        <f t="shared" si="6"/>
        <v>81</v>
      </c>
      <c r="V91" s="38">
        <f t="shared" si="7"/>
        <v>416</v>
      </c>
      <c r="W91" s="39"/>
      <c r="X91" s="39"/>
      <c r="Y91" s="39">
        <f t="shared" si="10"/>
        <v>88</v>
      </c>
      <c r="Z91" s="39">
        <f t="shared" si="11"/>
        <v>203</v>
      </c>
    </row>
    <row r="92" spans="1:26" x14ac:dyDescent="0.2">
      <c r="A92" s="9" t="s">
        <v>180</v>
      </c>
      <c r="B92" s="10" t="s">
        <v>181</v>
      </c>
      <c r="C92" s="11">
        <v>7000</v>
      </c>
      <c r="D92" s="12">
        <v>16</v>
      </c>
      <c r="E92" s="19">
        <v>36534.199999999997</v>
      </c>
      <c r="F92" s="20">
        <v>0.249</v>
      </c>
      <c r="G92" s="21">
        <v>4172.3999999999996</v>
      </c>
      <c r="H92" s="22">
        <v>0.49099999999999999</v>
      </c>
      <c r="I92" s="22"/>
      <c r="J92" s="17">
        <f>IF(ISNUMBER(E92/(1+F92)),E92/(1+F92),"")</f>
        <v>29250.760608486784</v>
      </c>
      <c r="K92" s="17">
        <f t="shared" si="8"/>
        <v>26452.370266434471</v>
      </c>
      <c r="L92" s="18">
        <f>IF(ISNUMBER(G92/(1+H92)),G92/(1+H92),"")</f>
        <v>2798.3903420523134</v>
      </c>
      <c r="M92" s="17"/>
      <c r="N92" s="17">
        <f>E92-G92</f>
        <v>32361.799999999996</v>
      </c>
      <c r="O92" s="16" t="str">
        <f>B92</f>
        <v>Enterprise Products Partners</v>
      </c>
      <c r="P92" s="17">
        <f>E92*(1+RevGrowth)</f>
        <v>38433.9784</v>
      </c>
      <c r="Q92" s="17">
        <f>N92-(AverageSalary*C92*HeadcountReduction)/1000000</f>
        <v>32330.299999999996</v>
      </c>
      <c r="R92" s="17">
        <f t="shared" si="9"/>
        <v>6103.6784000000043</v>
      </c>
      <c r="S92" s="37">
        <f>(P92-E92)/E92</f>
        <v>5.2000000000000081E-2</v>
      </c>
      <c r="T92" s="36">
        <f>(R92-G92)/G92</f>
        <v>0.46286990700795821</v>
      </c>
      <c r="U92" s="31">
        <f t="shared" si="6"/>
        <v>101</v>
      </c>
      <c r="V92" s="38">
        <f t="shared" si="7"/>
        <v>82</v>
      </c>
      <c r="W92" s="39"/>
      <c r="X92" s="39"/>
      <c r="Y92" s="39">
        <f t="shared" si="10"/>
        <v>89</v>
      </c>
      <c r="Z92" s="39">
        <f t="shared" si="11"/>
        <v>85</v>
      </c>
    </row>
    <row r="93" spans="1:26" x14ac:dyDescent="0.2">
      <c r="A93" s="9" t="s">
        <v>182</v>
      </c>
      <c r="B93" s="10" t="s">
        <v>183</v>
      </c>
      <c r="C93" s="11">
        <v>73100</v>
      </c>
      <c r="D93" s="12">
        <v>-1</v>
      </c>
      <c r="E93" s="19">
        <v>36397</v>
      </c>
      <c r="F93" s="20">
        <v>0.06</v>
      </c>
      <c r="G93" s="21">
        <v>1933</v>
      </c>
      <c r="H93" s="22">
        <v>-0.54400000000000004</v>
      </c>
      <c r="I93" s="22"/>
      <c r="J93" s="17">
        <f>IF(ISNUMBER(E93/(1+F93)),E93/(1+F93),"")</f>
        <v>34336.792452830188</v>
      </c>
      <c r="K93" s="17">
        <f t="shared" si="8"/>
        <v>30097.757365110891</v>
      </c>
      <c r="L93" s="18">
        <f>IF(ISNUMBER(G93/(1+H93)),G93/(1+H93),"")</f>
        <v>4239.0350877192986</v>
      </c>
      <c r="M93" s="17"/>
      <c r="N93" s="17">
        <f>E93-G93</f>
        <v>34464</v>
      </c>
      <c r="O93" s="16" t="str">
        <f>B93</f>
        <v>Nike</v>
      </c>
      <c r="P93" s="17">
        <f>E93*(1+RevGrowth)</f>
        <v>38289.644</v>
      </c>
      <c r="Q93" s="17">
        <f>N93-(AverageSalary*C93*HeadcountReduction)/1000000</f>
        <v>34135.050000000003</v>
      </c>
      <c r="R93" s="17">
        <f t="shared" si="9"/>
        <v>4154.5939999999973</v>
      </c>
      <c r="S93" s="37">
        <f>(P93-E93)/E93</f>
        <v>5.2000000000000005E-2</v>
      </c>
      <c r="T93" s="36">
        <f>(R93-G93)/G93</f>
        <v>1.1492984997413334</v>
      </c>
      <c r="U93" s="31">
        <f t="shared" si="6"/>
        <v>87</v>
      </c>
      <c r="V93" s="38">
        <f t="shared" si="7"/>
        <v>54</v>
      </c>
      <c r="W93" s="39"/>
      <c r="X93" s="39"/>
      <c r="Y93" s="39">
        <f t="shared" si="10"/>
        <v>90</v>
      </c>
      <c r="Z93" s="39">
        <f t="shared" si="11"/>
        <v>122</v>
      </c>
    </row>
    <row r="94" spans="1:26" x14ac:dyDescent="0.2">
      <c r="A94" s="9" t="s">
        <v>184</v>
      </c>
      <c r="B94" s="10" t="s">
        <v>185</v>
      </c>
      <c r="C94" s="11">
        <v>202000</v>
      </c>
      <c r="D94" s="12">
        <v>-3</v>
      </c>
      <c r="E94" s="19">
        <v>36395.699999999997</v>
      </c>
      <c r="F94" s="20">
        <v>4.4999999999999998E-2</v>
      </c>
      <c r="G94" s="21">
        <v>2381.1999999999998</v>
      </c>
      <c r="H94" s="22">
        <v>3.9E-2</v>
      </c>
      <c r="I94" s="22"/>
      <c r="J94" s="17">
        <f>IF(ISNUMBER(E94/(1+F94)),E94/(1+F94),"")</f>
        <v>34828.42105263158</v>
      </c>
      <c r="K94" s="17">
        <f t="shared" si="8"/>
        <v>32536.601995846209</v>
      </c>
      <c r="L94" s="18">
        <f>IF(ISNUMBER(G94/(1+H94)),G94/(1+H94),"")</f>
        <v>2291.8190567853703</v>
      </c>
      <c r="M94" s="17"/>
      <c r="N94" s="17">
        <f>E94-G94</f>
        <v>34014.5</v>
      </c>
      <c r="O94" s="16" t="str">
        <f>B94</f>
        <v>Publix Super Markets</v>
      </c>
      <c r="P94" s="17">
        <f>E94*(1+RevGrowth)</f>
        <v>38288.276399999995</v>
      </c>
      <c r="Q94" s="17">
        <f>N94-(AverageSalary*C94*HeadcountReduction)/1000000</f>
        <v>33105.5</v>
      </c>
      <c r="R94" s="17">
        <f t="shared" si="9"/>
        <v>5182.7763999999952</v>
      </c>
      <c r="S94" s="37">
        <f>(P94-E94)/E94</f>
        <v>5.1999999999999949E-2</v>
      </c>
      <c r="T94" s="36">
        <f>(R94-G94)/G94</f>
        <v>1.1765397278682999</v>
      </c>
      <c r="U94" s="31">
        <f t="shared" si="6"/>
        <v>86</v>
      </c>
      <c r="V94" s="38">
        <f t="shared" si="7"/>
        <v>103</v>
      </c>
      <c r="W94" s="39"/>
      <c r="X94" s="39"/>
      <c r="Y94" s="39">
        <f t="shared" si="10"/>
        <v>91</v>
      </c>
      <c r="Z94" s="39">
        <f t="shared" si="11"/>
        <v>91</v>
      </c>
    </row>
    <row r="95" spans="1:26" x14ac:dyDescent="0.2">
      <c r="A95" s="9" t="s">
        <v>186</v>
      </c>
      <c r="B95" s="10" t="s">
        <v>187</v>
      </c>
      <c r="C95" s="11">
        <v>105600</v>
      </c>
      <c r="D95" s="12">
        <v>7</v>
      </c>
      <c r="E95" s="19">
        <v>36193</v>
      </c>
      <c r="F95" s="20">
        <v>0.16899999999999998</v>
      </c>
      <c r="G95" s="21">
        <v>3345</v>
      </c>
      <c r="H95" s="22">
        <v>0.14899999999999999</v>
      </c>
      <c r="I95" s="22"/>
      <c r="J95" s="17">
        <f>IF(ISNUMBER(E95/(1+F95)),E95/(1+F95),"")</f>
        <v>30960.650128314799</v>
      </c>
      <c r="K95" s="17">
        <f t="shared" si="8"/>
        <v>28049.4229742678</v>
      </c>
      <c r="L95" s="18">
        <f>IF(ISNUMBER(G95/(1+H95)),G95/(1+H95),"")</f>
        <v>2911.2271540469974</v>
      </c>
      <c r="M95" s="17"/>
      <c r="N95" s="17">
        <f>E95-G95</f>
        <v>32848</v>
      </c>
      <c r="O95" s="16" t="str">
        <f>B95</f>
        <v>General Dynamics</v>
      </c>
      <c r="P95" s="17">
        <f>E95*(1+RevGrowth)</f>
        <v>38075.036</v>
      </c>
      <c r="Q95" s="17">
        <f>N95-(AverageSalary*C95*HeadcountReduction)/1000000</f>
        <v>32372.799999999999</v>
      </c>
      <c r="R95" s="17">
        <f t="shared" si="9"/>
        <v>5702.2360000000008</v>
      </c>
      <c r="S95" s="37">
        <f>(P95-E95)/E95</f>
        <v>5.2000000000000005E-2</v>
      </c>
      <c r="T95" s="36">
        <f>(R95-G95)/G95</f>
        <v>0.70470433482810191</v>
      </c>
      <c r="U95" s="31">
        <f t="shared" si="6"/>
        <v>95</v>
      </c>
      <c r="V95" s="38">
        <f t="shared" si="7"/>
        <v>79</v>
      </c>
      <c r="W95" s="39"/>
      <c r="X95" s="39"/>
      <c r="Y95" s="39">
        <f t="shared" si="10"/>
        <v>92</v>
      </c>
      <c r="Z95" s="39">
        <f t="shared" si="11"/>
        <v>86</v>
      </c>
    </row>
    <row r="96" spans="1:26" x14ac:dyDescent="0.2">
      <c r="A96" s="9" t="s">
        <v>188</v>
      </c>
      <c r="B96" s="10" t="s">
        <v>189</v>
      </c>
      <c r="C96" s="11">
        <v>33383</v>
      </c>
      <c r="D96" s="12">
        <v>-1</v>
      </c>
      <c r="E96" s="19">
        <v>35985</v>
      </c>
      <c r="F96" s="20">
        <v>7.2999999999999995E-2</v>
      </c>
      <c r="G96" s="21">
        <v>2010</v>
      </c>
      <c r="H96" s="22">
        <v>-0.46700000000000003</v>
      </c>
      <c r="I96" s="22"/>
      <c r="J96" s="17">
        <f>IF(ISNUMBER(E96/(1+F96)),E96/(1+F96),"")</f>
        <v>33536.812674743713</v>
      </c>
      <c r="K96" s="17">
        <f t="shared" si="8"/>
        <v>29765.705732905062</v>
      </c>
      <c r="L96" s="18">
        <f>IF(ISNUMBER(G96/(1+H96)),G96/(1+H96),"")</f>
        <v>3771.1069418386496</v>
      </c>
      <c r="M96" s="17"/>
      <c r="N96" s="17">
        <f>E96-G96</f>
        <v>33975</v>
      </c>
      <c r="O96" s="16" t="str">
        <f>B96</f>
        <v>Exelon</v>
      </c>
      <c r="P96" s="17">
        <f>E96*(1+RevGrowth)</f>
        <v>37856.22</v>
      </c>
      <c r="Q96" s="17">
        <f>N96-(AverageSalary*C96*HeadcountReduction)/1000000</f>
        <v>33824.7765</v>
      </c>
      <c r="R96" s="17">
        <f t="shared" si="9"/>
        <v>4031.4435000000012</v>
      </c>
      <c r="S96" s="37">
        <f>(P96-E96)/E96</f>
        <v>5.2000000000000032E-2</v>
      </c>
      <c r="T96" s="36">
        <f>(R96-G96)/G96</f>
        <v>1.0056932835820902</v>
      </c>
      <c r="U96" s="31">
        <f t="shared" si="6"/>
        <v>89</v>
      </c>
      <c r="V96" s="38">
        <f t="shared" si="7"/>
        <v>61</v>
      </c>
      <c r="W96" s="39"/>
      <c r="X96" s="39"/>
      <c r="Y96" s="39">
        <f t="shared" si="10"/>
        <v>93</v>
      </c>
      <c r="Z96" s="39">
        <f t="shared" si="11"/>
        <v>128</v>
      </c>
    </row>
    <row r="97" spans="1:26" x14ac:dyDescent="0.2">
      <c r="A97" s="9" t="s">
        <v>190</v>
      </c>
      <c r="B97" s="10" t="s">
        <v>191</v>
      </c>
      <c r="C97" s="11">
        <v>4900</v>
      </c>
      <c r="D97" s="12">
        <v>21</v>
      </c>
      <c r="E97" s="19">
        <v>34055</v>
      </c>
      <c r="F97" s="20">
        <v>0.29899999999999999</v>
      </c>
      <c r="G97" s="21">
        <v>334</v>
      </c>
      <c r="H97" s="22" t="s">
        <v>5</v>
      </c>
      <c r="I97" s="22"/>
      <c r="J97" s="17">
        <f>IF(ISNUMBER(E97/(1+F97)),E97/(1+F97),"")</f>
        <v>26216.320246343341</v>
      </c>
      <c r="K97" s="17" t="str">
        <f t="shared" si="8"/>
        <v/>
      </c>
      <c r="L97" s="18" t="str">
        <f>IF(ISNUMBER(G97/(1+H97)),G97/(1+H97),"")</f>
        <v/>
      </c>
      <c r="M97" s="17"/>
      <c r="N97" s="17">
        <f>E97-G97</f>
        <v>33721</v>
      </c>
      <c r="O97" s="16" t="str">
        <f>B97</f>
        <v>Plains GP Holdings</v>
      </c>
      <c r="P97" s="17">
        <f>E97*(1+RevGrowth)</f>
        <v>35825.86</v>
      </c>
      <c r="Q97" s="17">
        <f>N97-(AverageSalary*C97*HeadcountReduction)/1000000</f>
        <v>33698.949999999997</v>
      </c>
      <c r="R97" s="17">
        <f t="shared" si="9"/>
        <v>2126.9100000000035</v>
      </c>
      <c r="S97" s="37">
        <f>(P97-E97)/E97</f>
        <v>5.2000000000000018E-2</v>
      </c>
      <c r="T97" s="36">
        <f>(R97-G97)/G97</f>
        <v>5.3679940119760587</v>
      </c>
      <c r="U97" s="31">
        <f t="shared" si="6"/>
        <v>111</v>
      </c>
      <c r="V97" s="38" t="e">
        <f t="shared" si="7"/>
        <v>#VALUE!</v>
      </c>
      <c r="W97" s="39"/>
      <c r="X97" s="39"/>
      <c r="Y97" s="39">
        <f t="shared" si="10"/>
        <v>94</v>
      </c>
      <c r="Z97" s="39">
        <f t="shared" si="11"/>
        <v>220</v>
      </c>
    </row>
    <row r="98" spans="1:26" x14ac:dyDescent="0.2">
      <c r="A98" s="9" t="s">
        <v>192</v>
      </c>
      <c r="B98" s="10" t="s">
        <v>193</v>
      </c>
      <c r="C98" s="11">
        <v>93516</v>
      </c>
      <c r="D98" s="12">
        <v>2</v>
      </c>
      <c r="E98" s="19">
        <v>32765</v>
      </c>
      <c r="F98" s="20">
        <v>3.5000000000000003E-2</v>
      </c>
      <c r="G98" s="21">
        <v>5349</v>
      </c>
      <c r="H98" s="22">
        <v>0.10100000000000001</v>
      </c>
      <c r="I98" s="22"/>
      <c r="J98" s="17">
        <f>IF(ISNUMBER(E98/(1+F98)),E98/(1+F98),"")</f>
        <v>31657.004830917878</v>
      </c>
      <c r="K98" s="17">
        <f t="shared" si="8"/>
        <v>26798.69420421488</v>
      </c>
      <c r="L98" s="18">
        <f>IF(ISNUMBER(G98/(1+H98)),G98/(1+H98),"")</f>
        <v>4858.3106267029971</v>
      </c>
      <c r="M98" s="17"/>
      <c r="N98" s="17">
        <f>E98-G98</f>
        <v>27416</v>
      </c>
      <c r="O98" s="16" t="str">
        <f>B98</f>
        <v>3M</v>
      </c>
      <c r="P98" s="17">
        <f>E98*(1+RevGrowth)</f>
        <v>34468.78</v>
      </c>
      <c r="Q98" s="17">
        <f>N98-(AverageSalary*C98*HeadcountReduction)/1000000</f>
        <v>26995.178</v>
      </c>
      <c r="R98" s="17">
        <f t="shared" si="9"/>
        <v>7473.601999999999</v>
      </c>
      <c r="S98" s="37">
        <f>(P98-E98)/E98</f>
        <v>5.1999999999999963E-2</v>
      </c>
      <c r="T98" s="36">
        <f>(R98-G98)/G98</f>
        <v>0.39719611142269562</v>
      </c>
      <c r="U98" s="31">
        <f t="shared" si="6"/>
        <v>94</v>
      </c>
      <c r="V98" s="38">
        <f t="shared" si="7"/>
        <v>48</v>
      </c>
      <c r="W98" s="39"/>
      <c r="X98" s="39"/>
      <c r="Y98" s="39">
        <f t="shared" si="10"/>
        <v>95</v>
      </c>
      <c r="Z98" s="39">
        <f t="shared" si="11"/>
        <v>71</v>
      </c>
    </row>
    <row r="99" spans="1:26" x14ac:dyDescent="0.2">
      <c r="A99" s="9" t="s">
        <v>194</v>
      </c>
      <c r="B99" s="10" t="s">
        <v>195</v>
      </c>
      <c r="C99" s="11">
        <v>30000</v>
      </c>
      <c r="D99" s="12">
        <v>14</v>
      </c>
      <c r="E99" s="19">
        <v>32753</v>
      </c>
      <c r="F99" s="20">
        <v>0.161</v>
      </c>
      <c r="G99" s="21">
        <v>5687</v>
      </c>
      <c r="H99" s="22">
        <v>7.0999999999999994E-2</v>
      </c>
      <c r="I99" s="22"/>
      <c r="J99" s="17">
        <f>IF(ISNUMBER(E99/(1+F99)),E99/(1+F99),"")</f>
        <v>28211.024978466838</v>
      </c>
      <c r="K99" s="17">
        <f t="shared" si="8"/>
        <v>22901.034315534998</v>
      </c>
      <c r="L99" s="18">
        <f>IF(ISNUMBER(G99/(1+H99)),G99/(1+H99),"")</f>
        <v>5309.9906629318393</v>
      </c>
      <c r="M99" s="17"/>
      <c r="N99" s="17">
        <f>E99-G99</f>
        <v>27066</v>
      </c>
      <c r="O99" s="16" t="str">
        <f>B99</f>
        <v>AbbVie</v>
      </c>
      <c r="P99" s="17">
        <f>E99*(1+RevGrowth)</f>
        <v>34456.156000000003</v>
      </c>
      <c r="Q99" s="17">
        <f>N99-(AverageSalary*C99*HeadcountReduction)/1000000</f>
        <v>26931</v>
      </c>
      <c r="R99" s="17">
        <f t="shared" si="9"/>
        <v>7525.1560000000027</v>
      </c>
      <c r="S99" s="37">
        <f>(P99-E99)/E99</f>
        <v>5.2000000000000081E-2</v>
      </c>
      <c r="T99" s="36">
        <f>(R99-G99)/G99</f>
        <v>0.3232206787409887</v>
      </c>
      <c r="U99" s="31">
        <f t="shared" si="6"/>
        <v>106</v>
      </c>
      <c r="V99" s="38">
        <f t="shared" si="7"/>
        <v>41</v>
      </c>
      <c r="W99" s="39"/>
      <c r="X99" s="39"/>
      <c r="Y99" s="39">
        <f t="shared" si="10"/>
        <v>96</v>
      </c>
      <c r="Z99" s="39">
        <f t="shared" si="11"/>
        <v>70</v>
      </c>
    </row>
    <row r="100" spans="1:26" x14ac:dyDescent="0.2">
      <c r="A100" s="9" t="s">
        <v>196</v>
      </c>
      <c r="B100" s="10" t="s">
        <v>197</v>
      </c>
      <c r="C100" s="11">
        <v>10495</v>
      </c>
      <c r="D100" s="12">
        <v>-1</v>
      </c>
      <c r="E100" s="19">
        <v>32683.3</v>
      </c>
      <c r="F100" s="20">
        <v>0.02</v>
      </c>
      <c r="G100" s="21">
        <v>775.9</v>
      </c>
      <c r="H100" s="22">
        <v>9.8379999999999992</v>
      </c>
      <c r="I100" s="22"/>
      <c r="J100" s="17">
        <f>IF(ISNUMBER(E100/(1+F100)),E100/(1+F100),"")</f>
        <v>32042.450980392157</v>
      </c>
      <c r="K100" s="17">
        <f t="shared" si="8"/>
        <v>31970.860281001125</v>
      </c>
      <c r="L100" s="18">
        <f>IF(ISNUMBER(G100/(1+H100)),G100/(1+H100),"")</f>
        <v>71.590699391031563</v>
      </c>
      <c r="M100" s="17"/>
      <c r="N100" s="17">
        <f>E100-G100</f>
        <v>31907.399999999998</v>
      </c>
      <c r="O100" s="16" t="str">
        <f>B100</f>
        <v>CHS</v>
      </c>
      <c r="P100" s="17">
        <f>E100*(1+RevGrowth)</f>
        <v>34382.831599999998</v>
      </c>
      <c r="Q100" s="17">
        <f>N100-(AverageSalary*C100*HeadcountReduction)/1000000</f>
        <v>31860.172499999997</v>
      </c>
      <c r="R100" s="17">
        <f t="shared" si="9"/>
        <v>2522.6591000000008</v>
      </c>
      <c r="S100" s="37">
        <f>(P100-E100)/E100</f>
        <v>5.1999999999999956E-2</v>
      </c>
      <c r="T100" s="36">
        <f>(R100-G100)/G100</f>
        <v>2.2512683335481385</v>
      </c>
      <c r="U100" s="31">
        <f t="shared" si="6"/>
        <v>93</v>
      </c>
      <c r="V100" s="38">
        <f t="shared" si="7"/>
        <v>428</v>
      </c>
      <c r="W100" s="39"/>
      <c r="X100" s="39"/>
      <c r="Y100" s="39">
        <f t="shared" si="10"/>
        <v>97</v>
      </c>
      <c r="Z100" s="39">
        <f t="shared" si="11"/>
        <v>188</v>
      </c>
    </row>
    <row r="101" spans="1:26" x14ac:dyDescent="0.2">
      <c r="A101" s="9" t="s">
        <v>198</v>
      </c>
      <c r="B101" s="10" t="s">
        <v>199</v>
      </c>
      <c r="C101" s="11">
        <v>47600</v>
      </c>
      <c r="D101" s="12">
        <v>3</v>
      </c>
      <c r="E101" s="19">
        <v>32377</v>
      </c>
      <c r="F101" s="20">
        <v>7.9000000000000001E-2</v>
      </c>
      <c r="G101" s="21">
        <v>6015</v>
      </c>
      <c r="H101" s="22">
        <v>2.0350000000000001</v>
      </c>
      <c r="I101" s="22"/>
      <c r="J101" s="17">
        <f>IF(ISNUMBER(E101/(1+F101)),E101/(1+F101),"")</f>
        <v>30006.487488415201</v>
      </c>
      <c r="K101" s="17">
        <f t="shared" si="8"/>
        <v>28024.609399453093</v>
      </c>
      <c r="L101" s="18">
        <f>IF(ISNUMBER(G101/(1+H101)),G101/(1+H101),"")</f>
        <v>1981.8780889621087</v>
      </c>
      <c r="M101" s="17"/>
      <c r="N101" s="17">
        <f>E101-G101</f>
        <v>26362</v>
      </c>
      <c r="O101" s="16" t="str">
        <f>B101</f>
        <v>Capital One Financial</v>
      </c>
      <c r="P101" s="17">
        <f>E101*(1+RevGrowth)</f>
        <v>34060.603999999999</v>
      </c>
      <c r="Q101" s="17">
        <f>N101-(AverageSalary*C101*HeadcountReduction)/1000000</f>
        <v>26147.8</v>
      </c>
      <c r="R101" s="17">
        <f t="shared" si="9"/>
        <v>7912.8040000000001</v>
      </c>
      <c r="S101" s="37">
        <f>(P101-E101)/E101</f>
        <v>5.1999999999999977E-2</v>
      </c>
      <c r="T101" s="36">
        <f>(R101-G101)/G101</f>
        <v>0.31551188694929344</v>
      </c>
      <c r="U101" s="31">
        <f t="shared" si="6"/>
        <v>97</v>
      </c>
      <c r="V101" s="38">
        <f t="shared" si="7"/>
        <v>124</v>
      </c>
      <c r="W101" s="39"/>
      <c r="X101" s="39"/>
      <c r="Y101" s="39">
        <f t="shared" si="10"/>
        <v>98</v>
      </c>
      <c r="Z101" s="39">
        <f t="shared" si="11"/>
        <v>66</v>
      </c>
    </row>
    <row r="102" spans="1:26" x14ac:dyDescent="0.2">
      <c r="A102" s="9" t="s">
        <v>200</v>
      </c>
      <c r="B102" s="10" t="s">
        <v>201</v>
      </c>
      <c r="C102" s="11">
        <v>37346</v>
      </c>
      <c r="D102" s="12">
        <v>13</v>
      </c>
      <c r="E102" s="19">
        <v>31979</v>
      </c>
      <c r="F102" s="20">
        <v>0.192</v>
      </c>
      <c r="G102" s="21">
        <v>2615.3000000000002</v>
      </c>
      <c r="H102" s="22">
        <v>0.64300000000000002</v>
      </c>
      <c r="I102" s="22"/>
      <c r="J102" s="17">
        <f>IF(ISNUMBER(E102/(1+F102)),E102/(1+F102),"")</f>
        <v>26828.020134228191</v>
      </c>
      <c r="K102" s="17">
        <f t="shared" si="8"/>
        <v>25236.236811038903</v>
      </c>
      <c r="L102" s="18">
        <f>IF(ISNUMBER(G102/(1+H102)),G102/(1+H102),"")</f>
        <v>1591.783323189288</v>
      </c>
      <c r="M102" s="17"/>
      <c r="N102" s="17">
        <f>E102-G102</f>
        <v>29363.7</v>
      </c>
      <c r="O102" s="16" t="str">
        <f>B102</f>
        <v>Progressive</v>
      </c>
      <c r="P102" s="17">
        <f>E102*(1+RevGrowth)</f>
        <v>33641.908000000003</v>
      </c>
      <c r="Q102" s="17">
        <f>N102-(AverageSalary*C102*HeadcountReduction)/1000000</f>
        <v>29195.643</v>
      </c>
      <c r="R102" s="17">
        <f t="shared" si="9"/>
        <v>4446.2650000000031</v>
      </c>
      <c r="S102" s="37">
        <f>(P102-E102)/E102</f>
        <v>5.2000000000000095E-2</v>
      </c>
      <c r="T102" s="36">
        <f>(R102-G102)/G102</f>
        <v>0.70009750315451491</v>
      </c>
      <c r="U102" s="31">
        <f t="shared" si="6"/>
        <v>108</v>
      </c>
      <c r="V102" s="38">
        <f t="shared" si="7"/>
        <v>155</v>
      </c>
      <c r="W102" s="39"/>
      <c r="X102" s="39"/>
      <c r="Y102" s="39">
        <f t="shared" si="10"/>
        <v>99</v>
      </c>
      <c r="Z102" s="39">
        <f t="shared" si="11"/>
        <v>110</v>
      </c>
    </row>
    <row r="103" spans="1:26" x14ac:dyDescent="0.2">
      <c r="A103" s="9" t="s">
        <v>202</v>
      </c>
      <c r="B103" s="10" t="s">
        <v>203</v>
      </c>
      <c r="C103" s="11">
        <v>62600</v>
      </c>
      <c r="D103" s="12">
        <v>-13</v>
      </c>
      <c r="E103" s="19">
        <v>31856</v>
      </c>
      <c r="F103" s="20">
        <v>-0.1</v>
      </c>
      <c r="G103" s="21">
        <v>6434</v>
      </c>
      <c r="H103" s="22">
        <v>4.1550000000000002</v>
      </c>
      <c r="I103" s="22"/>
      <c r="J103" s="17">
        <f>IF(ISNUMBER(E103/(1+F103)),E103/(1+F103),"")</f>
        <v>35395.555555555555</v>
      </c>
      <c r="K103" s="17">
        <f t="shared" si="8"/>
        <v>34147.44692315982</v>
      </c>
      <c r="L103" s="18">
        <f>IF(ISNUMBER(G103/(1+H103)),G103/(1+H103),"")</f>
        <v>1248.1086323957322</v>
      </c>
      <c r="M103" s="17"/>
      <c r="N103" s="17">
        <f>E103-G103</f>
        <v>25422</v>
      </c>
      <c r="O103" s="16" t="str">
        <f>B103</f>
        <v>Coca-Cola</v>
      </c>
      <c r="P103" s="17">
        <f>E103*(1+RevGrowth)</f>
        <v>33512.512000000002</v>
      </c>
      <c r="Q103" s="17">
        <f>N103-(AverageSalary*C103*HeadcountReduction)/1000000</f>
        <v>25140.3</v>
      </c>
      <c r="R103" s="17">
        <f t="shared" si="9"/>
        <v>8372.2120000000032</v>
      </c>
      <c r="S103" s="37">
        <f>(P103-E103)/E103</f>
        <v>5.2000000000000074E-2</v>
      </c>
      <c r="T103" s="36">
        <f>(R103-G103)/G103</f>
        <v>0.30124525955859544</v>
      </c>
      <c r="U103" s="31">
        <f t="shared" si="6"/>
        <v>85</v>
      </c>
      <c r="V103" s="38">
        <f t="shared" si="7"/>
        <v>199</v>
      </c>
      <c r="W103" s="39"/>
      <c r="X103" s="39"/>
      <c r="Y103" s="39">
        <f t="shared" si="10"/>
        <v>100</v>
      </c>
      <c r="Z103" s="39">
        <f t="shared" si="11"/>
        <v>60</v>
      </c>
    </row>
    <row r="104" spans="1:26" x14ac:dyDescent="0.2">
      <c r="A104" s="9" t="s">
        <v>204</v>
      </c>
      <c r="B104" s="10" t="s">
        <v>205</v>
      </c>
      <c r="C104" s="11">
        <v>33689</v>
      </c>
      <c r="D104" s="12">
        <v>-1</v>
      </c>
      <c r="E104" s="19">
        <v>31367.8</v>
      </c>
      <c r="F104" s="20">
        <v>4.4999999999999998E-2</v>
      </c>
      <c r="G104" s="21">
        <v>2291.9</v>
      </c>
      <c r="H104" s="22">
        <v>-5.3999999999999999E-2</v>
      </c>
      <c r="I104" s="22"/>
      <c r="J104" s="17">
        <f>IF(ISNUMBER(E104/(1+F104)),E104/(1+F104),"")</f>
        <v>30017.033492822968</v>
      </c>
      <c r="K104" s="17">
        <f t="shared" si="8"/>
        <v>27594.306220095696</v>
      </c>
      <c r="L104" s="18">
        <f>IF(ISNUMBER(G104/(1+H104)),G104/(1+H104),"")</f>
        <v>2422.727272727273</v>
      </c>
      <c r="M104" s="17"/>
      <c r="N104" s="17">
        <f>E104-G104</f>
        <v>29075.899999999998</v>
      </c>
      <c r="O104" s="16" t="str">
        <f>B104</f>
        <v>USAA</v>
      </c>
      <c r="P104" s="17">
        <f>E104*(1+RevGrowth)</f>
        <v>32998.925600000002</v>
      </c>
      <c r="Q104" s="17">
        <f>N104-(AverageSalary*C104*HeadcountReduction)/1000000</f>
        <v>28924.299499999997</v>
      </c>
      <c r="R104" s="17">
        <f t="shared" si="9"/>
        <v>4074.626100000005</v>
      </c>
      <c r="S104" s="37">
        <f>(P104-E104)/E104</f>
        <v>5.2000000000000095E-2</v>
      </c>
      <c r="T104" s="36">
        <f>(R104-G104)/G104</f>
        <v>0.77783764562153879</v>
      </c>
      <c r="U104" s="31">
        <f t="shared" si="6"/>
        <v>96</v>
      </c>
      <c r="V104" s="38">
        <f t="shared" si="7"/>
        <v>97</v>
      </c>
      <c r="W104" s="39"/>
      <c r="X104" s="39"/>
      <c r="Y104" s="39">
        <f t="shared" si="10"/>
        <v>101</v>
      </c>
      <c r="Z104" s="39">
        <f t="shared" si="11"/>
        <v>124</v>
      </c>
    </row>
    <row r="105" spans="1:26" x14ac:dyDescent="0.2">
      <c r="A105" s="9" t="s">
        <v>206</v>
      </c>
      <c r="B105" s="10" t="s">
        <v>207</v>
      </c>
      <c r="C105" s="11">
        <v>60000</v>
      </c>
      <c r="D105" s="12">
        <v>5</v>
      </c>
      <c r="E105" s="19">
        <v>30852</v>
      </c>
      <c r="F105" s="20">
        <v>6.9000000000000006E-2</v>
      </c>
      <c r="G105" s="21">
        <v>1908</v>
      </c>
      <c r="H105" s="22">
        <v>4.5469999999999997</v>
      </c>
      <c r="I105" s="22"/>
      <c r="J105" s="17">
        <f>IF(ISNUMBER(E105/(1+F105)),E105/(1+F105),"")</f>
        <v>28860.617399438728</v>
      </c>
      <c r="K105" s="17">
        <f t="shared" si="8"/>
        <v>28516.647686080156</v>
      </c>
      <c r="L105" s="18">
        <f>IF(ISNUMBER(G105/(1+H105)),G105/(1+H105),"")</f>
        <v>343.96971335857222</v>
      </c>
      <c r="M105" s="17"/>
      <c r="N105" s="17">
        <f>E105-G105</f>
        <v>28944</v>
      </c>
      <c r="O105" s="16" t="str">
        <f>B105</f>
        <v>Hewlett Packard Enterprise</v>
      </c>
      <c r="P105" s="17">
        <f>E105*(1+RevGrowth)</f>
        <v>32456.304</v>
      </c>
      <c r="Q105" s="17">
        <f>N105-(AverageSalary*C105*HeadcountReduction)/1000000</f>
        <v>28674</v>
      </c>
      <c r="R105" s="17">
        <f t="shared" si="9"/>
        <v>3782.3040000000001</v>
      </c>
      <c r="S105" s="37">
        <f>(P105-E105)/E105</f>
        <v>5.2000000000000005E-2</v>
      </c>
      <c r="T105" s="36">
        <f>(R105-G105)/G105</f>
        <v>0.98233962264150942</v>
      </c>
      <c r="U105" s="31">
        <f t="shared" si="6"/>
        <v>103</v>
      </c>
      <c r="V105" s="38">
        <f t="shared" si="7"/>
        <v>358</v>
      </c>
      <c r="W105" s="39"/>
      <c r="X105" s="39"/>
      <c r="Y105" s="39">
        <f t="shared" si="10"/>
        <v>102</v>
      </c>
      <c r="Z105" s="39">
        <f t="shared" si="11"/>
        <v>134</v>
      </c>
    </row>
    <row r="106" spans="1:26" x14ac:dyDescent="0.2">
      <c r="A106" s="9" t="s">
        <v>208</v>
      </c>
      <c r="B106" s="10" t="s">
        <v>209</v>
      </c>
      <c r="C106" s="11">
        <v>103000</v>
      </c>
      <c r="D106" s="12">
        <v>8</v>
      </c>
      <c r="E106" s="19">
        <v>30578</v>
      </c>
      <c r="F106" s="20">
        <v>0.11599999999999999</v>
      </c>
      <c r="G106" s="21">
        <v>2368</v>
      </c>
      <c r="H106" s="22">
        <v>3.964</v>
      </c>
      <c r="I106" s="22"/>
      <c r="J106" s="17">
        <f>IF(ISNUMBER(E106/(1+F106)),E106/(1+F106),"")</f>
        <v>27399.641577060931</v>
      </c>
      <c r="K106" s="17">
        <f t="shared" si="8"/>
        <v>26922.606927584704</v>
      </c>
      <c r="L106" s="18">
        <f>IF(ISNUMBER(G106/(1+H106)),G106/(1+H106),"")</f>
        <v>477.03464947622882</v>
      </c>
      <c r="M106" s="17"/>
      <c r="N106" s="17">
        <f>E106-G106</f>
        <v>28210</v>
      </c>
      <c r="O106" s="16" t="str">
        <f>B106</f>
        <v>Abbott Laboratories</v>
      </c>
      <c r="P106" s="17">
        <f>E106*(1+RevGrowth)</f>
        <v>32168.056</v>
      </c>
      <c r="Q106" s="17">
        <f>N106-(AverageSalary*C106*HeadcountReduction)/1000000</f>
        <v>27746.5</v>
      </c>
      <c r="R106" s="17">
        <f t="shared" si="9"/>
        <v>4421.5560000000005</v>
      </c>
      <c r="S106" s="37">
        <f>(P106-E106)/E106</f>
        <v>5.2000000000000018E-2</v>
      </c>
      <c r="T106" s="36">
        <f>(R106-G106)/G106</f>
        <v>0.8672111486486489</v>
      </c>
      <c r="U106" s="31">
        <f t="shared" si="6"/>
        <v>107</v>
      </c>
      <c r="V106" s="38">
        <f t="shared" si="7"/>
        <v>318</v>
      </c>
      <c r="W106" s="39"/>
      <c r="X106" s="39"/>
      <c r="Y106" s="39">
        <f t="shared" si="10"/>
        <v>103</v>
      </c>
      <c r="Z106" s="39">
        <f t="shared" si="11"/>
        <v>112</v>
      </c>
    </row>
    <row r="107" spans="1:26" x14ac:dyDescent="0.2">
      <c r="A107" s="9" t="s">
        <v>210</v>
      </c>
      <c r="B107" s="10" t="s">
        <v>211</v>
      </c>
      <c r="C107" s="11">
        <v>22400</v>
      </c>
      <c r="D107" s="12">
        <v>5</v>
      </c>
      <c r="E107" s="19">
        <v>30400</v>
      </c>
      <c r="F107" s="20">
        <v>6.7000000000000004E-2</v>
      </c>
      <c r="G107" s="21">
        <v>4464</v>
      </c>
      <c r="H107" s="22">
        <v>0.51200000000000001</v>
      </c>
      <c r="I107" s="22"/>
      <c r="J107" s="17">
        <f>IF(ISNUMBER(E107/(1+F107)),E107/(1+F107),"")</f>
        <v>28491.096532333646</v>
      </c>
      <c r="K107" s="17">
        <f t="shared" si="8"/>
        <v>25538.715579952695</v>
      </c>
      <c r="L107" s="18">
        <f>IF(ISNUMBER(G107/(1+H107)),G107/(1+H107),"")</f>
        <v>2952.3809523809523</v>
      </c>
      <c r="M107" s="17"/>
      <c r="N107" s="17">
        <f>E107-G107</f>
        <v>25936</v>
      </c>
      <c r="O107" s="16" t="str">
        <f>B107</f>
        <v>Twenty-First Century Fox</v>
      </c>
      <c r="P107" s="17">
        <f>E107*(1+RevGrowth)</f>
        <v>31980.800000000003</v>
      </c>
      <c r="Q107" s="17">
        <f>N107-(AverageSalary*C107*HeadcountReduction)/1000000</f>
        <v>25835.200000000001</v>
      </c>
      <c r="R107" s="17">
        <f t="shared" si="9"/>
        <v>6145.6000000000022</v>
      </c>
      <c r="S107" s="37">
        <f>(P107-E107)/E107</f>
        <v>5.2000000000000095E-2</v>
      </c>
      <c r="T107" s="36">
        <f>(R107-G107)/G107</f>
        <v>0.37670250896057395</v>
      </c>
      <c r="U107" s="31">
        <f t="shared" si="6"/>
        <v>105</v>
      </c>
      <c r="V107" s="38">
        <f t="shared" si="7"/>
        <v>75</v>
      </c>
      <c r="W107" s="39"/>
      <c r="X107" s="39"/>
      <c r="Y107" s="39">
        <f t="shared" si="10"/>
        <v>104</v>
      </c>
      <c r="Z107" s="39">
        <f t="shared" si="11"/>
        <v>84</v>
      </c>
    </row>
    <row r="108" spans="1:26" x14ac:dyDescent="0.2">
      <c r="A108" s="9" t="s">
        <v>212</v>
      </c>
      <c r="B108" s="10" t="s">
        <v>213</v>
      </c>
      <c r="C108" s="11">
        <v>36000</v>
      </c>
      <c r="D108" s="12">
        <v>45</v>
      </c>
      <c r="E108" s="19">
        <v>30391</v>
      </c>
      <c r="F108" s="20">
        <v>0.495</v>
      </c>
      <c r="G108" s="21">
        <v>14135</v>
      </c>
      <c r="H108" s="22">
        <v>1.778</v>
      </c>
      <c r="I108" s="22"/>
      <c r="J108" s="17">
        <f>IF(ISNUMBER(E108/(1+F108)),E108/(1+F108),"")</f>
        <v>20328.428093645485</v>
      </c>
      <c r="K108" s="17">
        <f t="shared" si="8"/>
        <v>15240.235149081051</v>
      </c>
      <c r="L108" s="18">
        <f>IF(ISNUMBER(G108/(1+H108)),G108/(1+H108),"")</f>
        <v>5088.1929445644346</v>
      </c>
      <c r="M108" s="17"/>
      <c r="N108" s="17">
        <f>E108-G108</f>
        <v>16256</v>
      </c>
      <c r="O108" s="16" t="str">
        <f>B108</f>
        <v>Micron Technology</v>
      </c>
      <c r="P108" s="17">
        <f>E108*(1+RevGrowth)</f>
        <v>31971.332000000002</v>
      </c>
      <c r="Q108" s="17">
        <f>N108-(AverageSalary*C108*HeadcountReduction)/1000000</f>
        <v>16094</v>
      </c>
      <c r="R108" s="17">
        <f t="shared" si="9"/>
        <v>15877.332000000002</v>
      </c>
      <c r="S108" s="37">
        <f>(P108-E108)/E108</f>
        <v>5.2000000000000074E-2</v>
      </c>
      <c r="T108" s="36">
        <f>(R108-G108)/G108</f>
        <v>0.12326367173682364</v>
      </c>
      <c r="U108" s="31">
        <f t="shared" si="6"/>
        <v>146</v>
      </c>
      <c r="V108" s="38">
        <f t="shared" si="7"/>
        <v>45</v>
      </c>
      <c r="W108" s="39"/>
      <c r="X108" s="39"/>
      <c r="Y108" s="39">
        <f t="shared" si="10"/>
        <v>105</v>
      </c>
      <c r="Z108" s="39">
        <f t="shared" si="11"/>
        <v>26</v>
      </c>
    </row>
    <row r="109" spans="1:26" x14ac:dyDescent="0.2">
      <c r="A109" s="9" t="s">
        <v>214</v>
      </c>
      <c r="B109" s="10" t="s">
        <v>215</v>
      </c>
      <c r="C109" s="11">
        <v>30400</v>
      </c>
      <c r="D109" s="12" t="s">
        <v>5</v>
      </c>
      <c r="E109" s="19">
        <v>30282</v>
      </c>
      <c r="F109" s="20">
        <v>4.8000000000000001E-2</v>
      </c>
      <c r="G109" s="21">
        <v>2523</v>
      </c>
      <c r="H109" s="22">
        <v>0.22700000000000001</v>
      </c>
      <c r="I109" s="22"/>
      <c r="J109" s="17">
        <f>IF(ISNUMBER(E109/(1+F109)),E109/(1+F109),"")</f>
        <v>28895.038167938928</v>
      </c>
      <c r="K109" s="17">
        <f t="shared" si="8"/>
        <v>26838.803449112522</v>
      </c>
      <c r="L109" s="18">
        <f>IF(ISNUMBER(G109/(1+H109)),G109/(1+H109),"")</f>
        <v>2056.2347188264057</v>
      </c>
      <c r="M109" s="17"/>
      <c r="N109" s="17">
        <f>E109-G109</f>
        <v>27759</v>
      </c>
      <c r="O109" s="16" t="str">
        <f>B109</f>
        <v>Travelers</v>
      </c>
      <c r="P109" s="17">
        <f>E109*(1+RevGrowth)</f>
        <v>31856.664000000001</v>
      </c>
      <c r="Q109" s="17">
        <f>N109-(AverageSalary*C109*HeadcountReduction)/1000000</f>
        <v>27622.2</v>
      </c>
      <c r="R109" s="17">
        <f t="shared" si="9"/>
        <v>4234.4639999999999</v>
      </c>
      <c r="S109" s="37">
        <f>(P109-E109)/E109</f>
        <v>5.2000000000000025E-2</v>
      </c>
      <c r="T109" s="36">
        <f>(R109-G109)/G109</f>
        <v>0.67834482758620684</v>
      </c>
      <c r="U109" s="31">
        <f t="shared" si="6"/>
        <v>102</v>
      </c>
      <c r="V109" s="38">
        <f t="shared" si="7"/>
        <v>119</v>
      </c>
      <c r="W109" s="39"/>
      <c r="X109" s="39"/>
      <c r="Y109" s="39">
        <f t="shared" si="10"/>
        <v>106</v>
      </c>
      <c r="Z109" s="39">
        <f t="shared" si="11"/>
        <v>119</v>
      </c>
    </row>
    <row r="110" spans="1:26" x14ac:dyDescent="0.2">
      <c r="A110" s="9" t="s">
        <v>216</v>
      </c>
      <c r="B110" s="10" t="s">
        <v>217</v>
      </c>
      <c r="C110" s="11">
        <v>48410</v>
      </c>
      <c r="D110" s="12">
        <v>-13</v>
      </c>
      <c r="E110" s="19">
        <v>30215.4</v>
      </c>
      <c r="F110" s="20">
        <v>-0.08</v>
      </c>
      <c r="G110" s="21">
        <v>943.5</v>
      </c>
      <c r="H110" s="22">
        <v>231.78299999999999</v>
      </c>
      <c r="I110" s="22"/>
      <c r="J110" s="17">
        <f>IF(ISNUMBER(E110/(1+F110)),E110/(1+F110),"")</f>
        <v>32842.82608695652</v>
      </c>
      <c r="K110" s="17">
        <f t="shared" si="8"/>
        <v>32838.772955928907</v>
      </c>
      <c r="L110" s="18">
        <f>IF(ISNUMBER(G110/(1+H110)),G110/(1+H110),"")</f>
        <v>4.053131027609405</v>
      </c>
      <c r="M110" s="17"/>
      <c r="N110" s="17">
        <f>E110-G110</f>
        <v>29271.9</v>
      </c>
      <c r="O110" s="16" t="str">
        <f>B110</f>
        <v>Rite Aid</v>
      </c>
      <c r="P110" s="17">
        <f>E110*(1+RevGrowth)</f>
        <v>31786.600800000004</v>
      </c>
      <c r="Q110" s="17">
        <f>N110-(AverageSalary*C110*HeadcountReduction)/1000000</f>
        <v>29054.055</v>
      </c>
      <c r="R110" s="17">
        <f t="shared" si="9"/>
        <v>2732.5458000000035</v>
      </c>
      <c r="S110" s="37">
        <f>(P110-E110)/E110</f>
        <v>5.2000000000000074E-2</v>
      </c>
      <c r="T110" s="36">
        <f>(R110-G110)/G110</f>
        <v>1.8961799682035014</v>
      </c>
      <c r="U110" s="31">
        <f t="shared" si="6"/>
        <v>91</v>
      </c>
      <c r="V110" s="38">
        <f t="shared" si="7"/>
        <v>445</v>
      </c>
      <c r="W110" s="39"/>
      <c r="X110" s="39"/>
      <c r="Y110" s="39">
        <f t="shared" si="10"/>
        <v>107</v>
      </c>
      <c r="Z110" s="39">
        <f t="shared" si="11"/>
        <v>179</v>
      </c>
    </row>
    <row r="111" spans="1:26" x14ac:dyDescent="0.2">
      <c r="A111" s="9" t="s">
        <v>218</v>
      </c>
      <c r="B111" s="10" t="s">
        <v>219</v>
      </c>
      <c r="C111" s="11">
        <v>85000</v>
      </c>
      <c r="D111" s="12">
        <v>10</v>
      </c>
      <c r="E111" s="19">
        <v>30095</v>
      </c>
      <c r="F111" s="20">
        <v>0.16600000000000001</v>
      </c>
      <c r="G111" s="21">
        <v>3229</v>
      </c>
      <c r="H111" s="22">
        <v>0.60199999999999998</v>
      </c>
      <c r="I111" s="22"/>
      <c r="J111" s="17">
        <f>IF(ISNUMBER(E111/(1+F111)),E111/(1+F111),"")</f>
        <v>25810.46312178388</v>
      </c>
      <c r="K111" s="17">
        <f t="shared" si="8"/>
        <v>23794.857628650298</v>
      </c>
      <c r="L111" s="18">
        <f>IF(ISNUMBER(G111/(1+H111)),G111/(1+H111),"")</f>
        <v>2015.6054931335832</v>
      </c>
      <c r="M111" s="17"/>
      <c r="N111" s="17">
        <f>E111-G111</f>
        <v>26866</v>
      </c>
      <c r="O111" s="16" t="str">
        <f>B111</f>
        <v>Northrop Grumman</v>
      </c>
      <c r="P111" s="17">
        <f>E111*(1+RevGrowth)</f>
        <v>31659.940000000002</v>
      </c>
      <c r="Q111" s="17">
        <f>N111-(AverageSalary*C111*HeadcountReduction)/1000000</f>
        <v>26483.5</v>
      </c>
      <c r="R111" s="17">
        <f t="shared" si="9"/>
        <v>5176.4400000000023</v>
      </c>
      <c r="S111" s="37">
        <f>(P111-E111)/E111</f>
        <v>5.2000000000000074E-2</v>
      </c>
      <c r="T111" s="36">
        <f>(R111-G111)/G111</f>
        <v>0.60310932177144694</v>
      </c>
      <c r="U111" s="31">
        <f t="shared" si="6"/>
        <v>114</v>
      </c>
      <c r="V111" s="38">
        <f t="shared" si="7"/>
        <v>122</v>
      </c>
      <c r="W111" s="39"/>
      <c r="X111" s="39"/>
      <c r="Y111" s="39">
        <f t="shared" si="10"/>
        <v>108</v>
      </c>
      <c r="Z111" s="39">
        <f t="shared" si="11"/>
        <v>92</v>
      </c>
    </row>
    <row r="112" spans="1:26" x14ac:dyDescent="0.2">
      <c r="A112" s="9" t="s">
        <v>220</v>
      </c>
      <c r="B112" s="10" t="s">
        <v>221</v>
      </c>
      <c r="C112" s="11">
        <v>20100</v>
      </c>
      <c r="D112" s="12">
        <v>4</v>
      </c>
      <c r="E112" s="19">
        <v>29676.799999999999</v>
      </c>
      <c r="F112" s="20">
        <v>0.107</v>
      </c>
      <c r="G112" s="21">
        <v>716.2</v>
      </c>
      <c r="H112" s="22">
        <v>0.78200000000000003</v>
      </c>
      <c r="I112" s="22"/>
      <c r="J112" s="17">
        <f>IF(ISNUMBER(E112/(1+F112)),E112/(1+F112),"")</f>
        <v>26808.310749774166</v>
      </c>
      <c r="K112" s="17">
        <f t="shared" si="8"/>
        <v>26406.402781199529</v>
      </c>
      <c r="L112" s="18">
        <f>IF(ISNUMBER(G112/(1+H112)),G112/(1+H112),"")</f>
        <v>401.90796857463528</v>
      </c>
      <c r="M112" s="17"/>
      <c r="N112" s="17">
        <f>E112-G112</f>
        <v>28960.6</v>
      </c>
      <c r="O112" s="16" t="str">
        <f>B112</f>
        <v>Arrow Electronics</v>
      </c>
      <c r="P112" s="17">
        <f>E112*(1+RevGrowth)</f>
        <v>31219.993600000002</v>
      </c>
      <c r="Q112" s="17">
        <f>N112-(AverageSalary*C112*HeadcountReduction)/1000000</f>
        <v>28870.149999999998</v>
      </c>
      <c r="R112" s="17">
        <f t="shared" si="9"/>
        <v>2349.8436000000038</v>
      </c>
      <c r="S112" s="37">
        <f>(P112-E112)/E112</f>
        <v>5.2000000000000081E-2</v>
      </c>
      <c r="T112" s="36">
        <f>(R112-G112)/G112</f>
        <v>2.2809879921809602</v>
      </c>
      <c r="U112" s="31">
        <f t="shared" si="6"/>
        <v>109</v>
      </c>
      <c r="V112" s="38">
        <f t="shared" si="7"/>
        <v>338</v>
      </c>
      <c r="W112" s="39"/>
      <c r="X112" s="39"/>
      <c r="Y112" s="39">
        <f t="shared" si="10"/>
        <v>109</v>
      </c>
      <c r="Z112" s="39">
        <f t="shared" si="11"/>
        <v>202</v>
      </c>
    </row>
    <row r="113" spans="1:26" x14ac:dyDescent="0.2">
      <c r="A113" s="9" t="s">
        <v>222</v>
      </c>
      <c r="B113" s="10" t="s">
        <v>223</v>
      </c>
      <c r="C113" s="11">
        <v>77400</v>
      </c>
      <c r="D113" s="12">
        <v>-2</v>
      </c>
      <c r="E113" s="19">
        <v>29625</v>
      </c>
      <c r="F113" s="20">
        <v>3.1E-2</v>
      </c>
      <c r="G113" s="21">
        <v>7911</v>
      </c>
      <c r="H113" s="22">
        <v>0.311</v>
      </c>
      <c r="I113" s="22"/>
      <c r="J113" s="17">
        <f>IF(ISNUMBER(E113/(1+F113)),E113/(1+F113),"")</f>
        <v>28734.23860329777</v>
      </c>
      <c r="K113" s="17">
        <f t="shared" si="8"/>
        <v>22699.913660506008</v>
      </c>
      <c r="L113" s="18">
        <f>IF(ISNUMBER(G113/(1+H113)),G113/(1+H113),"")</f>
        <v>6034.3249427917626</v>
      </c>
      <c r="M113" s="17"/>
      <c r="N113" s="17">
        <f>E113-G113</f>
        <v>21714</v>
      </c>
      <c r="O113" s="16" t="str">
        <f>B113</f>
        <v>Philip Morris International</v>
      </c>
      <c r="P113" s="17">
        <f>E113*(1+RevGrowth)</f>
        <v>31165.5</v>
      </c>
      <c r="Q113" s="17">
        <f>N113-(AverageSalary*C113*HeadcountReduction)/1000000</f>
        <v>21365.7</v>
      </c>
      <c r="R113" s="17">
        <f t="shared" si="9"/>
        <v>9799.7999999999993</v>
      </c>
      <c r="S113" s="37">
        <f>(P113-E113)/E113</f>
        <v>5.1999999999999998E-2</v>
      </c>
      <c r="T113" s="36">
        <f>(R113-G113)/G113</f>
        <v>0.23875616230565028</v>
      </c>
      <c r="U113" s="31">
        <f t="shared" si="6"/>
        <v>104</v>
      </c>
      <c r="V113" s="38">
        <f t="shared" si="7"/>
        <v>34</v>
      </c>
      <c r="W113" s="39"/>
      <c r="X113" s="39"/>
      <c r="Y113" s="39">
        <f t="shared" si="10"/>
        <v>110</v>
      </c>
      <c r="Z113" s="39">
        <f t="shared" si="11"/>
        <v>46</v>
      </c>
    </row>
    <row r="114" spans="1:26" x14ac:dyDescent="0.2">
      <c r="A114" s="9" t="s">
        <v>224</v>
      </c>
      <c r="B114" s="10" t="s">
        <v>225</v>
      </c>
      <c r="C114" s="11">
        <v>5870</v>
      </c>
      <c r="D114" s="12">
        <v>-7</v>
      </c>
      <c r="E114" s="19">
        <v>29124</v>
      </c>
      <c r="F114" s="20">
        <v>-6.9999999999999993E-3</v>
      </c>
      <c r="G114" s="21">
        <v>783</v>
      </c>
      <c r="H114" s="22">
        <v>-0.23</v>
      </c>
      <c r="I114" s="22"/>
      <c r="J114" s="17">
        <f>IF(ISNUMBER(E114/(1+F114)),E114/(1+F114),"")</f>
        <v>29329.305135951661</v>
      </c>
      <c r="K114" s="17">
        <f t="shared" si="8"/>
        <v>28312.422019068545</v>
      </c>
      <c r="L114" s="18">
        <f>IF(ISNUMBER(G114/(1+H114)),G114/(1+H114),"")</f>
        <v>1016.8831168831168</v>
      </c>
      <c r="M114" s="17"/>
      <c r="N114" s="17">
        <f>E114-G114</f>
        <v>28341</v>
      </c>
      <c r="O114" s="16" t="str">
        <f>B114</f>
        <v>Northwestern Mutual</v>
      </c>
      <c r="P114" s="17">
        <f>E114*(1+RevGrowth)</f>
        <v>30638.448</v>
      </c>
      <c r="Q114" s="17">
        <f>N114-(AverageSalary*C114*HeadcountReduction)/1000000</f>
        <v>28314.584999999999</v>
      </c>
      <c r="R114" s="17">
        <f t="shared" si="9"/>
        <v>2323.8630000000012</v>
      </c>
      <c r="S114" s="37">
        <f>(P114-E114)/E114</f>
        <v>5.2000000000000011E-2</v>
      </c>
      <c r="T114" s="36">
        <f>(R114-G114)/G114</f>
        <v>1.9678965517241394</v>
      </c>
      <c r="U114" s="31">
        <f t="shared" si="6"/>
        <v>100</v>
      </c>
      <c r="V114" s="38">
        <f t="shared" si="7"/>
        <v>221</v>
      </c>
      <c r="W114" s="39"/>
      <c r="X114" s="39"/>
      <c r="Y114" s="39">
        <f t="shared" si="10"/>
        <v>111</v>
      </c>
      <c r="Z114" s="39">
        <f t="shared" si="11"/>
        <v>209</v>
      </c>
    </row>
    <row r="115" spans="1:26" x14ac:dyDescent="0.2">
      <c r="A115" s="9" t="s">
        <v>226</v>
      </c>
      <c r="B115" s="10" t="s">
        <v>227</v>
      </c>
      <c r="C115" s="11">
        <v>1701</v>
      </c>
      <c r="D115" s="12">
        <v>-9</v>
      </c>
      <c r="E115" s="19">
        <v>27622.7</v>
      </c>
      <c r="F115" s="20">
        <v>-6.0999999999999999E-2</v>
      </c>
      <c r="G115" s="21">
        <v>55.5</v>
      </c>
      <c r="H115" s="22">
        <v>7.6719999999999997</v>
      </c>
      <c r="I115" s="22"/>
      <c r="J115" s="17">
        <f>IF(ISNUMBER(E115/(1+F115)),E115/(1+F115),"")</f>
        <v>29417.145899893501</v>
      </c>
      <c r="K115" s="17">
        <f t="shared" si="8"/>
        <v>29410.745992144424</v>
      </c>
      <c r="L115" s="18">
        <f>IF(ISNUMBER(G115/(1+H115)),G115/(1+H115),"")</f>
        <v>6.3999077490774905</v>
      </c>
      <c r="M115" s="17"/>
      <c r="N115" s="17">
        <f>E115-G115</f>
        <v>27567.200000000001</v>
      </c>
      <c r="O115" s="16" t="str">
        <f>B115</f>
        <v>INTL FCStone</v>
      </c>
      <c r="P115" s="17">
        <f>E115*(1+RevGrowth)</f>
        <v>29059.080400000003</v>
      </c>
      <c r="Q115" s="17">
        <f>N115-(AverageSalary*C115*HeadcountReduction)/1000000</f>
        <v>27559.5455</v>
      </c>
      <c r="R115" s="17">
        <f t="shared" si="9"/>
        <v>1499.5349000000024</v>
      </c>
      <c r="S115" s="37">
        <f>(P115-E115)/E115</f>
        <v>5.2000000000000067E-2</v>
      </c>
      <c r="T115" s="36">
        <f>(R115-G115)/G115</f>
        <v>26.018646846846888</v>
      </c>
      <c r="U115" s="31">
        <f t="shared" si="6"/>
        <v>99</v>
      </c>
      <c r="V115" s="38">
        <f t="shared" si="7"/>
        <v>443</v>
      </c>
      <c r="W115" s="39"/>
      <c r="X115" s="39"/>
      <c r="Y115" s="39">
        <f t="shared" si="10"/>
        <v>112</v>
      </c>
      <c r="Z115" s="39">
        <f t="shared" si="11"/>
        <v>294</v>
      </c>
    </row>
    <row r="116" spans="1:26" x14ac:dyDescent="0.2">
      <c r="A116" s="9" t="s">
        <v>228</v>
      </c>
      <c r="B116" s="10" t="s">
        <v>229</v>
      </c>
      <c r="C116" s="11">
        <v>3266</v>
      </c>
      <c r="D116" s="12">
        <v>22</v>
      </c>
      <c r="E116" s="19">
        <v>27186.1</v>
      </c>
      <c r="F116" s="20">
        <v>0.248</v>
      </c>
      <c r="G116" s="21">
        <v>128.30000000000001</v>
      </c>
      <c r="H116" s="22">
        <v>-0.69099999999999995</v>
      </c>
      <c r="I116" s="22"/>
      <c r="J116" s="17">
        <f>IF(ISNUMBER(E116/(1+F116)),E116/(1+F116),"")</f>
        <v>21783.733974358973</v>
      </c>
      <c r="K116" s="17">
        <f t="shared" si="8"/>
        <v>21368.523618371917</v>
      </c>
      <c r="L116" s="18">
        <f>IF(ISNUMBER(G116/(1+H116)),G116/(1+H116),"")</f>
        <v>415.21035598705498</v>
      </c>
      <c r="M116" s="17"/>
      <c r="N116" s="17">
        <f>E116-G116</f>
        <v>27057.8</v>
      </c>
      <c r="O116" s="16" t="str">
        <f>B116</f>
        <v>PBF Energy</v>
      </c>
      <c r="P116" s="17">
        <f>E116*(1+RevGrowth)</f>
        <v>28599.7772</v>
      </c>
      <c r="Q116" s="17">
        <f>N116-(AverageSalary*C116*HeadcountReduction)/1000000</f>
        <v>27043.102999999999</v>
      </c>
      <c r="R116" s="17">
        <f t="shared" si="9"/>
        <v>1556.6742000000013</v>
      </c>
      <c r="S116" s="37">
        <f>(P116-E116)/E116</f>
        <v>5.2000000000000074E-2</v>
      </c>
      <c r="T116" s="36">
        <f>(R116-G116)/G116</f>
        <v>11.13308028059237</v>
      </c>
      <c r="U116" s="31">
        <f t="shared" si="6"/>
        <v>131</v>
      </c>
      <c r="V116" s="38">
        <f t="shared" si="7"/>
        <v>334</v>
      </c>
      <c r="W116" s="39"/>
      <c r="X116" s="39"/>
      <c r="Y116" s="39">
        <f t="shared" si="10"/>
        <v>113</v>
      </c>
      <c r="Z116" s="39">
        <f t="shared" si="11"/>
        <v>289</v>
      </c>
    </row>
    <row r="117" spans="1:26" x14ac:dyDescent="0.2">
      <c r="A117" s="9" t="s">
        <v>230</v>
      </c>
      <c r="B117" s="10" t="s">
        <v>231</v>
      </c>
      <c r="C117" s="11">
        <v>67000</v>
      </c>
      <c r="D117" s="12">
        <v>5</v>
      </c>
      <c r="E117" s="19">
        <v>27058</v>
      </c>
      <c r="F117" s="20">
        <v>6.7000000000000004E-2</v>
      </c>
      <c r="G117" s="21">
        <v>2909</v>
      </c>
      <c r="H117" s="22">
        <v>0.437</v>
      </c>
      <c r="I117" s="22"/>
      <c r="J117" s="17">
        <f>IF(ISNUMBER(E117/(1+F117)),E117/(1+F117),"")</f>
        <v>25358.950328022493</v>
      </c>
      <c r="K117" s="17">
        <f t="shared" si="8"/>
        <v>23334.594030179764</v>
      </c>
      <c r="L117" s="18">
        <f>IF(ISNUMBER(G117/(1+H117)),G117/(1+H117),"")</f>
        <v>2024.3562978427278</v>
      </c>
      <c r="M117" s="17"/>
      <c r="N117" s="17">
        <f>E117-G117</f>
        <v>24149</v>
      </c>
      <c r="O117" s="16" t="str">
        <f>B117</f>
        <v>Raytheon</v>
      </c>
      <c r="P117" s="17">
        <f>E117*(1+RevGrowth)</f>
        <v>28465.016</v>
      </c>
      <c r="Q117" s="17">
        <f>N117-(AverageSalary*C117*HeadcountReduction)/1000000</f>
        <v>23847.5</v>
      </c>
      <c r="R117" s="17">
        <f t="shared" si="9"/>
        <v>4617.5159999999996</v>
      </c>
      <c r="S117" s="37">
        <f>(P117-E117)/E117</f>
        <v>5.1999999999999984E-2</v>
      </c>
      <c r="T117" s="36">
        <f>(R117-G117)/G117</f>
        <v>0.58732072877277397</v>
      </c>
      <c r="U117" s="31">
        <f t="shared" si="6"/>
        <v>115</v>
      </c>
      <c r="V117" s="38">
        <f t="shared" si="7"/>
        <v>120</v>
      </c>
      <c r="W117" s="39"/>
      <c r="X117" s="39"/>
      <c r="Y117" s="39">
        <f t="shared" si="10"/>
        <v>114</v>
      </c>
      <c r="Z117" s="39">
        <f t="shared" si="11"/>
        <v>105</v>
      </c>
    </row>
    <row r="118" spans="1:26" x14ac:dyDescent="0.2">
      <c r="A118" s="9" t="s">
        <v>232</v>
      </c>
      <c r="B118" s="10" t="s">
        <v>233</v>
      </c>
      <c r="C118" s="11">
        <v>39000</v>
      </c>
      <c r="D118" s="12">
        <v>-1</v>
      </c>
      <c r="E118" s="19">
        <v>26259</v>
      </c>
      <c r="F118" s="20">
        <v>1E-3</v>
      </c>
      <c r="G118" s="21">
        <v>-10229</v>
      </c>
      <c r="H118" s="22">
        <v>-1.93</v>
      </c>
      <c r="I118" s="22"/>
      <c r="J118" s="17">
        <f>IF(ISNUMBER(E118/(1+F118)),E118/(1+F118),"")</f>
        <v>26232.767232767237</v>
      </c>
      <c r="K118" s="17">
        <f t="shared" si="8"/>
        <v>15233.84250158444</v>
      </c>
      <c r="L118" s="18">
        <f>IF(ISNUMBER(G118/(1+H118)),G118/(1+H118),"")</f>
        <v>10998.924731182797</v>
      </c>
      <c r="M118" s="17"/>
      <c r="N118" s="17">
        <f>E118-G118</f>
        <v>36488</v>
      </c>
      <c r="O118" s="16" t="str">
        <f>B118</f>
        <v>Kraft Heinz</v>
      </c>
      <c r="P118" s="17">
        <f>E118*(1+RevGrowth)</f>
        <v>27624.468000000001</v>
      </c>
      <c r="Q118" s="17">
        <f>N118-(AverageSalary*C118*HeadcountReduction)/1000000</f>
        <v>36312.5</v>
      </c>
      <c r="R118" s="17">
        <f t="shared" si="9"/>
        <v>-8688.0319999999992</v>
      </c>
      <c r="S118" s="37">
        <f>(P118-E118)/E118</f>
        <v>5.2000000000000025E-2</v>
      </c>
      <c r="T118" s="36">
        <f>(R118-G118)/G118</f>
        <v>-0.15064698406491356</v>
      </c>
      <c r="U118" s="31">
        <f t="shared" si="6"/>
        <v>110</v>
      </c>
      <c r="V118" s="38">
        <f t="shared" si="7"/>
        <v>15</v>
      </c>
      <c r="W118" s="39"/>
      <c r="X118" s="39"/>
      <c r="Y118" s="39">
        <f t="shared" si="10"/>
        <v>115</v>
      </c>
      <c r="Z118" s="39">
        <f t="shared" si="11"/>
        <v>499</v>
      </c>
    </row>
    <row r="119" spans="1:26" x14ac:dyDescent="0.2">
      <c r="A119" s="9" t="s">
        <v>234</v>
      </c>
      <c r="B119" s="10" t="s">
        <v>235</v>
      </c>
      <c r="C119" s="11">
        <v>80000</v>
      </c>
      <c r="D119" s="12">
        <v>1</v>
      </c>
      <c r="E119" s="19">
        <v>25938</v>
      </c>
      <c r="F119" s="20">
        <v>2E-3</v>
      </c>
      <c r="G119" s="21">
        <v>3381</v>
      </c>
      <c r="H119" s="22">
        <v>0.157</v>
      </c>
      <c r="I119" s="22"/>
      <c r="J119" s="17">
        <f>IF(ISNUMBER(E119/(1+F119)),E119/(1+F119),"")</f>
        <v>25886.22754491018</v>
      </c>
      <c r="K119" s="17">
        <f t="shared" si="8"/>
        <v>22964.014926068347</v>
      </c>
      <c r="L119" s="18">
        <f>IF(ISNUMBER(G119/(1+H119)),G119/(1+H119),"")</f>
        <v>2922.2126188418324</v>
      </c>
      <c r="M119" s="17"/>
      <c r="N119" s="17">
        <f>E119-G119</f>
        <v>22557</v>
      </c>
      <c r="O119" s="16" t="str">
        <f>B119</f>
        <v>Mondelez International</v>
      </c>
      <c r="P119" s="17">
        <f>E119*(1+RevGrowth)</f>
        <v>27286.776000000002</v>
      </c>
      <c r="Q119" s="17">
        <f>N119-(AverageSalary*C119*HeadcountReduction)/1000000</f>
        <v>22197</v>
      </c>
      <c r="R119" s="17">
        <f t="shared" si="9"/>
        <v>5089.7760000000017</v>
      </c>
      <c r="S119" s="37">
        <f>(P119-E119)/E119</f>
        <v>5.2000000000000067E-2</v>
      </c>
      <c r="T119" s="36">
        <f>(R119-G119)/G119</f>
        <v>0.50540550133096762</v>
      </c>
      <c r="U119" s="31">
        <f t="shared" si="6"/>
        <v>113</v>
      </c>
      <c r="V119" s="38">
        <f t="shared" si="7"/>
        <v>78</v>
      </c>
      <c r="W119" s="39"/>
      <c r="X119" s="39"/>
      <c r="Y119" s="39">
        <f t="shared" si="10"/>
        <v>116</v>
      </c>
      <c r="Z119" s="39">
        <f t="shared" si="11"/>
        <v>96</v>
      </c>
    </row>
    <row r="120" spans="1:26" x14ac:dyDescent="0.2">
      <c r="A120" s="9" t="s">
        <v>236</v>
      </c>
      <c r="B120" s="10" t="s">
        <v>237</v>
      </c>
      <c r="C120" s="11">
        <v>75772</v>
      </c>
      <c r="D120" s="12">
        <v>5</v>
      </c>
      <c r="E120" s="19">
        <v>25775</v>
      </c>
      <c r="F120" s="20">
        <v>7.400000000000001E-2</v>
      </c>
      <c r="G120" s="21">
        <v>7096</v>
      </c>
      <c r="H120" s="22">
        <v>0.14099999999999999</v>
      </c>
      <c r="I120" s="22"/>
      <c r="J120" s="17">
        <f>IF(ISNUMBER(E120/(1+F120)),E120/(1+F120),"")</f>
        <v>23999.068901303537</v>
      </c>
      <c r="K120" s="17">
        <f t="shared" si="8"/>
        <v>17779.962853976631</v>
      </c>
      <c r="L120" s="18">
        <f>IF(ISNUMBER(G120/(1+H120)),G120/(1+H120),"")</f>
        <v>6219.1060473269063</v>
      </c>
      <c r="M120" s="17"/>
      <c r="N120" s="17">
        <f>E120-G120</f>
        <v>18679</v>
      </c>
      <c r="O120" s="16" t="str">
        <f>B120</f>
        <v>U.S. Bancorp</v>
      </c>
      <c r="P120" s="17">
        <f>E120*(1+RevGrowth)</f>
        <v>27115.300000000003</v>
      </c>
      <c r="Q120" s="17">
        <f>N120-(AverageSalary*C120*HeadcountReduction)/1000000</f>
        <v>18338.026000000002</v>
      </c>
      <c r="R120" s="17">
        <f t="shared" si="9"/>
        <v>8777.2740000000013</v>
      </c>
      <c r="S120" s="37">
        <f>(P120-E120)/E120</f>
        <v>5.2000000000000116E-2</v>
      </c>
      <c r="T120" s="36">
        <f>(R120-G120)/G120</f>
        <v>0.23693263810597537</v>
      </c>
      <c r="U120" s="31">
        <f t="shared" si="6"/>
        <v>118</v>
      </c>
      <c r="V120" s="38">
        <f t="shared" si="7"/>
        <v>32</v>
      </c>
      <c r="W120" s="39"/>
      <c r="X120" s="39"/>
      <c r="Y120" s="39">
        <f t="shared" si="10"/>
        <v>117</v>
      </c>
      <c r="Z120" s="39">
        <f t="shared" si="11"/>
        <v>55</v>
      </c>
    </row>
    <row r="121" spans="1:26" x14ac:dyDescent="0.2">
      <c r="A121" s="9" t="s">
        <v>238</v>
      </c>
      <c r="B121" s="10" t="s">
        <v>239</v>
      </c>
      <c r="C121" s="11">
        <v>130000</v>
      </c>
      <c r="D121" s="12">
        <v>2</v>
      </c>
      <c r="E121" s="19">
        <v>25739</v>
      </c>
      <c r="F121" s="20">
        <v>3.6000000000000004E-2</v>
      </c>
      <c r="G121" s="21">
        <v>1108</v>
      </c>
      <c r="H121" s="22">
        <v>-0.28399999999999997</v>
      </c>
      <c r="I121" s="22"/>
      <c r="J121" s="17">
        <f>IF(ISNUMBER(E121/(1+F121)),E121/(1+F121),"")</f>
        <v>24844.594594594593</v>
      </c>
      <c r="K121" s="17">
        <f t="shared" si="8"/>
        <v>23297.108561075042</v>
      </c>
      <c r="L121" s="18">
        <f>IF(ISNUMBER(G121/(1+H121)),G121/(1+H121),"")</f>
        <v>1547.4860335195531</v>
      </c>
      <c r="M121" s="17"/>
      <c r="N121" s="17">
        <f>E121-G121</f>
        <v>24631</v>
      </c>
      <c r="O121" s="16" t="str">
        <f>B121</f>
        <v>Macy's</v>
      </c>
      <c r="P121" s="17">
        <f>E121*(1+RevGrowth)</f>
        <v>27077.428</v>
      </c>
      <c r="Q121" s="17">
        <f>N121-(AverageSalary*C121*HeadcountReduction)/1000000</f>
        <v>24046</v>
      </c>
      <c r="R121" s="17">
        <f t="shared" si="9"/>
        <v>3031.4279999999999</v>
      </c>
      <c r="S121" s="37">
        <f>(P121-E121)/E121</f>
        <v>5.1999999999999998E-2</v>
      </c>
      <c r="T121" s="36">
        <f>(R121-G121)/G121</f>
        <v>1.7359458483754511</v>
      </c>
      <c r="U121" s="31">
        <f t="shared" si="6"/>
        <v>116</v>
      </c>
      <c r="V121" s="38">
        <f t="shared" si="7"/>
        <v>160</v>
      </c>
      <c r="W121" s="39"/>
      <c r="X121" s="39"/>
      <c r="Y121" s="39">
        <f t="shared" si="10"/>
        <v>118</v>
      </c>
      <c r="Z121" s="39">
        <f t="shared" si="11"/>
        <v>162</v>
      </c>
    </row>
    <row r="122" spans="1:26" x14ac:dyDescent="0.2">
      <c r="A122" s="9" t="s">
        <v>240</v>
      </c>
      <c r="B122" s="10" t="s">
        <v>241</v>
      </c>
      <c r="C122" s="11">
        <v>135000</v>
      </c>
      <c r="D122" s="12">
        <v>4</v>
      </c>
      <c r="E122" s="19">
        <v>25625</v>
      </c>
      <c r="F122" s="20">
        <v>9.1999999999999998E-2</v>
      </c>
      <c r="G122" s="21">
        <v>1589.5</v>
      </c>
      <c r="H122" s="22">
        <v>3.3000000000000002E-2</v>
      </c>
      <c r="I122" s="22"/>
      <c r="J122" s="17">
        <f>IF(ISNUMBER(E122/(1+F122)),E122/(1+F122),"")</f>
        <v>23466.117216117214</v>
      </c>
      <c r="K122" s="17">
        <f t="shared" si="8"/>
        <v>21927.395047675782</v>
      </c>
      <c r="L122" s="18">
        <f>IF(ISNUMBER(G122/(1+H122)),G122/(1+H122),"")</f>
        <v>1538.7221684414328</v>
      </c>
      <c r="M122" s="17"/>
      <c r="N122" s="17">
        <f>E122-G122</f>
        <v>24035.5</v>
      </c>
      <c r="O122" s="16" t="str">
        <f>B122</f>
        <v>Dollar General</v>
      </c>
      <c r="P122" s="17">
        <f>E122*(1+RevGrowth)</f>
        <v>26957.5</v>
      </c>
      <c r="Q122" s="17">
        <f>N122-(AverageSalary*C122*HeadcountReduction)/1000000</f>
        <v>23428</v>
      </c>
      <c r="R122" s="17">
        <f t="shared" si="9"/>
        <v>3529.5</v>
      </c>
      <c r="S122" s="37">
        <f>(P122-E122)/E122</f>
        <v>5.1999999999999998E-2</v>
      </c>
      <c r="T122" s="36">
        <f>(R122-G122)/G122</f>
        <v>1.2205095942120163</v>
      </c>
      <c r="U122" s="31">
        <f t="shared" si="6"/>
        <v>119</v>
      </c>
      <c r="V122" s="38">
        <f t="shared" si="7"/>
        <v>161</v>
      </c>
      <c r="W122" s="39"/>
      <c r="X122" s="39"/>
      <c r="Y122" s="39">
        <f t="shared" si="10"/>
        <v>119</v>
      </c>
      <c r="Z122" s="39">
        <f t="shared" si="11"/>
        <v>144</v>
      </c>
    </row>
    <row r="123" spans="1:26" x14ac:dyDescent="0.2">
      <c r="A123" s="9" t="s">
        <v>242</v>
      </c>
      <c r="B123" s="10" t="s">
        <v>243</v>
      </c>
      <c r="C123" s="11">
        <v>26300</v>
      </c>
      <c r="D123" s="12">
        <v>31</v>
      </c>
      <c r="E123" s="19">
        <v>25067.3</v>
      </c>
      <c r="F123" s="20">
        <v>0.23800000000000002</v>
      </c>
      <c r="G123" s="21">
        <v>2360.8000000000002</v>
      </c>
      <c r="H123" s="22">
        <v>0.79</v>
      </c>
      <c r="I123" s="22"/>
      <c r="J123" s="17">
        <f>IF(ISNUMBER(E123/(1+F123)),E123/(1+F123),"")</f>
        <v>20248.222940226169</v>
      </c>
      <c r="K123" s="17">
        <f t="shared" si="8"/>
        <v>18929.340258661923</v>
      </c>
      <c r="L123" s="18">
        <f>IF(ISNUMBER(G123/(1+H123)),G123/(1+H123),"")</f>
        <v>1318.8826815642458</v>
      </c>
      <c r="M123" s="17"/>
      <c r="N123" s="17">
        <f>E123-G123</f>
        <v>22706.5</v>
      </c>
      <c r="O123" s="16" t="str">
        <f>B123</f>
        <v>Nucor</v>
      </c>
      <c r="P123" s="17">
        <f>E123*(1+RevGrowth)</f>
        <v>26370.799600000002</v>
      </c>
      <c r="Q123" s="17">
        <f>N123-(AverageSalary*C123*HeadcountReduction)/1000000</f>
        <v>22588.15</v>
      </c>
      <c r="R123" s="17">
        <f t="shared" si="9"/>
        <v>3782.6496000000006</v>
      </c>
      <c r="S123" s="37">
        <f>(P123-E123)/E123</f>
        <v>5.2000000000000116E-2</v>
      </c>
      <c r="T123" s="36">
        <f>(R123-G123)/G123</f>
        <v>0.60227448322602528</v>
      </c>
      <c r="U123" s="31">
        <f t="shared" si="6"/>
        <v>147</v>
      </c>
      <c r="V123" s="38">
        <f t="shared" si="7"/>
        <v>183</v>
      </c>
      <c r="W123" s="39"/>
      <c r="X123" s="39"/>
      <c r="Y123" s="39">
        <f t="shared" si="10"/>
        <v>120</v>
      </c>
      <c r="Z123" s="39">
        <f t="shared" si="11"/>
        <v>133</v>
      </c>
    </row>
    <row r="124" spans="1:26" x14ac:dyDescent="0.2">
      <c r="A124" s="9" t="s">
        <v>244</v>
      </c>
      <c r="B124" s="10" t="s">
        <v>245</v>
      </c>
      <c r="C124" s="11">
        <v>291000</v>
      </c>
      <c r="D124" s="12">
        <v>11</v>
      </c>
      <c r="E124" s="19">
        <v>24719.5</v>
      </c>
      <c r="F124" s="20">
        <v>0.10400000000000001</v>
      </c>
      <c r="G124" s="21">
        <v>4518.3</v>
      </c>
      <c r="H124" s="22">
        <v>0.56599999999999995</v>
      </c>
      <c r="I124" s="22"/>
      <c r="J124" s="17">
        <f>IF(ISNUMBER(E124/(1+F124)),E124/(1+F124),"")</f>
        <v>22390.85144927536</v>
      </c>
      <c r="K124" s="17">
        <f t="shared" si="8"/>
        <v>19505.602407129765</v>
      </c>
      <c r="L124" s="18">
        <f>IF(ISNUMBER(G124/(1+H124)),G124/(1+H124),"")</f>
        <v>2885.2490421455941</v>
      </c>
      <c r="M124" s="17"/>
      <c r="N124" s="17">
        <f>E124-G124</f>
        <v>20201.2</v>
      </c>
      <c r="O124" s="16" t="str">
        <f>B124</f>
        <v>Starbucks</v>
      </c>
      <c r="P124" s="17">
        <f>E124*(1+RevGrowth)</f>
        <v>26004.914000000001</v>
      </c>
      <c r="Q124" s="17">
        <f>N124-(AverageSalary*C124*HeadcountReduction)/1000000</f>
        <v>18891.7</v>
      </c>
      <c r="R124" s="17">
        <f t="shared" si="9"/>
        <v>7113.2139999999999</v>
      </c>
      <c r="S124" s="37">
        <f>(P124-E124)/E124</f>
        <v>5.2000000000000025E-2</v>
      </c>
      <c r="T124" s="36">
        <f>(R124-G124)/G124</f>
        <v>0.5743120200075249</v>
      </c>
      <c r="U124" s="31">
        <f t="shared" si="6"/>
        <v>128</v>
      </c>
      <c r="V124" s="38">
        <f t="shared" si="7"/>
        <v>80</v>
      </c>
      <c r="W124" s="39"/>
      <c r="X124" s="39"/>
      <c r="Y124" s="39">
        <f t="shared" si="10"/>
        <v>121</v>
      </c>
      <c r="Z124" s="39">
        <f t="shared" si="11"/>
        <v>75</v>
      </c>
    </row>
    <row r="125" spans="1:26" x14ac:dyDescent="0.2">
      <c r="A125" s="9" t="s">
        <v>246</v>
      </c>
      <c r="B125" s="10" t="s">
        <v>247</v>
      </c>
      <c r="C125" s="11">
        <v>150000</v>
      </c>
      <c r="D125" s="12">
        <v>252</v>
      </c>
      <c r="E125" s="19">
        <v>24556</v>
      </c>
      <c r="F125" s="20">
        <v>2.2280000000000002</v>
      </c>
      <c r="G125" s="21">
        <v>1751</v>
      </c>
      <c r="H125" s="22" t="s">
        <v>5</v>
      </c>
      <c r="I125" s="22"/>
      <c r="J125" s="17">
        <f>IF(ISNUMBER(E125/(1+F125)),E125/(1+F125),"")</f>
        <v>7607.1871127633203</v>
      </c>
      <c r="K125" s="17" t="str">
        <f t="shared" si="8"/>
        <v/>
      </c>
      <c r="L125" s="18" t="str">
        <f>IF(ISNUMBER(G125/(1+H125)),G125/(1+H125),"")</f>
        <v/>
      </c>
      <c r="M125" s="17"/>
      <c r="N125" s="17">
        <f>E125-G125</f>
        <v>22805</v>
      </c>
      <c r="O125" s="16" t="str">
        <f>B125</f>
        <v>DXC Technology</v>
      </c>
      <c r="P125" s="17">
        <f>E125*(1+RevGrowth)</f>
        <v>25832.912</v>
      </c>
      <c r="Q125" s="17">
        <f>N125-(AverageSalary*C125*HeadcountReduction)/1000000</f>
        <v>22130</v>
      </c>
      <c r="R125" s="17">
        <f t="shared" si="9"/>
        <v>3702.9120000000003</v>
      </c>
      <c r="S125" s="37">
        <f>(P125-E125)/E125</f>
        <v>5.2000000000000011E-2</v>
      </c>
      <c r="T125" s="36">
        <f>(R125-G125)/G125</f>
        <v>1.1147412906910339</v>
      </c>
      <c r="U125" s="31">
        <f t="shared" si="6"/>
        <v>368</v>
      </c>
      <c r="V125" s="38" t="e">
        <f t="shared" si="7"/>
        <v>#VALUE!</v>
      </c>
      <c r="W125" s="39"/>
      <c r="X125" s="39"/>
      <c r="Y125" s="39">
        <f t="shared" si="10"/>
        <v>122</v>
      </c>
      <c r="Z125" s="39">
        <f t="shared" si="11"/>
        <v>137</v>
      </c>
    </row>
    <row r="126" spans="1:26" x14ac:dyDescent="0.2">
      <c r="A126" s="9" t="s">
        <v>248</v>
      </c>
      <c r="B126" s="10" t="s">
        <v>249</v>
      </c>
      <c r="C126" s="11">
        <v>38680</v>
      </c>
      <c r="D126" s="12">
        <v>6</v>
      </c>
      <c r="E126" s="19">
        <v>24555.7</v>
      </c>
      <c r="F126" s="20">
        <v>7.400000000000001E-2</v>
      </c>
      <c r="G126" s="21">
        <v>3232</v>
      </c>
      <c r="H126" s="22" t="s">
        <v>5</v>
      </c>
      <c r="I126" s="22"/>
      <c r="J126" s="17">
        <f>IF(ISNUMBER(E126/(1+F126)),E126/(1+F126),"")</f>
        <v>22863.780260707634</v>
      </c>
      <c r="K126" s="17" t="str">
        <f t="shared" si="8"/>
        <v/>
      </c>
      <c r="L126" s="18" t="str">
        <f>IF(ISNUMBER(G126/(1+H126)),G126/(1+H126),"")</f>
        <v/>
      </c>
      <c r="M126" s="17"/>
      <c r="N126" s="17">
        <f>E126-G126</f>
        <v>21323.7</v>
      </c>
      <c r="O126" s="16" t="str">
        <f>B126</f>
        <v>Eli Lilly</v>
      </c>
      <c r="P126" s="17">
        <f>E126*(1+RevGrowth)</f>
        <v>25832.596400000002</v>
      </c>
      <c r="Q126" s="17">
        <f>N126-(AverageSalary*C126*HeadcountReduction)/1000000</f>
        <v>21149.64</v>
      </c>
      <c r="R126" s="17">
        <f t="shared" si="9"/>
        <v>4682.9564000000028</v>
      </c>
      <c r="S126" s="37">
        <f>(P126-E126)/E126</f>
        <v>5.200000000000006E-2</v>
      </c>
      <c r="T126" s="36">
        <f>(R126-G126)/G126</f>
        <v>0.44893452970297115</v>
      </c>
      <c r="U126" s="31">
        <f t="shared" si="6"/>
        <v>125</v>
      </c>
      <c r="V126" s="38" t="e">
        <f t="shared" si="7"/>
        <v>#VALUE!</v>
      </c>
      <c r="W126" s="39"/>
      <c r="X126" s="39"/>
      <c r="Y126" s="39">
        <f t="shared" si="10"/>
        <v>123</v>
      </c>
      <c r="Z126" s="39">
        <f t="shared" si="11"/>
        <v>103</v>
      </c>
    </row>
    <row r="127" spans="1:26" x14ac:dyDescent="0.2">
      <c r="A127" s="9" t="s">
        <v>250</v>
      </c>
      <c r="B127" s="10" t="s">
        <v>251</v>
      </c>
      <c r="C127" s="11">
        <v>69200</v>
      </c>
      <c r="D127" s="12">
        <v>20</v>
      </c>
      <c r="E127" s="19">
        <v>24358</v>
      </c>
      <c r="F127" s="20">
        <v>0.16399999999999998</v>
      </c>
      <c r="G127" s="21">
        <v>2938</v>
      </c>
      <c r="H127" s="22">
        <v>0.32</v>
      </c>
      <c r="I127" s="22"/>
      <c r="J127" s="17">
        <f>IF(ISNUMBER(E127/(1+F127)),E127/(1+F127),"")</f>
        <v>20926.116838487975</v>
      </c>
      <c r="K127" s="17">
        <f t="shared" si="8"/>
        <v>18700.359262730399</v>
      </c>
      <c r="L127" s="18">
        <f>IF(ISNUMBER(G127/(1+H127)),G127/(1+H127),"")</f>
        <v>2225.7575757575755</v>
      </c>
      <c r="M127" s="17"/>
      <c r="N127" s="17">
        <f>E127-G127</f>
        <v>21420</v>
      </c>
      <c r="O127" s="16" t="str">
        <f>B127</f>
        <v>Thermo Fisher Scientific</v>
      </c>
      <c r="P127" s="17">
        <f>E127*(1+RevGrowth)</f>
        <v>25624.616000000002</v>
      </c>
      <c r="Q127" s="17">
        <f>N127-(AverageSalary*C127*HeadcountReduction)/1000000</f>
        <v>21108.6</v>
      </c>
      <c r="R127" s="17">
        <f t="shared" si="9"/>
        <v>4516.0160000000033</v>
      </c>
      <c r="S127" s="37">
        <f>(P127-E127)/E127</f>
        <v>5.2000000000000074E-2</v>
      </c>
      <c r="T127" s="36">
        <f>(R127-G127)/G127</f>
        <v>0.53710551395507256</v>
      </c>
      <c r="U127" s="31">
        <f t="shared" si="6"/>
        <v>140</v>
      </c>
      <c r="V127" s="38">
        <f t="shared" si="7"/>
        <v>107</v>
      </c>
      <c r="W127" s="39"/>
      <c r="X127" s="39"/>
      <c r="Y127" s="39">
        <f t="shared" si="10"/>
        <v>124</v>
      </c>
      <c r="Z127" s="39">
        <f t="shared" si="11"/>
        <v>109</v>
      </c>
    </row>
    <row r="128" spans="1:26" x14ac:dyDescent="0.2">
      <c r="A128" s="9" t="s">
        <v>252</v>
      </c>
      <c r="B128" s="10" t="s">
        <v>253</v>
      </c>
      <c r="C128" s="11">
        <v>24900</v>
      </c>
      <c r="D128" s="12">
        <v>-4</v>
      </c>
      <c r="E128" s="19">
        <v>24175</v>
      </c>
      <c r="F128" s="20">
        <v>1E-3</v>
      </c>
      <c r="G128" s="21">
        <v>407</v>
      </c>
      <c r="H128" s="22">
        <v>-8.4000000000000005E-2</v>
      </c>
      <c r="I128" s="22"/>
      <c r="J128" s="17">
        <f>IF(ISNUMBER(E128/(1+F128)),E128/(1+F128),"")</f>
        <v>24150.849150849153</v>
      </c>
      <c r="K128" s="17">
        <f t="shared" si="8"/>
        <v>23706.526006744349</v>
      </c>
      <c r="L128" s="18">
        <f>IF(ISNUMBER(G128/(1+H128)),G128/(1+H128),"")</f>
        <v>444.32314410480348</v>
      </c>
      <c r="M128" s="17"/>
      <c r="N128" s="17">
        <f>E128-G128</f>
        <v>23768</v>
      </c>
      <c r="O128" s="16" t="str">
        <f>B128</f>
        <v>US Foods Holding</v>
      </c>
      <c r="P128" s="17">
        <f>E128*(1+RevGrowth)</f>
        <v>25432.100000000002</v>
      </c>
      <c r="Q128" s="17">
        <f>N128-(AverageSalary*C128*HeadcountReduction)/1000000</f>
        <v>23655.95</v>
      </c>
      <c r="R128" s="17">
        <f t="shared" si="9"/>
        <v>1776.1500000000015</v>
      </c>
      <c r="S128" s="37">
        <f>(P128-E128)/E128</f>
        <v>5.2000000000000088E-2</v>
      </c>
      <c r="T128" s="36">
        <f>(R128-G128)/G128</f>
        <v>3.3640049140049175</v>
      </c>
      <c r="U128" s="31">
        <f t="shared" si="6"/>
        <v>117</v>
      </c>
      <c r="V128" s="38">
        <f t="shared" si="7"/>
        <v>325</v>
      </c>
      <c r="W128" s="39"/>
      <c r="X128" s="39"/>
      <c r="Y128" s="39">
        <f t="shared" si="10"/>
        <v>125</v>
      </c>
      <c r="Z128" s="39">
        <f t="shared" si="11"/>
        <v>252</v>
      </c>
    </row>
    <row r="129" spans="1:26" x14ac:dyDescent="0.2">
      <c r="A129" s="9" t="s">
        <v>254</v>
      </c>
      <c r="B129" s="10" t="s">
        <v>255</v>
      </c>
      <c r="C129" s="11">
        <v>30083</v>
      </c>
      <c r="D129" s="12">
        <v>-1</v>
      </c>
      <c r="E129" s="19">
        <v>24116</v>
      </c>
      <c r="F129" s="20">
        <v>0.04</v>
      </c>
      <c r="G129" s="21">
        <v>2666</v>
      </c>
      <c r="H129" s="22">
        <v>-0.128</v>
      </c>
      <c r="I129" s="22"/>
      <c r="J129" s="17">
        <f>IF(ISNUMBER(E129/(1+F129)),E129/(1+F129),"")</f>
        <v>23188.461538461539</v>
      </c>
      <c r="K129" s="17">
        <f t="shared" si="8"/>
        <v>20131.122088920256</v>
      </c>
      <c r="L129" s="18">
        <f>IF(ISNUMBER(G129/(1+H129)),G129/(1+H129),"")</f>
        <v>3057.3394495412845</v>
      </c>
      <c r="M129" s="17"/>
      <c r="N129" s="17">
        <f>E129-G129</f>
        <v>21450</v>
      </c>
      <c r="O129" s="16" t="str">
        <f>B129</f>
        <v>Duke Energy</v>
      </c>
      <c r="P129" s="17">
        <f>E129*(1+RevGrowth)</f>
        <v>25370.032000000003</v>
      </c>
      <c r="Q129" s="17">
        <f>N129-(AverageSalary*C129*HeadcountReduction)/1000000</f>
        <v>21314.626499999998</v>
      </c>
      <c r="R129" s="17">
        <f t="shared" si="9"/>
        <v>4055.4055000000044</v>
      </c>
      <c r="S129" s="37">
        <f>(P129-E129)/E129</f>
        <v>5.2000000000000123E-2</v>
      </c>
      <c r="T129" s="36">
        <f>(R129-G129)/G129</f>
        <v>0.52115735183796119</v>
      </c>
      <c r="U129" s="31">
        <f t="shared" si="6"/>
        <v>121</v>
      </c>
      <c r="V129" s="38">
        <f t="shared" si="7"/>
        <v>69</v>
      </c>
      <c r="W129" s="39"/>
      <c r="X129" s="39"/>
      <c r="Y129" s="39">
        <f t="shared" si="10"/>
        <v>126</v>
      </c>
      <c r="Z129" s="39">
        <f t="shared" si="11"/>
        <v>126</v>
      </c>
    </row>
    <row r="130" spans="1:26" x14ac:dyDescent="0.2">
      <c r="A130" s="9" t="s">
        <v>256</v>
      </c>
      <c r="B130" s="10" t="s">
        <v>257</v>
      </c>
      <c r="C130" s="11">
        <v>60000</v>
      </c>
      <c r="D130" s="12">
        <v>19</v>
      </c>
      <c r="E130" s="19">
        <v>23995</v>
      </c>
      <c r="F130" s="20">
        <v>0.16399999999999998</v>
      </c>
      <c r="G130" s="21">
        <v>1656</v>
      </c>
      <c r="H130" s="22" t="s">
        <v>5</v>
      </c>
      <c r="I130" s="22"/>
      <c r="J130" s="17">
        <f>IF(ISNUMBER(E130/(1+F130)),E130/(1+F130),"")</f>
        <v>20614.261168384881</v>
      </c>
      <c r="K130" s="17" t="str">
        <f t="shared" si="8"/>
        <v/>
      </c>
      <c r="L130" s="18" t="str">
        <f>IF(ISNUMBER(G130/(1+H130)),G130/(1+H130),"")</f>
        <v/>
      </c>
      <c r="M130" s="17"/>
      <c r="N130" s="17">
        <f>E130-G130</f>
        <v>22339</v>
      </c>
      <c r="O130" s="16" t="str">
        <f>B130</f>
        <v>Halliburton</v>
      </c>
      <c r="P130" s="17">
        <f>E130*(1+RevGrowth)</f>
        <v>25242.74</v>
      </c>
      <c r="Q130" s="17">
        <f>N130-(AverageSalary*C130*HeadcountReduction)/1000000</f>
        <v>22069</v>
      </c>
      <c r="R130" s="17">
        <f t="shared" si="9"/>
        <v>3173.7400000000016</v>
      </c>
      <c r="S130" s="37">
        <f>(P130-E130)/E130</f>
        <v>5.2000000000000067E-2</v>
      </c>
      <c r="T130" s="36">
        <f>(R130-G130)/G130</f>
        <v>0.91650966183574978</v>
      </c>
      <c r="U130" s="31">
        <f t="shared" si="6"/>
        <v>143</v>
      </c>
      <c r="V130" s="38" t="e">
        <f t="shared" si="7"/>
        <v>#VALUE!</v>
      </c>
      <c r="W130" s="39"/>
      <c r="X130" s="39"/>
      <c r="Y130" s="39">
        <f t="shared" si="10"/>
        <v>127</v>
      </c>
      <c r="Z130" s="39">
        <f t="shared" si="11"/>
        <v>156</v>
      </c>
    </row>
    <row r="131" spans="1:26" x14ac:dyDescent="0.2">
      <c r="A131" s="9" t="s">
        <v>258</v>
      </c>
      <c r="B131" s="10" t="s">
        <v>259</v>
      </c>
      <c r="C131" s="11">
        <v>62610</v>
      </c>
      <c r="D131" s="12">
        <v>21</v>
      </c>
      <c r="E131" s="19">
        <v>23771</v>
      </c>
      <c r="F131" s="20">
        <v>0.16399999999999998</v>
      </c>
      <c r="G131" s="21">
        <v>2141</v>
      </c>
      <c r="H131" s="22">
        <v>1.143</v>
      </c>
      <c r="I131" s="22"/>
      <c r="J131" s="17">
        <f>IF(ISNUMBER(E131/(1+F131)),E131/(1+F131),"")</f>
        <v>20421.821305841924</v>
      </c>
      <c r="K131" s="17">
        <f t="shared" si="8"/>
        <v>19422.754576957184</v>
      </c>
      <c r="L131" s="18">
        <f>IF(ISNUMBER(G131/(1+H131)),G131/(1+H131),"")</f>
        <v>999.06672888474111</v>
      </c>
      <c r="M131" s="17"/>
      <c r="N131" s="17">
        <f>E131-G131</f>
        <v>21630</v>
      </c>
      <c r="O131" s="16" t="str">
        <f>B131</f>
        <v>Cummins</v>
      </c>
      <c r="P131" s="17">
        <f>E131*(1+RevGrowth)</f>
        <v>25007.092000000001</v>
      </c>
      <c r="Q131" s="17">
        <f>N131-(AverageSalary*C131*HeadcountReduction)/1000000</f>
        <v>21348.255000000001</v>
      </c>
      <c r="R131" s="17">
        <f t="shared" si="9"/>
        <v>3658.8369999999995</v>
      </c>
      <c r="S131" s="37">
        <f>(P131-E131)/E131</f>
        <v>5.2000000000000025E-2</v>
      </c>
      <c r="T131" s="36">
        <f>(R131-G131)/G131</f>
        <v>0.70893834656702459</v>
      </c>
      <c r="U131" s="31">
        <f t="shared" si="6"/>
        <v>145</v>
      </c>
      <c r="V131" s="38">
        <f t="shared" si="7"/>
        <v>224</v>
      </c>
      <c r="W131" s="39"/>
      <c r="X131" s="39"/>
      <c r="Y131" s="39">
        <f t="shared" si="10"/>
        <v>128</v>
      </c>
      <c r="Z131" s="39">
        <f t="shared" si="11"/>
        <v>139</v>
      </c>
    </row>
    <row r="132" spans="1:26" x14ac:dyDescent="0.2">
      <c r="A132" s="9" t="s">
        <v>260</v>
      </c>
      <c r="B132" s="10" t="s">
        <v>261</v>
      </c>
      <c r="C132" s="11">
        <v>21500</v>
      </c>
      <c r="D132" s="12">
        <v>1</v>
      </c>
      <c r="E132" s="19">
        <v>23747</v>
      </c>
      <c r="F132" s="20">
        <v>3.9E-2</v>
      </c>
      <c r="G132" s="21">
        <v>8394</v>
      </c>
      <c r="H132" s="22">
        <v>3.242</v>
      </c>
      <c r="I132" s="22"/>
      <c r="J132" s="17">
        <f>IF(ISNUMBER(E132/(1+F132)),E132/(1+F132),"")</f>
        <v>22855.630413859482</v>
      </c>
      <c r="K132" s="17">
        <f t="shared" si="8"/>
        <v>20876.846821214502</v>
      </c>
      <c r="L132" s="18">
        <f>IF(ISNUMBER(G132/(1+H132)),G132/(1+H132),"")</f>
        <v>1978.7835926449789</v>
      </c>
      <c r="M132" s="17"/>
      <c r="N132" s="17">
        <f>E132-G132</f>
        <v>15353</v>
      </c>
      <c r="O132" s="16" t="str">
        <f>B132</f>
        <v>Amgen</v>
      </c>
      <c r="P132" s="17">
        <f>E132*(1+RevGrowth)</f>
        <v>24981.844000000001</v>
      </c>
      <c r="Q132" s="17">
        <f>N132-(AverageSalary*C132*HeadcountReduction)/1000000</f>
        <v>15256.25</v>
      </c>
      <c r="R132" s="17">
        <f t="shared" si="9"/>
        <v>9725.594000000001</v>
      </c>
      <c r="S132" s="37">
        <f>(P132-E132)/E132</f>
        <v>5.2000000000000039E-2</v>
      </c>
      <c r="T132" s="36">
        <f>(R132-G132)/G132</f>
        <v>0.1586364069573506</v>
      </c>
      <c r="U132" s="31">
        <f t="shared" ref="U132:U195" si="12">_xlfn.RANK.EQ(J132,$J$4:$J$503)</f>
        <v>126</v>
      </c>
      <c r="V132" s="38">
        <f t="shared" ref="V132:V195" si="13">_xlfn.RANK.EQ(L132,$L$4:$L$503)</f>
        <v>125</v>
      </c>
      <c r="W132" s="39"/>
      <c r="X132" s="39"/>
      <c r="Y132" s="39">
        <f t="shared" si="10"/>
        <v>129</v>
      </c>
      <c r="Z132" s="39">
        <f t="shared" si="11"/>
        <v>47</v>
      </c>
    </row>
    <row r="133" spans="1:26" x14ac:dyDescent="0.2">
      <c r="A133" s="9" t="s">
        <v>262</v>
      </c>
      <c r="B133" s="10" t="s">
        <v>263</v>
      </c>
      <c r="C133" s="11">
        <v>28000</v>
      </c>
      <c r="D133" s="12">
        <v>25</v>
      </c>
      <c r="E133" s="19">
        <v>23495.7</v>
      </c>
      <c r="F133" s="20">
        <v>0.20800000000000002</v>
      </c>
      <c r="G133" s="21">
        <v>2195.1</v>
      </c>
      <c r="H133" s="22">
        <v>0.31</v>
      </c>
      <c r="I133" s="22"/>
      <c r="J133" s="17">
        <f>IF(ISNUMBER(E133/(1+F133)),E133/(1+F133),"")</f>
        <v>19450.082781456957</v>
      </c>
      <c r="K133" s="17">
        <f t="shared" ref="K133:K196" si="14">IF(ISNUMBER(J133-L133),J133-L133,"")</f>
        <v>17774.433926495123</v>
      </c>
      <c r="L133" s="18">
        <f>IF(ISNUMBER(G133/(1+H133)),G133/(1+H133),"")</f>
        <v>1675.6488549618318</v>
      </c>
      <c r="M133" s="17"/>
      <c r="N133" s="17">
        <f>E133-G133</f>
        <v>21300.600000000002</v>
      </c>
      <c r="O133" s="16" t="str">
        <f>B133</f>
        <v>Paccar</v>
      </c>
      <c r="P133" s="17">
        <f>E133*(1+RevGrowth)</f>
        <v>24717.476400000003</v>
      </c>
      <c r="Q133" s="17">
        <f>N133-(AverageSalary*C133*HeadcountReduction)/1000000</f>
        <v>21174.600000000002</v>
      </c>
      <c r="R133" s="17">
        <f t="shared" ref="R133:R196" si="15">P133-Q133</f>
        <v>3542.876400000001</v>
      </c>
      <c r="S133" s="37">
        <f>(P133-E133)/E133</f>
        <v>5.2000000000000102E-2</v>
      </c>
      <c r="T133" s="36">
        <f>(R133-G133)/G133</f>
        <v>0.61399316659833314</v>
      </c>
      <c r="U133" s="31">
        <f t="shared" si="12"/>
        <v>151</v>
      </c>
      <c r="V133" s="38">
        <f t="shared" si="13"/>
        <v>149</v>
      </c>
      <c r="W133" s="39"/>
      <c r="X133" s="39"/>
      <c r="Y133" s="39">
        <f t="shared" ref="Y133:Y196" si="16">IF(ISNUMBER(P133),_xlfn.RANK.EQ(P133,$P$4:$P$503),"")</f>
        <v>130</v>
      </c>
      <c r="Z133" s="39">
        <f t="shared" ref="Z133:Z196" si="17">IF(ISNUMBER(R133),_xlfn.RANK.EQ(R133,$R$4:$R$503),"")</f>
        <v>143</v>
      </c>
    </row>
    <row r="134" spans="1:26" x14ac:dyDescent="0.2">
      <c r="A134" s="9" t="s">
        <v>264</v>
      </c>
      <c r="B134" s="10" t="s">
        <v>265</v>
      </c>
      <c r="C134" s="11">
        <v>30286</v>
      </c>
      <c r="D134" s="12">
        <v>-5</v>
      </c>
      <c r="E134" s="19">
        <v>23495</v>
      </c>
      <c r="F134" s="20">
        <v>0.02</v>
      </c>
      <c r="G134" s="21">
        <v>2226</v>
      </c>
      <c r="H134" s="22">
        <v>1.6439999999999999</v>
      </c>
      <c r="I134" s="22"/>
      <c r="J134" s="17">
        <f>IF(ISNUMBER(E134/(1+F134)),E134/(1+F134),"")</f>
        <v>23034.313725490196</v>
      </c>
      <c r="K134" s="17">
        <f t="shared" si="14"/>
        <v>22192.407522767047</v>
      </c>
      <c r="L134" s="18">
        <f>IF(ISNUMBER(G134/(1+H134)),G134/(1+H134),"")</f>
        <v>841.90620272314675</v>
      </c>
      <c r="M134" s="17"/>
      <c r="N134" s="17">
        <f>E134-G134</f>
        <v>21269</v>
      </c>
      <c r="O134" s="16" t="str">
        <f>B134</f>
        <v>Southern</v>
      </c>
      <c r="P134" s="17">
        <f>E134*(1+RevGrowth)</f>
        <v>24716.74</v>
      </c>
      <c r="Q134" s="17">
        <f>N134-(AverageSalary*C134*HeadcountReduction)/1000000</f>
        <v>21132.713</v>
      </c>
      <c r="R134" s="17">
        <f t="shared" si="15"/>
        <v>3584.0270000000019</v>
      </c>
      <c r="S134" s="37">
        <f>(P134-E134)/E134</f>
        <v>5.2000000000000067E-2</v>
      </c>
      <c r="T134" s="36">
        <f>(R134-G134)/G134</f>
        <v>0.61007502246181577</v>
      </c>
      <c r="U134" s="31">
        <f t="shared" si="12"/>
        <v>122</v>
      </c>
      <c r="V134" s="38">
        <f t="shared" si="13"/>
        <v>245</v>
      </c>
      <c r="W134" s="39"/>
      <c r="X134" s="39"/>
      <c r="Y134" s="39">
        <f t="shared" si="16"/>
        <v>131</v>
      </c>
      <c r="Z134" s="39">
        <f t="shared" si="17"/>
        <v>141</v>
      </c>
    </row>
    <row r="135" spans="1:26" x14ac:dyDescent="0.2">
      <c r="A135" s="9" t="s">
        <v>266</v>
      </c>
      <c r="B135" s="10" t="s">
        <v>267</v>
      </c>
      <c r="C135" s="11">
        <v>45000</v>
      </c>
      <c r="D135" s="12">
        <v>34</v>
      </c>
      <c r="E135" s="19">
        <v>23443</v>
      </c>
      <c r="F135" s="20">
        <v>0.32799999999999996</v>
      </c>
      <c r="G135" s="21">
        <v>-1733</v>
      </c>
      <c r="H135" s="22">
        <v>-2.2480000000000002</v>
      </c>
      <c r="I135" s="22"/>
      <c r="J135" s="17">
        <f>IF(ISNUMBER(E135/(1+F135)),E135/(1+F135),"")</f>
        <v>17652.861445783135</v>
      </c>
      <c r="K135" s="17">
        <f t="shared" si="14"/>
        <v>16264.239650911341</v>
      </c>
      <c r="L135" s="18">
        <f>IF(ISNUMBER(G135/(1+H135)),G135/(1+H135),"")</f>
        <v>1388.6217948717947</v>
      </c>
      <c r="M135" s="17"/>
      <c r="N135" s="17">
        <f>E135-G135</f>
        <v>25176</v>
      </c>
      <c r="O135" s="16" t="str">
        <f>B135</f>
        <v>CenturyLink</v>
      </c>
      <c r="P135" s="17">
        <f>E135*(1+RevGrowth)</f>
        <v>24662.036</v>
      </c>
      <c r="Q135" s="17">
        <f>N135-(AverageSalary*C135*HeadcountReduction)/1000000</f>
        <v>24973.5</v>
      </c>
      <c r="R135" s="17">
        <f t="shared" si="15"/>
        <v>-311.46399999999994</v>
      </c>
      <c r="S135" s="37">
        <f>(P135-E135)/E135</f>
        <v>5.2000000000000005E-2</v>
      </c>
      <c r="T135" s="36">
        <f>(R135-G135)/G135</f>
        <v>-0.82027466820542416</v>
      </c>
      <c r="U135" s="31">
        <f t="shared" si="12"/>
        <v>162</v>
      </c>
      <c r="V135" s="38">
        <f t="shared" si="13"/>
        <v>174</v>
      </c>
      <c r="W135" s="39"/>
      <c r="X135" s="39"/>
      <c r="Y135" s="39">
        <f t="shared" si="16"/>
        <v>132</v>
      </c>
      <c r="Z135" s="39">
        <f t="shared" si="17"/>
        <v>493</v>
      </c>
    </row>
    <row r="136" spans="1:26" x14ac:dyDescent="0.2">
      <c r="A136" s="9" t="s">
        <v>268</v>
      </c>
      <c r="B136" s="10" t="s">
        <v>269</v>
      </c>
      <c r="C136" s="11">
        <v>53000</v>
      </c>
      <c r="D136" s="12">
        <v>-9</v>
      </c>
      <c r="E136" s="19">
        <v>23306</v>
      </c>
      <c r="F136" s="20">
        <v>0</v>
      </c>
      <c r="G136" s="21">
        <v>2012</v>
      </c>
      <c r="H136" s="22">
        <v>-6.2E-2</v>
      </c>
      <c r="I136" s="22"/>
      <c r="J136" s="17">
        <f>IF(ISNUMBER(E136/(1+F136)),E136/(1+F136),"")</f>
        <v>23306</v>
      </c>
      <c r="K136" s="17">
        <f t="shared" si="14"/>
        <v>21161.01066098081</v>
      </c>
      <c r="L136" s="18">
        <f>IF(ISNUMBER(G136/(1+H136)),G136/(1+H136),"")</f>
        <v>2144.9893390191901</v>
      </c>
      <c r="M136" s="17"/>
      <c r="N136" s="17">
        <f>E136-G136</f>
        <v>21294</v>
      </c>
      <c r="O136" s="16" t="str">
        <f>B136</f>
        <v>International Paper</v>
      </c>
      <c r="P136" s="17">
        <f>E136*(1+RevGrowth)</f>
        <v>24517.912</v>
      </c>
      <c r="Q136" s="17">
        <f>N136-(AverageSalary*C136*HeadcountReduction)/1000000</f>
        <v>21055.5</v>
      </c>
      <c r="R136" s="17">
        <f t="shared" si="15"/>
        <v>3462.4120000000003</v>
      </c>
      <c r="S136" s="37">
        <f>(P136-E136)/E136</f>
        <v>5.2000000000000011E-2</v>
      </c>
      <c r="T136" s="36">
        <f>(R136-G136)/G136</f>
        <v>0.72088071570576551</v>
      </c>
      <c r="U136" s="31">
        <f t="shared" si="12"/>
        <v>120</v>
      </c>
      <c r="V136" s="38">
        <f t="shared" si="13"/>
        <v>114</v>
      </c>
      <c r="W136" s="39"/>
      <c r="X136" s="39"/>
      <c r="Y136" s="39">
        <f t="shared" si="16"/>
        <v>133</v>
      </c>
      <c r="Z136" s="39">
        <f t="shared" si="17"/>
        <v>147</v>
      </c>
    </row>
    <row r="137" spans="1:26" x14ac:dyDescent="0.2">
      <c r="A137" s="9" t="s">
        <v>270</v>
      </c>
      <c r="B137" s="10" t="s">
        <v>271</v>
      </c>
      <c r="C137" s="11">
        <v>41967</v>
      </c>
      <c r="D137" s="12">
        <v>7</v>
      </c>
      <c r="E137" s="19">
        <v>22832</v>
      </c>
      <c r="F137" s="20">
        <v>7.4999999999999997E-2</v>
      </c>
      <c r="G137" s="21">
        <v>5966</v>
      </c>
      <c r="H137" s="22">
        <v>-0.443</v>
      </c>
      <c r="I137" s="22"/>
      <c r="J137" s="17">
        <f>IF(ISNUMBER(E137/(1+F137)),E137/(1+F137),"")</f>
        <v>21239.069767441862</v>
      </c>
      <c r="K137" s="17">
        <f t="shared" si="14"/>
        <v>10528.118241409546</v>
      </c>
      <c r="L137" s="18">
        <f>IF(ISNUMBER(G137/(1+H137)),G137/(1+H137),"")</f>
        <v>10710.951526032317</v>
      </c>
      <c r="M137" s="17"/>
      <c r="N137" s="17">
        <f>E137-G137</f>
        <v>16866</v>
      </c>
      <c r="O137" s="16" t="str">
        <f>B137</f>
        <v>Union Pacific</v>
      </c>
      <c r="P137" s="17">
        <f>E137*(1+RevGrowth)</f>
        <v>24019.264000000003</v>
      </c>
      <c r="Q137" s="17">
        <f>N137-(AverageSalary*C137*HeadcountReduction)/1000000</f>
        <v>16677.148499999999</v>
      </c>
      <c r="R137" s="17">
        <f t="shared" si="15"/>
        <v>7342.1155000000035</v>
      </c>
      <c r="S137" s="37">
        <f>(P137-E137)/E137</f>
        <v>5.2000000000000123E-2</v>
      </c>
      <c r="T137" s="36">
        <f>(R137-G137)/G137</f>
        <v>0.23065965471002406</v>
      </c>
      <c r="U137" s="31">
        <f t="shared" si="12"/>
        <v>137</v>
      </c>
      <c r="V137" s="38">
        <f t="shared" si="13"/>
        <v>16</v>
      </c>
      <c r="W137" s="39"/>
      <c r="X137" s="39"/>
      <c r="Y137" s="39">
        <f t="shared" si="16"/>
        <v>134</v>
      </c>
      <c r="Z137" s="39">
        <f t="shared" si="17"/>
        <v>72</v>
      </c>
    </row>
    <row r="138" spans="1:26" x14ac:dyDescent="0.2">
      <c r="A138" s="9" t="s">
        <v>272</v>
      </c>
      <c r="B138" s="10" t="s">
        <v>273</v>
      </c>
      <c r="C138" s="11">
        <v>119650</v>
      </c>
      <c r="D138" s="12">
        <v>-1</v>
      </c>
      <c r="E138" s="19">
        <v>22823.3</v>
      </c>
      <c r="F138" s="20">
        <v>2.6000000000000002E-2</v>
      </c>
      <c r="G138" s="21">
        <v>-1590.8</v>
      </c>
      <c r="H138" s="22">
        <v>-1.9279999999999999</v>
      </c>
      <c r="I138" s="22"/>
      <c r="J138" s="17">
        <f>IF(ISNUMBER(E138/(1+F138)),E138/(1+F138),"")</f>
        <v>22244.93177387914</v>
      </c>
      <c r="K138" s="17">
        <f t="shared" si="14"/>
        <v>20530.707635948103</v>
      </c>
      <c r="L138" s="18">
        <f>IF(ISNUMBER(G138/(1+H138)),G138/(1+H138),"")</f>
        <v>1714.2241379310346</v>
      </c>
      <c r="M138" s="17"/>
      <c r="N138" s="17">
        <f>E138-G138</f>
        <v>24414.1</v>
      </c>
      <c r="O138" s="16" t="str">
        <f>B138</f>
        <v>Dollar Tree</v>
      </c>
      <c r="P138" s="17">
        <f>E138*(1+RevGrowth)</f>
        <v>24010.1116</v>
      </c>
      <c r="Q138" s="17">
        <f>N138-(AverageSalary*C138*HeadcountReduction)/1000000</f>
        <v>23875.674999999999</v>
      </c>
      <c r="R138" s="17">
        <f t="shared" si="15"/>
        <v>134.43660000000091</v>
      </c>
      <c r="S138" s="37">
        <f>(P138-E138)/E138</f>
        <v>5.2000000000000039E-2</v>
      </c>
      <c r="T138" s="36">
        <f>(R138-G138)/G138</f>
        <v>-1.0845088006034704</v>
      </c>
      <c r="U138" s="31">
        <f t="shared" si="12"/>
        <v>130</v>
      </c>
      <c r="V138" s="38">
        <f t="shared" si="13"/>
        <v>143</v>
      </c>
      <c r="W138" s="39"/>
      <c r="X138" s="39"/>
      <c r="Y138" s="39">
        <f t="shared" si="16"/>
        <v>135</v>
      </c>
      <c r="Z138" s="39">
        <f t="shared" si="17"/>
        <v>487</v>
      </c>
    </row>
    <row r="139" spans="1:26" x14ac:dyDescent="0.2">
      <c r="A139" s="9" t="s">
        <v>274</v>
      </c>
      <c r="B139" s="10" t="s">
        <v>275</v>
      </c>
      <c r="C139" s="11">
        <v>27000</v>
      </c>
      <c r="D139" s="12">
        <v>3</v>
      </c>
      <c r="E139" s="19">
        <v>22785.1</v>
      </c>
      <c r="F139" s="20">
        <v>6.5000000000000002E-2</v>
      </c>
      <c r="G139" s="21">
        <v>471</v>
      </c>
      <c r="H139" s="22">
        <v>-0.23200000000000001</v>
      </c>
      <c r="I139" s="22"/>
      <c r="J139" s="17">
        <f>IF(ISNUMBER(E139/(1+F139)),E139/(1+F139),"")</f>
        <v>21394.460093896712</v>
      </c>
      <c r="K139" s="17">
        <f t="shared" si="14"/>
        <v>20781.178843896712</v>
      </c>
      <c r="L139" s="18">
        <f>IF(ISNUMBER(G139/(1+H139)),G139/(1+H139),"")</f>
        <v>613.28125</v>
      </c>
      <c r="M139" s="17"/>
      <c r="N139" s="17">
        <f>E139-G139</f>
        <v>22314.1</v>
      </c>
      <c r="O139" s="16" t="str">
        <f>B139</f>
        <v>Penske Automotive Group</v>
      </c>
      <c r="P139" s="17">
        <f>E139*(1+RevGrowth)</f>
        <v>23969.925199999998</v>
      </c>
      <c r="Q139" s="17">
        <f>N139-(AverageSalary*C139*HeadcountReduction)/1000000</f>
        <v>22192.6</v>
      </c>
      <c r="R139" s="17">
        <f t="shared" si="15"/>
        <v>1777.3251999999993</v>
      </c>
      <c r="S139" s="37">
        <f>(P139-E139)/E139</f>
        <v>5.199999999999997E-2</v>
      </c>
      <c r="T139" s="36">
        <f>(R139-G139)/G139</f>
        <v>2.7735142250530771</v>
      </c>
      <c r="U139" s="31">
        <f t="shared" si="12"/>
        <v>135</v>
      </c>
      <c r="V139" s="38">
        <f t="shared" si="13"/>
        <v>285</v>
      </c>
      <c r="W139" s="39"/>
      <c r="X139" s="39"/>
      <c r="Y139" s="39">
        <f t="shared" si="16"/>
        <v>136</v>
      </c>
      <c r="Z139" s="39">
        <f t="shared" si="17"/>
        <v>251</v>
      </c>
    </row>
    <row r="140" spans="1:26" x14ac:dyDescent="0.2">
      <c r="A140" s="9" t="s">
        <v>276</v>
      </c>
      <c r="B140" s="10" t="s">
        <v>277</v>
      </c>
      <c r="C140" s="11">
        <v>35400</v>
      </c>
      <c r="D140" s="12">
        <v>-4</v>
      </c>
      <c r="E140" s="19">
        <v>22732</v>
      </c>
      <c r="F140" s="20">
        <v>0.02</v>
      </c>
      <c r="G140" s="21">
        <v>-4864</v>
      </c>
      <c r="H140" s="22">
        <v>-2.972</v>
      </c>
      <c r="I140" s="22"/>
      <c r="J140" s="17">
        <f>IF(ISNUMBER(E140/(1+F140)),E140/(1+F140),"")</f>
        <v>22286.274509803919</v>
      </c>
      <c r="K140" s="17">
        <f t="shared" si="14"/>
        <v>19819.743069641649</v>
      </c>
      <c r="L140" s="18">
        <f>IF(ISNUMBER(G140/(1+H140)),G140/(1+H140),"")</f>
        <v>2466.5314401622718</v>
      </c>
      <c r="M140" s="17"/>
      <c r="N140" s="17">
        <f>E140-G140</f>
        <v>27596</v>
      </c>
      <c r="O140" s="16" t="str">
        <f>B140</f>
        <v>Qualcomm</v>
      </c>
      <c r="P140" s="17">
        <f>E140*(1+RevGrowth)</f>
        <v>23914.064000000002</v>
      </c>
      <c r="Q140" s="17">
        <f>N140-(AverageSalary*C140*HeadcountReduction)/1000000</f>
        <v>27436.7</v>
      </c>
      <c r="R140" s="17">
        <f t="shared" si="15"/>
        <v>-3522.6359999999986</v>
      </c>
      <c r="S140" s="37">
        <f>(P140-E140)/E140</f>
        <v>5.2000000000000095E-2</v>
      </c>
      <c r="T140" s="36">
        <f>(R140-G140)/G140</f>
        <v>-0.27577384868421079</v>
      </c>
      <c r="U140" s="31">
        <f t="shared" si="12"/>
        <v>129</v>
      </c>
      <c r="V140" s="38">
        <f t="shared" si="13"/>
        <v>92</v>
      </c>
      <c r="W140" s="39"/>
      <c r="X140" s="39"/>
      <c r="Y140" s="39">
        <f t="shared" si="16"/>
        <v>137</v>
      </c>
      <c r="Z140" s="39">
        <f t="shared" si="17"/>
        <v>496</v>
      </c>
    </row>
    <row r="141" spans="1:26" x14ac:dyDescent="0.2">
      <c r="A141" s="9" t="s">
        <v>278</v>
      </c>
      <c r="B141" s="10" t="s">
        <v>279</v>
      </c>
      <c r="C141" s="11">
        <v>23300</v>
      </c>
      <c r="D141" s="12">
        <v>7</v>
      </c>
      <c r="E141" s="19">
        <v>22561</v>
      </c>
      <c r="F141" s="20">
        <v>8.5999999999999993E-2</v>
      </c>
      <c r="G141" s="21">
        <v>4920</v>
      </c>
      <c r="H141" s="22">
        <v>3.8860000000000001</v>
      </c>
      <c r="I141" s="22"/>
      <c r="J141" s="17">
        <f>IF(ISNUMBER(E141/(1+F141)),E141/(1+F141),"")</f>
        <v>20774.401473296501</v>
      </c>
      <c r="K141" s="17">
        <f t="shared" si="14"/>
        <v>19767.442815908045</v>
      </c>
      <c r="L141" s="18">
        <f>IF(ISNUMBER(G141/(1+H141)),G141/(1+H141),"")</f>
        <v>1006.9586573884568</v>
      </c>
      <c r="M141" s="17"/>
      <c r="N141" s="17">
        <f>E141-G141</f>
        <v>17641</v>
      </c>
      <c r="O141" s="16" t="str">
        <f>B141</f>
        <v>Bristol-Myers Squibb</v>
      </c>
      <c r="P141" s="17">
        <f>E141*(1+RevGrowth)</f>
        <v>23734.172000000002</v>
      </c>
      <c r="Q141" s="17">
        <f>N141-(AverageSalary*C141*HeadcountReduction)/1000000</f>
        <v>17536.150000000001</v>
      </c>
      <c r="R141" s="17">
        <f t="shared" si="15"/>
        <v>6198.0220000000008</v>
      </c>
      <c r="S141" s="37">
        <f>(P141-E141)/E141</f>
        <v>5.2000000000000102E-2</v>
      </c>
      <c r="T141" s="36">
        <f>(R141-G141)/G141</f>
        <v>0.25976056910569123</v>
      </c>
      <c r="U141" s="31">
        <f t="shared" si="12"/>
        <v>141</v>
      </c>
      <c r="V141" s="38">
        <f t="shared" si="13"/>
        <v>222</v>
      </c>
      <c r="W141" s="39"/>
      <c r="X141" s="39"/>
      <c r="Y141" s="39">
        <f t="shared" si="16"/>
        <v>138</v>
      </c>
      <c r="Z141" s="39">
        <f t="shared" si="17"/>
        <v>83</v>
      </c>
    </row>
    <row r="142" spans="1:26" x14ac:dyDescent="0.2">
      <c r="A142" s="9" t="s">
        <v>280</v>
      </c>
      <c r="B142" s="10" t="s">
        <v>281</v>
      </c>
      <c r="C142" s="11">
        <v>11000</v>
      </c>
      <c r="D142" s="12">
        <v>-23</v>
      </c>
      <c r="E142" s="19">
        <v>22127</v>
      </c>
      <c r="F142" s="20">
        <v>-0.152</v>
      </c>
      <c r="G142" s="21">
        <v>5455</v>
      </c>
      <c r="H142" s="22">
        <v>0.17899999999999999</v>
      </c>
      <c r="I142" s="22"/>
      <c r="J142" s="17">
        <f>IF(ISNUMBER(E142/(1+F142)),E142/(1+F142),"")</f>
        <v>26093.16037735849</v>
      </c>
      <c r="K142" s="17">
        <f t="shared" si="14"/>
        <v>21466.358002464513</v>
      </c>
      <c r="L142" s="18">
        <f>IF(ISNUMBER(G142/(1+H142)),G142/(1+H142),"")</f>
        <v>4626.8023748939777</v>
      </c>
      <c r="M142" s="17"/>
      <c r="N142" s="17">
        <f>E142-G142</f>
        <v>16672</v>
      </c>
      <c r="O142" s="16" t="str">
        <f>B142</f>
        <v>Gilead Sciences</v>
      </c>
      <c r="P142" s="17">
        <f>E142*(1+RevGrowth)</f>
        <v>23277.603999999999</v>
      </c>
      <c r="Q142" s="17">
        <f>N142-(AverageSalary*C142*HeadcountReduction)/1000000</f>
        <v>16622.5</v>
      </c>
      <c r="R142" s="17">
        <f t="shared" si="15"/>
        <v>6655.1039999999994</v>
      </c>
      <c r="S142" s="37">
        <f>(P142-E142)/E142</f>
        <v>5.199999999999997E-2</v>
      </c>
      <c r="T142" s="36">
        <f>(R142-G142)/G142</f>
        <v>0.22000073327222719</v>
      </c>
      <c r="U142" s="31">
        <f t="shared" si="12"/>
        <v>112</v>
      </c>
      <c r="V142" s="38">
        <f t="shared" si="13"/>
        <v>50</v>
      </c>
      <c r="W142" s="39"/>
      <c r="X142" s="39"/>
      <c r="Y142" s="39">
        <f t="shared" si="16"/>
        <v>139</v>
      </c>
      <c r="Z142" s="39">
        <f t="shared" si="17"/>
        <v>77</v>
      </c>
    </row>
    <row r="143" spans="1:26" x14ac:dyDescent="0.2">
      <c r="A143" s="9" t="s">
        <v>282</v>
      </c>
      <c r="B143" s="10" t="s">
        <v>283</v>
      </c>
      <c r="C143" s="11">
        <v>199000</v>
      </c>
      <c r="D143" s="12">
        <v>19</v>
      </c>
      <c r="E143" s="19">
        <v>22095.4</v>
      </c>
      <c r="F143" s="20">
        <v>0.159</v>
      </c>
      <c r="G143" s="21">
        <v>86.3</v>
      </c>
      <c r="H143" s="22">
        <v>-0.33100000000000002</v>
      </c>
      <c r="I143" s="22"/>
      <c r="J143" s="17">
        <f>IF(ISNUMBER(E143/(1+F143)),E143/(1+F143),"")</f>
        <v>19064.193270060397</v>
      </c>
      <c r="K143" s="17">
        <f t="shared" si="14"/>
        <v>18935.19476482871</v>
      </c>
      <c r="L143" s="18">
        <f>IF(ISNUMBER(G143/(1+H143)),G143/(1+H143),"")</f>
        <v>128.99850523168908</v>
      </c>
      <c r="M143" s="17"/>
      <c r="N143" s="17">
        <f>E143-G143</f>
        <v>22009.100000000002</v>
      </c>
      <c r="O143" s="16" t="str">
        <f>B143</f>
        <v>Jabil</v>
      </c>
      <c r="P143" s="17">
        <f>E143*(1+RevGrowth)</f>
        <v>23244.360800000002</v>
      </c>
      <c r="Q143" s="17">
        <f>N143-(AverageSalary*C143*HeadcountReduction)/1000000</f>
        <v>21113.600000000002</v>
      </c>
      <c r="R143" s="17">
        <f t="shared" si="15"/>
        <v>2130.7608</v>
      </c>
      <c r="S143" s="37">
        <f>(P143-E143)/E143</f>
        <v>5.2000000000000032E-2</v>
      </c>
      <c r="T143" s="36">
        <f>(R143-G143)/G143</f>
        <v>23.690159907300117</v>
      </c>
      <c r="U143" s="31">
        <f t="shared" si="12"/>
        <v>155</v>
      </c>
      <c r="V143" s="38">
        <f t="shared" si="13"/>
        <v>413</v>
      </c>
      <c r="W143" s="39"/>
      <c r="X143" s="39"/>
      <c r="Y143" s="39">
        <f t="shared" si="16"/>
        <v>140</v>
      </c>
      <c r="Z143" s="39">
        <f t="shared" si="17"/>
        <v>219</v>
      </c>
    </row>
    <row r="144" spans="1:26" x14ac:dyDescent="0.2">
      <c r="A144" s="9" t="s">
        <v>284</v>
      </c>
      <c r="B144" s="10" t="s">
        <v>285</v>
      </c>
      <c r="C144" s="11">
        <v>30000</v>
      </c>
      <c r="D144" s="12">
        <v>2</v>
      </c>
      <c r="E144" s="19">
        <v>21991.200000000001</v>
      </c>
      <c r="F144" s="20">
        <v>4.4999999999999998E-2</v>
      </c>
      <c r="G144" s="21">
        <v>556.70000000000005</v>
      </c>
      <c r="H144" s="22">
        <v>2.1000000000000001E-2</v>
      </c>
      <c r="I144" s="22"/>
      <c r="J144" s="17">
        <f>IF(ISNUMBER(E144/(1+F144)),E144/(1+F144),"")</f>
        <v>21044.21052631579</v>
      </c>
      <c r="K144" s="17">
        <f t="shared" si="14"/>
        <v>20498.960771173774</v>
      </c>
      <c r="L144" s="18">
        <f>IF(ISNUMBER(G144/(1+H144)),G144/(1+H144),"")</f>
        <v>545.24975514201776</v>
      </c>
      <c r="M144" s="17"/>
      <c r="N144" s="17">
        <f>E144-G144</f>
        <v>21434.5</v>
      </c>
      <c r="O144" s="16" t="str">
        <f>B144</f>
        <v>ManpowerGroup</v>
      </c>
      <c r="P144" s="17">
        <f>E144*(1+RevGrowth)</f>
        <v>23134.742400000003</v>
      </c>
      <c r="Q144" s="17">
        <f>N144-(AverageSalary*C144*HeadcountReduction)/1000000</f>
        <v>21299.5</v>
      </c>
      <c r="R144" s="17">
        <f t="shared" si="15"/>
        <v>1835.2424000000028</v>
      </c>
      <c r="S144" s="37">
        <f>(P144-E144)/E144</f>
        <v>5.2000000000000095E-2</v>
      </c>
      <c r="T144" s="36">
        <f>(R144-G144)/G144</f>
        <v>2.2966452308245064</v>
      </c>
      <c r="U144" s="31">
        <f t="shared" si="12"/>
        <v>139</v>
      </c>
      <c r="V144" s="38">
        <f t="shared" si="13"/>
        <v>299</v>
      </c>
      <c r="W144" s="39"/>
      <c r="X144" s="39"/>
      <c r="Y144" s="39">
        <f t="shared" si="16"/>
        <v>141</v>
      </c>
      <c r="Z144" s="39">
        <f t="shared" si="17"/>
        <v>246</v>
      </c>
    </row>
    <row r="145" spans="1:26" x14ac:dyDescent="0.2">
      <c r="A145" s="9" t="s">
        <v>286</v>
      </c>
      <c r="B145" s="10" t="s">
        <v>287</v>
      </c>
      <c r="C145" s="11">
        <v>58803</v>
      </c>
      <c r="D145" s="12" t="s">
        <v>5</v>
      </c>
      <c r="E145" s="19">
        <v>21965</v>
      </c>
      <c r="F145" s="20">
        <v>3.7999999999999999E-2</v>
      </c>
      <c r="G145" s="21">
        <v>2465</v>
      </c>
      <c r="H145" s="22">
        <v>-0.29299999999999998</v>
      </c>
      <c r="I145" s="22"/>
      <c r="J145" s="17">
        <f>IF(ISNUMBER(E145/(1+F145)),E145/(1+F145),"")</f>
        <v>21160.886319845857</v>
      </c>
      <c r="K145" s="17">
        <f t="shared" si="14"/>
        <v>17674.323377837369</v>
      </c>
      <c r="L145" s="18">
        <f>IF(ISNUMBER(G145/(1+H145)),G145/(1+H145),"")</f>
        <v>3486.5629420084861</v>
      </c>
      <c r="M145" s="17"/>
      <c r="N145" s="17">
        <f>E145-G145</f>
        <v>19500</v>
      </c>
      <c r="O145" s="16" t="str">
        <f>B145</f>
        <v>Southwest Airlines</v>
      </c>
      <c r="P145" s="17">
        <f>E145*(1+RevGrowth)</f>
        <v>23107.18</v>
      </c>
      <c r="Q145" s="17">
        <f>N145-(AverageSalary*C145*HeadcountReduction)/1000000</f>
        <v>19235.386500000001</v>
      </c>
      <c r="R145" s="17">
        <f t="shared" si="15"/>
        <v>3871.7934999999998</v>
      </c>
      <c r="S145" s="37">
        <f>(P145-E145)/E145</f>
        <v>5.2000000000000011E-2</v>
      </c>
      <c r="T145" s="36">
        <f>(R145-G145)/G145</f>
        <v>0.57070730223123722</v>
      </c>
      <c r="U145" s="31">
        <f t="shared" si="12"/>
        <v>138</v>
      </c>
      <c r="V145" s="38">
        <f t="shared" si="13"/>
        <v>64</v>
      </c>
      <c r="W145" s="39"/>
      <c r="X145" s="39"/>
      <c r="Y145" s="39">
        <f t="shared" si="16"/>
        <v>142</v>
      </c>
      <c r="Z145" s="39">
        <f t="shared" si="17"/>
        <v>131</v>
      </c>
    </row>
    <row r="146" spans="1:26" x14ac:dyDescent="0.2">
      <c r="A146" s="9" t="s">
        <v>288</v>
      </c>
      <c r="B146" s="10" t="s">
        <v>289</v>
      </c>
      <c r="C146" s="11">
        <v>11390</v>
      </c>
      <c r="D146" s="12">
        <v>-6</v>
      </c>
      <c r="E146" s="19">
        <v>21758</v>
      </c>
      <c r="F146" s="20">
        <v>4.0000000000000001E-3</v>
      </c>
      <c r="G146" s="21">
        <v>2920</v>
      </c>
      <c r="H146" s="22">
        <v>-0.36599999999999999</v>
      </c>
      <c r="I146" s="22"/>
      <c r="J146" s="17">
        <f>IF(ISNUMBER(E146/(1+F146)),E146/(1+F146),"")</f>
        <v>21671.314741035858</v>
      </c>
      <c r="K146" s="17">
        <f t="shared" si="14"/>
        <v>17065.636507597374</v>
      </c>
      <c r="L146" s="18">
        <f>IF(ISNUMBER(G146/(1+H146)),G146/(1+H146),"")</f>
        <v>4605.6782334384861</v>
      </c>
      <c r="M146" s="17"/>
      <c r="N146" s="17">
        <f>E146-G146</f>
        <v>18838</v>
      </c>
      <c r="O146" s="16" t="str">
        <f>B146</f>
        <v>Aflac</v>
      </c>
      <c r="P146" s="17">
        <f>E146*(1+RevGrowth)</f>
        <v>22889.416000000001</v>
      </c>
      <c r="Q146" s="17">
        <f>N146-(AverageSalary*C146*HeadcountReduction)/1000000</f>
        <v>18786.744999999999</v>
      </c>
      <c r="R146" s="17">
        <f t="shared" si="15"/>
        <v>4102.6710000000021</v>
      </c>
      <c r="S146" s="37">
        <f>(P146-E146)/E146</f>
        <v>5.2000000000000046E-2</v>
      </c>
      <c r="T146" s="36">
        <f>(R146-G146)/G146</f>
        <v>0.40502431506849385</v>
      </c>
      <c r="U146" s="31">
        <f t="shared" si="12"/>
        <v>133</v>
      </c>
      <c r="V146" s="38">
        <f t="shared" si="13"/>
        <v>51</v>
      </c>
      <c r="W146" s="39"/>
      <c r="X146" s="39"/>
      <c r="Y146" s="39">
        <f t="shared" si="16"/>
        <v>143</v>
      </c>
      <c r="Z146" s="39">
        <f t="shared" si="17"/>
        <v>123</v>
      </c>
    </row>
    <row r="147" spans="1:26" x14ac:dyDescent="0.2">
      <c r="A147" s="9" t="s">
        <v>290</v>
      </c>
      <c r="B147" s="10" t="s">
        <v>291</v>
      </c>
      <c r="C147" s="11">
        <v>48817</v>
      </c>
      <c r="D147" s="12">
        <v>116</v>
      </c>
      <c r="E147" s="19">
        <v>21461.3</v>
      </c>
      <c r="F147" s="20">
        <v>0.82499999999999996</v>
      </c>
      <c r="G147" s="21">
        <v>-976.1</v>
      </c>
      <c r="H147" s="22" t="s">
        <v>5</v>
      </c>
      <c r="I147" s="22"/>
      <c r="J147" s="17">
        <f>IF(ISNUMBER(E147/(1+F147)),E147/(1+F147),"")</f>
        <v>11759.616438356165</v>
      </c>
      <c r="K147" s="17" t="str">
        <f t="shared" si="14"/>
        <v/>
      </c>
      <c r="L147" s="18" t="str">
        <f>IF(ISNUMBER(G147/(1+H147)),G147/(1+H147),"")</f>
        <v/>
      </c>
      <c r="M147" s="17"/>
      <c r="N147" s="17">
        <f>E147-G147</f>
        <v>22437.399999999998</v>
      </c>
      <c r="O147" s="16" t="str">
        <f>B147</f>
        <v>Tesla</v>
      </c>
      <c r="P147" s="17">
        <f>E147*(1+RevGrowth)</f>
        <v>22577.2876</v>
      </c>
      <c r="Q147" s="17">
        <f>N147-(AverageSalary*C147*HeadcountReduction)/1000000</f>
        <v>22217.723499999996</v>
      </c>
      <c r="R147" s="17">
        <f t="shared" si="15"/>
        <v>359.56410000000324</v>
      </c>
      <c r="S147" s="37">
        <f>(P147-E147)/E147</f>
        <v>5.2000000000000018E-2</v>
      </c>
      <c r="T147" s="36">
        <f>(R147-G147)/G147</f>
        <v>-1.368368097530994</v>
      </c>
      <c r="U147" s="31">
        <f t="shared" si="12"/>
        <v>255</v>
      </c>
      <c r="V147" s="38" t="e">
        <f t="shared" si="13"/>
        <v>#VALUE!</v>
      </c>
      <c r="W147" s="39"/>
      <c r="X147" s="39"/>
      <c r="Y147" s="39">
        <f t="shared" si="16"/>
        <v>144</v>
      </c>
      <c r="Z147" s="39">
        <f t="shared" si="17"/>
        <v>477</v>
      </c>
    </row>
    <row r="148" spans="1:26" x14ac:dyDescent="0.2">
      <c r="A148" s="9" t="s">
        <v>292</v>
      </c>
      <c r="B148" s="10" t="s">
        <v>293</v>
      </c>
      <c r="C148" s="11">
        <v>26000</v>
      </c>
      <c r="D148" s="12">
        <v>-7</v>
      </c>
      <c r="E148" s="19">
        <v>21412.799999999999</v>
      </c>
      <c r="F148" s="20">
        <v>-6.0000000000000001E-3</v>
      </c>
      <c r="G148" s="21">
        <v>396</v>
      </c>
      <c r="H148" s="22">
        <v>-8.8999999999999996E-2</v>
      </c>
      <c r="I148" s="22"/>
      <c r="J148" s="17">
        <f>IF(ISNUMBER(E148/(1+F148)),E148/(1+F148),"")</f>
        <v>21542.052313883298</v>
      </c>
      <c r="K148" s="17">
        <f t="shared" si="14"/>
        <v>21107.365156912936</v>
      </c>
      <c r="L148" s="18">
        <f>IF(ISNUMBER(G148/(1+H148)),G148/(1+H148),"")</f>
        <v>434.6871569703622</v>
      </c>
      <c r="M148" s="17"/>
      <c r="N148" s="17">
        <f>E148-G148</f>
        <v>21016.799999999999</v>
      </c>
      <c r="O148" s="16" t="str">
        <f>B148</f>
        <v>AutoNation</v>
      </c>
      <c r="P148" s="17">
        <f>E148*(1+RevGrowth)</f>
        <v>22526.265599999999</v>
      </c>
      <c r="Q148" s="17">
        <f>N148-(AverageSalary*C148*HeadcountReduction)/1000000</f>
        <v>20899.8</v>
      </c>
      <c r="R148" s="17">
        <f t="shared" si="15"/>
        <v>1626.4655999999995</v>
      </c>
      <c r="S148" s="37">
        <f>(P148-E148)/E148</f>
        <v>5.1999999999999984E-2</v>
      </c>
      <c r="T148" s="36">
        <f>(R148-G148)/G148</f>
        <v>3.1072363636363627</v>
      </c>
      <c r="U148" s="31">
        <f t="shared" si="12"/>
        <v>134</v>
      </c>
      <c r="V148" s="38">
        <f t="shared" si="13"/>
        <v>329</v>
      </c>
      <c r="W148" s="39"/>
      <c r="X148" s="39"/>
      <c r="Y148" s="39">
        <f t="shared" si="16"/>
        <v>145</v>
      </c>
      <c r="Z148" s="39">
        <f t="shared" si="17"/>
        <v>273</v>
      </c>
    </row>
    <row r="149" spans="1:26" x14ac:dyDescent="0.2">
      <c r="A149" s="9" t="s">
        <v>294</v>
      </c>
      <c r="B149" s="10" t="s">
        <v>295</v>
      </c>
      <c r="C149" s="11">
        <v>90000</v>
      </c>
      <c r="D149" s="12">
        <v>61</v>
      </c>
      <c r="E149" s="19">
        <v>21340.1</v>
      </c>
      <c r="F149" s="20">
        <v>0.502</v>
      </c>
      <c r="G149" s="21">
        <v>1063.2</v>
      </c>
      <c r="H149" s="22">
        <v>0.53800000000000003</v>
      </c>
      <c r="I149" s="22"/>
      <c r="J149" s="17">
        <f>IF(ISNUMBER(E149/(1+F149)),E149/(1+F149),"")</f>
        <v>14207.789613848201</v>
      </c>
      <c r="K149" s="17">
        <f t="shared" si="14"/>
        <v>13516.502227632336</v>
      </c>
      <c r="L149" s="18">
        <f>IF(ISNUMBER(G149/(1+H149)),G149/(1+H149),"")</f>
        <v>691.28738621586479</v>
      </c>
      <c r="M149" s="17"/>
      <c r="N149" s="17">
        <f>E149-G149</f>
        <v>20276.899999999998</v>
      </c>
      <c r="O149" s="16" t="str">
        <f>B149</f>
        <v>CBRE Group</v>
      </c>
      <c r="P149" s="17">
        <f>E149*(1+RevGrowth)</f>
        <v>22449.785199999998</v>
      </c>
      <c r="Q149" s="17">
        <f>N149-(AverageSalary*C149*HeadcountReduction)/1000000</f>
        <v>19871.899999999998</v>
      </c>
      <c r="R149" s="17">
        <f t="shared" si="15"/>
        <v>2577.8852000000006</v>
      </c>
      <c r="S149" s="37">
        <f>(P149-E149)/E149</f>
        <v>5.1999999999999998E-2</v>
      </c>
      <c r="T149" s="36">
        <f>(R149-G149)/G149</f>
        <v>1.4246474793077506</v>
      </c>
      <c r="U149" s="31">
        <f t="shared" si="12"/>
        <v>201</v>
      </c>
      <c r="V149" s="38">
        <f t="shared" si="13"/>
        <v>269</v>
      </c>
      <c r="W149" s="39"/>
      <c r="X149" s="39"/>
      <c r="Y149" s="39">
        <f t="shared" si="16"/>
        <v>146</v>
      </c>
      <c r="Z149" s="39">
        <f t="shared" si="17"/>
        <v>184</v>
      </c>
    </row>
    <row r="150" spans="1:26" x14ac:dyDescent="0.2">
      <c r="A150" s="9" t="s">
        <v>296</v>
      </c>
      <c r="B150" s="10" t="s">
        <v>297</v>
      </c>
      <c r="C150" s="11">
        <v>169000</v>
      </c>
      <c r="D150" s="12">
        <v>1</v>
      </c>
      <c r="E150" s="19">
        <v>21148.5</v>
      </c>
      <c r="F150" s="20">
        <v>3.3000000000000002E-2</v>
      </c>
      <c r="G150" s="21">
        <v>1149.8</v>
      </c>
      <c r="H150" s="22">
        <v>-0.125</v>
      </c>
      <c r="I150" s="22"/>
      <c r="J150" s="17">
        <f>IF(ISNUMBER(E150/(1+F150)),E150/(1+F150),"")</f>
        <v>20472.894482091</v>
      </c>
      <c r="K150" s="17">
        <f t="shared" si="14"/>
        <v>19158.837339233858</v>
      </c>
      <c r="L150" s="18">
        <f>IF(ISNUMBER(G150/(1+H150)),G150/(1+H150),"")</f>
        <v>1314.0571428571427</v>
      </c>
      <c r="M150" s="17"/>
      <c r="N150" s="17">
        <f>E150-G150</f>
        <v>19998.7</v>
      </c>
      <c r="O150" s="16" t="str">
        <f>B150</f>
        <v>Lear</v>
      </c>
      <c r="P150" s="17">
        <f>E150*(1+RevGrowth)</f>
        <v>22248.222000000002</v>
      </c>
      <c r="Q150" s="17">
        <f>N150-(AverageSalary*C150*HeadcountReduction)/1000000</f>
        <v>19238.2</v>
      </c>
      <c r="R150" s="17">
        <f t="shared" si="15"/>
        <v>3010.0220000000008</v>
      </c>
      <c r="S150" s="37">
        <f>(P150-E150)/E150</f>
        <v>5.2000000000000074E-2</v>
      </c>
      <c r="T150" s="36">
        <f>(R150-G150)/G150</f>
        <v>1.6178657157766576</v>
      </c>
      <c r="U150" s="31">
        <f t="shared" si="12"/>
        <v>144</v>
      </c>
      <c r="V150" s="38">
        <f t="shared" si="13"/>
        <v>184</v>
      </c>
      <c r="W150" s="39"/>
      <c r="X150" s="39"/>
      <c r="Y150" s="39">
        <f t="shared" si="16"/>
        <v>147</v>
      </c>
      <c r="Z150" s="39">
        <f t="shared" si="17"/>
        <v>163</v>
      </c>
    </row>
    <row r="151" spans="1:26" x14ac:dyDescent="0.2">
      <c r="A151" s="9" t="s">
        <v>298</v>
      </c>
      <c r="B151" s="10" t="s">
        <v>299</v>
      </c>
      <c r="C151" s="11">
        <v>92000</v>
      </c>
      <c r="D151" s="12">
        <v>-8</v>
      </c>
      <c r="E151" s="19">
        <v>21037</v>
      </c>
      <c r="F151" s="20">
        <v>-0.01</v>
      </c>
      <c r="G151" s="21">
        <v>-183</v>
      </c>
      <c r="H151" s="22">
        <v>-1.5229999999999999</v>
      </c>
      <c r="I151" s="22"/>
      <c r="J151" s="17">
        <f>IF(ISNUMBER(E151/(1+F151)),E151/(1+F151),"")</f>
        <v>21249.494949494951</v>
      </c>
      <c r="K151" s="17">
        <f t="shared" si="14"/>
        <v>20899.590551789406</v>
      </c>
      <c r="L151" s="18">
        <f>IF(ISNUMBER(G151/(1+H151)),G151/(1+H151),"")</f>
        <v>349.90439770554497</v>
      </c>
      <c r="M151" s="17"/>
      <c r="N151" s="17">
        <f>E151-G151</f>
        <v>21220</v>
      </c>
      <c r="O151" s="16" t="str">
        <f>B151</f>
        <v>Whirlpool</v>
      </c>
      <c r="P151" s="17">
        <f>E151*(1+RevGrowth)</f>
        <v>22130.924000000003</v>
      </c>
      <c r="Q151" s="17">
        <f>N151-(AverageSalary*C151*HeadcountReduction)/1000000</f>
        <v>20806</v>
      </c>
      <c r="R151" s="17">
        <f t="shared" si="15"/>
        <v>1324.9240000000027</v>
      </c>
      <c r="S151" s="37">
        <f>(P151-E151)/E151</f>
        <v>5.2000000000000129E-2</v>
      </c>
      <c r="T151" s="36">
        <f>(R151-G151)/G151</f>
        <v>-8.2400218579235123</v>
      </c>
      <c r="U151" s="31">
        <f t="shared" si="12"/>
        <v>136</v>
      </c>
      <c r="V151" s="38">
        <f t="shared" si="13"/>
        <v>355</v>
      </c>
      <c r="W151" s="39"/>
      <c r="X151" s="39"/>
      <c r="Y151" s="39">
        <f t="shared" si="16"/>
        <v>148</v>
      </c>
      <c r="Z151" s="39">
        <f t="shared" si="17"/>
        <v>324</v>
      </c>
    </row>
    <row r="152" spans="1:26" x14ac:dyDescent="0.2">
      <c r="A152" s="9" t="s">
        <v>300</v>
      </c>
      <c r="B152" s="10" t="s">
        <v>301</v>
      </c>
      <c r="C152" s="11">
        <v>210000</v>
      </c>
      <c r="D152" s="12">
        <v>-18</v>
      </c>
      <c r="E152" s="19">
        <v>21025.200000000001</v>
      </c>
      <c r="F152" s="20">
        <v>-7.9000000000000001E-2</v>
      </c>
      <c r="G152" s="21">
        <v>5924.3</v>
      </c>
      <c r="H152" s="22">
        <v>0.14099999999999999</v>
      </c>
      <c r="I152" s="22"/>
      <c r="J152" s="17">
        <f>IF(ISNUMBER(E152/(1+F152)),E152/(1+F152),"")</f>
        <v>22828.664495114008</v>
      </c>
      <c r="K152" s="17">
        <f t="shared" si="14"/>
        <v>17636.464670398847</v>
      </c>
      <c r="L152" s="18">
        <f>IF(ISNUMBER(G152/(1+H152)),G152/(1+H152),"")</f>
        <v>5192.1998247151623</v>
      </c>
      <c r="M152" s="17"/>
      <c r="N152" s="17">
        <f>E152-G152</f>
        <v>15100.900000000001</v>
      </c>
      <c r="O152" s="16" t="str">
        <f>B152</f>
        <v>McDonald's</v>
      </c>
      <c r="P152" s="17">
        <f>E152*(1+RevGrowth)</f>
        <v>22118.510400000003</v>
      </c>
      <c r="Q152" s="17">
        <f>N152-(AverageSalary*C152*HeadcountReduction)/1000000</f>
        <v>14155.900000000001</v>
      </c>
      <c r="R152" s="17">
        <f t="shared" si="15"/>
        <v>7962.6104000000014</v>
      </c>
      <c r="S152" s="37">
        <f>(P152-E152)/E152</f>
        <v>5.2000000000000102E-2</v>
      </c>
      <c r="T152" s="36">
        <f>(R152-G152)/G152</f>
        <v>0.34405928126529733</v>
      </c>
      <c r="U152" s="31">
        <f t="shared" si="12"/>
        <v>127</v>
      </c>
      <c r="V152" s="38">
        <f t="shared" si="13"/>
        <v>42</v>
      </c>
      <c r="W152" s="39"/>
      <c r="X152" s="39"/>
      <c r="Y152" s="39">
        <f t="shared" si="16"/>
        <v>149</v>
      </c>
      <c r="Z152" s="39">
        <f t="shared" si="17"/>
        <v>65</v>
      </c>
    </row>
    <row r="153" spans="1:26" x14ac:dyDescent="0.2">
      <c r="A153" s="9" t="s">
        <v>302</v>
      </c>
      <c r="B153" s="10" t="s">
        <v>303</v>
      </c>
      <c r="C153" s="11">
        <v>15000</v>
      </c>
      <c r="D153" s="12" t="s">
        <v>5</v>
      </c>
      <c r="E153" s="19">
        <v>20848</v>
      </c>
      <c r="F153" s="20">
        <v>0.18100000000000002</v>
      </c>
      <c r="G153" s="21">
        <v>12259</v>
      </c>
      <c r="H153" s="22">
        <v>6.2450000000000001</v>
      </c>
      <c r="I153" s="22"/>
      <c r="J153" s="17">
        <f>IF(ISNUMBER(E153/(1+F153)),E153/(1+F153),"")</f>
        <v>17652.836579170194</v>
      </c>
      <c r="K153" s="17">
        <f t="shared" si="14"/>
        <v>15960.773087106703</v>
      </c>
      <c r="L153" s="18">
        <f>IF(ISNUMBER(G153/(1+H153)),G153/(1+H153),"")</f>
        <v>1692.063492063492</v>
      </c>
      <c r="M153" s="17"/>
      <c r="N153" s="17">
        <f>E153-G153</f>
        <v>8589</v>
      </c>
      <c r="O153" s="16" t="str">
        <f>B153</f>
        <v>Broadcom</v>
      </c>
      <c r="P153" s="17">
        <f>E153*(1+RevGrowth)</f>
        <v>21932.096000000001</v>
      </c>
      <c r="Q153" s="17">
        <f>N153-(AverageSalary*C153*HeadcountReduction)/1000000</f>
        <v>8521.5</v>
      </c>
      <c r="R153" s="17">
        <f t="shared" si="15"/>
        <v>13410.596000000001</v>
      </c>
      <c r="S153" s="37">
        <f>(P153-E153)/E153</f>
        <v>5.2000000000000067E-2</v>
      </c>
      <c r="T153" s="36">
        <f>(R153-G153)/G153</f>
        <v>9.3938820458438807E-2</v>
      </c>
      <c r="U153" s="31">
        <f t="shared" si="12"/>
        <v>163</v>
      </c>
      <c r="V153" s="38">
        <f t="shared" si="13"/>
        <v>147</v>
      </c>
      <c r="W153" s="39"/>
      <c r="X153" s="39"/>
      <c r="Y153" s="39">
        <f t="shared" si="16"/>
        <v>150</v>
      </c>
      <c r="Z153" s="39">
        <f t="shared" si="17"/>
        <v>30</v>
      </c>
    </row>
    <row r="154" spans="1:26" x14ac:dyDescent="0.2">
      <c r="A154" s="9" t="s">
        <v>304</v>
      </c>
      <c r="B154" s="10" t="s">
        <v>305</v>
      </c>
      <c r="C154" s="11">
        <v>176000</v>
      </c>
      <c r="D154" s="12">
        <v>-24</v>
      </c>
      <c r="E154" s="19">
        <v>20758</v>
      </c>
      <c r="F154" s="20">
        <v>-9.3000000000000013E-2</v>
      </c>
      <c r="G154" s="21">
        <v>1907</v>
      </c>
      <c r="H154" s="22">
        <v>0.39</v>
      </c>
      <c r="I154" s="22"/>
      <c r="J154" s="17">
        <f>IF(ISNUMBER(E154/(1+F154)),E154/(1+F154),"")</f>
        <v>22886.438809261301</v>
      </c>
      <c r="K154" s="17">
        <f t="shared" si="14"/>
        <v>21514.496363218135</v>
      </c>
      <c r="L154" s="18">
        <f>IF(ISNUMBER(G154/(1+H154)),G154/(1+H154),"")</f>
        <v>1371.9424460431653</v>
      </c>
      <c r="M154" s="17"/>
      <c r="N154" s="17">
        <f>E154-G154</f>
        <v>18851</v>
      </c>
      <c r="O154" s="16" t="str">
        <f>B154</f>
        <v>Marriott International</v>
      </c>
      <c r="P154" s="17">
        <f>E154*(1+RevGrowth)</f>
        <v>21837.416000000001</v>
      </c>
      <c r="Q154" s="17">
        <f>N154-(AverageSalary*C154*HeadcountReduction)/1000000</f>
        <v>18059</v>
      </c>
      <c r="R154" s="17">
        <f t="shared" si="15"/>
        <v>3778.4160000000011</v>
      </c>
      <c r="S154" s="37">
        <f>(P154-E154)/E154</f>
        <v>5.2000000000000053E-2</v>
      </c>
      <c r="T154" s="36">
        <f>(R154-G154)/G154</f>
        <v>0.98134032511798697</v>
      </c>
      <c r="U154" s="31">
        <f t="shared" si="12"/>
        <v>123</v>
      </c>
      <c r="V154" s="38">
        <f t="shared" si="13"/>
        <v>176</v>
      </c>
      <c r="W154" s="39"/>
      <c r="X154" s="39"/>
      <c r="Y154" s="39">
        <f t="shared" si="16"/>
        <v>151</v>
      </c>
      <c r="Z154" s="39">
        <f t="shared" si="17"/>
        <v>135</v>
      </c>
    </row>
    <row r="155" spans="1:26" x14ac:dyDescent="0.2">
      <c r="A155" s="9" t="s">
        <v>306</v>
      </c>
      <c r="B155" s="10" t="s">
        <v>307</v>
      </c>
      <c r="C155" s="11">
        <v>71600</v>
      </c>
      <c r="D155" s="12">
        <v>6</v>
      </c>
      <c r="E155" s="19">
        <v>20647</v>
      </c>
      <c r="F155" s="20">
        <v>8.1000000000000003E-2</v>
      </c>
      <c r="G155" s="21">
        <v>675</v>
      </c>
      <c r="H155" s="22">
        <v>0.7</v>
      </c>
      <c r="I155" s="22"/>
      <c r="J155" s="17">
        <f>IF(ISNUMBER(E155/(1+F155)),E155/(1+F155),"")</f>
        <v>19099.907493061979</v>
      </c>
      <c r="K155" s="17">
        <f t="shared" si="14"/>
        <v>18702.848669532566</v>
      </c>
      <c r="L155" s="18">
        <f>IF(ISNUMBER(G155/(1+H155)),G155/(1+H155),"")</f>
        <v>397.05882352941177</v>
      </c>
      <c r="M155" s="17"/>
      <c r="N155" s="17">
        <f>E155-G155</f>
        <v>19972</v>
      </c>
      <c r="O155" s="16" t="str">
        <f>B155</f>
        <v>Western Digital</v>
      </c>
      <c r="P155" s="17">
        <f>E155*(1+RevGrowth)</f>
        <v>21720.644</v>
      </c>
      <c r="Q155" s="17">
        <f>N155-(AverageSalary*C155*HeadcountReduction)/1000000</f>
        <v>19649.8</v>
      </c>
      <c r="R155" s="17">
        <f t="shared" si="15"/>
        <v>2070.844000000001</v>
      </c>
      <c r="S155" s="37">
        <f>(P155-E155)/E155</f>
        <v>5.2000000000000011E-2</v>
      </c>
      <c r="T155" s="36">
        <f>(R155-G155)/G155</f>
        <v>2.0679170370370383</v>
      </c>
      <c r="U155" s="31">
        <f t="shared" si="12"/>
        <v>154</v>
      </c>
      <c r="V155" s="38">
        <f t="shared" si="13"/>
        <v>339</v>
      </c>
      <c r="W155" s="39"/>
      <c r="X155" s="39"/>
      <c r="Y155" s="39">
        <f t="shared" si="16"/>
        <v>152</v>
      </c>
      <c r="Z155" s="39">
        <f t="shared" si="17"/>
        <v>224</v>
      </c>
    </row>
    <row r="156" spans="1:26" x14ac:dyDescent="0.2">
      <c r="A156" s="9" t="s">
        <v>308</v>
      </c>
      <c r="B156" s="10" t="s">
        <v>309</v>
      </c>
      <c r="C156" s="11">
        <v>17000</v>
      </c>
      <c r="D156" s="12">
        <v>8</v>
      </c>
      <c r="E156" s="19">
        <v>20609</v>
      </c>
      <c r="F156" s="20">
        <v>0.12300000000000001</v>
      </c>
      <c r="G156" s="21">
        <v>10301</v>
      </c>
      <c r="H156" s="22">
        <v>0.53800000000000003</v>
      </c>
      <c r="I156" s="22"/>
      <c r="J156" s="17">
        <f>IF(ISNUMBER(E156/(1+F156)),E156/(1+F156),"")</f>
        <v>18351.736420302761</v>
      </c>
      <c r="K156" s="17">
        <f t="shared" si="14"/>
        <v>11654.077122513423</v>
      </c>
      <c r="L156" s="18">
        <f>IF(ISNUMBER(G156/(1+H156)),G156/(1+H156),"")</f>
        <v>6697.659297789337</v>
      </c>
      <c r="M156" s="17"/>
      <c r="N156" s="17">
        <f>E156-G156</f>
        <v>10308</v>
      </c>
      <c r="O156" s="16" t="str">
        <f>B156</f>
        <v>Visa</v>
      </c>
      <c r="P156" s="17">
        <f>E156*(1+RevGrowth)</f>
        <v>21680.668000000001</v>
      </c>
      <c r="Q156" s="17">
        <f>N156-(AverageSalary*C156*HeadcountReduction)/1000000</f>
        <v>10231.5</v>
      </c>
      <c r="R156" s="17">
        <f t="shared" si="15"/>
        <v>11449.168000000001</v>
      </c>
      <c r="S156" s="37">
        <f>(P156-E156)/E156</f>
        <v>5.2000000000000074E-2</v>
      </c>
      <c r="T156" s="36">
        <f>(R156-G156)/G156</f>
        <v>0.11146179982525983</v>
      </c>
      <c r="U156" s="31">
        <f t="shared" si="12"/>
        <v>157</v>
      </c>
      <c r="V156" s="38">
        <f t="shared" si="13"/>
        <v>30</v>
      </c>
      <c r="W156" s="39"/>
      <c r="X156" s="39"/>
      <c r="Y156" s="39">
        <f t="shared" si="16"/>
        <v>153</v>
      </c>
      <c r="Z156" s="39">
        <f t="shared" si="17"/>
        <v>38</v>
      </c>
    </row>
    <row r="157" spans="1:26" x14ac:dyDescent="0.2">
      <c r="A157" s="9" t="s">
        <v>310</v>
      </c>
      <c r="B157" s="10" t="s">
        <v>311</v>
      </c>
      <c r="C157" s="11">
        <v>11626</v>
      </c>
      <c r="D157" s="12">
        <v>76</v>
      </c>
      <c r="E157" s="19">
        <v>20571.599999999999</v>
      </c>
      <c r="F157" s="20">
        <v>0.627</v>
      </c>
      <c r="G157" s="21">
        <v>1695.8</v>
      </c>
      <c r="H157" s="22">
        <v>1.0920000000000001</v>
      </c>
      <c r="I157" s="22"/>
      <c r="J157" s="17">
        <f>IF(ISNUMBER(E157/(1+F157)),E157/(1+F157),"")</f>
        <v>12643.884449907804</v>
      </c>
      <c r="K157" s="17">
        <f t="shared" si="14"/>
        <v>11833.272595223292</v>
      </c>
      <c r="L157" s="18">
        <f>IF(ISNUMBER(G157/(1+H157)),G157/(1+H157),"")</f>
        <v>810.61185468451242</v>
      </c>
      <c r="M157" s="17"/>
      <c r="N157" s="17">
        <f>E157-G157</f>
        <v>18875.8</v>
      </c>
      <c r="O157" s="16" t="str">
        <f>B157</f>
        <v>Lennar</v>
      </c>
      <c r="P157" s="17">
        <f>E157*(1+RevGrowth)</f>
        <v>21641.323199999999</v>
      </c>
      <c r="Q157" s="17">
        <f>N157-(AverageSalary*C157*HeadcountReduction)/1000000</f>
        <v>18823.483</v>
      </c>
      <c r="R157" s="17">
        <f t="shared" si="15"/>
        <v>2817.8401999999987</v>
      </c>
      <c r="S157" s="37">
        <f>(P157-E157)/E157</f>
        <v>5.2000000000000018E-2</v>
      </c>
      <c r="T157" s="36">
        <f>(R157-G157)/G157</f>
        <v>0.6616583323505123</v>
      </c>
      <c r="U157" s="31">
        <f t="shared" si="12"/>
        <v>225</v>
      </c>
      <c r="V157" s="38">
        <f t="shared" si="13"/>
        <v>252</v>
      </c>
      <c r="W157" s="39"/>
      <c r="X157" s="39"/>
      <c r="Y157" s="39">
        <f t="shared" si="16"/>
        <v>154</v>
      </c>
      <c r="Z157" s="39">
        <f t="shared" si="17"/>
        <v>174</v>
      </c>
    </row>
    <row r="158" spans="1:26" x14ac:dyDescent="0.2">
      <c r="A158" s="9" t="s">
        <v>312</v>
      </c>
      <c r="B158" s="10" t="s">
        <v>313</v>
      </c>
      <c r="C158" s="11">
        <v>12000</v>
      </c>
      <c r="D158" s="12">
        <v>15</v>
      </c>
      <c r="E158" s="19">
        <v>20414.099999999999</v>
      </c>
      <c r="F158" s="20">
        <v>0.2</v>
      </c>
      <c r="G158" s="21">
        <v>439.8</v>
      </c>
      <c r="H158" s="22">
        <v>0.17699999999999999</v>
      </c>
      <c r="I158" s="22"/>
      <c r="J158" s="17">
        <f>IF(ISNUMBER(E158/(1+F158)),E158/(1+F158),"")</f>
        <v>17011.75</v>
      </c>
      <c r="K158" s="17">
        <f t="shared" si="14"/>
        <v>16638.088147833474</v>
      </c>
      <c r="L158" s="18">
        <f>IF(ISNUMBER(G158/(1+H158)),G158/(1+H158),"")</f>
        <v>373.66185216652508</v>
      </c>
      <c r="M158" s="17"/>
      <c r="N158" s="17">
        <f>E158-G158</f>
        <v>19974.3</v>
      </c>
      <c r="O158" s="16" t="str">
        <f>B158</f>
        <v>WellCare Health Plans</v>
      </c>
      <c r="P158" s="17">
        <f>E158*(1+RevGrowth)</f>
        <v>21475.6332</v>
      </c>
      <c r="Q158" s="17">
        <f>N158-(AverageSalary*C158*HeadcountReduction)/1000000</f>
        <v>19920.3</v>
      </c>
      <c r="R158" s="17">
        <f t="shared" si="15"/>
        <v>1555.3332000000009</v>
      </c>
      <c r="S158" s="37">
        <f>(P158-E158)/E158</f>
        <v>5.2000000000000088E-2</v>
      </c>
      <c r="T158" s="36">
        <f>(R158-G158)/G158</f>
        <v>2.536455661664395</v>
      </c>
      <c r="U158" s="31">
        <f t="shared" si="12"/>
        <v>167</v>
      </c>
      <c r="V158" s="38">
        <f t="shared" si="13"/>
        <v>348</v>
      </c>
      <c r="W158" s="39"/>
      <c r="X158" s="39"/>
      <c r="Y158" s="39">
        <f t="shared" si="16"/>
        <v>155</v>
      </c>
      <c r="Z158" s="39">
        <f t="shared" si="17"/>
        <v>290</v>
      </c>
    </row>
    <row r="159" spans="1:26" x14ac:dyDescent="0.2">
      <c r="A159" s="9" t="s">
        <v>314</v>
      </c>
      <c r="B159" s="10" t="s">
        <v>315</v>
      </c>
      <c r="C159" s="11">
        <v>81500</v>
      </c>
      <c r="D159" s="12">
        <v>1</v>
      </c>
      <c r="E159" s="19">
        <v>20229</v>
      </c>
      <c r="F159" s="20">
        <v>5.9000000000000004E-2</v>
      </c>
      <c r="G159" s="21">
        <v>801</v>
      </c>
      <c r="H159" s="22">
        <v>-6.8000000000000005E-2</v>
      </c>
      <c r="I159" s="22"/>
      <c r="J159" s="17">
        <f>IF(ISNUMBER(E159/(1+F159)),E159/(1+F159),"")</f>
        <v>19101.983002832862</v>
      </c>
      <c r="K159" s="17">
        <f t="shared" si="14"/>
        <v>18242.540942747026</v>
      </c>
      <c r="L159" s="18">
        <f>IF(ISNUMBER(G159/(1+H159)),G159/(1+H159),"")</f>
        <v>859.44206008583694</v>
      </c>
      <c r="M159" s="17"/>
      <c r="N159" s="17">
        <f>E159-G159</f>
        <v>19428</v>
      </c>
      <c r="O159" s="16" t="str">
        <f>B159</f>
        <v>Kohl's</v>
      </c>
      <c r="P159" s="17">
        <f>E159*(1+RevGrowth)</f>
        <v>21280.907999999999</v>
      </c>
      <c r="Q159" s="17">
        <f>N159-(AverageSalary*C159*HeadcountReduction)/1000000</f>
        <v>19061.25</v>
      </c>
      <c r="R159" s="17">
        <f t="shared" si="15"/>
        <v>2219.6579999999994</v>
      </c>
      <c r="S159" s="37">
        <f>(P159-E159)/E159</f>
        <v>5.199999999999997E-2</v>
      </c>
      <c r="T159" s="36">
        <f>(R159-G159)/G159</f>
        <v>1.771108614232209</v>
      </c>
      <c r="U159" s="31">
        <f t="shared" si="12"/>
        <v>153</v>
      </c>
      <c r="V159" s="38">
        <f t="shared" si="13"/>
        <v>240</v>
      </c>
      <c r="W159" s="39"/>
      <c r="X159" s="39"/>
      <c r="Y159" s="39">
        <f t="shared" si="16"/>
        <v>156</v>
      </c>
      <c r="Z159" s="39">
        <f t="shared" si="17"/>
        <v>214</v>
      </c>
    </row>
    <row r="160" spans="1:26" x14ac:dyDescent="0.2">
      <c r="A160" s="9" t="s">
        <v>316</v>
      </c>
      <c r="B160" s="10" t="s">
        <v>317</v>
      </c>
      <c r="C160" s="11">
        <v>87000</v>
      </c>
      <c r="D160" s="12">
        <v>7</v>
      </c>
      <c r="E160" s="19">
        <v>20155.5</v>
      </c>
      <c r="F160" s="20">
        <v>0.107</v>
      </c>
      <c r="G160" s="21">
        <v>136.5</v>
      </c>
      <c r="H160" s="22">
        <v>-0.59799999999999998</v>
      </c>
      <c r="I160" s="22"/>
      <c r="J160" s="17">
        <f>IF(ISNUMBER(E160/(1+F160)),E160/(1+F160),"")</f>
        <v>18207.317073170732</v>
      </c>
      <c r="K160" s="17">
        <f t="shared" si="14"/>
        <v>17867.764834364763</v>
      </c>
      <c r="L160" s="18">
        <f>IF(ISNUMBER(G160/(1+H160)),G160/(1+H160),"")</f>
        <v>339.55223880597015</v>
      </c>
      <c r="M160" s="17"/>
      <c r="N160" s="17">
        <f>E160-G160</f>
        <v>20019</v>
      </c>
      <c r="O160" s="16" t="str">
        <f>B160</f>
        <v>AECOM</v>
      </c>
      <c r="P160" s="17">
        <f>E160*(1+RevGrowth)</f>
        <v>21203.585999999999</v>
      </c>
      <c r="Q160" s="17">
        <f>N160-(AverageSalary*C160*HeadcountReduction)/1000000</f>
        <v>19627.5</v>
      </c>
      <c r="R160" s="17">
        <f t="shared" si="15"/>
        <v>1576.0859999999993</v>
      </c>
      <c r="S160" s="37">
        <f>(P160-E160)/E160</f>
        <v>5.199999999999997E-2</v>
      </c>
      <c r="T160" s="36">
        <f>(R160-G160)/G160</f>
        <v>10.546417582417577</v>
      </c>
      <c r="U160" s="31">
        <f t="shared" si="12"/>
        <v>160</v>
      </c>
      <c r="V160" s="38">
        <f t="shared" si="13"/>
        <v>361</v>
      </c>
      <c r="W160" s="39"/>
      <c r="X160" s="39"/>
      <c r="Y160" s="39">
        <f t="shared" si="16"/>
        <v>157</v>
      </c>
      <c r="Z160" s="39">
        <f t="shared" si="17"/>
        <v>284</v>
      </c>
    </row>
    <row r="161" spans="1:26" x14ac:dyDescent="0.2">
      <c r="A161" s="9" t="s">
        <v>318</v>
      </c>
      <c r="B161" s="10" t="s">
        <v>319</v>
      </c>
      <c r="C161" s="11">
        <v>231600</v>
      </c>
      <c r="D161" s="12">
        <v>11</v>
      </c>
      <c r="E161" s="19">
        <v>20053.8</v>
      </c>
      <c r="F161" s="20">
        <v>0.17600000000000002</v>
      </c>
      <c r="G161" s="21">
        <v>300.60000000000002</v>
      </c>
      <c r="H161" s="22">
        <v>-2E-3</v>
      </c>
      <c r="I161" s="22"/>
      <c r="J161" s="17">
        <f>IF(ISNUMBER(E161/(1+F161)),E161/(1+F161),"")</f>
        <v>17052.551020408162</v>
      </c>
      <c r="K161" s="17">
        <f t="shared" si="14"/>
        <v>16751.348615598541</v>
      </c>
      <c r="L161" s="18">
        <f>IF(ISNUMBER(G161/(1+H161)),G161/(1+H161),"")</f>
        <v>301.20240480961928</v>
      </c>
      <c r="M161" s="17"/>
      <c r="N161" s="17">
        <f>E161-G161</f>
        <v>19753.2</v>
      </c>
      <c r="O161" s="16" t="str">
        <f>B161</f>
        <v>Synnex</v>
      </c>
      <c r="P161" s="17">
        <f>E161*(1+RevGrowth)</f>
        <v>21096.597600000001</v>
      </c>
      <c r="Q161" s="17">
        <f>N161-(AverageSalary*C161*HeadcountReduction)/1000000</f>
        <v>18711</v>
      </c>
      <c r="R161" s="17">
        <f t="shared" si="15"/>
        <v>2385.597600000001</v>
      </c>
      <c r="S161" s="37">
        <f>(P161-E161)/E161</f>
        <v>5.2000000000000088E-2</v>
      </c>
      <c r="T161" s="36">
        <f>(R161-G161)/G161</f>
        <v>6.9361197604790448</v>
      </c>
      <c r="U161" s="31">
        <f t="shared" si="12"/>
        <v>166</v>
      </c>
      <c r="V161" s="38">
        <f t="shared" si="13"/>
        <v>370</v>
      </c>
      <c r="W161" s="39"/>
      <c r="X161" s="39"/>
      <c r="Y161" s="39">
        <f t="shared" si="16"/>
        <v>158</v>
      </c>
      <c r="Z161" s="39">
        <f t="shared" si="17"/>
        <v>197</v>
      </c>
    </row>
    <row r="162" spans="1:26" x14ac:dyDescent="0.2">
      <c r="A162" s="9" t="s">
        <v>320</v>
      </c>
      <c r="B162" s="10" t="s">
        <v>321</v>
      </c>
      <c r="C162" s="11">
        <v>51996</v>
      </c>
      <c r="D162" s="12">
        <v>6</v>
      </c>
      <c r="E162" s="19">
        <v>19993</v>
      </c>
      <c r="F162" s="20">
        <v>0.109</v>
      </c>
      <c r="G162" s="21">
        <v>5301</v>
      </c>
      <c r="H162" s="22">
        <v>-7.0000000000000001E-3</v>
      </c>
      <c r="I162" s="22"/>
      <c r="J162" s="17">
        <f>IF(ISNUMBER(E162/(1+F162)),E162/(1+F162),"")</f>
        <v>18027.95311091073</v>
      </c>
      <c r="K162" s="17">
        <f t="shared" si="14"/>
        <v>12689.584530850309</v>
      </c>
      <c r="L162" s="18">
        <f>IF(ISNUMBER(G162/(1+H162)),G162/(1+H162),"")</f>
        <v>5338.3685800604226</v>
      </c>
      <c r="M162" s="17"/>
      <c r="N162" s="17">
        <f>E162-G162</f>
        <v>14692</v>
      </c>
      <c r="O162" s="16" t="str">
        <f>B162</f>
        <v>PNC Financial Services</v>
      </c>
      <c r="P162" s="17">
        <f>E162*(1+RevGrowth)</f>
        <v>21032.636000000002</v>
      </c>
      <c r="Q162" s="17">
        <f>N162-(AverageSalary*C162*HeadcountReduction)/1000000</f>
        <v>14458.018</v>
      </c>
      <c r="R162" s="17">
        <f t="shared" si="15"/>
        <v>6574.6180000000022</v>
      </c>
      <c r="S162" s="37">
        <f>(P162-E162)/E162</f>
        <v>5.2000000000000109E-2</v>
      </c>
      <c r="T162" s="36">
        <f>(R162-G162)/G162</f>
        <v>0.24025995095265085</v>
      </c>
      <c r="U162" s="31">
        <f t="shared" si="12"/>
        <v>161</v>
      </c>
      <c r="V162" s="38">
        <f t="shared" si="13"/>
        <v>40</v>
      </c>
      <c r="W162" s="39"/>
      <c r="X162" s="39"/>
      <c r="Y162" s="39">
        <f t="shared" si="16"/>
        <v>159</v>
      </c>
      <c r="Z162" s="39">
        <f t="shared" si="17"/>
        <v>79</v>
      </c>
    </row>
    <row r="163" spans="1:26" x14ac:dyDescent="0.2">
      <c r="A163" s="9" t="s">
        <v>322</v>
      </c>
      <c r="B163" s="10" t="s">
        <v>323</v>
      </c>
      <c r="C163" s="11">
        <v>71000</v>
      </c>
      <c r="D163" s="12">
        <v>2</v>
      </c>
      <c r="E163" s="19">
        <v>19893</v>
      </c>
      <c r="F163" s="20">
        <v>8.5000000000000006E-2</v>
      </c>
      <c r="G163" s="21">
        <v>2650.9</v>
      </c>
      <c r="H163" s="22">
        <v>6.4000000000000001E-2</v>
      </c>
      <c r="I163" s="22"/>
      <c r="J163" s="17">
        <f>IF(ISNUMBER(E163/(1+F163)),E163/(1+F163),"")</f>
        <v>18334.562211981567</v>
      </c>
      <c r="K163" s="17">
        <f t="shared" si="14"/>
        <v>15843.114843560514</v>
      </c>
      <c r="L163" s="18">
        <f>IF(ISNUMBER(G163/(1+H163)),G163/(1+H163),"")</f>
        <v>2491.4473684210525</v>
      </c>
      <c r="M163" s="17"/>
      <c r="N163" s="17">
        <f>E163-G163</f>
        <v>17242.099999999999</v>
      </c>
      <c r="O163" s="16" t="str">
        <f>B163</f>
        <v>Danaher</v>
      </c>
      <c r="P163" s="17">
        <f>E163*(1+RevGrowth)</f>
        <v>20927.436000000002</v>
      </c>
      <c r="Q163" s="17">
        <f>N163-(AverageSalary*C163*HeadcountReduction)/1000000</f>
        <v>16922.599999999999</v>
      </c>
      <c r="R163" s="17">
        <f t="shared" si="15"/>
        <v>4004.836000000003</v>
      </c>
      <c r="S163" s="37">
        <f>(P163-E163)/E163</f>
        <v>5.2000000000000074E-2</v>
      </c>
      <c r="T163" s="36">
        <f>(R163-G163)/G163</f>
        <v>0.51074578445056507</v>
      </c>
      <c r="U163" s="31">
        <f t="shared" si="12"/>
        <v>158</v>
      </c>
      <c r="V163" s="38">
        <f t="shared" si="13"/>
        <v>91</v>
      </c>
      <c r="W163" s="39"/>
      <c r="X163" s="39"/>
      <c r="Y163" s="39">
        <f t="shared" si="16"/>
        <v>160</v>
      </c>
      <c r="Z163" s="39">
        <f t="shared" si="17"/>
        <v>129</v>
      </c>
    </row>
    <row r="164" spans="1:26" x14ac:dyDescent="0.2">
      <c r="A164" s="9" t="s">
        <v>324</v>
      </c>
      <c r="B164" s="10" t="s">
        <v>325</v>
      </c>
      <c r="C164" s="11">
        <v>18500</v>
      </c>
      <c r="D164" s="12">
        <v>-5</v>
      </c>
      <c r="E164" s="19">
        <v>19827</v>
      </c>
      <c r="F164" s="20">
        <v>3.1E-2</v>
      </c>
      <c r="G164" s="21">
        <v>1807</v>
      </c>
      <c r="H164" s="22" t="s">
        <v>5</v>
      </c>
      <c r="I164" s="22"/>
      <c r="J164" s="17">
        <f>IF(ISNUMBER(E164/(1+F164)),E164/(1+F164),"")</f>
        <v>19230.843840931135</v>
      </c>
      <c r="K164" s="17" t="str">
        <f t="shared" si="14"/>
        <v/>
      </c>
      <c r="L164" s="18" t="str">
        <f>IF(ISNUMBER(G164/(1+H164)),G164/(1+H164),"")</f>
        <v/>
      </c>
      <c r="M164" s="17"/>
      <c r="N164" s="17">
        <f>E164-G164</f>
        <v>18020</v>
      </c>
      <c r="O164" s="16" t="str">
        <f>B164</f>
        <v>Hartford Financial Services</v>
      </c>
      <c r="P164" s="17">
        <f>E164*(1+RevGrowth)</f>
        <v>20858.004000000001</v>
      </c>
      <c r="Q164" s="17">
        <f>N164-(AverageSalary*C164*HeadcountReduction)/1000000</f>
        <v>17936.75</v>
      </c>
      <c r="R164" s="17">
        <f t="shared" si="15"/>
        <v>2921.2540000000008</v>
      </c>
      <c r="S164" s="37">
        <f>(P164-E164)/E164</f>
        <v>5.2000000000000039E-2</v>
      </c>
      <c r="T164" s="36">
        <f>(R164-G164)/G164</f>
        <v>0.61663198671831809</v>
      </c>
      <c r="U164" s="31">
        <f t="shared" si="12"/>
        <v>152</v>
      </c>
      <c r="V164" s="38" t="e">
        <f t="shared" si="13"/>
        <v>#VALUE!</v>
      </c>
      <c r="W164" s="39"/>
      <c r="X164" s="39"/>
      <c r="Y164" s="39">
        <f t="shared" si="16"/>
        <v>161</v>
      </c>
      <c r="Z164" s="39">
        <f t="shared" si="17"/>
        <v>168</v>
      </c>
    </row>
    <row r="165" spans="1:26" x14ac:dyDescent="0.2">
      <c r="A165" s="9" t="s">
        <v>326</v>
      </c>
      <c r="B165" s="10" t="s">
        <v>327</v>
      </c>
      <c r="C165" s="11">
        <v>8300</v>
      </c>
      <c r="D165" s="12">
        <v>-8</v>
      </c>
      <c r="E165" s="19">
        <v>19627</v>
      </c>
      <c r="F165" s="20">
        <v>6.9999999999999993E-3</v>
      </c>
      <c r="G165" s="21">
        <v>6963</v>
      </c>
      <c r="H165" s="22">
        <v>-0.31900000000000001</v>
      </c>
      <c r="I165" s="22"/>
      <c r="J165" s="17">
        <f>IF(ISNUMBER(E165/(1+F165)),E165/(1+F165),"")</f>
        <v>19490.566037735851</v>
      </c>
      <c r="K165" s="17">
        <f t="shared" si="14"/>
        <v>9265.8964342116233</v>
      </c>
      <c r="L165" s="18">
        <f>IF(ISNUMBER(G165/(1+H165)),G165/(1+H165),"")</f>
        <v>10224.669603524228</v>
      </c>
      <c r="M165" s="17"/>
      <c r="N165" s="17">
        <f>E165-G165</f>
        <v>12664</v>
      </c>
      <c r="O165" s="16" t="str">
        <f>B165</f>
        <v>Altria Group</v>
      </c>
      <c r="P165" s="17">
        <f>E165*(1+RevGrowth)</f>
        <v>20647.603999999999</v>
      </c>
      <c r="Q165" s="17">
        <f>N165-(AverageSalary*C165*HeadcountReduction)/1000000</f>
        <v>12626.65</v>
      </c>
      <c r="R165" s="17">
        <f t="shared" si="15"/>
        <v>8020.9539999999997</v>
      </c>
      <c r="S165" s="37">
        <f>(P165-E165)/E165</f>
        <v>5.199999999999997E-2</v>
      </c>
      <c r="T165" s="36">
        <f>(R165-G165)/G165</f>
        <v>0.1519393939393939</v>
      </c>
      <c r="U165" s="31">
        <f t="shared" si="12"/>
        <v>150</v>
      </c>
      <c r="V165" s="38">
        <f t="shared" si="13"/>
        <v>18</v>
      </c>
      <c r="W165" s="39"/>
      <c r="X165" s="39"/>
      <c r="Y165" s="39">
        <f t="shared" si="16"/>
        <v>162</v>
      </c>
      <c r="Z165" s="39">
        <f t="shared" si="17"/>
        <v>64</v>
      </c>
    </row>
    <row r="166" spans="1:26" x14ac:dyDescent="0.2">
      <c r="A166" s="9" t="s">
        <v>328</v>
      </c>
      <c r="B166" s="10" t="s">
        <v>329</v>
      </c>
      <c r="C166" s="11">
        <v>51300</v>
      </c>
      <c r="D166" s="12">
        <v>12</v>
      </c>
      <c r="E166" s="19">
        <v>19214</v>
      </c>
      <c r="F166" s="20">
        <v>0.156</v>
      </c>
      <c r="G166" s="21">
        <v>4266</v>
      </c>
      <c r="H166" s="22">
        <v>4.2999999999999997E-2</v>
      </c>
      <c r="I166" s="22"/>
      <c r="J166" s="17">
        <f>IF(ISNUMBER(E166/(1+F166)),E166/(1+F166),"")</f>
        <v>16621.107266435989</v>
      </c>
      <c r="K166" s="17">
        <f t="shared" si="14"/>
        <v>12530.982625975777</v>
      </c>
      <c r="L166" s="18">
        <f>IF(ISNUMBER(G166/(1+H166)),G166/(1+H166),"")</f>
        <v>4090.1246404602111</v>
      </c>
      <c r="M166" s="17"/>
      <c r="N166" s="17">
        <f>E166-G166</f>
        <v>14948</v>
      </c>
      <c r="O166" s="16" t="str">
        <f>B166</f>
        <v>Bank of New York Mellon</v>
      </c>
      <c r="P166" s="17">
        <f>E166*(1+RevGrowth)</f>
        <v>20213.128000000001</v>
      </c>
      <c r="Q166" s="17">
        <f>N166-(AverageSalary*C166*HeadcountReduction)/1000000</f>
        <v>14717.15</v>
      </c>
      <c r="R166" s="17">
        <f t="shared" si="15"/>
        <v>5495.978000000001</v>
      </c>
      <c r="S166" s="37">
        <f>(P166-E166)/E166</f>
        <v>5.2000000000000032E-2</v>
      </c>
      <c r="T166" s="36">
        <f>(R166-G166)/G166</f>
        <v>0.28832114392873909</v>
      </c>
      <c r="U166" s="31">
        <f t="shared" si="12"/>
        <v>171</v>
      </c>
      <c r="V166" s="38">
        <f t="shared" si="13"/>
        <v>55</v>
      </c>
      <c r="W166" s="39"/>
      <c r="X166" s="39"/>
      <c r="Y166" s="39">
        <f t="shared" si="16"/>
        <v>163</v>
      </c>
      <c r="Z166" s="39">
        <f t="shared" si="17"/>
        <v>89</v>
      </c>
    </row>
    <row r="167" spans="1:26" x14ac:dyDescent="0.2">
      <c r="A167" s="9" t="s">
        <v>330</v>
      </c>
      <c r="B167" s="10" t="s">
        <v>331</v>
      </c>
      <c r="C167" s="11">
        <v>53349</v>
      </c>
      <c r="D167" s="12">
        <v>-11</v>
      </c>
      <c r="E167" s="19">
        <v>19166.599999999999</v>
      </c>
      <c r="F167" s="20">
        <v>-1.8000000000000002E-2</v>
      </c>
      <c r="G167" s="21">
        <v>224.8</v>
      </c>
      <c r="H167" s="22">
        <v>0.17499999999999999</v>
      </c>
      <c r="I167" s="22"/>
      <c r="J167" s="17">
        <f>IF(ISNUMBER(E167/(1+F167)),E167/(1+F167),"")</f>
        <v>19517.922606924643</v>
      </c>
      <c r="K167" s="17">
        <f t="shared" si="14"/>
        <v>19326.603457988473</v>
      </c>
      <c r="L167" s="18">
        <f>IF(ISNUMBER(G167/(1+H167)),G167/(1+H167),"")</f>
        <v>191.31914893617022</v>
      </c>
      <c r="M167" s="17"/>
      <c r="N167" s="17">
        <f>E167-G167</f>
        <v>18941.8</v>
      </c>
      <c r="O167" s="16" t="str">
        <f>B167</f>
        <v>Fluor</v>
      </c>
      <c r="P167" s="17">
        <f>E167*(1+RevGrowth)</f>
        <v>20163.263199999998</v>
      </c>
      <c r="Q167" s="17">
        <f>N167-(AverageSalary*C167*HeadcountReduction)/1000000</f>
        <v>18701.729499999998</v>
      </c>
      <c r="R167" s="17">
        <f t="shared" si="15"/>
        <v>1461.5337</v>
      </c>
      <c r="S167" s="37">
        <f>(P167-E167)/E167</f>
        <v>5.1999999999999956E-2</v>
      </c>
      <c r="T167" s="36">
        <f>(R167-G167)/G167</f>
        <v>5.5014844306049815</v>
      </c>
      <c r="U167" s="31">
        <f t="shared" si="12"/>
        <v>149</v>
      </c>
      <c r="V167" s="38">
        <f t="shared" si="13"/>
        <v>399</v>
      </c>
      <c r="W167" s="39"/>
      <c r="X167" s="39"/>
      <c r="Y167" s="39">
        <f t="shared" si="16"/>
        <v>164</v>
      </c>
      <c r="Z167" s="39">
        <f t="shared" si="17"/>
        <v>304</v>
      </c>
    </row>
    <row r="168" spans="1:26" x14ac:dyDescent="0.2">
      <c r="A168" s="9" t="s">
        <v>332</v>
      </c>
      <c r="B168" s="10" t="s">
        <v>333</v>
      </c>
      <c r="C168" s="11">
        <v>15400</v>
      </c>
      <c r="D168" s="12">
        <v>-37</v>
      </c>
      <c r="E168" s="19">
        <v>19036.900000000001</v>
      </c>
      <c r="F168" s="20">
        <v>-0.16800000000000001</v>
      </c>
      <c r="G168" s="21">
        <v>-156.4</v>
      </c>
      <c r="H168" s="22">
        <v>-1.298</v>
      </c>
      <c r="I168" s="22"/>
      <c r="J168" s="17">
        <f>IF(ISNUMBER(E168/(1+F168)),E168/(1+F168),"")</f>
        <v>22880.889423076926</v>
      </c>
      <c r="K168" s="17">
        <f t="shared" si="14"/>
        <v>22356.057208311824</v>
      </c>
      <c r="L168" s="18">
        <f>IF(ISNUMBER(G168/(1+H168)),G168/(1+H168),"")</f>
        <v>524.83221476510062</v>
      </c>
      <c r="M168" s="17"/>
      <c r="N168" s="17">
        <f>E168-G168</f>
        <v>19193.300000000003</v>
      </c>
      <c r="O168" s="16" t="str">
        <f>B168</f>
        <v>Avnet</v>
      </c>
      <c r="P168" s="17">
        <f>E168*(1+RevGrowth)</f>
        <v>20026.818800000001</v>
      </c>
      <c r="Q168" s="17">
        <f>N168-(AverageSalary*C168*HeadcountReduction)/1000000</f>
        <v>19124.000000000004</v>
      </c>
      <c r="R168" s="17">
        <f t="shared" si="15"/>
        <v>902.81879999999728</v>
      </c>
      <c r="S168" s="37">
        <f>(P168-E168)/E168</f>
        <v>5.199999999999997E-2</v>
      </c>
      <c r="T168" s="36">
        <f>(R168-G168)/G168</f>
        <v>-6.7724987212276044</v>
      </c>
      <c r="U168" s="31">
        <f t="shared" si="12"/>
        <v>124</v>
      </c>
      <c r="V168" s="38">
        <f t="shared" si="13"/>
        <v>305</v>
      </c>
      <c r="W168" s="39"/>
      <c r="X168" s="39"/>
      <c r="Y168" s="39">
        <f t="shared" si="16"/>
        <v>165</v>
      </c>
      <c r="Z168" s="39">
        <f t="shared" si="17"/>
        <v>396</v>
      </c>
    </row>
    <row r="169" spans="1:26" x14ac:dyDescent="0.2">
      <c r="A169" s="9" t="s">
        <v>334</v>
      </c>
      <c r="B169" s="10" t="s">
        <v>335</v>
      </c>
      <c r="C169" s="11">
        <v>29034</v>
      </c>
      <c r="D169" s="12">
        <v>-30</v>
      </c>
      <c r="E169" s="19">
        <v>18979</v>
      </c>
      <c r="F169" s="20">
        <v>-0.127</v>
      </c>
      <c r="G169" s="21">
        <v>1507</v>
      </c>
      <c r="H169" s="22">
        <v>-0.38</v>
      </c>
      <c r="I169" s="22"/>
      <c r="J169" s="17">
        <f>IF(ISNUMBER(E169/(1+F169)),E169/(1+F169),"")</f>
        <v>21739.977090492554</v>
      </c>
      <c r="K169" s="17">
        <f t="shared" si="14"/>
        <v>19309.331929202232</v>
      </c>
      <c r="L169" s="18">
        <f>IF(ISNUMBER(G169/(1+H169)),G169/(1+H169),"")</f>
        <v>2430.6451612903224</v>
      </c>
      <c r="M169" s="17"/>
      <c r="N169" s="17">
        <f>E169-G169</f>
        <v>17472</v>
      </c>
      <c r="O169" s="16" t="str">
        <f>B169</f>
        <v>Icahn Enterprises</v>
      </c>
      <c r="P169" s="17">
        <f>E169*(1+RevGrowth)</f>
        <v>19965.907999999999</v>
      </c>
      <c r="Q169" s="17">
        <f>N169-(AverageSalary*C169*HeadcountReduction)/1000000</f>
        <v>17341.347000000002</v>
      </c>
      <c r="R169" s="17">
        <f t="shared" si="15"/>
        <v>2624.5609999999979</v>
      </c>
      <c r="S169" s="37">
        <f>(P169-E169)/E169</f>
        <v>5.199999999999997E-2</v>
      </c>
      <c r="T169" s="36">
        <f>(R169-G169)/G169</f>
        <v>0.74157996018579819</v>
      </c>
      <c r="U169" s="31">
        <f t="shared" si="12"/>
        <v>132</v>
      </c>
      <c r="V169" s="38">
        <f t="shared" si="13"/>
        <v>96</v>
      </c>
      <c r="W169" s="39"/>
      <c r="X169" s="39"/>
      <c r="Y169" s="39">
        <f t="shared" si="16"/>
        <v>166</v>
      </c>
      <c r="Z169" s="39">
        <f t="shared" si="17"/>
        <v>183</v>
      </c>
    </row>
    <row r="170" spans="1:26" x14ac:dyDescent="0.2">
      <c r="A170" s="9" t="s">
        <v>336</v>
      </c>
      <c r="B170" s="10" t="s">
        <v>337</v>
      </c>
      <c r="C170" s="11">
        <v>11000</v>
      </c>
      <c r="D170" s="12">
        <v>53</v>
      </c>
      <c r="E170" s="19">
        <v>18934</v>
      </c>
      <c r="F170" s="20">
        <v>0.42599999999999999</v>
      </c>
      <c r="G170" s="21">
        <v>4131</v>
      </c>
      <c r="H170" s="22">
        <v>2.1509999999999998</v>
      </c>
      <c r="I170" s="22"/>
      <c r="J170" s="17">
        <f>IF(ISNUMBER(E170/(1+F170)),E170/(1+F170),"")</f>
        <v>13277.699859747547</v>
      </c>
      <c r="K170" s="17">
        <f t="shared" si="14"/>
        <v>11966.687482724379</v>
      </c>
      <c r="L170" s="18">
        <f>IF(ISNUMBER(G170/(1+H170)),G170/(1+H170),"")</f>
        <v>1311.0123770231673</v>
      </c>
      <c r="M170" s="17"/>
      <c r="N170" s="17">
        <f>E170-G170</f>
        <v>14803</v>
      </c>
      <c r="O170" s="16" t="str">
        <f>B170</f>
        <v>Occidental Petroleum</v>
      </c>
      <c r="P170" s="17">
        <f>E170*(1+RevGrowth)</f>
        <v>19918.567999999999</v>
      </c>
      <c r="Q170" s="17">
        <f>N170-(AverageSalary*C170*HeadcountReduction)/1000000</f>
        <v>14753.5</v>
      </c>
      <c r="R170" s="17">
        <f t="shared" si="15"/>
        <v>5165.0679999999993</v>
      </c>
      <c r="S170" s="37">
        <f>(P170-E170)/E170</f>
        <v>5.1999999999999963E-2</v>
      </c>
      <c r="T170" s="36">
        <f>(R170-G170)/G170</f>
        <v>0.25031905107722086</v>
      </c>
      <c r="U170" s="31">
        <f t="shared" si="12"/>
        <v>214</v>
      </c>
      <c r="V170" s="38">
        <f t="shared" si="13"/>
        <v>185</v>
      </c>
      <c r="W170" s="39"/>
      <c r="X170" s="39"/>
      <c r="Y170" s="39">
        <f t="shared" si="16"/>
        <v>167</v>
      </c>
      <c r="Z170" s="39">
        <f t="shared" si="17"/>
        <v>94</v>
      </c>
    </row>
    <row r="171" spans="1:26" x14ac:dyDescent="0.2">
      <c r="A171" s="9" t="s">
        <v>338</v>
      </c>
      <c r="B171" s="10" t="s">
        <v>339</v>
      </c>
      <c r="C171" s="11">
        <v>11000</v>
      </c>
      <c r="D171" s="12">
        <v>-16</v>
      </c>
      <c r="E171" s="19">
        <v>18890</v>
      </c>
      <c r="F171" s="20">
        <v>-0.05</v>
      </c>
      <c r="G171" s="21">
        <v>707</v>
      </c>
      <c r="H171" s="22" t="s">
        <v>5</v>
      </c>
      <c r="I171" s="22"/>
      <c r="J171" s="17">
        <f>IF(ISNUMBER(E171/(1+F171)),E171/(1+F171),"")</f>
        <v>19884.21052631579</v>
      </c>
      <c r="K171" s="17" t="str">
        <f t="shared" si="14"/>
        <v/>
      </c>
      <c r="L171" s="18" t="str">
        <f>IF(ISNUMBER(G171/(1+H171)),G171/(1+H171),"")</f>
        <v/>
      </c>
      <c r="M171" s="17"/>
      <c r="N171" s="17">
        <f>E171-G171</f>
        <v>18183</v>
      </c>
      <c r="O171" s="16" t="str">
        <f>B171</f>
        <v>Molina Healthcare</v>
      </c>
      <c r="P171" s="17">
        <f>E171*(1+RevGrowth)</f>
        <v>19872.280000000002</v>
      </c>
      <c r="Q171" s="17">
        <f>N171-(AverageSalary*C171*HeadcountReduction)/1000000</f>
        <v>18133.5</v>
      </c>
      <c r="R171" s="17">
        <f t="shared" si="15"/>
        <v>1738.7800000000025</v>
      </c>
      <c r="S171" s="37">
        <f>(P171-E171)/E171</f>
        <v>5.2000000000000129E-2</v>
      </c>
      <c r="T171" s="36">
        <f>(R171-G171)/G171</f>
        <v>1.459377652050923</v>
      </c>
      <c r="U171" s="31">
        <f t="shared" si="12"/>
        <v>148</v>
      </c>
      <c r="V171" s="38" t="e">
        <f t="shared" si="13"/>
        <v>#VALUE!</v>
      </c>
      <c r="W171" s="39"/>
      <c r="X171" s="39"/>
      <c r="Y171" s="39">
        <f t="shared" si="16"/>
        <v>168</v>
      </c>
      <c r="Z171" s="39">
        <f t="shared" si="17"/>
        <v>259</v>
      </c>
    </row>
    <row r="172" spans="1:26" x14ac:dyDescent="0.2">
      <c r="A172" s="9" t="s">
        <v>340</v>
      </c>
      <c r="B172" s="10" t="s">
        <v>341</v>
      </c>
      <c r="C172" s="11">
        <v>50000</v>
      </c>
      <c r="D172" s="12">
        <v>8</v>
      </c>
      <c r="E172" s="19">
        <v>18735.099999999999</v>
      </c>
      <c r="F172" s="20">
        <v>0.14899999999999999</v>
      </c>
      <c r="G172" s="21">
        <v>810.5</v>
      </c>
      <c r="H172" s="22">
        <v>0.314</v>
      </c>
      <c r="I172" s="22"/>
      <c r="J172" s="17">
        <f>IF(ISNUMBER(E172/(1+F172)),E172/(1+F172),"")</f>
        <v>16305.570060922541</v>
      </c>
      <c r="K172" s="17">
        <f t="shared" si="14"/>
        <v>15688.751187254351</v>
      </c>
      <c r="L172" s="18">
        <f>IF(ISNUMBER(G172/(1+H172)),G172/(1+H172),"")</f>
        <v>616.81887366818876</v>
      </c>
      <c r="M172" s="17"/>
      <c r="N172" s="17">
        <f>E172-G172</f>
        <v>17924.599999999999</v>
      </c>
      <c r="O172" s="16" t="str">
        <f>B172</f>
        <v>Genuine Parts</v>
      </c>
      <c r="P172" s="17">
        <f>E172*(1+RevGrowth)</f>
        <v>19709.325199999999</v>
      </c>
      <c r="Q172" s="17">
        <f>N172-(AverageSalary*C172*HeadcountReduction)/1000000</f>
        <v>17699.599999999999</v>
      </c>
      <c r="R172" s="17">
        <f t="shared" si="15"/>
        <v>2009.7252000000008</v>
      </c>
      <c r="S172" s="37">
        <f>(P172-E172)/E172</f>
        <v>5.2000000000000046E-2</v>
      </c>
      <c r="T172" s="36">
        <f>(R172-G172)/G172</f>
        <v>1.4796115977791495</v>
      </c>
      <c r="U172" s="31">
        <f t="shared" si="12"/>
        <v>173</v>
      </c>
      <c r="V172" s="38">
        <f t="shared" si="13"/>
        <v>282</v>
      </c>
      <c r="W172" s="39"/>
      <c r="X172" s="39"/>
      <c r="Y172" s="39">
        <f t="shared" si="16"/>
        <v>169</v>
      </c>
      <c r="Z172" s="39">
        <f t="shared" si="17"/>
        <v>231</v>
      </c>
    </row>
    <row r="173" spans="1:26" x14ac:dyDescent="0.2">
      <c r="A173" s="9" t="s">
        <v>342</v>
      </c>
      <c r="B173" s="10" t="s">
        <v>343</v>
      </c>
      <c r="C173" s="11">
        <v>26800</v>
      </c>
      <c r="D173" s="12">
        <v>6</v>
      </c>
      <c r="E173" s="19">
        <v>18628</v>
      </c>
      <c r="F173" s="20">
        <v>0.13500000000000001</v>
      </c>
      <c r="G173" s="21">
        <v>2602</v>
      </c>
      <c r="H173" s="22">
        <v>0.432</v>
      </c>
      <c r="I173" s="22"/>
      <c r="J173" s="17">
        <f>IF(ISNUMBER(E173/(1+F173)),E173/(1+F173),"")</f>
        <v>16412.334801762114</v>
      </c>
      <c r="K173" s="17">
        <f t="shared" si="14"/>
        <v>14595.295695616862</v>
      </c>
      <c r="L173" s="18">
        <f>IF(ISNUMBER(G173/(1+H173)),G173/(1+H173),"")</f>
        <v>1817.0391061452515</v>
      </c>
      <c r="M173" s="17"/>
      <c r="N173" s="17">
        <f>E173-G173</f>
        <v>16026</v>
      </c>
      <c r="O173" s="16" t="str">
        <f>B173</f>
        <v>Freeport-McMoRan</v>
      </c>
      <c r="P173" s="17">
        <f>E173*(1+RevGrowth)</f>
        <v>19596.656000000003</v>
      </c>
      <c r="Q173" s="17">
        <f>N173-(AverageSalary*C173*HeadcountReduction)/1000000</f>
        <v>15905.4</v>
      </c>
      <c r="R173" s="17">
        <f t="shared" si="15"/>
        <v>3691.256000000003</v>
      </c>
      <c r="S173" s="37">
        <f>(P173-E173)/E173</f>
        <v>5.2000000000000143E-2</v>
      </c>
      <c r="T173" s="36">
        <f>(R173-G173)/G173</f>
        <v>0.41862259800153845</v>
      </c>
      <c r="U173" s="31">
        <f t="shared" si="12"/>
        <v>172</v>
      </c>
      <c r="V173" s="38">
        <f t="shared" si="13"/>
        <v>136</v>
      </c>
      <c r="W173" s="39"/>
      <c r="X173" s="39"/>
      <c r="Y173" s="39">
        <f t="shared" si="16"/>
        <v>170</v>
      </c>
      <c r="Z173" s="39">
        <f t="shared" si="17"/>
        <v>138</v>
      </c>
    </row>
    <row r="174" spans="1:26" x14ac:dyDescent="0.2">
      <c r="A174" s="9" t="s">
        <v>344</v>
      </c>
      <c r="B174" s="10" t="s">
        <v>345</v>
      </c>
      <c r="C174" s="11">
        <v>41000</v>
      </c>
      <c r="D174" s="12">
        <v>-8</v>
      </c>
      <c r="E174" s="19">
        <v>18486</v>
      </c>
      <c r="F174" s="20">
        <v>1.2E-2</v>
      </c>
      <c r="G174" s="21">
        <v>1410</v>
      </c>
      <c r="H174" s="22">
        <v>-0.38100000000000001</v>
      </c>
      <c r="I174" s="22"/>
      <c r="J174" s="17">
        <f>IF(ISNUMBER(E174/(1+F174)),E174/(1+F174),"")</f>
        <v>18266.798418972332</v>
      </c>
      <c r="K174" s="17">
        <f t="shared" si="14"/>
        <v>15988.930890700925</v>
      </c>
      <c r="L174" s="18">
        <f>IF(ISNUMBER(G174/(1+H174)),G174/(1+H174),"")</f>
        <v>2277.8675282714057</v>
      </c>
      <c r="M174" s="17"/>
      <c r="N174" s="17">
        <f>E174-G174</f>
        <v>17076</v>
      </c>
      <c r="O174" s="16" t="str">
        <f>B174</f>
        <v>Kimberly-Clark</v>
      </c>
      <c r="P174" s="17">
        <f>E174*(1+RevGrowth)</f>
        <v>19447.272000000001</v>
      </c>
      <c r="Q174" s="17">
        <f>N174-(AverageSalary*C174*HeadcountReduction)/1000000</f>
        <v>16891.5</v>
      </c>
      <c r="R174" s="17">
        <f t="shared" si="15"/>
        <v>2555.7720000000008</v>
      </c>
      <c r="S174" s="37">
        <f>(P174-E174)/E174</f>
        <v>5.2000000000000046E-2</v>
      </c>
      <c r="T174" s="36">
        <f>(R174-G174)/G174</f>
        <v>0.81260425531914948</v>
      </c>
      <c r="U174" s="31">
        <f t="shared" si="12"/>
        <v>159</v>
      </c>
      <c r="V174" s="38">
        <f t="shared" si="13"/>
        <v>104</v>
      </c>
      <c r="W174" s="39"/>
      <c r="X174" s="39"/>
      <c r="Y174" s="39">
        <f t="shared" si="16"/>
        <v>171</v>
      </c>
      <c r="Z174" s="39">
        <f t="shared" si="17"/>
        <v>186</v>
      </c>
    </row>
    <row r="175" spans="1:26" x14ac:dyDescent="0.2">
      <c r="A175" s="9" t="s">
        <v>346</v>
      </c>
      <c r="B175" s="10" t="s">
        <v>347</v>
      </c>
      <c r="C175" s="11">
        <v>102795</v>
      </c>
      <c r="D175" s="12">
        <v>-25</v>
      </c>
      <c r="E175" s="19">
        <v>18313</v>
      </c>
      <c r="F175" s="20">
        <v>-0.11199999999999999</v>
      </c>
      <c r="G175" s="21">
        <v>111</v>
      </c>
      <c r="H175" s="22" t="s">
        <v>5</v>
      </c>
      <c r="I175" s="22"/>
      <c r="J175" s="17">
        <f>IF(ISNUMBER(E175/(1+F175)),E175/(1+F175),"")</f>
        <v>20622.747747747748</v>
      </c>
      <c r="K175" s="17" t="str">
        <f t="shared" si="14"/>
        <v/>
      </c>
      <c r="L175" s="18" t="str">
        <f>IF(ISNUMBER(G175/(1+H175)),G175/(1+H175),"")</f>
        <v/>
      </c>
      <c r="M175" s="17"/>
      <c r="N175" s="17">
        <f>E175-G175</f>
        <v>18202</v>
      </c>
      <c r="O175" s="16" t="str">
        <f>B175</f>
        <v>Tenet Healthcare</v>
      </c>
      <c r="P175" s="17">
        <f>E175*(1+RevGrowth)</f>
        <v>19265.276000000002</v>
      </c>
      <c r="Q175" s="17">
        <f>N175-(AverageSalary*C175*HeadcountReduction)/1000000</f>
        <v>17739.422500000001</v>
      </c>
      <c r="R175" s="17">
        <f t="shared" si="15"/>
        <v>1525.8535000000011</v>
      </c>
      <c r="S175" s="37">
        <f>(P175-E175)/E175</f>
        <v>5.2000000000000088E-2</v>
      </c>
      <c r="T175" s="36">
        <f>(R175-G175)/G175</f>
        <v>12.746427927927938</v>
      </c>
      <c r="U175" s="31">
        <f t="shared" si="12"/>
        <v>142</v>
      </c>
      <c r="V175" s="38" t="e">
        <f t="shared" si="13"/>
        <v>#VALUE!</v>
      </c>
      <c r="W175" s="39"/>
      <c r="X175" s="39"/>
      <c r="Y175" s="39">
        <f t="shared" si="16"/>
        <v>172</v>
      </c>
      <c r="Z175" s="39">
        <f t="shared" si="17"/>
        <v>292</v>
      </c>
    </row>
    <row r="176" spans="1:26" x14ac:dyDescent="0.2">
      <c r="A176" s="9" t="s">
        <v>348</v>
      </c>
      <c r="B176" s="10" t="s">
        <v>349</v>
      </c>
      <c r="C176" s="11">
        <v>16500</v>
      </c>
      <c r="D176" s="12" t="s">
        <v>5</v>
      </c>
      <c r="E176" s="19">
        <v>18253</v>
      </c>
      <c r="F176" s="20">
        <v>9.3000000000000013E-2</v>
      </c>
      <c r="G176" s="21">
        <v>2790</v>
      </c>
      <c r="H176" s="22">
        <v>0.442</v>
      </c>
      <c r="I176" s="22"/>
      <c r="J176" s="17">
        <f>IF(ISNUMBER(E176/(1+F176)),E176/(1+F176),"")</f>
        <v>16699.908508691675</v>
      </c>
      <c r="K176" s="17">
        <f t="shared" si="14"/>
        <v>14765.095748636197</v>
      </c>
      <c r="L176" s="18">
        <f>IF(ISNUMBER(G176/(1+H176)),G176/(1+H176),"")</f>
        <v>1934.8127600554785</v>
      </c>
      <c r="M176" s="17"/>
      <c r="N176" s="17">
        <f>E176-G176</f>
        <v>15463</v>
      </c>
      <c r="O176" s="16" t="str">
        <f>B176</f>
        <v>Synchrony Financial</v>
      </c>
      <c r="P176" s="17">
        <f>E176*(1+RevGrowth)</f>
        <v>19202.155999999999</v>
      </c>
      <c r="Q176" s="17">
        <f>N176-(AverageSalary*C176*HeadcountReduction)/1000000</f>
        <v>15388.75</v>
      </c>
      <c r="R176" s="17">
        <f t="shared" si="15"/>
        <v>3813.405999999999</v>
      </c>
      <c r="S176" s="37">
        <f>(P176-E176)/E176</f>
        <v>5.1999999999999949E-2</v>
      </c>
      <c r="T176" s="36">
        <f>(R176-G176)/G176</f>
        <v>0.36681218637992796</v>
      </c>
      <c r="U176" s="31">
        <f t="shared" si="12"/>
        <v>169</v>
      </c>
      <c r="V176" s="38">
        <f t="shared" si="13"/>
        <v>129</v>
      </c>
      <c r="W176" s="39"/>
      <c r="X176" s="39"/>
      <c r="Y176" s="39">
        <f t="shared" si="16"/>
        <v>173</v>
      </c>
      <c r="Z176" s="39">
        <f t="shared" si="17"/>
        <v>132</v>
      </c>
    </row>
    <row r="177" spans="1:26" x14ac:dyDescent="0.2">
      <c r="A177" s="9" t="s">
        <v>350</v>
      </c>
      <c r="B177" s="10" t="s">
        <v>351</v>
      </c>
      <c r="C177" s="11">
        <v>25110</v>
      </c>
      <c r="D177" s="12" t="s">
        <v>5</v>
      </c>
      <c r="E177" s="19">
        <v>17976.8</v>
      </c>
      <c r="F177" s="20">
        <v>8.1000000000000003E-2</v>
      </c>
      <c r="G177" s="21">
        <v>664.1</v>
      </c>
      <c r="H177" s="22">
        <v>5.8999999999999997E-2</v>
      </c>
      <c r="I177" s="22"/>
      <c r="J177" s="17">
        <f>IF(ISNUMBER(E177/(1+F177)),E177/(1+F177),"")</f>
        <v>16629.787234042553</v>
      </c>
      <c r="K177" s="17">
        <f t="shared" si="14"/>
        <v>16002.686195326783</v>
      </c>
      <c r="L177" s="18">
        <f>IF(ISNUMBER(G177/(1+H177)),G177/(1+H177),"")</f>
        <v>627.10103871576962</v>
      </c>
      <c r="M177" s="17"/>
      <c r="N177" s="17">
        <f>E177-G177</f>
        <v>17312.7</v>
      </c>
      <c r="O177" s="16" t="str">
        <f>B177</f>
        <v>CarMax</v>
      </c>
      <c r="P177" s="17">
        <f>E177*(1+RevGrowth)</f>
        <v>18911.5936</v>
      </c>
      <c r="Q177" s="17">
        <f>N177-(AverageSalary*C177*HeadcountReduction)/1000000</f>
        <v>17199.705000000002</v>
      </c>
      <c r="R177" s="17">
        <f t="shared" si="15"/>
        <v>1711.8885999999984</v>
      </c>
      <c r="S177" s="37">
        <f>(P177-E177)/E177</f>
        <v>5.2000000000000053E-2</v>
      </c>
      <c r="T177" s="36">
        <f>(R177-G177)/G177</f>
        <v>1.5777572654720651</v>
      </c>
      <c r="U177" s="31">
        <f t="shared" si="12"/>
        <v>170</v>
      </c>
      <c r="V177" s="38">
        <f t="shared" si="13"/>
        <v>281</v>
      </c>
      <c r="W177" s="39"/>
      <c r="X177" s="39"/>
      <c r="Y177" s="39">
        <f t="shared" si="16"/>
        <v>174</v>
      </c>
      <c r="Z177" s="39">
        <f t="shared" si="17"/>
        <v>264</v>
      </c>
    </row>
    <row r="178" spans="1:26" x14ac:dyDescent="0.2">
      <c r="A178" s="9" t="s">
        <v>352</v>
      </c>
      <c r="B178" s="10" t="s">
        <v>353</v>
      </c>
      <c r="C178" s="11">
        <v>3622</v>
      </c>
      <c r="D178" s="12">
        <v>31</v>
      </c>
      <c r="E178" s="19">
        <v>17714.7</v>
      </c>
      <c r="F178" s="20">
        <v>0.24299999999999999</v>
      </c>
      <c r="G178" s="21">
        <v>1098</v>
      </c>
      <c r="H178" s="22">
        <v>0.36299999999999999</v>
      </c>
      <c r="I178" s="22"/>
      <c r="J178" s="17">
        <f>IF(ISNUMBER(E178/(1+F178)),E178/(1+F178),"")</f>
        <v>14251.568785197105</v>
      </c>
      <c r="K178" s="17">
        <f t="shared" si="14"/>
        <v>13445.992849760569</v>
      </c>
      <c r="L178" s="18">
        <f>IF(ISNUMBER(G178/(1+H178)),G178/(1+H178),"")</f>
        <v>805.57593543653707</v>
      </c>
      <c r="M178" s="17"/>
      <c r="N178" s="17">
        <f>E178-G178</f>
        <v>16616.7</v>
      </c>
      <c r="O178" s="16" t="str">
        <f>B178</f>
        <v>HollyFrontier</v>
      </c>
      <c r="P178" s="17">
        <f>E178*(1+RevGrowth)</f>
        <v>18635.864400000002</v>
      </c>
      <c r="Q178" s="17">
        <f>N178-(AverageSalary*C178*HeadcountReduction)/1000000</f>
        <v>16600.401000000002</v>
      </c>
      <c r="R178" s="17">
        <f t="shared" si="15"/>
        <v>2035.4634000000005</v>
      </c>
      <c r="S178" s="37">
        <f>(P178-E178)/E178</f>
        <v>5.2000000000000081E-2</v>
      </c>
      <c r="T178" s="36">
        <f>(R178-G178)/G178</f>
        <v>0.85379180327868898</v>
      </c>
      <c r="U178" s="31">
        <f t="shared" si="12"/>
        <v>200</v>
      </c>
      <c r="V178" s="38">
        <f t="shared" si="13"/>
        <v>254</v>
      </c>
      <c r="W178" s="39"/>
      <c r="X178" s="39"/>
      <c r="Y178" s="39">
        <f t="shared" si="16"/>
        <v>175</v>
      </c>
      <c r="Z178" s="39">
        <f t="shared" si="17"/>
        <v>227</v>
      </c>
    </row>
    <row r="179" spans="1:26" x14ac:dyDescent="0.2">
      <c r="A179" s="9" t="s">
        <v>354</v>
      </c>
      <c r="B179" s="10" t="s">
        <v>355</v>
      </c>
      <c r="C179" s="11">
        <v>15000</v>
      </c>
      <c r="D179" s="12">
        <v>-5</v>
      </c>
      <c r="E179" s="19">
        <v>17619.900000000001</v>
      </c>
      <c r="F179" s="20">
        <v>5.0999999999999997E-2</v>
      </c>
      <c r="G179" s="21">
        <v>198.7</v>
      </c>
      <c r="H179" s="22">
        <v>1.0629999999999999</v>
      </c>
      <c r="I179" s="22"/>
      <c r="J179" s="17">
        <f>IF(ISNUMBER(E179/(1+F179)),E179/(1+F179),"")</f>
        <v>16764.89058039962</v>
      </c>
      <c r="K179" s="17">
        <f t="shared" si="14"/>
        <v>16668.574535804371</v>
      </c>
      <c r="L179" s="18">
        <f>IF(ISNUMBER(G179/(1+H179)),G179/(1+H179),"")</f>
        <v>96.31604459524965</v>
      </c>
      <c r="M179" s="17"/>
      <c r="N179" s="17">
        <f>E179-G179</f>
        <v>17421.2</v>
      </c>
      <c r="O179" s="16" t="str">
        <f>B179</f>
        <v>Performance Food Group</v>
      </c>
      <c r="P179" s="17">
        <f>E179*(1+RevGrowth)</f>
        <v>18536.134800000003</v>
      </c>
      <c r="Q179" s="17">
        <f>N179-(AverageSalary*C179*HeadcountReduction)/1000000</f>
        <v>17353.7</v>
      </c>
      <c r="R179" s="17">
        <f t="shared" si="15"/>
        <v>1182.4348000000027</v>
      </c>
      <c r="S179" s="37">
        <f>(P179-E179)/E179</f>
        <v>5.2000000000000109E-2</v>
      </c>
      <c r="T179" s="36">
        <f>(R179-G179)/G179</f>
        <v>4.9508545546049456</v>
      </c>
      <c r="U179" s="31">
        <f t="shared" si="12"/>
        <v>168</v>
      </c>
      <c r="V179" s="38">
        <f t="shared" si="13"/>
        <v>422</v>
      </c>
      <c r="W179" s="39"/>
      <c r="X179" s="39"/>
      <c r="Y179" s="39">
        <f t="shared" si="16"/>
        <v>176</v>
      </c>
      <c r="Z179" s="39">
        <f t="shared" si="17"/>
        <v>338</v>
      </c>
    </row>
    <row r="180" spans="1:26" x14ac:dyDescent="0.2">
      <c r="A180" s="9" t="s">
        <v>356</v>
      </c>
      <c r="B180" s="10" t="s">
        <v>357</v>
      </c>
      <c r="C180" s="11">
        <v>53368</v>
      </c>
      <c r="D180" s="12">
        <v>13</v>
      </c>
      <c r="E180" s="19">
        <v>17534.5</v>
      </c>
      <c r="F180" s="20">
        <v>0.17</v>
      </c>
      <c r="G180" s="21">
        <v>1108.7</v>
      </c>
      <c r="H180" s="22">
        <v>-0.374</v>
      </c>
      <c r="I180" s="22"/>
      <c r="J180" s="17">
        <f>IF(ISNUMBER(E180/(1+F180)),E180/(1+F180),"")</f>
        <v>14986.752136752139</v>
      </c>
      <c r="K180" s="17">
        <f t="shared" si="14"/>
        <v>13215.665874771308</v>
      </c>
      <c r="L180" s="18">
        <f>IF(ISNUMBER(G180/(1+H180)),G180/(1+H180),"")</f>
        <v>1771.0862619808308</v>
      </c>
      <c r="M180" s="17"/>
      <c r="N180" s="17">
        <f>E180-G180</f>
        <v>16425.8</v>
      </c>
      <c r="O180" s="16" t="str">
        <f>B180</f>
        <v>Sherwin-Williams</v>
      </c>
      <c r="P180" s="17">
        <f>E180*(1+RevGrowth)</f>
        <v>18446.294000000002</v>
      </c>
      <c r="Q180" s="17">
        <f>N180-(AverageSalary*C180*HeadcountReduction)/1000000</f>
        <v>16185.643999999998</v>
      </c>
      <c r="R180" s="17">
        <f t="shared" si="15"/>
        <v>2260.6500000000033</v>
      </c>
      <c r="S180" s="37">
        <f>(P180-E180)/E180</f>
        <v>5.2000000000000095E-2</v>
      </c>
      <c r="T180" s="36">
        <f>(R180-G180)/G180</f>
        <v>1.0390096509425482</v>
      </c>
      <c r="U180" s="31">
        <f t="shared" si="12"/>
        <v>186</v>
      </c>
      <c r="V180" s="38">
        <f t="shared" si="13"/>
        <v>141</v>
      </c>
      <c r="W180" s="39"/>
      <c r="X180" s="39"/>
      <c r="Y180" s="39">
        <f t="shared" si="16"/>
        <v>177</v>
      </c>
      <c r="Z180" s="39">
        <f t="shared" si="17"/>
        <v>211</v>
      </c>
    </row>
    <row r="181" spans="1:26" x14ac:dyDescent="0.2">
      <c r="A181" s="9" t="s">
        <v>358</v>
      </c>
      <c r="B181" s="10" t="s">
        <v>359</v>
      </c>
      <c r="C181" s="11">
        <v>87500</v>
      </c>
      <c r="D181" s="12" t="s">
        <v>5</v>
      </c>
      <c r="E181" s="19">
        <v>17408</v>
      </c>
      <c r="F181" s="20">
        <v>6.8000000000000005E-2</v>
      </c>
      <c r="G181" s="21">
        <v>2203</v>
      </c>
      <c r="H181" s="22">
        <v>0.45100000000000001</v>
      </c>
      <c r="I181" s="22"/>
      <c r="J181" s="17">
        <f>IF(ISNUMBER(E181/(1+F181)),E181/(1+F181),"")</f>
        <v>16299.625468164793</v>
      </c>
      <c r="K181" s="17">
        <f t="shared" si="14"/>
        <v>14781.362201452181</v>
      </c>
      <c r="L181" s="18">
        <f>IF(ISNUMBER(G181/(1+H181)),G181/(1+H181),"")</f>
        <v>1518.263266712612</v>
      </c>
      <c r="M181" s="17"/>
      <c r="N181" s="17">
        <f>E181-G181</f>
        <v>15205</v>
      </c>
      <c r="O181" s="16" t="str">
        <f>B181</f>
        <v>Emerson Electric</v>
      </c>
      <c r="P181" s="17">
        <f>E181*(1+RevGrowth)</f>
        <v>18313.216</v>
      </c>
      <c r="Q181" s="17">
        <f>N181-(AverageSalary*C181*HeadcountReduction)/1000000</f>
        <v>14811.25</v>
      </c>
      <c r="R181" s="17">
        <f t="shared" si="15"/>
        <v>3501.9660000000003</v>
      </c>
      <c r="S181" s="37">
        <f>(P181-E181)/E181</f>
        <v>5.2000000000000018E-2</v>
      </c>
      <c r="T181" s="36">
        <f>(R181-G181)/G181</f>
        <v>0.58963504312301418</v>
      </c>
      <c r="U181" s="31">
        <f t="shared" si="12"/>
        <v>174</v>
      </c>
      <c r="V181" s="38">
        <f t="shared" si="13"/>
        <v>164</v>
      </c>
      <c r="W181" s="39"/>
      <c r="X181" s="39"/>
      <c r="Y181" s="39">
        <f t="shared" si="16"/>
        <v>178</v>
      </c>
      <c r="Z181" s="39">
        <f t="shared" si="17"/>
        <v>145</v>
      </c>
    </row>
    <row r="182" spans="1:26" x14ac:dyDescent="0.2">
      <c r="A182" s="9" t="s">
        <v>360</v>
      </c>
      <c r="B182" s="10" t="s">
        <v>361</v>
      </c>
      <c r="C182" s="11">
        <v>2400</v>
      </c>
      <c r="D182" s="12">
        <v>44</v>
      </c>
      <c r="E182" s="19">
        <v>17282.7</v>
      </c>
      <c r="F182" s="20">
        <v>0.32700000000000001</v>
      </c>
      <c r="G182" s="21">
        <v>-70.900000000000006</v>
      </c>
      <c r="H182" s="22">
        <v>-1.5169999999999999</v>
      </c>
      <c r="I182" s="22"/>
      <c r="J182" s="17">
        <f>IF(ISNUMBER(E182/(1+F182)),E182/(1+F182),"")</f>
        <v>13023.888470233611</v>
      </c>
      <c r="K182" s="17">
        <f t="shared" si="14"/>
        <v>12886.751139479258</v>
      </c>
      <c r="L182" s="18">
        <f>IF(ISNUMBER(G182/(1+H182)),G182/(1+H182),"")</f>
        <v>137.13733075435206</v>
      </c>
      <c r="M182" s="17"/>
      <c r="N182" s="17">
        <f>E182-G182</f>
        <v>17353.600000000002</v>
      </c>
      <c r="O182" s="16" t="str">
        <f>B182</f>
        <v>NGL Energy Partners</v>
      </c>
      <c r="P182" s="17">
        <f>E182*(1+RevGrowth)</f>
        <v>18181.400400000002</v>
      </c>
      <c r="Q182" s="17">
        <f>N182-(AverageSalary*C182*HeadcountReduction)/1000000</f>
        <v>17342.800000000003</v>
      </c>
      <c r="R182" s="17">
        <f t="shared" si="15"/>
        <v>838.60039999999935</v>
      </c>
      <c r="S182" s="37">
        <f>(P182-E182)/E182</f>
        <v>5.2000000000000088E-2</v>
      </c>
      <c r="T182" s="36">
        <f>(R182-G182)/G182</f>
        <v>-12.827932299012684</v>
      </c>
      <c r="U182" s="31">
        <f t="shared" si="12"/>
        <v>217</v>
      </c>
      <c r="V182" s="38">
        <f t="shared" si="13"/>
        <v>411</v>
      </c>
      <c r="W182" s="39"/>
      <c r="X182" s="39"/>
      <c r="Y182" s="39">
        <f t="shared" si="16"/>
        <v>179</v>
      </c>
      <c r="Z182" s="39">
        <f t="shared" si="17"/>
        <v>411</v>
      </c>
    </row>
    <row r="183" spans="1:26" x14ac:dyDescent="0.2">
      <c r="A183" s="9" t="s">
        <v>362</v>
      </c>
      <c r="B183" s="10" t="s">
        <v>363</v>
      </c>
      <c r="C183" s="11">
        <v>100000</v>
      </c>
      <c r="D183" s="12">
        <v>6</v>
      </c>
      <c r="E183" s="19">
        <v>17279</v>
      </c>
      <c r="F183" s="20">
        <v>0.12300000000000001</v>
      </c>
      <c r="G183" s="21">
        <v>422</v>
      </c>
      <c r="H183" s="22">
        <v>0.24</v>
      </c>
      <c r="I183" s="22"/>
      <c r="J183" s="17">
        <f>IF(ISNUMBER(E183/(1+F183)),E183/(1+F183),"")</f>
        <v>15386.464826357969</v>
      </c>
      <c r="K183" s="17">
        <f t="shared" si="14"/>
        <v>15046.142245712808</v>
      </c>
      <c r="L183" s="18">
        <f>IF(ISNUMBER(G183/(1+H183)),G183/(1+H183),"")</f>
        <v>340.32258064516128</v>
      </c>
      <c r="M183" s="17"/>
      <c r="N183" s="17">
        <f>E183-G183</f>
        <v>16857</v>
      </c>
      <c r="O183" s="16" t="str">
        <f>B183</f>
        <v>XPO Logistics</v>
      </c>
      <c r="P183" s="17">
        <f>E183*(1+RevGrowth)</f>
        <v>18177.508000000002</v>
      </c>
      <c r="Q183" s="17">
        <f>N183-(AverageSalary*C183*HeadcountReduction)/1000000</f>
        <v>16407</v>
      </c>
      <c r="R183" s="17">
        <f t="shared" si="15"/>
        <v>1770.5080000000016</v>
      </c>
      <c r="S183" s="37">
        <f>(P183-E183)/E183</f>
        <v>5.2000000000000095E-2</v>
      </c>
      <c r="T183" s="36">
        <f>(R183-G183)/G183</f>
        <v>3.1955165876777292</v>
      </c>
      <c r="U183" s="31">
        <f t="shared" si="12"/>
        <v>182</v>
      </c>
      <c r="V183" s="38">
        <f t="shared" si="13"/>
        <v>359</v>
      </c>
      <c r="W183" s="39"/>
      <c r="X183" s="39"/>
      <c r="Y183" s="39">
        <f t="shared" si="16"/>
        <v>180</v>
      </c>
      <c r="Z183" s="39">
        <f t="shared" si="17"/>
        <v>254</v>
      </c>
    </row>
    <row r="184" spans="1:26" x14ac:dyDescent="0.2">
      <c r="A184" s="9" t="s">
        <v>364</v>
      </c>
      <c r="B184" s="10" t="s">
        <v>365</v>
      </c>
      <c r="C184" s="11">
        <v>2800</v>
      </c>
      <c r="D184" s="12">
        <v>89</v>
      </c>
      <c r="E184" s="19">
        <v>17275.400000000001</v>
      </c>
      <c r="F184" s="20">
        <v>0.54100000000000004</v>
      </c>
      <c r="G184" s="21">
        <v>3419</v>
      </c>
      <c r="H184" s="22">
        <v>0.32400000000000001</v>
      </c>
      <c r="I184" s="22"/>
      <c r="J184" s="17">
        <f>IF(ISNUMBER(E184/(1+F184)),E184/(1+F184),"")</f>
        <v>11210.512654120703</v>
      </c>
      <c r="K184" s="17">
        <f t="shared" si="14"/>
        <v>8628.1863701327875</v>
      </c>
      <c r="L184" s="18">
        <f>IF(ISNUMBER(G184/(1+H184)),G184/(1+H184),"")</f>
        <v>2582.3262839879153</v>
      </c>
      <c r="M184" s="17"/>
      <c r="N184" s="17">
        <f>E184-G184</f>
        <v>13856.400000000001</v>
      </c>
      <c r="O184" s="16" t="str">
        <f>B184</f>
        <v>EOG Resources</v>
      </c>
      <c r="P184" s="17">
        <f>E184*(1+RevGrowth)</f>
        <v>18173.720800000003</v>
      </c>
      <c r="Q184" s="17">
        <f>N184-(AverageSalary*C184*HeadcountReduction)/1000000</f>
        <v>13843.800000000001</v>
      </c>
      <c r="R184" s="17">
        <f t="shared" si="15"/>
        <v>4329.9208000000017</v>
      </c>
      <c r="S184" s="37">
        <f>(P184-E184)/E184</f>
        <v>5.2000000000000074E-2</v>
      </c>
      <c r="T184" s="36">
        <f>(R184-G184)/G184</f>
        <v>0.26642901433167643</v>
      </c>
      <c r="U184" s="31">
        <f t="shared" si="12"/>
        <v>264</v>
      </c>
      <c r="V184" s="38">
        <f t="shared" si="13"/>
        <v>87</v>
      </c>
      <c r="W184" s="39"/>
      <c r="X184" s="39"/>
      <c r="Y184" s="39">
        <f t="shared" si="16"/>
        <v>181</v>
      </c>
      <c r="Z184" s="39">
        <f t="shared" si="17"/>
        <v>114</v>
      </c>
    </row>
    <row r="185" spans="1:26" x14ac:dyDescent="0.2">
      <c r="A185" s="9" t="s">
        <v>366</v>
      </c>
      <c r="B185" s="10" t="s">
        <v>367</v>
      </c>
      <c r="C185" s="11">
        <v>21000</v>
      </c>
      <c r="D185" s="12">
        <v>19</v>
      </c>
      <c r="E185" s="19">
        <v>17253</v>
      </c>
      <c r="F185" s="20">
        <v>0.187</v>
      </c>
      <c r="G185" s="21">
        <v>3313</v>
      </c>
      <c r="H185" s="22">
        <v>-3.5000000000000003E-2</v>
      </c>
      <c r="I185" s="22"/>
      <c r="J185" s="17">
        <f>IF(ISNUMBER(E185/(1+F185)),E185/(1+F185),"")</f>
        <v>14534.962089300758</v>
      </c>
      <c r="K185" s="17">
        <f t="shared" si="14"/>
        <v>11101.801467539099</v>
      </c>
      <c r="L185" s="18">
        <f>IF(ISNUMBER(G185/(1+H185)),G185/(1+H185),"")</f>
        <v>3433.1606217616581</v>
      </c>
      <c r="M185" s="17"/>
      <c r="N185" s="17">
        <f>E185-G185</f>
        <v>13940</v>
      </c>
      <c r="O185" s="16" t="str">
        <f>B185</f>
        <v>Applied Materials</v>
      </c>
      <c r="P185" s="17">
        <f>E185*(1+RevGrowth)</f>
        <v>18150.155999999999</v>
      </c>
      <c r="Q185" s="17">
        <f>N185-(AverageSalary*C185*HeadcountReduction)/1000000</f>
        <v>13845.5</v>
      </c>
      <c r="R185" s="17">
        <f t="shared" si="15"/>
        <v>4304.655999999999</v>
      </c>
      <c r="S185" s="37">
        <f>(P185-E185)/E185</f>
        <v>5.1999999999999942E-2</v>
      </c>
      <c r="T185" s="36">
        <f>(R185-G185)/G185</f>
        <v>0.29932266827648629</v>
      </c>
      <c r="U185" s="31">
        <f t="shared" si="12"/>
        <v>195</v>
      </c>
      <c r="V185" s="38">
        <f t="shared" si="13"/>
        <v>66</v>
      </c>
      <c r="W185" s="39"/>
      <c r="X185" s="39"/>
      <c r="Y185" s="39">
        <f t="shared" si="16"/>
        <v>182</v>
      </c>
      <c r="Z185" s="39">
        <f t="shared" si="17"/>
        <v>116</v>
      </c>
    </row>
    <row r="186" spans="1:26" x14ac:dyDescent="0.2">
      <c r="A186" s="9" t="s">
        <v>368</v>
      </c>
      <c r="B186" s="10" t="s">
        <v>369</v>
      </c>
      <c r="C186" s="11">
        <v>24000</v>
      </c>
      <c r="D186" s="12">
        <v>-15</v>
      </c>
      <c r="E186" s="19">
        <v>16759</v>
      </c>
      <c r="F186" s="20">
        <v>-2.2000000000000002E-2</v>
      </c>
      <c r="G186" s="21">
        <v>-6851</v>
      </c>
      <c r="H186" s="22">
        <v>-5.1619999999999999</v>
      </c>
      <c r="I186" s="22"/>
      <c r="J186" s="17">
        <f>IF(ISNUMBER(E186/(1+F186)),E186/(1+F186),"")</f>
        <v>17135.991820040901</v>
      </c>
      <c r="K186" s="17">
        <f t="shared" si="14"/>
        <v>15489.908206393617</v>
      </c>
      <c r="L186" s="18">
        <f>IF(ISNUMBER(G186/(1+H186)),G186/(1+H186),"")</f>
        <v>1646.0836136472849</v>
      </c>
      <c r="M186" s="17"/>
      <c r="N186" s="17">
        <f>E186-G186</f>
        <v>23610</v>
      </c>
      <c r="O186" s="16" t="str">
        <f>B186</f>
        <v>PG&amp;E</v>
      </c>
      <c r="P186" s="17">
        <f>E186*(1+RevGrowth)</f>
        <v>17630.468000000001</v>
      </c>
      <c r="Q186" s="17">
        <f>N186-(AverageSalary*C186*HeadcountReduction)/1000000</f>
        <v>23502</v>
      </c>
      <c r="R186" s="17">
        <f t="shared" si="15"/>
        <v>-5871.5319999999992</v>
      </c>
      <c r="S186" s="37">
        <f>(P186-E186)/E186</f>
        <v>5.2000000000000046E-2</v>
      </c>
      <c r="T186" s="36">
        <f>(R186-G186)/G186</f>
        <v>-0.14296715807911264</v>
      </c>
      <c r="U186" s="31">
        <f t="shared" si="12"/>
        <v>165</v>
      </c>
      <c r="V186" s="38">
        <f t="shared" si="13"/>
        <v>153</v>
      </c>
      <c r="W186" s="39"/>
      <c r="X186" s="39"/>
      <c r="Y186" s="39">
        <f t="shared" si="16"/>
        <v>183</v>
      </c>
      <c r="Z186" s="39">
        <f t="shared" si="17"/>
        <v>497</v>
      </c>
    </row>
    <row r="187" spans="1:26" x14ac:dyDescent="0.2">
      <c r="A187" s="9" t="s">
        <v>370</v>
      </c>
      <c r="B187" s="10" t="s">
        <v>371</v>
      </c>
      <c r="C187" s="11">
        <v>14300</v>
      </c>
      <c r="D187" s="12">
        <v>-17</v>
      </c>
      <c r="E187" s="19">
        <v>16727</v>
      </c>
      <c r="F187" s="20">
        <v>-2.7000000000000003E-2</v>
      </c>
      <c r="G187" s="21">
        <v>6638</v>
      </c>
      <c r="H187" s="22">
        <v>0.23400000000000001</v>
      </c>
      <c r="I187" s="22"/>
      <c r="J187" s="17">
        <f>IF(ISNUMBER(E187/(1+F187)),E187/(1+F187),"")</f>
        <v>17191.161356628982</v>
      </c>
      <c r="K187" s="17">
        <f t="shared" si="14"/>
        <v>11811.906899578738</v>
      </c>
      <c r="L187" s="18">
        <f>IF(ISNUMBER(G187/(1+H187)),G187/(1+H187),"")</f>
        <v>5379.2544570502432</v>
      </c>
      <c r="M187" s="17"/>
      <c r="N187" s="17">
        <f>E187-G187</f>
        <v>10089</v>
      </c>
      <c r="O187" s="16" t="str">
        <f>B187</f>
        <v>NextEra Energy</v>
      </c>
      <c r="P187" s="17">
        <f>E187*(1+RevGrowth)</f>
        <v>17596.804</v>
      </c>
      <c r="Q187" s="17">
        <f>N187-(AverageSalary*C187*HeadcountReduction)/1000000</f>
        <v>10024.65</v>
      </c>
      <c r="R187" s="17">
        <f t="shared" si="15"/>
        <v>7572.1540000000005</v>
      </c>
      <c r="S187" s="37">
        <f>(P187-E187)/E187</f>
        <v>5.2000000000000005E-2</v>
      </c>
      <c r="T187" s="36">
        <f>(R187-G187)/G187</f>
        <v>0.14072823139499857</v>
      </c>
      <c r="U187" s="31">
        <f t="shared" si="12"/>
        <v>164</v>
      </c>
      <c r="V187" s="38">
        <f t="shared" si="13"/>
        <v>39</v>
      </c>
      <c r="W187" s="39"/>
      <c r="X187" s="39"/>
      <c r="Y187" s="39">
        <f t="shared" si="16"/>
        <v>184</v>
      </c>
      <c r="Z187" s="39">
        <f t="shared" si="17"/>
        <v>69</v>
      </c>
    </row>
    <row r="188" spans="1:26" x14ac:dyDescent="0.2">
      <c r="A188" s="9" t="s">
        <v>372</v>
      </c>
      <c r="B188" s="10" t="s">
        <v>373</v>
      </c>
      <c r="C188" s="11">
        <v>15262</v>
      </c>
      <c r="D188" s="12">
        <v>8</v>
      </c>
      <c r="E188" s="19">
        <v>16631.2</v>
      </c>
      <c r="F188" s="20">
        <v>0.11800000000000001</v>
      </c>
      <c r="G188" s="21">
        <v>664.5</v>
      </c>
      <c r="H188" s="22">
        <v>0.316</v>
      </c>
      <c r="I188" s="22"/>
      <c r="J188" s="17">
        <f>IF(ISNUMBER(E188/(1+F188)),E188/(1+F188),"")</f>
        <v>14875.849731663684</v>
      </c>
      <c r="K188" s="17">
        <f t="shared" si="14"/>
        <v>14370.91052193724</v>
      </c>
      <c r="L188" s="18">
        <f>IF(ISNUMBER(G188/(1+H188)),G188/(1+H188),"")</f>
        <v>504.93920972644372</v>
      </c>
      <c r="M188" s="17"/>
      <c r="N188" s="17">
        <f>E188-G188</f>
        <v>15966.7</v>
      </c>
      <c r="O188" s="16" t="str">
        <f>B188</f>
        <v>C.H. Robinson Worldwide</v>
      </c>
      <c r="P188" s="17">
        <f>E188*(1+RevGrowth)</f>
        <v>17496.022400000002</v>
      </c>
      <c r="Q188" s="17">
        <f>N188-(AverageSalary*C188*HeadcountReduction)/1000000</f>
        <v>15898.021000000001</v>
      </c>
      <c r="R188" s="17">
        <f t="shared" si="15"/>
        <v>1598.001400000001</v>
      </c>
      <c r="S188" s="37">
        <f>(P188-E188)/E188</f>
        <v>5.2000000000000053E-2</v>
      </c>
      <c r="T188" s="36">
        <f>(R188-G188)/G188</f>
        <v>1.4048177577125673</v>
      </c>
      <c r="U188" s="31">
        <f t="shared" si="12"/>
        <v>189</v>
      </c>
      <c r="V188" s="38">
        <f t="shared" si="13"/>
        <v>313</v>
      </c>
      <c r="W188" s="39"/>
      <c r="X188" s="39"/>
      <c r="Y188" s="39">
        <f t="shared" si="16"/>
        <v>185</v>
      </c>
      <c r="Z188" s="39">
        <f t="shared" si="17"/>
        <v>279</v>
      </c>
    </row>
    <row r="189" spans="1:26" x14ac:dyDescent="0.2">
      <c r="A189" s="9" t="s">
        <v>374</v>
      </c>
      <c r="B189" s="10" t="s">
        <v>375</v>
      </c>
      <c r="C189" s="11">
        <v>135000</v>
      </c>
      <c r="D189" s="12">
        <v>-5</v>
      </c>
      <c r="E189" s="19">
        <v>16580</v>
      </c>
      <c r="F189" s="20">
        <v>4.5999999999999999E-2</v>
      </c>
      <c r="G189" s="21">
        <v>1003</v>
      </c>
      <c r="H189" s="22">
        <v>0.183</v>
      </c>
      <c r="I189" s="22"/>
      <c r="J189" s="17">
        <f>IF(ISNUMBER(E189/(1+F189)),E189/(1+F189),"")</f>
        <v>15850.860420650095</v>
      </c>
      <c r="K189" s="17">
        <f t="shared" si="14"/>
        <v>15003.015957421016</v>
      </c>
      <c r="L189" s="18">
        <f>IF(ISNUMBER(G189/(1+H189)),G189/(1+H189),"")</f>
        <v>847.84446322907854</v>
      </c>
      <c r="M189" s="17"/>
      <c r="N189" s="17">
        <f>E189-G189</f>
        <v>15577</v>
      </c>
      <c r="O189" s="16" t="str">
        <f>B189</f>
        <v>Gap</v>
      </c>
      <c r="P189" s="17">
        <f>E189*(1+RevGrowth)</f>
        <v>17442.16</v>
      </c>
      <c r="Q189" s="17">
        <f>N189-(AverageSalary*C189*HeadcountReduction)/1000000</f>
        <v>14969.5</v>
      </c>
      <c r="R189" s="17">
        <f t="shared" si="15"/>
        <v>2472.66</v>
      </c>
      <c r="S189" s="37">
        <f>(P189-E189)/E189</f>
        <v>5.1999999999999991E-2</v>
      </c>
      <c r="T189" s="36">
        <f>(R189-G189)/G189</f>
        <v>1.4652642073778663</v>
      </c>
      <c r="U189" s="31">
        <f t="shared" si="12"/>
        <v>177</v>
      </c>
      <c r="V189" s="38">
        <f t="shared" si="13"/>
        <v>242</v>
      </c>
      <c r="W189" s="39"/>
      <c r="X189" s="39"/>
      <c r="Y189" s="39">
        <f t="shared" si="16"/>
        <v>186</v>
      </c>
      <c r="Z189" s="39">
        <f t="shared" si="17"/>
        <v>190</v>
      </c>
    </row>
    <row r="190" spans="1:26" x14ac:dyDescent="0.2">
      <c r="A190" s="9" t="s">
        <v>376</v>
      </c>
      <c r="B190" s="10" t="s">
        <v>377</v>
      </c>
      <c r="C190" s="11">
        <v>11034</v>
      </c>
      <c r="D190" s="12">
        <v>18</v>
      </c>
      <c r="E190" s="19">
        <v>16424</v>
      </c>
      <c r="F190" s="20">
        <v>0.152</v>
      </c>
      <c r="G190" s="21">
        <v>1641</v>
      </c>
      <c r="H190" s="22">
        <v>-0.21099999999999999</v>
      </c>
      <c r="I190" s="22"/>
      <c r="J190" s="17">
        <f>IF(ISNUMBER(E190/(1+F190)),E190/(1+F190),"")</f>
        <v>14256.944444444445</v>
      </c>
      <c r="K190" s="17">
        <f t="shared" si="14"/>
        <v>12177.096535699198</v>
      </c>
      <c r="L190" s="18">
        <f>IF(ISNUMBER(G190/(1+H190)),G190/(1+H190),"")</f>
        <v>2079.847908745247</v>
      </c>
      <c r="M190" s="17"/>
      <c r="N190" s="17">
        <f>E190-G190</f>
        <v>14783</v>
      </c>
      <c r="O190" s="16" t="str">
        <f>B190</f>
        <v>Lincoln National</v>
      </c>
      <c r="P190" s="17">
        <f>E190*(1+RevGrowth)</f>
        <v>17278.048000000003</v>
      </c>
      <c r="Q190" s="17">
        <f>N190-(AverageSalary*C190*HeadcountReduction)/1000000</f>
        <v>14733.347</v>
      </c>
      <c r="R190" s="17">
        <f t="shared" si="15"/>
        <v>2544.7010000000028</v>
      </c>
      <c r="S190" s="37">
        <f>(P190-E190)/E190</f>
        <v>5.200000000000015E-2</v>
      </c>
      <c r="T190" s="36">
        <f>(R190-G190)/G190</f>
        <v>0.5507014015844014</v>
      </c>
      <c r="U190" s="31">
        <f t="shared" si="12"/>
        <v>199</v>
      </c>
      <c r="V190" s="38">
        <f t="shared" si="13"/>
        <v>118</v>
      </c>
      <c r="W190" s="39"/>
      <c r="X190" s="39"/>
      <c r="Y190" s="39">
        <f t="shared" si="16"/>
        <v>187</v>
      </c>
      <c r="Z190" s="39">
        <f t="shared" si="17"/>
        <v>187</v>
      </c>
    </row>
    <row r="191" spans="1:26" x14ac:dyDescent="0.2">
      <c r="A191" s="9" t="s">
        <v>378</v>
      </c>
      <c r="B191" s="10" t="s">
        <v>379</v>
      </c>
      <c r="C191" s="11">
        <v>77700</v>
      </c>
      <c r="D191" s="12">
        <v>-9</v>
      </c>
      <c r="E191" s="19">
        <v>16368.6</v>
      </c>
      <c r="F191" s="20">
        <v>2.1000000000000001E-2</v>
      </c>
      <c r="G191" s="21">
        <v>159.4</v>
      </c>
      <c r="H191" s="22">
        <v>-0.76</v>
      </c>
      <c r="I191" s="22"/>
      <c r="J191" s="17">
        <f>IF(ISNUMBER(E191/(1+F191)),E191/(1+F191),"")</f>
        <v>16031.929480901079</v>
      </c>
      <c r="K191" s="17">
        <f t="shared" si="14"/>
        <v>15367.762814234413</v>
      </c>
      <c r="L191" s="18">
        <f>IF(ISNUMBER(G191/(1+H191)),G191/(1+H191),"")</f>
        <v>664.16666666666674</v>
      </c>
      <c r="M191" s="17"/>
      <c r="N191" s="17">
        <f>E191-G191</f>
        <v>16209.2</v>
      </c>
      <c r="O191" s="16" t="str">
        <f>B191</f>
        <v>DaVita</v>
      </c>
      <c r="P191" s="17">
        <f>E191*(1+RevGrowth)</f>
        <v>17219.767200000002</v>
      </c>
      <c r="Q191" s="17">
        <f>N191-(AverageSalary*C191*HeadcountReduction)/1000000</f>
        <v>15859.550000000001</v>
      </c>
      <c r="R191" s="17">
        <f t="shared" si="15"/>
        <v>1360.217200000001</v>
      </c>
      <c r="S191" s="37">
        <f>(P191-E191)/E191</f>
        <v>5.2000000000000102E-2</v>
      </c>
      <c r="T191" s="36">
        <f>(R191-G191)/G191</f>
        <v>7.5333575909661281</v>
      </c>
      <c r="U191" s="31">
        <f t="shared" si="12"/>
        <v>175</v>
      </c>
      <c r="V191" s="38">
        <f t="shared" si="13"/>
        <v>274</v>
      </c>
      <c r="W191" s="39"/>
      <c r="X191" s="39"/>
      <c r="Y191" s="39">
        <f t="shared" si="16"/>
        <v>188</v>
      </c>
      <c r="Z191" s="39">
        <f t="shared" si="17"/>
        <v>318</v>
      </c>
    </row>
    <row r="192" spans="1:26" x14ac:dyDescent="0.2">
      <c r="A192" s="9" t="s">
        <v>380</v>
      </c>
      <c r="B192" s="10" t="s">
        <v>381</v>
      </c>
      <c r="C192" s="11">
        <v>90000</v>
      </c>
      <c r="D192" s="12">
        <v>167</v>
      </c>
      <c r="E192" s="19">
        <v>16318.4</v>
      </c>
      <c r="F192" s="20">
        <v>1.0569999999999999</v>
      </c>
      <c r="G192" s="21">
        <v>484.5</v>
      </c>
      <c r="H192" s="22">
        <v>0.90600000000000003</v>
      </c>
      <c r="I192" s="22"/>
      <c r="J192" s="17">
        <f>IF(ISNUMBER(E192/(1+F192)),E192/(1+F192),"")</f>
        <v>7933.1064657267871</v>
      </c>
      <c r="K192" s="17">
        <f t="shared" si="14"/>
        <v>7678.9091939534401</v>
      </c>
      <c r="L192" s="18">
        <f>IF(ISNUMBER(G192/(1+H192)),G192/(1+H192),"")</f>
        <v>254.1972717733473</v>
      </c>
      <c r="M192" s="17"/>
      <c r="N192" s="17">
        <f>E192-G192</f>
        <v>15833.9</v>
      </c>
      <c r="O192" s="16" t="str">
        <f>B192</f>
        <v>Jones Lang LaSalle</v>
      </c>
      <c r="P192" s="17">
        <f>E192*(1+RevGrowth)</f>
        <v>17166.9568</v>
      </c>
      <c r="Q192" s="17">
        <f>N192-(AverageSalary*C192*HeadcountReduction)/1000000</f>
        <v>15428.9</v>
      </c>
      <c r="R192" s="17">
        <f t="shared" si="15"/>
        <v>1738.0568000000003</v>
      </c>
      <c r="S192" s="37">
        <f>(P192-E192)/E192</f>
        <v>5.2000000000000018E-2</v>
      </c>
      <c r="T192" s="36">
        <f>(R192-G192)/G192</f>
        <v>2.5873205366357075</v>
      </c>
      <c r="U192" s="31">
        <f t="shared" si="12"/>
        <v>349</v>
      </c>
      <c r="V192" s="38">
        <f t="shared" si="13"/>
        <v>384</v>
      </c>
      <c r="W192" s="39"/>
      <c r="X192" s="39"/>
      <c r="Y192" s="39">
        <f t="shared" si="16"/>
        <v>189</v>
      </c>
      <c r="Z192" s="39">
        <f t="shared" si="17"/>
        <v>260</v>
      </c>
    </row>
    <row r="193" spans="1:26" x14ac:dyDescent="0.2">
      <c r="A193" s="9" t="s">
        <v>382</v>
      </c>
      <c r="B193" s="10" t="s">
        <v>383</v>
      </c>
      <c r="C193" s="11">
        <v>45100</v>
      </c>
      <c r="D193" s="12">
        <v>4</v>
      </c>
      <c r="E193" s="19">
        <v>16285.1</v>
      </c>
      <c r="F193" s="20">
        <v>9.6000000000000002E-2</v>
      </c>
      <c r="G193" s="21">
        <v>1906.1</v>
      </c>
      <c r="H193" s="22">
        <v>1.6910000000000001</v>
      </c>
      <c r="I193" s="22"/>
      <c r="J193" s="17">
        <f>IF(ISNUMBER(E193/(1+F193)),E193/(1+F193),"")</f>
        <v>14858.667883211678</v>
      </c>
      <c r="K193" s="17">
        <f t="shared" si="14"/>
        <v>14150.343840105026</v>
      </c>
      <c r="L193" s="18">
        <f>IF(ISNUMBER(G193/(1+H193)),G193/(1+H193),"")</f>
        <v>708.32404310665186</v>
      </c>
      <c r="M193" s="17"/>
      <c r="N193" s="17">
        <f>E193-G193</f>
        <v>14379</v>
      </c>
      <c r="O193" s="16" t="str">
        <f>B193</f>
        <v>WestRock</v>
      </c>
      <c r="P193" s="17">
        <f>E193*(1+RevGrowth)</f>
        <v>17131.925200000001</v>
      </c>
      <c r="Q193" s="17">
        <f>N193-(AverageSalary*C193*HeadcountReduction)/1000000</f>
        <v>14176.05</v>
      </c>
      <c r="R193" s="17">
        <f t="shared" si="15"/>
        <v>2955.8752000000022</v>
      </c>
      <c r="S193" s="37">
        <f>(P193-E193)/E193</f>
        <v>5.2000000000000067E-2</v>
      </c>
      <c r="T193" s="36">
        <f>(R193-G193)/G193</f>
        <v>0.5507450815801912</v>
      </c>
      <c r="U193" s="31">
        <f t="shared" si="12"/>
        <v>190</v>
      </c>
      <c r="V193" s="38">
        <f t="shared" si="13"/>
        <v>266</v>
      </c>
      <c r="W193" s="39"/>
      <c r="X193" s="39"/>
      <c r="Y193" s="39">
        <f t="shared" si="16"/>
        <v>190</v>
      </c>
      <c r="Z193" s="39">
        <f t="shared" si="17"/>
        <v>167</v>
      </c>
    </row>
    <row r="194" spans="1:26" x14ac:dyDescent="0.2">
      <c r="A194" s="9" t="s">
        <v>384</v>
      </c>
      <c r="B194" s="10" t="s">
        <v>385</v>
      </c>
      <c r="C194" s="11">
        <v>9019</v>
      </c>
      <c r="D194" s="12">
        <v>-2</v>
      </c>
      <c r="E194" s="19">
        <v>16240.5</v>
      </c>
      <c r="F194" s="20">
        <v>6.9000000000000006E-2</v>
      </c>
      <c r="G194" s="21">
        <v>643</v>
      </c>
      <c r="H194" s="22">
        <v>0.22900000000000001</v>
      </c>
      <c r="I194" s="22"/>
      <c r="J194" s="17">
        <f>IF(ISNUMBER(E194/(1+F194)),E194/(1+F194),"")</f>
        <v>15192.235734331151</v>
      </c>
      <c r="K194" s="17">
        <f t="shared" si="14"/>
        <v>14669.046149302672</v>
      </c>
      <c r="L194" s="18">
        <f>IF(ISNUMBER(G194/(1+H194)),G194/(1+H194),"")</f>
        <v>523.1895850284784</v>
      </c>
      <c r="M194" s="17"/>
      <c r="N194" s="17">
        <f>E194-G194</f>
        <v>15597.5</v>
      </c>
      <c r="O194" s="16" t="str">
        <f>B194</f>
        <v>CDW</v>
      </c>
      <c r="P194" s="17">
        <f>E194*(1+RevGrowth)</f>
        <v>17085.006000000001</v>
      </c>
      <c r="Q194" s="17">
        <f>N194-(AverageSalary*C194*HeadcountReduction)/1000000</f>
        <v>15556.914500000001</v>
      </c>
      <c r="R194" s="17">
        <f t="shared" si="15"/>
        <v>1528.0915000000005</v>
      </c>
      <c r="S194" s="37">
        <f>(P194-E194)/E194</f>
        <v>5.2000000000000074E-2</v>
      </c>
      <c r="T194" s="36">
        <f>(R194-G194)/G194</f>
        <v>1.3765031104199075</v>
      </c>
      <c r="U194" s="31">
        <f t="shared" si="12"/>
        <v>185</v>
      </c>
      <c r="V194" s="38">
        <f t="shared" si="13"/>
        <v>306</v>
      </c>
      <c r="W194" s="39"/>
      <c r="X194" s="39"/>
      <c r="Y194" s="39">
        <f t="shared" si="16"/>
        <v>191</v>
      </c>
      <c r="Z194" s="39">
        <f t="shared" si="17"/>
        <v>291</v>
      </c>
    </row>
    <row r="195" spans="1:26" x14ac:dyDescent="0.2">
      <c r="A195" s="9" t="s">
        <v>386</v>
      </c>
      <c r="B195" s="10" t="s">
        <v>387</v>
      </c>
      <c r="C195" s="11">
        <v>17582</v>
      </c>
      <c r="D195" s="12">
        <v>-7</v>
      </c>
      <c r="E195" s="19">
        <v>16195.7</v>
      </c>
      <c r="F195" s="20">
        <v>0.05</v>
      </c>
      <c r="G195" s="21">
        <v>1923.8</v>
      </c>
      <c r="H195" s="22">
        <v>6.0000000000000001E-3</v>
      </c>
      <c r="I195" s="22"/>
      <c r="J195" s="17">
        <f>IF(ISNUMBER(E195/(1+F195)),E195/(1+F195),"")</f>
        <v>15424.476190476191</v>
      </c>
      <c r="K195" s="17">
        <f t="shared" si="14"/>
        <v>13512.150146738617</v>
      </c>
      <c r="L195" s="18">
        <f>IF(ISNUMBER(G195/(1+H195)),G195/(1+H195),"")</f>
        <v>1912.3260437375745</v>
      </c>
      <c r="M195" s="17"/>
      <c r="N195" s="17">
        <f>E195-G195</f>
        <v>14271.900000000001</v>
      </c>
      <c r="O195" s="16" t="str">
        <f>B195</f>
        <v>American Electric Power</v>
      </c>
      <c r="P195" s="17">
        <f>E195*(1+RevGrowth)</f>
        <v>17037.876400000001</v>
      </c>
      <c r="Q195" s="17">
        <f>N195-(AverageSalary*C195*HeadcountReduction)/1000000</f>
        <v>14192.781000000001</v>
      </c>
      <c r="R195" s="17">
        <f t="shared" si="15"/>
        <v>2845.0954000000002</v>
      </c>
      <c r="S195" s="37">
        <f>(P195-E195)/E195</f>
        <v>5.2000000000000018E-2</v>
      </c>
      <c r="T195" s="36">
        <f>(R195-G195)/G195</f>
        <v>0.47889354402744577</v>
      </c>
      <c r="U195" s="31">
        <f t="shared" si="12"/>
        <v>181</v>
      </c>
      <c r="V195" s="38">
        <f t="shared" si="13"/>
        <v>131</v>
      </c>
      <c r="W195" s="39"/>
      <c r="X195" s="39"/>
      <c r="Y195" s="39">
        <f t="shared" si="16"/>
        <v>192</v>
      </c>
      <c r="Z195" s="39">
        <f t="shared" si="17"/>
        <v>171</v>
      </c>
    </row>
    <row r="196" spans="1:26" x14ac:dyDescent="0.2">
      <c r="A196" s="9" t="s">
        <v>388</v>
      </c>
      <c r="B196" s="10" t="s">
        <v>389</v>
      </c>
      <c r="C196" s="11">
        <v>281600</v>
      </c>
      <c r="D196" s="12">
        <v>2</v>
      </c>
      <c r="E196" s="19">
        <v>16125</v>
      </c>
      <c r="F196" s="20">
        <v>8.900000000000001E-2</v>
      </c>
      <c r="G196" s="21">
        <v>2101</v>
      </c>
      <c r="H196" s="22">
        <v>0.39700000000000002</v>
      </c>
      <c r="I196" s="22"/>
      <c r="J196" s="17">
        <f>IF(ISNUMBER(E196/(1+F196)),E196/(1+F196),"")</f>
        <v>14807.162534435261</v>
      </c>
      <c r="K196" s="17">
        <f t="shared" si="14"/>
        <v>13303.225526561246</v>
      </c>
      <c r="L196" s="18">
        <f>IF(ISNUMBER(G196/(1+H196)),G196/(1+H196),"")</f>
        <v>1503.9370078740158</v>
      </c>
      <c r="M196" s="17"/>
      <c r="N196" s="17">
        <f>E196-G196</f>
        <v>14024</v>
      </c>
      <c r="O196" s="16" t="str">
        <f>B196</f>
        <v>Cognizant Technology Solutions</v>
      </c>
      <c r="P196" s="17">
        <f>E196*(1+RevGrowth)</f>
        <v>16963.5</v>
      </c>
      <c r="Q196" s="17">
        <f>N196-(AverageSalary*C196*HeadcountReduction)/1000000</f>
        <v>12756.8</v>
      </c>
      <c r="R196" s="17">
        <f t="shared" si="15"/>
        <v>4206.7000000000007</v>
      </c>
      <c r="S196" s="37">
        <f>(P196-E196)/E196</f>
        <v>5.1999999999999998E-2</v>
      </c>
      <c r="T196" s="36">
        <f>(R196-G196)/G196</f>
        <v>1.0022370299857215</v>
      </c>
      <c r="U196" s="31">
        <f t="shared" ref="U196:U259" si="18">_xlfn.RANK.EQ(J196,$J$4:$J$503)</f>
        <v>191</v>
      </c>
      <c r="V196" s="38">
        <f t="shared" ref="V196:V259" si="19">_xlfn.RANK.EQ(L196,$L$4:$L$503)</f>
        <v>166</v>
      </c>
      <c r="W196" s="39"/>
      <c r="X196" s="39"/>
      <c r="Y196" s="39">
        <f t="shared" si="16"/>
        <v>193</v>
      </c>
      <c r="Z196" s="39">
        <f t="shared" si="17"/>
        <v>120</v>
      </c>
    </row>
    <row r="197" spans="1:26" x14ac:dyDescent="0.2">
      <c r="A197" s="9" t="s">
        <v>390</v>
      </c>
      <c r="B197" s="10" t="s">
        <v>391</v>
      </c>
      <c r="C197" s="11">
        <v>8437</v>
      </c>
      <c r="D197" s="12">
        <v>17</v>
      </c>
      <c r="E197" s="19">
        <v>16068</v>
      </c>
      <c r="F197" s="20">
        <v>0.14000000000000001</v>
      </c>
      <c r="G197" s="21">
        <v>1460.3</v>
      </c>
      <c r="H197" s="22">
        <v>0.40600000000000003</v>
      </c>
      <c r="I197" s="22"/>
      <c r="J197" s="17">
        <f>IF(ISNUMBER(E197/(1+F197)),E197/(1+F197),"")</f>
        <v>14094.736842105262</v>
      </c>
      <c r="K197" s="17">
        <f t="shared" ref="K197:K260" si="20">IF(ISNUMBER(J197-L197),J197-L197,"")</f>
        <v>13056.116642958747</v>
      </c>
      <c r="L197" s="18">
        <f>IF(ISNUMBER(G197/(1+H197)),G197/(1+H197),"")</f>
        <v>1038.6201991465148</v>
      </c>
      <c r="M197" s="17"/>
      <c r="N197" s="17">
        <f>E197-G197</f>
        <v>14607.7</v>
      </c>
      <c r="O197" s="16" t="str">
        <f>B197</f>
        <v>D.R. Horton</v>
      </c>
      <c r="P197" s="17">
        <f>E197*(1+RevGrowth)</f>
        <v>16903.536</v>
      </c>
      <c r="Q197" s="17">
        <f>N197-(AverageSalary*C197*HeadcountReduction)/1000000</f>
        <v>14569.7335</v>
      </c>
      <c r="R197" s="17">
        <f t="shared" ref="R197:R260" si="21">P197-Q197</f>
        <v>2333.8024999999998</v>
      </c>
      <c r="S197" s="37">
        <f>(P197-E197)/E197</f>
        <v>5.2000000000000005E-2</v>
      </c>
      <c r="T197" s="36">
        <f>(R197-G197)/G197</f>
        <v>0.59816647264260758</v>
      </c>
      <c r="U197" s="31">
        <f t="shared" si="18"/>
        <v>205</v>
      </c>
      <c r="V197" s="38">
        <f t="shared" si="19"/>
        <v>218</v>
      </c>
      <c r="W197" s="39"/>
      <c r="X197" s="39"/>
      <c r="Y197" s="39">
        <f t="shared" ref="Y197:Y260" si="22">IF(ISNUMBER(P197),_xlfn.RANK.EQ(P197,$P$4:$P$503),"")</f>
        <v>194</v>
      </c>
      <c r="Z197" s="39">
        <f t="shared" ref="Z197:Z260" si="23">IF(ISNUMBER(R197),_xlfn.RANK.EQ(R197,$R$4:$R$503),"")</f>
        <v>205</v>
      </c>
    </row>
    <row r="198" spans="1:26" x14ac:dyDescent="0.2">
      <c r="A198" s="9" t="s">
        <v>392</v>
      </c>
      <c r="B198" s="10" t="s">
        <v>393</v>
      </c>
      <c r="C198" s="11">
        <v>76032</v>
      </c>
      <c r="D198" s="12">
        <v>56</v>
      </c>
      <c r="E198" s="19">
        <v>15983</v>
      </c>
      <c r="F198" s="20">
        <v>0.32200000000000001</v>
      </c>
      <c r="G198" s="21">
        <v>311</v>
      </c>
      <c r="H198" s="22">
        <v>-0.71699999999999997</v>
      </c>
      <c r="I198" s="22"/>
      <c r="J198" s="17">
        <f>IF(ISNUMBER(E198/(1+F198)),E198/(1+F198),"")</f>
        <v>12090.015128593041</v>
      </c>
      <c r="K198" s="17">
        <f t="shared" si="20"/>
        <v>10991.075199264418</v>
      </c>
      <c r="L198" s="18">
        <f>IF(ISNUMBER(G198/(1+H198)),G198/(1+H198),"")</f>
        <v>1098.9399293286217</v>
      </c>
      <c r="M198" s="17"/>
      <c r="N198" s="17">
        <f>E198-G198</f>
        <v>15672</v>
      </c>
      <c r="O198" s="16" t="str">
        <f>B198</f>
        <v>Becton Dickinson</v>
      </c>
      <c r="P198" s="17">
        <f>E198*(1+RevGrowth)</f>
        <v>16814.116000000002</v>
      </c>
      <c r="Q198" s="17">
        <f>N198-(AverageSalary*C198*HeadcountReduction)/1000000</f>
        <v>15329.856</v>
      </c>
      <c r="R198" s="17">
        <f t="shared" si="21"/>
        <v>1484.260000000002</v>
      </c>
      <c r="S198" s="37">
        <f>(P198-E198)/E198</f>
        <v>5.2000000000000116E-2</v>
      </c>
      <c r="T198" s="36">
        <f>(R198-G198)/G198</f>
        <v>3.7725401929260514</v>
      </c>
      <c r="U198" s="31">
        <f t="shared" si="18"/>
        <v>246</v>
      </c>
      <c r="V198" s="38">
        <f t="shared" si="19"/>
        <v>213</v>
      </c>
      <c r="W198" s="39"/>
      <c r="X198" s="39"/>
      <c r="Y198" s="39">
        <f t="shared" si="22"/>
        <v>195</v>
      </c>
      <c r="Z198" s="39">
        <f t="shared" si="23"/>
        <v>299</v>
      </c>
    </row>
    <row r="199" spans="1:26" x14ac:dyDescent="0.2">
      <c r="A199" s="9" t="s">
        <v>394</v>
      </c>
      <c r="B199" s="10" t="s">
        <v>395</v>
      </c>
      <c r="C199" s="11">
        <v>74000</v>
      </c>
      <c r="D199" s="12">
        <v>-13</v>
      </c>
      <c r="E199" s="19">
        <v>15860</v>
      </c>
      <c r="F199" s="20">
        <v>2.5000000000000001E-2</v>
      </c>
      <c r="G199" s="21">
        <v>564</v>
      </c>
      <c r="H199" s="22">
        <v>0.29099999999999998</v>
      </c>
      <c r="I199" s="22"/>
      <c r="J199" s="17">
        <f>IF(ISNUMBER(E199/(1+F199)),E199/(1+F199),"")</f>
        <v>15473.170731707318</v>
      </c>
      <c r="K199" s="17">
        <f t="shared" si="20"/>
        <v>15036.300088794847</v>
      </c>
      <c r="L199" s="18">
        <f>IF(ISNUMBER(G199/(1+H199)),G199/(1+H199),"")</f>
        <v>436.870642912471</v>
      </c>
      <c r="M199" s="17"/>
      <c r="N199" s="17">
        <f>E199-G199</f>
        <v>15296</v>
      </c>
      <c r="O199" s="16" t="str">
        <f>B199</f>
        <v>Nordstrom</v>
      </c>
      <c r="P199" s="17">
        <f>E199*(1+RevGrowth)</f>
        <v>16684.72</v>
      </c>
      <c r="Q199" s="17">
        <f>N199-(AverageSalary*C199*HeadcountReduction)/1000000</f>
        <v>14963</v>
      </c>
      <c r="R199" s="17">
        <f t="shared" si="21"/>
        <v>1721.7200000000012</v>
      </c>
      <c r="S199" s="37">
        <f>(P199-E199)/E199</f>
        <v>5.2000000000000074E-2</v>
      </c>
      <c r="T199" s="36">
        <f>(R199-G199)/G199</f>
        <v>2.052695035460995</v>
      </c>
      <c r="U199" s="31">
        <f t="shared" si="18"/>
        <v>179</v>
      </c>
      <c r="V199" s="38">
        <f t="shared" si="19"/>
        <v>327</v>
      </c>
      <c r="W199" s="39"/>
      <c r="X199" s="39"/>
      <c r="Y199" s="39">
        <f t="shared" si="22"/>
        <v>196</v>
      </c>
      <c r="Z199" s="39">
        <f t="shared" si="23"/>
        <v>262</v>
      </c>
    </row>
    <row r="200" spans="1:26" x14ac:dyDescent="0.2">
      <c r="A200" s="9" t="s">
        <v>396</v>
      </c>
      <c r="B200" s="10" t="s">
        <v>397</v>
      </c>
      <c r="C200" s="11">
        <v>7100</v>
      </c>
      <c r="D200" s="12">
        <v>64</v>
      </c>
      <c r="E200" s="19">
        <v>15794.3</v>
      </c>
      <c r="F200" s="20">
        <v>0.35100000000000003</v>
      </c>
      <c r="G200" s="21">
        <v>1211.2</v>
      </c>
      <c r="H200" s="22">
        <v>1.167</v>
      </c>
      <c r="I200" s="22"/>
      <c r="J200" s="17">
        <f>IF(ISNUMBER(E200/(1+F200)),E200/(1+F200),"")</f>
        <v>11690.821613619541</v>
      </c>
      <c r="K200" s="17">
        <f t="shared" si="20"/>
        <v>11131.892218141922</v>
      </c>
      <c r="L200" s="18">
        <f>IF(ISNUMBER(G200/(1+H200)),G200/(1+H200),"")</f>
        <v>558.92939547761887</v>
      </c>
      <c r="M200" s="17"/>
      <c r="N200" s="17">
        <f>E200-G200</f>
        <v>14583.099999999999</v>
      </c>
      <c r="O200" s="16" t="str">
        <f>B200</f>
        <v>Netflix</v>
      </c>
      <c r="P200" s="17">
        <f>E200*(1+RevGrowth)</f>
        <v>16615.603599999999</v>
      </c>
      <c r="Q200" s="17">
        <f>N200-(AverageSalary*C200*HeadcountReduction)/1000000</f>
        <v>14551.149999999998</v>
      </c>
      <c r="R200" s="17">
        <f t="shared" si="21"/>
        <v>2064.4536000000007</v>
      </c>
      <c r="S200" s="37">
        <f>(P200-E200)/E200</f>
        <v>5.1999999999999956E-2</v>
      </c>
      <c r="T200" s="36">
        <f>(R200-G200)/G200</f>
        <v>0.70446961690885124</v>
      </c>
      <c r="U200" s="31">
        <f t="shared" si="18"/>
        <v>256</v>
      </c>
      <c r="V200" s="38">
        <f t="shared" si="19"/>
        <v>293</v>
      </c>
      <c r="W200" s="39"/>
      <c r="X200" s="39"/>
      <c r="Y200" s="39">
        <f t="shared" si="22"/>
        <v>197</v>
      </c>
      <c r="Z200" s="39">
        <f t="shared" si="23"/>
        <v>225</v>
      </c>
    </row>
    <row r="201" spans="1:26" x14ac:dyDescent="0.2">
      <c r="A201" s="9" t="s">
        <v>398</v>
      </c>
      <c r="B201" s="10" t="s">
        <v>399</v>
      </c>
      <c r="C201" s="11">
        <v>227200</v>
      </c>
      <c r="D201" s="12">
        <v>2</v>
      </c>
      <c r="E201" s="19">
        <v>15789.6</v>
      </c>
      <c r="F201" s="20">
        <v>8.1000000000000003E-2</v>
      </c>
      <c r="G201" s="21">
        <v>567.9</v>
      </c>
      <c r="H201" s="22">
        <v>0.51900000000000002</v>
      </c>
      <c r="I201" s="22"/>
      <c r="J201" s="17">
        <f>IF(ISNUMBER(E201/(1+F201)),E201/(1+F201),"")</f>
        <v>14606.475485661425</v>
      </c>
      <c r="K201" s="17">
        <f t="shared" si="20"/>
        <v>14232.611101197963</v>
      </c>
      <c r="L201" s="18">
        <f>IF(ISNUMBER(G201/(1+H201)),G201/(1+H201),"")</f>
        <v>373.86438446346278</v>
      </c>
      <c r="M201" s="17"/>
      <c r="N201" s="17">
        <f>E201-G201</f>
        <v>15221.7</v>
      </c>
      <c r="O201" s="16" t="str">
        <f>B201</f>
        <v>Aramark</v>
      </c>
      <c r="P201" s="17">
        <f>E201*(1+RevGrowth)</f>
        <v>16610.659200000002</v>
      </c>
      <c r="Q201" s="17">
        <f>N201-(AverageSalary*C201*HeadcountReduction)/1000000</f>
        <v>14199.300000000001</v>
      </c>
      <c r="R201" s="17">
        <f t="shared" si="21"/>
        <v>2411.3592000000008</v>
      </c>
      <c r="S201" s="37">
        <f>(P201-E201)/E201</f>
        <v>5.2000000000000095E-2</v>
      </c>
      <c r="T201" s="36">
        <f>(R201-G201)/G201</f>
        <v>3.2460982567353422</v>
      </c>
      <c r="U201" s="31">
        <f t="shared" si="18"/>
        <v>194</v>
      </c>
      <c r="V201" s="38">
        <f t="shared" si="19"/>
        <v>347</v>
      </c>
      <c r="W201" s="39"/>
      <c r="X201" s="39"/>
      <c r="Y201" s="39">
        <f t="shared" si="22"/>
        <v>198</v>
      </c>
      <c r="Z201" s="39">
        <f t="shared" si="23"/>
        <v>195</v>
      </c>
    </row>
    <row r="202" spans="1:26" x14ac:dyDescent="0.2">
      <c r="A202" s="9" t="s">
        <v>400</v>
      </c>
      <c r="B202" s="10" t="s">
        <v>401</v>
      </c>
      <c r="C202" s="11">
        <v>29888</v>
      </c>
      <c r="D202" s="12">
        <v>-7</v>
      </c>
      <c r="E202" s="19">
        <v>15784</v>
      </c>
      <c r="F202" s="20">
        <v>5.5E-2</v>
      </c>
      <c r="G202" s="21">
        <v>5580</v>
      </c>
      <c r="H202" s="22">
        <v>0.51500000000000001</v>
      </c>
      <c r="I202" s="22"/>
      <c r="J202" s="17">
        <f>IF(ISNUMBER(E202/(1+F202)),E202/(1+F202),"")</f>
        <v>14961.137440758295</v>
      </c>
      <c r="K202" s="17">
        <f t="shared" si="20"/>
        <v>11277.969123926612</v>
      </c>
      <c r="L202" s="18">
        <f>IF(ISNUMBER(G202/(1+H202)),G202/(1+H202),"")</f>
        <v>3683.1683168316827</v>
      </c>
      <c r="M202" s="17"/>
      <c r="N202" s="17">
        <f>E202-G202</f>
        <v>10204</v>
      </c>
      <c r="O202" s="16" t="str">
        <f>B202</f>
        <v>Texas Instruments</v>
      </c>
      <c r="P202" s="17">
        <f>E202*(1+RevGrowth)</f>
        <v>16604.768</v>
      </c>
      <c r="Q202" s="17">
        <f>N202-(AverageSalary*C202*HeadcountReduction)/1000000</f>
        <v>10069.504000000001</v>
      </c>
      <c r="R202" s="17">
        <f t="shared" si="21"/>
        <v>6535.2639999999992</v>
      </c>
      <c r="S202" s="37">
        <f>(P202-E202)/E202</f>
        <v>5.2000000000000005E-2</v>
      </c>
      <c r="T202" s="36">
        <f>(R202-G202)/G202</f>
        <v>0.17119426523297476</v>
      </c>
      <c r="U202" s="31">
        <f t="shared" si="18"/>
        <v>188</v>
      </c>
      <c r="V202" s="38">
        <f t="shared" si="19"/>
        <v>62</v>
      </c>
      <c r="W202" s="39"/>
      <c r="X202" s="39"/>
      <c r="Y202" s="39">
        <f t="shared" si="22"/>
        <v>199</v>
      </c>
      <c r="Z202" s="39">
        <f t="shared" si="23"/>
        <v>80</v>
      </c>
    </row>
    <row r="203" spans="1:26" x14ac:dyDescent="0.2">
      <c r="A203" s="9" t="s">
        <v>402</v>
      </c>
      <c r="B203" s="10" t="s">
        <v>403</v>
      </c>
      <c r="C203" s="11">
        <v>40000</v>
      </c>
      <c r="D203" s="12">
        <v>-18</v>
      </c>
      <c r="E203" s="19">
        <v>15740.4</v>
      </c>
      <c r="F203" s="20">
        <v>8.0000000000000002E-3</v>
      </c>
      <c r="G203" s="21">
        <v>2131</v>
      </c>
      <c r="H203" s="22">
        <v>0.28599999999999998</v>
      </c>
      <c r="I203" s="22"/>
      <c r="J203" s="17">
        <f>IF(ISNUMBER(E203/(1+F203)),E203/(1+F203),"")</f>
        <v>15615.476190476191</v>
      </c>
      <c r="K203" s="17">
        <f t="shared" si="20"/>
        <v>13958.399985188476</v>
      </c>
      <c r="L203" s="18">
        <f>IF(ISNUMBER(G203/(1+H203)),G203/(1+H203),"")</f>
        <v>1657.0762052877137</v>
      </c>
      <c r="M203" s="17"/>
      <c r="N203" s="17">
        <f>E203-G203</f>
        <v>13609.4</v>
      </c>
      <c r="O203" s="16" t="str">
        <f>B203</f>
        <v>General Mills</v>
      </c>
      <c r="P203" s="17">
        <f>E203*(1+RevGrowth)</f>
        <v>16558.900799999999</v>
      </c>
      <c r="Q203" s="17">
        <f>N203-(AverageSalary*C203*HeadcountReduction)/1000000</f>
        <v>13429.4</v>
      </c>
      <c r="R203" s="17">
        <f t="shared" si="21"/>
        <v>3129.5007999999998</v>
      </c>
      <c r="S203" s="37">
        <f>(P203-E203)/E203</f>
        <v>5.1999999999999991E-2</v>
      </c>
      <c r="T203" s="36">
        <f>(R203-G203)/G203</f>
        <v>0.46855973721257616</v>
      </c>
      <c r="U203" s="31">
        <f t="shared" si="18"/>
        <v>178</v>
      </c>
      <c r="V203" s="38">
        <f t="shared" si="19"/>
        <v>150</v>
      </c>
      <c r="W203" s="39"/>
      <c r="X203" s="39"/>
      <c r="Y203" s="39">
        <f t="shared" si="22"/>
        <v>200</v>
      </c>
      <c r="Z203" s="39">
        <f t="shared" si="23"/>
        <v>160</v>
      </c>
    </row>
    <row r="204" spans="1:26" x14ac:dyDescent="0.2">
      <c r="A204" s="9" t="s">
        <v>404</v>
      </c>
      <c r="B204" s="10" t="s">
        <v>405</v>
      </c>
      <c r="C204" s="11">
        <v>23000</v>
      </c>
      <c r="D204" s="12">
        <v>-21</v>
      </c>
      <c r="E204" s="19">
        <v>15679</v>
      </c>
      <c r="F204" s="20">
        <v>-2.1000000000000001E-2</v>
      </c>
      <c r="G204" s="21">
        <v>45</v>
      </c>
      <c r="H204" s="22">
        <v>-0.93100000000000005</v>
      </c>
      <c r="I204" s="22"/>
      <c r="J204" s="17">
        <f>IF(ISNUMBER(E204/(1+F204)),E204/(1+F204),"")</f>
        <v>16015.321756894791</v>
      </c>
      <c r="K204" s="17">
        <f t="shared" si="20"/>
        <v>15363.147843851313</v>
      </c>
      <c r="L204" s="18">
        <f>IF(ISNUMBER(G204/(1+H204)),G204/(1+H204),"")</f>
        <v>652.17391304347871</v>
      </c>
      <c r="M204" s="17"/>
      <c r="N204" s="17">
        <f>E204-G204</f>
        <v>15634</v>
      </c>
      <c r="O204" s="16" t="str">
        <f>B204</f>
        <v>Supervalu</v>
      </c>
      <c r="P204" s="17">
        <f>E204*(1+RevGrowth)</f>
        <v>16494.308000000001</v>
      </c>
      <c r="Q204" s="17">
        <f>N204-(AverageSalary*C204*HeadcountReduction)/1000000</f>
        <v>15530.5</v>
      </c>
      <c r="R204" s="17">
        <f t="shared" si="21"/>
        <v>963.8080000000009</v>
      </c>
      <c r="S204" s="37">
        <f>(P204-E204)/E204</f>
        <v>5.200000000000006E-2</v>
      </c>
      <c r="T204" s="36">
        <f>(R204-G204)/G204</f>
        <v>20.417955555555576</v>
      </c>
      <c r="U204" s="31">
        <f t="shared" si="18"/>
        <v>176</v>
      </c>
      <c r="V204" s="38">
        <f t="shared" si="19"/>
        <v>275</v>
      </c>
      <c r="W204" s="39"/>
      <c r="X204" s="39"/>
      <c r="Y204" s="39">
        <f t="shared" si="22"/>
        <v>201</v>
      </c>
      <c r="Z204" s="39">
        <f t="shared" si="23"/>
        <v>387</v>
      </c>
    </row>
    <row r="205" spans="1:26" x14ac:dyDescent="0.2">
      <c r="A205" s="9" t="s">
        <v>406</v>
      </c>
      <c r="B205" s="10" t="s">
        <v>407</v>
      </c>
      <c r="C205" s="11">
        <v>34500</v>
      </c>
      <c r="D205" s="12">
        <v>-18</v>
      </c>
      <c r="E205" s="19">
        <v>15544</v>
      </c>
      <c r="F205" s="20">
        <v>6.0000000000000001E-3</v>
      </c>
      <c r="G205" s="21">
        <v>2400</v>
      </c>
      <c r="H205" s="22">
        <v>0.186</v>
      </c>
      <c r="I205" s="22"/>
      <c r="J205" s="17">
        <f>IF(ISNUMBER(E205/(1+F205)),E205/(1+F205),"")</f>
        <v>15451.292246520874</v>
      </c>
      <c r="K205" s="17">
        <f t="shared" si="20"/>
        <v>13427.683477549541</v>
      </c>
      <c r="L205" s="18">
        <f>IF(ISNUMBER(G205/(1+H205)),G205/(1+H205),"")</f>
        <v>2023.6087689713322</v>
      </c>
      <c r="M205" s="17"/>
      <c r="N205" s="17">
        <f>E205-G205</f>
        <v>13144</v>
      </c>
      <c r="O205" s="16" t="str">
        <f>B205</f>
        <v>Colgate-Palmolive</v>
      </c>
      <c r="P205" s="17">
        <f>E205*(1+RevGrowth)</f>
        <v>16352.288</v>
      </c>
      <c r="Q205" s="17">
        <f>N205-(AverageSalary*C205*HeadcountReduction)/1000000</f>
        <v>12988.75</v>
      </c>
      <c r="R205" s="17">
        <f t="shared" si="21"/>
        <v>3363.5380000000005</v>
      </c>
      <c r="S205" s="37">
        <f>(P205-E205)/E205</f>
        <v>5.2000000000000032E-2</v>
      </c>
      <c r="T205" s="36">
        <f>(R205-G205)/G205</f>
        <v>0.40147416666666685</v>
      </c>
      <c r="U205" s="31">
        <f t="shared" si="18"/>
        <v>180</v>
      </c>
      <c r="V205" s="38">
        <f t="shared" si="19"/>
        <v>121</v>
      </c>
      <c r="W205" s="39"/>
      <c r="X205" s="39"/>
      <c r="Y205" s="39">
        <f t="shared" si="22"/>
        <v>202</v>
      </c>
      <c r="Z205" s="39">
        <f t="shared" si="23"/>
        <v>152</v>
      </c>
    </row>
    <row r="206" spans="1:26" x14ac:dyDescent="0.2">
      <c r="A206" s="9" t="s">
        <v>408</v>
      </c>
      <c r="B206" s="10" t="s">
        <v>409</v>
      </c>
      <c r="C206" s="11">
        <v>64000</v>
      </c>
      <c r="D206" s="12">
        <v>-16</v>
      </c>
      <c r="E206" s="19">
        <v>15475</v>
      </c>
      <c r="F206" s="20">
        <v>6.0000000000000001E-3</v>
      </c>
      <c r="G206" s="21">
        <v>693</v>
      </c>
      <c r="H206" s="22">
        <v>1.0029999999999999</v>
      </c>
      <c r="I206" s="22"/>
      <c r="J206" s="17">
        <f>IF(ISNUMBER(E206/(1+F206)),E206/(1+F206),"")</f>
        <v>15382.703777335984</v>
      </c>
      <c r="K206" s="17">
        <f t="shared" si="20"/>
        <v>15036.72274887867</v>
      </c>
      <c r="L206" s="18">
        <f>IF(ISNUMBER(G206/(1+H206)),G206/(1+H206),"")</f>
        <v>345.98102845731398</v>
      </c>
      <c r="M206" s="17"/>
      <c r="N206" s="17">
        <f>E206-G206</f>
        <v>14782</v>
      </c>
      <c r="O206" s="16" t="str">
        <f>B206</f>
        <v>Goodyear Tire &amp; Rubber</v>
      </c>
      <c r="P206" s="17">
        <f>E206*(1+RevGrowth)</f>
        <v>16279.7</v>
      </c>
      <c r="Q206" s="17">
        <f>N206-(AverageSalary*C206*HeadcountReduction)/1000000</f>
        <v>14494</v>
      </c>
      <c r="R206" s="17">
        <f t="shared" si="21"/>
        <v>1785.7000000000007</v>
      </c>
      <c r="S206" s="37">
        <f>(P206-E206)/E206</f>
        <v>5.2000000000000046E-2</v>
      </c>
      <c r="T206" s="36">
        <f>(R206-G206)/G206</f>
        <v>1.5767676767676779</v>
      </c>
      <c r="U206" s="31">
        <f t="shared" si="18"/>
        <v>183</v>
      </c>
      <c r="V206" s="38">
        <f t="shared" si="19"/>
        <v>357</v>
      </c>
      <c r="W206" s="39"/>
      <c r="X206" s="39"/>
      <c r="Y206" s="39">
        <f t="shared" si="22"/>
        <v>203</v>
      </c>
      <c r="Z206" s="39">
        <f t="shared" si="23"/>
        <v>250</v>
      </c>
    </row>
    <row r="207" spans="1:26" x14ac:dyDescent="0.2">
      <c r="A207" s="9" t="s">
        <v>410</v>
      </c>
      <c r="B207" s="10" t="s">
        <v>411</v>
      </c>
      <c r="C207" s="11">
        <v>21800</v>
      </c>
      <c r="D207" s="12">
        <v>18</v>
      </c>
      <c r="E207" s="19">
        <v>15451</v>
      </c>
      <c r="F207" s="20">
        <v>0.18</v>
      </c>
      <c r="G207" s="21">
        <v>2057</v>
      </c>
      <c r="H207" s="22">
        <v>0.14599999999999999</v>
      </c>
      <c r="I207" s="22"/>
      <c r="J207" s="17">
        <f>IF(ISNUMBER(E207/(1+F207)),E207/(1+F207),"")</f>
        <v>13094.06779661017</v>
      </c>
      <c r="K207" s="17">
        <f t="shared" si="20"/>
        <v>11299.128878634603</v>
      </c>
      <c r="L207" s="18">
        <f>IF(ISNUMBER(G207/(1+H207)),G207/(1+H207),"")</f>
        <v>1794.9389179755674</v>
      </c>
      <c r="M207" s="17"/>
      <c r="N207" s="17">
        <f>E207-G207</f>
        <v>13394</v>
      </c>
      <c r="O207" s="16" t="str">
        <f>B207</f>
        <v>PayPal Holdings</v>
      </c>
      <c r="P207" s="17">
        <f>E207*(1+RevGrowth)</f>
        <v>16254.452000000001</v>
      </c>
      <c r="Q207" s="17">
        <f>N207-(AverageSalary*C207*HeadcountReduction)/1000000</f>
        <v>13295.9</v>
      </c>
      <c r="R207" s="17">
        <f t="shared" si="21"/>
        <v>2958.5520000000015</v>
      </c>
      <c r="S207" s="37">
        <f>(P207-E207)/E207</f>
        <v>5.2000000000000074E-2</v>
      </c>
      <c r="T207" s="36">
        <f>(R207-G207)/G207</f>
        <v>0.43828488089450729</v>
      </c>
      <c r="U207" s="31">
        <f t="shared" si="18"/>
        <v>216</v>
      </c>
      <c r="V207" s="38">
        <f t="shared" si="19"/>
        <v>139</v>
      </c>
      <c r="W207" s="39"/>
      <c r="X207" s="39"/>
      <c r="Y207" s="39">
        <f t="shared" si="22"/>
        <v>204</v>
      </c>
      <c r="Z207" s="39">
        <f t="shared" si="23"/>
        <v>166</v>
      </c>
    </row>
    <row r="208" spans="1:26" x14ac:dyDescent="0.2">
      <c r="A208" s="9" t="s">
        <v>412</v>
      </c>
      <c r="B208" s="10" t="s">
        <v>413</v>
      </c>
      <c r="C208" s="11">
        <v>47300</v>
      </c>
      <c r="D208" s="12">
        <v>-14</v>
      </c>
      <c r="E208" s="19">
        <v>15374</v>
      </c>
      <c r="F208" s="20">
        <v>2.7000000000000003E-2</v>
      </c>
      <c r="G208" s="21">
        <v>1341</v>
      </c>
      <c r="H208" s="22">
        <v>-0.157</v>
      </c>
      <c r="I208" s="22"/>
      <c r="J208" s="17">
        <f>IF(ISNUMBER(E208/(1+F208)),E208/(1+F208),"")</f>
        <v>14969.814995131452</v>
      </c>
      <c r="K208" s="17">
        <f t="shared" si="20"/>
        <v>13379.067664170598</v>
      </c>
      <c r="L208" s="18">
        <f>IF(ISNUMBER(G208/(1+H208)),G208/(1+H208),"")</f>
        <v>1590.7473309608542</v>
      </c>
      <c r="M208" s="17"/>
      <c r="N208" s="17">
        <f>E208-G208</f>
        <v>14033</v>
      </c>
      <c r="O208" s="16" t="str">
        <f>B208</f>
        <v>PPG Industries</v>
      </c>
      <c r="P208" s="17">
        <f>E208*(1+RevGrowth)</f>
        <v>16173.448</v>
      </c>
      <c r="Q208" s="17">
        <f>N208-(AverageSalary*C208*HeadcountReduction)/1000000</f>
        <v>13820.15</v>
      </c>
      <c r="R208" s="17">
        <f t="shared" si="21"/>
        <v>2353.2980000000007</v>
      </c>
      <c r="S208" s="37">
        <f>(P208-E208)/E208</f>
        <v>5.2000000000000018E-2</v>
      </c>
      <c r="T208" s="36">
        <f>(R208-G208)/G208</f>
        <v>0.75488292319164851</v>
      </c>
      <c r="U208" s="31">
        <f t="shared" si="18"/>
        <v>187</v>
      </c>
      <c r="V208" s="38">
        <f t="shared" si="19"/>
        <v>156</v>
      </c>
      <c r="W208" s="39"/>
      <c r="X208" s="39"/>
      <c r="Y208" s="39">
        <f t="shared" si="22"/>
        <v>205</v>
      </c>
      <c r="Z208" s="39">
        <f t="shared" si="23"/>
        <v>201</v>
      </c>
    </row>
    <row r="209" spans="1:26" x14ac:dyDescent="0.2">
      <c r="A209" s="9" t="s">
        <v>414</v>
      </c>
      <c r="B209" s="10" t="s">
        <v>415</v>
      </c>
      <c r="C209" s="11">
        <v>70400</v>
      </c>
      <c r="D209" s="12">
        <v>-18</v>
      </c>
      <c r="E209" s="19">
        <v>15290.2</v>
      </c>
      <c r="F209" s="20">
        <v>1E-3</v>
      </c>
      <c r="G209" s="21">
        <v>1326.4</v>
      </c>
      <c r="H209" s="22">
        <v>0.219</v>
      </c>
      <c r="I209" s="22"/>
      <c r="J209" s="17">
        <f>IF(ISNUMBER(E209/(1+F209)),E209/(1+F209),"")</f>
        <v>15274.925074925077</v>
      </c>
      <c r="K209" s="17">
        <f t="shared" si="20"/>
        <v>14186.820070823354</v>
      </c>
      <c r="L209" s="18">
        <f>IF(ISNUMBER(G209/(1+H209)),G209/(1+H209),"")</f>
        <v>1088.1050041017227</v>
      </c>
      <c r="M209" s="17"/>
      <c r="N209" s="17">
        <f>E209-G209</f>
        <v>13963.800000000001</v>
      </c>
      <c r="O209" s="16" t="str">
        <f>B209</f>
        <v>Omnicom Group</v>
      </c>
      <c r="P209" s="17">
        <f>E209*(1+RevGrowth)</f>
        <v>16085.290400000002</v>
      </c>
      <c r="Q209" s="17">
        <f>N209-(AverageSalary*C209*HeadcountReduction)/1000000</f>
        <v>13647.000000000002</v>
      </c>
      <c r="R209" s="17">
        <f t="shared" si="21"/>
        <v>2438.2903999999999</v>
      </c>
      <c r="S209" s="37">
        <f>(P209-E209)/E209</f>
        <v>5.200000000000006E-2</v>
      </c>
      <c r="T209" s="36">
        <f>(R209-G209)/G209</f>
        <v>0.83827683956574162</v>
      </c>
      <c r="U209" s="31">
        <f t="shared" si="18"/>
        <v>184</v>
      </c>
      <c r="V209" s="38">
        <f t="shared" si="19"/>
        <v>214</v>
      </c>
      <c r="W209" s="39"/>
      <c r="X209" s="39"/>
      <c r="Y209" s="39">
        <f t="shared" si="22"/>
        <v>206</v>
      </c>
      <c r="Z209" s="39">
        <f t="shared" si="23"/>
        <v>192</v>
      </c>
    </row>
    <row r="210" spans="1:26" x14ac:dyDescent="0.2">
      <c r="A210" s="9" t="s">
        <v>416</v>
      </c>
      <c r="B210" s="10" t="s">
        <v>417</v>
      </c>
      <c r="C210" s="11">
        <v>8852</v>
      </c>
      <c r="D210" s="12">
        <v>17</v>
      </c>
      <c r="E210" s="19">
        <v>15281</v>
      </c>
      <c r="F210" s="20">
        <v>0.17499999999999999</v>
      </c>
      <c r="G210" s="21">
        <v>4046</v>
      </c>
      <c r="H210" s="22">
        <v>0.376</v>
      </c>
      <c r="I210" s="22"/>
      <c r="J210" s="17">
        <f>IF(ISNUMBER(E210/(1+F210)),E210/(1+F210),"")</f>
        <v>13005.106382978724</v>
      </c>
      <c r="K210" s="17">
        <f t="shared" si="20"/>
        <v>10064.699406234537</v>
      </c>
      <c r="L210" s="18">
        <f>IF(ISNUMBER(G210/(1+H210)),G210/(1+H210),"")</f>
        <v>2940.4069767441861</v>
      </c>
      <c r="M210" s="17"/>
      <c r="N210" s="17">
        <f>E210-G210</f>
        <v>11235</v>
      </c>
      <c r="O210" s="16" t="str">
        <f>B210</f>
        <v>Celgene</v>
      </c>
      <c r="P210" s="17">
        <f>E210*(1+RevGrowth)</f>
        <v>16075.612000000001</v>
      </c>
      <c r="Q210" s="17">
        <f>N210-(AverageSalary*C210*HeadcountReduction)/1000000</f>
        <v>11195.165999999999</v>
      </c>
      <c r="R210" s="17">
        <f t="shared" si="21"/>
        <v>4880.4460000000017</v>
      </c>
      <c r="S210" s="37">
        <f>(P210-E210)/E210</f>
        <v>5.2000000000000067E-2</v>
      </c>
      <c r="T210" s="36">
        <f>(R210-G210)/G210</f>
        <v>0.20623974295600636</v>
      </c>
      <c r="U210" s="31">
        <f t="shared" si="18"/>
        <v>218</v>
      </c>
      <c r="V210" s="38">
        <f t="shared" si="19"/>
        <v>76</v>
      </c>
      <c r="W210" s="39"/>
      <c r="X210" s="39"/>
      <c r="Y210" s="39">
        <f t="shared" si="22"/>
        <v>207</v>
      </c>
      <c r="Z210" s="39">
        <f t="shared" si="23"/>
        <v>97</v>
      </c>
    </row>
    <row r="211" spans="1:26" x14ac:dyDescent="0.2">
      <c r="A211" s="9" t="s">
        <v>418</v>
      </c>
      <c r="B211" s="10" t="s">
        <v>419</v>
      </c>
      <c r="C211" s="11">
        <v>77600</v>
      </c>
      <c r="D211" s="12">
        <v>89</v>
      </c>
      <c r="E211" s="19">
        <v>14984.6</v>
      </c>
      <c r="F211" s="20">
        <v>0.495</v>
      </c>
      <c r="G211" s="21">
        <v>163.4</v>
      </c>
      <c r="H211" s="22">
        <v>-0.44400000000000001</v>
      </c>
      <c r="I211" s="22"/>
      <c r="J211" s="17">
        <f>IF(ISNUMBER(E211/(1+F211)),E211/(1+F211),"")</f>
        <v>10023.14381270903</v>
      </c>
      <c r="K211" s="17">
        <f t="shared" si="20"/>
        <v>9729.2589206226985</v>
      </c>
      <c r="L211" s="18">
        <f>IF(ISNUMBER(G211/(1+H211)),G211/(1+H211),"")</f>
        <v>293.88489208633092</v>
      </c>
      <c r="M211" s="17"/>
      <c r="N211" s="17">
        <f>E211-G211</f>
        <v>14821.2</v>
      </c>
      <c r="O211" s="16" t="str">
        <f>B211</f>
        <v>Jacobs Engineering Group</v>
      </c>
      <c r="P211" s="17">
        <f>E211*(1+RevGrowth)</f>
        <v>15763.799200000001</v>
      </c>
      <c r="Q211" s="17">
        <f>N211-(AverageSalary*C211*HeadcountReduction)/1000000</f>
        <v>14472</v>
      </c>
      <c r="R211" s="17">
        <f t="shared" si="21"/>
        <v>1291.7992000000013</v>
      </c>
      <c r="S211" s="37">
        <f>(P211-E211)/E211</f>
        <v>5.200000000000006E-2</v>
      </c>
      <c r="T211" s="36">
        <f>(R211-G211)/G211</f>
        <v>6.9057478580171434</v>
      </c>
      <c r="U211" s="31">
        <f t="shared" si="18"/>
        <v>290</v>
      </c>
      <c r="V211" s="38">
        <f t="shared" si="19"/>
        <v>372</v>
      </c>
      <c r="W211" s="39"/>
      <c r="X211" s="39"/>
      <c r="Y211" s="39">
        <f t="shared" si="22"/>
        <v>208</v>
      </c>
      <c r="Z211" s="39">
        <f t="shared" si="23"/>
        <v>328</v>
      </c>
    </row>
    <row r="212" spans="1:26" x14ac:dyDescent="0.2">
      <c r="A212" s="9" t="s">
        <v>420</v>
      </c>
      <c r="B212" s="10" t="s">
        <v>421</v>
      </c>
      <c r="C212" s="11">
        <v>88100</v>
      </c>
      <c r="D212" s="12" t="s">
        <v>5</v>
      </c>
      <c r="E212" s="19">
        <v>14983.5</v>
      </c>
      <c r="F212" s="20">
        <v>0.06</v>
      </c>
      <c r="G212" s="21">
        <v>1587.5</v>
      </c>
      <c r="H212" s="22">
        <v>0.16500000000000001</v>
      </c>
      <c r="I212" s="22"/>
      <c r="J212" s="17">
        <f>IF(ISNUMBER(E212/(1+F212)),E212/(1+F212),"")</f>
        <v>14135.377358490565</v>
      </c>
      <c r="K212" s="17">
        <f t="shared" si="20"/>
        <v>12772.716414284556</v>
      </c>
      <c r="L212" s="18">
        <f>IF(ISNUMBER(G212/(1+H212)),G212/(1+H212),"")</f>
        <v>1362.6609442060085</v>
      </c>
      <c r="M212" s="17"/>
      <c r="N212" s="17">
        <f>E212-G212</f>
        <v>13396</v>
      </c>
      <c r="O212" s="16" t="str">
        <f>B212</f>
        <v>Ross Stores</v>
      </c>
      <c r="P212" s="17">
        <f>E212*(1+RevGrowth)</f>
        <v>15762.642</v>
      </c>
      <c r="Q212" s="17">
        <f>N212-(AverageSalary*C212*HeadcountReduction)/1000000</f>
        <v>12999.55</v>
      </c>
      <c r="R212" s="17">
        <f t="shared" si="21"/>
        <v>2763.0920000000006</v>
      </c>
      <c r="S212" s="37">
        <f>(P212-E212)/E212</f>
        <v>5.1999999999999991E-2</v>
      </c>
      <c r="T212" s="36">
        <f>(R212-G212)/G212</f>
        <v>0.74053039370078777</v>
      </c>
      <c r="U212" s="31">
        <f t="shared" si="18"/>
        <v>203</v>
      </c>
      <c r="V212" s="38">
        <f t="shared" si="19"/>
        <v>178</v>
      </c>
      <c r="W212" s="39"/>
      <c r="X212" s="39"/>
      <c r="Y212" s="39">
        <f t="shared" si="22"/>
        <v>209</v>
      </c>
      <c r="Z212" s="39">
        <f t="shared" si="23"/>
        <v>176</v>
      </c>
    </row>
    <row r="213" spans="1:26" x14ac:dyDescent="0.2">
      <c r="A213" s="9" t="s">
        <v>422</v>
      </c>
      <c r="B213" s="10" t="s">
        <v>423</v>
      </c>
      <c r="C213" s="11">
        <v>66000</v>
      </c>
      <c r="D213" s="12">
        <v>2</v>
      </c>
      <c r="E213" s="19">
        <v>14950</v>
      </c>
      <c r="F213" s="20">
        <v>6.6000000000000003E-2</v>
      </c>
      <c r="G213" s="21">
        <v>1650</v>
      </c>
      <c r="H213" s="22">
        <v>0.106</v>
      </c>
      <c r="I213" s="22"/>
      <c r="J213" s="17">
        <f>IF(ISNUMBER(E213/(1+F213)),E213/(1+F213),"")</f>
        <v>14024.390243902439</v>
      </c>
      <c r="K213" s="17">
        <f t="shared" si="20"/>
        <v>12532.527676090504</v>
      </c>
      <c r="L213" s="18">
        <f>IF(ISNUMBER(G213/(1+H213)),G213/(1+H213),"")</f>
        <v>1491.8625678119347</v>
      </c>
      <c r="M213" s="17"/>
      <c r="N213" s="17">
        <f>E213-G213</f>
        <v>13300</v>
      </c>
      <c r="O213" s="16" t="str">
        <f>B213</f>
        <v>Marsh &amp; McLennan</v>
      </c>
      <c r="P213" s="17">
        <f>E213*(1+RevGrowth)</f>
        <v>15727.400000000001</v>
      </c>
      <c r="Q213" s="17">
        <f>N213-(AverageSalary*C213*HeadcountReduction)/1000000</f>
        <v>13003</v>
      </c>
      <c r="R213" s="17">
        <f t="shared" si="21"/>
        <v>2724.4000000000015</v>
      </c>
      <c r="S213" s="37">
        <f>(P213-E213)/E213</f>
        <v>5.2000000000000095E-2</v>
      </c>
      <c r="T213" s="36">
        <f>(R213-G213)/G213</f>
        <v>0.65115151515151604</v>
      </c>
      <c r="U213" s="31">
        <f t="shared" si="18"/>
        <v>206</v>
      </c>
      <c r="V213" s="38">
        <f t="shared" si="19"/>
        <v>168</v>
      </c>
      <c r="W213" s="39"/>
      <c r="X213" s="39"/>
      <c r="Y213" s="39">
        <f t="shared" si="22"/>
        <v>210</v>
      </c>
      <c r="Z213" s="39">
        <f t="shared" si="23"/>
        <v>180</v>
      </c>
    </row>
    <row r="214" spans="1:26" x14ac:dyDescent="0.2">
      <c r="A214" s="9" t="s">
        <v>422</v>
      </c>
      <c r="B214" s="10" t="s">
        <v>424</v>
      </c>
      <c r="C214" s="11">
        <v>14800</v>
      </c>
      <c r="D214" s="12">
        <v>26</v>
      </c>
      <c r="E214" s="19">
        <v>14950</v>
      </c>
      <c r="F214" s="20">
        <v>0.19600000000000001</v>
      </c>
      <c r="G214" s="21">
        <v>5859</v>
      </c>
      <c r="H214" s="22">
        <v>0.497</v>
      </c>
      <c r="I214" s="22"/>
      <c r="J214" s="17">
        <f>IF(ISNUMBER(E214/(1+F214)),E214/(1+F214),"")</f>
        <v>12500</v>
      </c>
      <c r="K214" s="17">
        <f t="shared" si="20"/>
        <v>8586.1723446893775</v>
      </c>
      <c r="L214" s="18">
        <f>IF(ISNUMBER(G214/(1+H214)),G214/(1+H214),"")</f>
        <v>3913.8276553106216</v>
      </c>
      <c r="M214" s="17"/>
      <c r="N214" s="17">
        <f>E214-G214</f>
        <v>9091</v>
      </c>
      <c r="O214" s="16" t="str">
        <f>B214</f>
        <v>Mastercard</v>
      </c>
      <c r="P214" s="17">
        <f>E214*(1+RevGrowth)</f>
        <v>15727.400000000001</v>
      </c>
      <c r="Q214" s="17">
        <f>N214-(AverageSalary*C214*HeadcountReduction)/1000000</f>
        <v>9024.4</v>
      </c>
      <c r="R214" s="17">
        <f t="shared" si="21"/>
        <v>6703.0000000000018</v>
      </c>
      <c r="S214" s="37">
        <f>(P214-E214)/E214</f>
        <v>5.2000000000000095E-2</v>
      </c>
      <c r="T214" s="36">
        <f>(R214-G214)/G214</f>
        <v>0.14405188598737018</v>
      </c>
      <c r="U214" s="31">
        <f t="shared" si="18"/>
        <v>231</v>
      </c>
      <c r="V214" s="38">
        <f t="shared" si="19"/>
        <v>59</v>
      </c>
      <c r="W214" s="39"/>
      <c r="X214" s="39"/>
      <c r="Y214" s="39">
        <f t="shared" si="22"/>
        <v>210</v>
      </c>
      <c r="Z214" s="39">
        <f t="shared" si="23"/>
        <v>76</v>
      </c>
    </row>
    <row r="215" spans="1:26" x14ac:dyDescent="0.2">
      <c r="A215" s="9" t="s">
        <v>425</v>
      </c>
      <c r="B215" s="10" t="s">
        <v>426</v>
      </c>
      <c r="C215" s="11">
        <v>10000</v>
      </c>
      <c r="D215" s="12">
        <v>4</v>
      </c>
      <c r="E215" s="19">
        <v>14936.2</v>
      </c>
      <c r="F215" s="20">
        <v>8.6999999999999994E-2</v>
      </c>
      <c r="G215" s="21">
        <v>254.5</v>
      </c>
      <c r="H215" s="22">
        <v>-0.19</v>
      </c>
      <c r="I215" s="22"/>
      <c r="J215" s="17">
        <f>IF(ISNUMBER(E215/(1+F215)),E215/(1+F215),"")</f>
        <v>13740.754369825208</v>
      </c>
      <c r="K215" s="17">
        <f t="shared" si="20"/>
        <v>13426.556838961011</v>
      </c>
      <c r="L215" s="18">
        <f>IF(ISNUMBER(G215/(1+H215)),G215/(1+H215),"")</f>
        <v>314.19753086419752</v>
      </c>
      <c r="M215" s="17"/>
      <c r="N215" s="17">
        <f>E215-G215</f>
        <v>14681.7</v>
      </c>
      <c r="O215" s="16" t="str">
        <f>B215</f>
        <v>Land O'Lakes</v>
      </c>
      <c r="P215" s="17">
        <f>E215*(1+RevGrowth)</f>
        <v>15712.882400000002</v>
      </c>
      <c r="Q215" s="17">
        <f>N215-(AverageSalary*C215*HeadcountReduction)/1000000</f>
        <v>14636.7</v>
      </c>
      <c r="R215" s="17">
        <f t="shared" si="21"/>
        <v>1076.1824000000015</v>
      </c>
      <c r="S215" s="37">
        <f>(P215-E215)/E215</f>
        <v>5.2000000000000102E-2</v>
      </c>
      <c r="T215" s="36">
        <f>(R215-G215)/G215</f>
        <v>3.2286145383104183</v>
      </c>
      <c r="U215" s="31">
        <f t="shared" si="18"/>
        <v>210</v>
      </c>
      <c r="V215" s="38">
        <f t="shared" si="19"/>
        <v>367</v>
      </c>
      <c r="W215" s="39"/>
      <c r="X215" s="39"/>
      <c r="Y215" s="39">
        <f t="shared" si="22"/>
        <v>212</v>
      </c>
      <c r="Z215" s="39">
        <f t="shared" si="23"/>
        <v>360</v>
      </c>
    </row>
    <row r="216" spans="1:26" x14ac:dyDescent="0.2">
      <c r="A216" s="9" t="s">
        <v>427</v>
      </c>
      <c r="B216" s="10" t="s">
        <v>428</v>
      </c>
      <c r="C216" s="11">
        <v>43700</v>
      </c>
      <c r="D216" s="12">
        <v>-11</v>
      </c>
      <c r="E216" s="19">
        <v>14914</v>
      </c>
      <c r="F216" s="20">
        <v>0.03</v>
      </c>
      <c r="G216" s="21">
        <v>1925</v>
      </c>
      <c r="H216" s="22">
        <v>-1.2E-2</v>
      </c>
      <c r="I216" s="22"/>
      <c r="J216" s="17">
        <f>IF(ISNUMBER(E216/(1+F216)),E216/(1+F216),"")</f>
        <v>14479.611650485436</v>
      </c>
      <c r="K216" s="17">
        <f t="shared" si="20"/>
        <v>12531.231083683817</v>
      </c>
      <c r="L216" s="18">
        <f>IF(ISNUMBER(G216/(1+H216)),G216/(1+H216),"")</f>
        <v>1948.3805668016194</v>
      </c>
      <c r="M216" s="17"/>
      <c r="N216" s="17">
        <f>E216-G216</f>
        <v>12989</v>
      </c>
      <c r="O216" s="16" t="str">
        <f>B216</f>
        <v>Waste Management</v>
      </c>
      <c r="P216" s="17">
        <f>E216*(1+RevGrowth)</f>
        <v>15689.528</v>
      </c>
      <c r="Q216" s="17">
        <f>N216-(AverageSalary*C216*HeadcountReduction)/1000000</f>
        <v>12792.35</v>
      </c>
      <c r="R216" s="17">
        <f t="shared" si="21"/>
        <v>2897.1779999999999</v>
      </c>
      <c r="S216" s="37">
        <f>(P216-E216)/E216</f>
        <v>5.2000000000000018E-2</v>
      </c>
      <c r="T216" s="36">
        <f>(R216-G216)/G216</f>
        <v>0.5050275324675324</v>
      </c>
      <c r="U216" s="31">
        <f t="shared" si="18"/>
        <v>196</v>
      </c>
      <c r="V216" s="38">
        <f t="shared" si="19"/>
        <v>127</v>
      </c>
      <c r="W216" s="39"/>
      <c r="X216" s="39"/>
      <c r="Y216" s="39">
        <f t="shared" si="22"/>
        <v>213</v>
      </c>
      <c r="Z216" s="39">
        <f t="shared" si="23"/>
        <v>170</v>
      </c>
    </row>
    <row r="217" spans="1:26" x14ac:dyDescent="0.2">
      <c r="A217" s="9" t="s">
        <v>429</v>
      </c>
      <c r="B217" s="10" t="s">
        <v>430</v>
      </c>
      <c r="C217" s="11">
        <v>48000</v>
      </c>
      <c r="D217" s="12">
        <v>-10</v>
      </c>
      <c r="E217" s="19">
        <v>14768</v>
      </c>
      <c r="F217" s="20">
        <v>3.2000000000000001E-2</v>
      </c>
      <c r="G217" s="21">
        <v>2563</v>
      </c>
      <c r="H217" s="22">
        <v>0.51900000000000002</v>
      </c>
      <c r="I217" s="22"/>
      <c r="J217" s="17">
        <f>IF(ISNUMBER(E217/(1+F217)),E217/(1+F217),"")</f>
        <v>14310.077519379845</v>
      </c>
      <c r="K217" s="17">
        <f t="shared" si="20"/>
        <v>12622.783246832118</v>
      </c>
      <c r="L217" s="18">
        <f>IF(ISNUMBER(G217/(1+H217)),G217/(1+H217),"")</f>
        <v>1687.2942725477287</v>
      </c>
      <c r="M217" s="17"/>
      <c r="N217" s="17">
        <f>E217-G217</f>
        <v>12205</v>
      </c>
      <c r="O217" s="16" t="str">
        <f>B217</f>
        <v>Illinois Tool Works</v>
      </c>
      <c r="P217" s="17">
        <f>E217*(1+RevGrowth)</f>
        <v>15535.936000000002</v>
      </c>
      <c r="Q217" s="17">
        <f>N217-(AverageSalary*C217*HeadcountReduction)/1000000</f>
        <v>11989</v>
      </c>
      <c r="R217" s="17">
        <f t="shared" si="21"/>
        <v>3546.9360000000015</v>
      </c>
      <c r="S217" s="37">
        <f>(P217-E217)/E217</f>
        <v>5.2000000000000102E-2</v>
      </c>
      <c r="T217" s="36">
        <f>(R217-G217)/G217</f>
        <v>0.38390011705033222</v>
      </c>
      <c r="U217" s="31">
        <f t="shared" si="18"/>
        <v>198</v>
      </c>
      <c r="V217" s="38">
        <f t="shared" si="19"/>
        <v>148</v>
      </c>
      <c r="W217" s="39"/>
      <c r="X217" s="39"/>
      <c r="Y217" s="39">
        <f t="shared" si="22"/>
        <v>214</v>
      </c>
      <c r="Z217" s="39">
        <f t="shared" si="23"/>
        <v>142</v>
      </c>
    </row>
    <row r="218" spans="1:26" x14ac:dyDescent="0.2">
      <c r="A218" s="9" t="s">
        <v>431</v>
      </c>
      <c r="B218" s="10" t="s">
        <v>432</v>
      </c>
      <c r="C218" s="11">
        <v>49000</v>
      </c>
      <c r="D218" s="12" t="s">
        <v>5</v>
      </c>
      <c r="E218" s="19">
        <v>14668.2</v>
      </c>
      <c r="F218" s="20">
        <v>0.06</v>
      </c>
      <c r="G218" s="21">
        <v>1429.1</v>
      </c>
      <c r="H218" s="22">
        <v>-5.2999999999999999E-2</v>
      </c>
      <c r="I218" s="22"/>
      <c r="J218" s="17">
        <f>IF(ISNUMBER(E218/(1+F218)),E218/(1+F218),"")</f>
        <v>13837.924528301886</v>
      </c>
      <c r="K218" s="17">
        <f t="shared" si="20"/>
        <v>12328.843218903787</v>
      </c>
      <c r="L218" s="18">
        <f>IF(ISNUMBER(G218/(1+H218)),G218/(1+H218),"")</f>
        <v>1509.0813093980992</v>
      </c>
      <c r="M218" s="17"/>
      <c r="N218" s="17">
        <f>E218-G218</f>
        <v>13239.1</v>
      </c>
      <c r="O218" s="16" t="str">
        <f>B218</f>
        <v>Ecolab</v>
      </c>
      <c r="P218" s="17">
        <f>E218*(1+RevGrowth)</f>
        <v>15430.946400000001</v>
      </c>
      <c r="Q218" s="17">
        <f>N218-(AverageSalary*C218*HeadcountReduction)/1000000</f>
        <v>13018.6</v>
      </c>
      <c r="R218" s="17">
        <f t="shared" si="21"/>
        <v>2412.3464000000004</v>
      </c>
      <c r="S218" s="37">
        <f>(P218-E218)/E218</f>
        <v>5.1999999999999998E-2</v>
      </c>
      <c r="T218" s="36">
        <f>(R218-G218)/G218</f>
        <v>0.68801791337205265</v>
      </c>
      <c r="U218" s="31">
        <f t="shared" si="18"/>
        <v>209</v>
      </c>
      <c r="V218" s="38">
        <f t="shared" si="19"/>
        <v>165</v>
      </c>
      <c r="W218" s="39"/>
      <c r="X218" s="39"/>
      <c r="Y218" s="39">
        <f t="shared" si="22"/>
        <v>215</v>
      </c>
      <c r="Z218" s="39">
        <f t="shared" si="23"/>
        <v>194</v>
      </c>
    </row>
    <row r="219" spans="1:26" x14ac:dyDescent="0.2">
      <c r="A219" s="9" t="s">
        <v>433</v>
      </c>
      <c r="B219" s="10" t="s">
        <v>434</v>
      </c>
      <c r="C219" s="11">
        <v>24500</v>
      </c>
      <c r="D219" s="12">
        <v>13</v>
      </c>
      <c r="E219" s="19">
        <v>14527</v>
      </c>
      <c r="F219" s="20">
        <v>0.14599999999999999</v>
      </c>
      <c r="G219" s="21">
        <v>3998</v>
      </c>
      <c r="H219" s="22">
        <v>0.70799999999999996</v>
      </c>
      <c r="I219" s="22"/>
      <c r="J219" s="17">
        <f>IF(ISNUMBER(E219/(1+F219)),E219/(1+F219),"")</f>
        <v>12676.26527050611</v>
      </c>
      <c r="K219" s="17">
        <f t="shared" si="20"/>
        <v>10335.515855986203</v>
      </c>
      <c r="L219" s="18">
        <f>IF(ISNUMBER(G219/(1+H219)),G219/(1+H219),"")</f>
        <v>2340.7494145199062</v>
      </c>
      <c r="M219" s="17"/>
      <c r="N219" s="17">
        <f>E219-G219</f>
        <v>10529</v>
      </c>
      <c r="O219" s="16" t="str">
        <f>B219</f>
        <v>Booking Holdings</v>
      </c>
      <c r="P219" s="17">
        <f>E219*(1+RevGrowth)</f>
        <v>15282.404</v>
      </c>
      <c r="Q219" s="17">
        <f>N219-(AverageSalary*C219*HeadcountReduction)/1000000</f>
        <v>10418.75</v>
      </c>
      <c r="R219" s="17">
        <f t="shared" si="21"/>
        <v>4863.6540000000005</v>
      </c>
      <c r="S219" s="37">
        <f>(P219-E219)/E219</f>
        <v>5.2000000000000032E-2</v>
      </c>
      <c r="T219" s="36">
        <f>(R219-G219)/G219</f>
        <v>0.21652176088044034</v>
      </c>
      <c r="U219" s="31">
        <f t="shared" si="18"/>
        <v>224</v>
      </c>
      <c r="V219" s="38">
        <f t="shared" si="19"/>
        <v>101</v>
      </c>
      <c r="W219" s="39"/>
      <c r="X219" s="39"/>
      <c r="Y219" s="39">
        <f t="shared" si="22"/>
        <v>216</v>
      </c>
      <c r="Z219" s="39">
        <f t="shared" si="23"/>
        <v>98</v>
      </c>
    </row>
    <row r="220" spans="1:26" x14ac:dyDescent="0.2">
      <c r="A220" s="9" t="s">
        <v>435</v>
      </c>
      <c r="B220" s="10" t="s">
        <v>436</v>
      </c>
      <c r="C220" s="11">
        <v>14750</v>
      </c>
      <c r="D220" s="12">
        <v>-20</v>
      </c>
      <c r="E220" s="19">
        <v>14514</v>
      </c>
      <c r="F220" s="20">
        <v>-1.3000000000000001E-2</v>
      </c>
      <c r="G220" s="21">
        <v>1960</v>
      </c>
      <c r="H220" s="22">
        <v>4.49</v>
      </c>
      <c r="I220" s="22"/>
      <c r="J220" s="17">
        <f>IF(ISNUMBER(E220/(1+F220)),E220/(1+F220),"")</f>
        <v>14705.167173252279</v>
      </c>
      <c r="K220" s="17">
        <f t="shared" si="20"/>
        <v>14348.154422796906</v>
      </c>
      <c r="L220" s="18">
        <f>IF(ISNUMBER(G220/(1+H220)),G220/(1+H220),"")</f>
        <v>357.01275045537341</v>
      </c>
      <c r="M220" s="17"/>
      <c r="N220" s="17">
        <f>E220-G220</f>
        <v>12554</v>
      </c>
      <c r="O220" s="16" t="str">
        <f>B220</f>
        <v>CBS</v>
      </c>
      <c r="P220" s="17">
        <f>E220*(1+RevGrowth)</f>
        <v>15268.728000000001</v>
      </c>
      <c r="Q220" s="17">
        <f>N220-(AverageSalary*C220*HeadcountReduction)/1000000</f>
        <v>12487.625</v>
      </c>
      <c r="R220" s="17">
        <f t="shared" si="21"/>
        <v>2781.103000000001</v>
      </c>
      <c r="S220" s="37">
        <f>(P220-E220)/E220</f>
        <v>5.2000000000000067E-2</v>
      </c>
      <c r="T220" s="36">
        <f>(R220-G220)/G220</f>
        <v>0.41893010204081682</v>
      </c>
      <c r="U220" s="31">
        <f t="shared" si="18"/>
        <v>193</v>
      </c>
      <c r="V220" s="38">
        <f t="shared" si="19"/>
        <v>353</v>
      </c>
      <c r="W220" s="39"/>
      <c r="X220" s="39"/>
      <c r="Y220" s="39">
        <f t="shared" si="22"/>
        <v>217</v>
      </c>
      <c r="Z220" s="39">
        <f t="shared" si="23"/>
        <v>175</v>
      </c>
    </row>
    <row r="221" spans="1:26" x14ac:dyDescent="0.2">
      <c r="A221" s="9" t="s">
        <v>437</v>
      </c>
      <c r="B221" s="10" t="s">
        <v>438</v>
      </c>
      <c r="C221" s="11">
        <v>57170</v>
      </c>
      <c r="D221" s="12">
        <v>38</v>
      </c>
      <c r="E221" s="19">
        <v>14302.4</v>
      </c>
      <c r="F221" s="20">
        <v>0.18899999999999997</v>
      </c>
      <c r="G221" s="21">
        <v>1060.8</v>
      </c>
      <c r="H221" s="22">
        <v>7.9000000000000001E-2</v>
      </c>
      <c r="I221" s="22"/>
      <c r="J221" s="17">
        <f>IF(ISNUMBER(E221/(1+F221)),E221/(1+F221),"")</f>
        <v>12028.931875525652</v>
      </c>
      <c r="K221" s="17">
        <f t="shared" si="20"/>
        <v>11045.79934540517</v>
      </c>
      <c r="L221" s="18">
        <f>IF(ISNUMBER(G221/(1+H221)),G221/(1+H221),"")</f>
        <v>983.13253012048187</v>
      </c>
      <c r="M221" s="17"/>
      <c r="N221" s="17">
        <f>E221-G221</f>
        <v>13241.6</v>
      </c>
      <c r="O221" s="16" t="str">
        <f>B221</f>
        <v>Parker-Hannifin</v>
      </c>
      <c r="P221" s="17">
        <f>E221*(1+RevGrowth)</f>
        <v>15046.1248</v>
      </c>
      <c r="Q221" s="17">
        <f>N221-(AverageSalary*C221*HeadcountReduction)/1000000</f>
        <v>12984.335000000001</v>
      </c>
      <c r="R221" s="17">
        <f t="shared" si="21"/>
        <v>2061.7897999999986</v>
      </c>
      <c r="S221" s="37">
        <f>(P221-E221)/E221</f>
        <v>5.1999999999999998E-2</v>
      </c>
      <c r="T221" s="36">
        <f>(R221-G221)/G221</f>
        <v>0.94361783559577561</v>
      </c>
      <c r="U221" s="31">
        <f t="shared" si="18"/>
        <v>251</v>
      </c>
      <c r="V221" s="38">
        <f t="shared" si="19"/>
        <v>227</v>
      </c>
      <c r="W221" s="39"/>
      <c r="X221" s="39"/>
      <c r="Y221" s="39">
        <f t="shared" si="22"/>
        <v>218</v>
      </c>
      <c r="Z221" s="39">
        <f t="shared" si="23"/>
        <v>226</v>
      </c>
    </row>
    <row r="222" spans="1:26" x14ac:dyDescent="0.2">
      <c r="A222" s="9" t="s">
        <v>439</v>
      </c>
      <c r="B222" s="10" t="s">
        <v>440</v>
      </c>
      <c r="C222" s="11">
        <v>16475</v>
      </c>
      <c r="D222" s="12">
        <v>-9</v>
      </c>
      <c r="E222" s="19">
        <v>14237.2</v>
      </c>
      <c r="F222" s="20">
        <v>0.01</v>
      </c>
      <c r="G222" s="21">
        <v>1546.5</v>
      </c>
      <c r="H222" s="22">
        <v>-0.33100000000000002</v>
      </c>
      <c r="I222" s="22"/>
      <c r="J222" s="17">
        <f>IF(ISNUMBER(E222/(1+F222)),E222/(1+F222),"")</f>
        <v>14096.237623762378</v>
      </c>
      <c r="K222" s="17">
        <f t="shared" si="20"/>
        <v>11784.578430937265</v>
      </c>
      <c r="L222" s="18">
        <f>IF(ISNUMBER(G222/(1+H222)),G222/(1+H222),"")</f>
        <v>2311.6591928251119</v>
      </c>
      <c r="M222" s="17"/>
      <c r="N222" s="17">
        <f>E222-G222</f>
        <v>12690.7</v>
      </c>
      <c r="O222" s="16" t="str">
        <f>B222</f>
        <v>Principal Financial</v>
      </c>
      <c r="P222" s="17">
        <f>E222*(1+RevGrowth)</f>
        <v>14977.534400000002</v>
      </c>
      <c r="Q222" s="17">
        <f>N222-(AverageSalary*C222*HeadcountReduction)/1000000</f>
        <v>12616.5625</v>
      </c>
      <c r="R222" s="17">
        <f t="shared" si="21"/>
        <v>2360.9719000000023</v>
      </c>
      <c r="S222" s="37">
        <f>(P222-E222)/E222</f>
        <v>5.2000000000000109E-2</v>
      </c>
      <c r="T222" s="36">
        <f>(R222-G222)/G222</f>
        <v>0.52665496281927082</v>
      </c>
      <c r="U222" s="31">
        <f t="shared" si="18"/>
        <v>204</v>
      </c>
      <c r="V222" s="38">
        <f t="shared" si="19"/>
        <v>102</v>
      </c>
      <c r="W222" s="39"/>
      <c r="X222" s="39"/>
      <c r="Y222" s="39">
        <f t="shared" si="22"/>
        <v>219</v>
      </c>
      <c r="Z222" s="39">
        <f t="shared" si="23"/>
        <v>199</v>
      </c>
    </row>
    <row r="223" spans="1:26" x14ac:dyDescent="0.2">
      <c r="A223" s="9" t="s">
        <v>441</v>
      </c>
      <c r="B223" s="10" t="s">
        <v>442</v>
      </c>
      <c r="C223" s="11">
        <v>10600</v>
      </c>
      <c r="D223" s="12">
        <v>12</v>
      </c>
      <c r="E223" s="19">
        <v>14212</v>
      </c>
      <c r="F223" s="20">
        <v>0.127</v>
      </c>
      <c r="G223" s="21">
        <v>1120</v>
      </c>
      <c r="H223" s="22">
        <v>-1.2E-2</v>
      </c>
      <c r="I223" s="22"/>
      <c r="J223" s="17">
        <f>IF(ISNUMBER(E223/(1+F223)),E223/(1+F223),"")</f>
        <v>12610.470275066549</v>
      </c>
      <c r="K223" s="17">
        <f t="shared" si="20"/>
        <v>11476.867036200152</v>
      </c>
      <c r="L223" s="18">
        <f>IF(ISNUMBER(G223/(1+H223)),G223/(1+H223),"")</f>
        <v>1133.6032388663969</v>
      </c>
      <c r="M223" s="17"/>
      <c r="N223" s="17">
        <f>E223-G223</f>
        <v>13092</v>
      </c>
      <c r="O223" s="16" t="str">
        <f>B223</f>
        <v>DTE Energy</v>
      </c>
      <c r="P223" s="17">
        <f>E223*(1+RevGrowth)</f>
        <v>14951.024000000001</v>
      </c>
      <c r="Q223" s="17">
        <f>N223-(AverageSalary*C223*HeadcountReduction)/1000000</f>
        <v>13044.3</v>
      </c>
      <c r="R223" s="17">
        <f t="shared" si="21"/>
        <v>1906.724000000002</v>
      </c>
      <c r="S223" s="37">
        <f>(P223-E223)/E223</f>
        <v>5.2000000000000088E-2</v>
      </c>
      <c r="T223" s="36">
        <f>(R223-G223)/G223</f>
        <v>0.70243214285714461</v>
      </c>
      <c r="U223" s="31">
        <f t="shared" si="18"/>
        <v>227</v>
      </c>
      <c r="V223" s="38">
        <f t="shared" si="19"/>
        <v>211</v>
      </c>
      <c r="W223" s="39"/>
      <c r="X223" s="39"/>
      <c r="Y223" s="39">
        <f t="shared" si="22"/>
        <v>220</v>
      </c>
      <c r="Z223" s="39">
        <f t="shared" si="23"/>
        <v>242</v>
      </c>
    </row>
    <row r="224" spans="1:26" x14ac:dyDescent="0.2">
      <c r="A224" s="9" t="s">
        <v>443</v>
      </c>
      <c r="B224" s="10" t="s">
        <v>444</v>
      </c>
      <c r="C224" s="11">
        <v>14900</v>
      </c>
      <c r="D224" s="12">
        <v>16</v>
      </c>
      <c r="E224" s="19">
        <v>14198</v>
      </c>
      <c r="F224" s="20">
        <v>0.13699999999999998</v>
      </c>
      <c r="G224" s="21">
        <v>4305</v>
      </c>
      <c r="H224" s="22">
        <v>-0.13400000000000001</v>
      </c>
      <c r="I224" s="22"/>
      <c r="J224" s="17">
        <f>IF(ISNUMBER(E224/(1+F224)),E224/(1+F224),"")</f>
        <v>12487.247141600703</v>
      </c>
      <c r="K224" s="17">
        <f t="shared" si="20"/>
        <v>7516.1155018778391</v>
      </c>
      <c r="L224" s="18">
        <f>IF(ISNUMBER(G224/(1+H224)),G224/(1+H224),"")</f>
        <v>4971.1316397228638</v>
      </c>
      <c r="M224" s="17"/>
      <c r="N224" s="17">
        <f>E224-G224</f>
        <v>9893</v>
      </c>
      <c r="O224" s="16" t="str">
        <f>B224</f>
        <v>BlackRock</v>
      </c>
      <c r="P224" s="17">
        <f>E224*(1+RevGrowth)</f>
        <v>14936.296</v>
      </c>
      <c r="Q224" s="17">
        <f>N224-(AverageSalary*C224*HeadcountReduction)/1000000</f>
        <v>9825.9500000000007</v>
      </c>
      <c r="R224" s="17">
        <f t="shared" si="21"/>
        <v>5110.3459999999995</v>
      </c>
      <c r="S224" s="37">
        <f>(P224-E224)/E224</f>
        <v>5.2000000000000018E-2</v>
      </c>
      <c r="T224" s="36">
        <f>(R224-G224)/G224</f>
        <v>0.18707224157955854</v>
      </c>
      <c r="U224" s="31">
        <f t="shared" si="18"/>
        <v>232</v>
      </c>
      <c r="V224" s="38">
        <f t="shared" si="19"/>
        <v>46</v>
      </c>
      <c r="W224" s="39"/>
      <c r="X224" s="39"/>
      <c r="Y224" s="39">
        <f t="shared" si="22"/>
        <v>221</v>
      </c>
      <c r="Z224" s="39">
        <f t="shared" si="23"/>
        <v>95</v>
      </c>
    </row>
    <row r="225" spans="1:26" x14ac:dyDescent="0.2">
      <c r="A225" s="9" t="s">
        <v>445</v>
      </c>
      <c r="B225" s="10" t="s">
        <v>446</v>
      </c>
      <c r="C225" s="11">
        <v>29000</v>
      </c>
      <c r="D225" s="12">
        <v>24</v>
      </c>
      <c r="E225" s="19">
        <v>14178</v>
      </c>
      <c r="F225" s="20">
        <v>0.157</v>
      </c>
      <c r="G225" s="21">
        <v>1115</v>
      </c>
      <c r="H225" s="22">
        <v>1.881</v>
      </c>
      <c r="I225" s="22"/>
      <c r="J225" s="17">
        <f>IF(ISNUMBER(E225/(1+F225)),E225/(1+F225),"")</f>
        <v>12254.10544511668</v>
      </c>
      <c r="K225" s="17">
        <f t="shared" si="20"/>
        <v>11867.087048726538</v>
      </c>
      <c r="L225" s="18">
        <f>IF(ISNUMBER(G225/(1+H225)),G225/(1+H225),"")</f>
        <v>387.0183963901423</v>
      </c>
      <c r="M225" s="17"/>
      <c r="N225" s="17">
        <f>E225-G225</f>
        <v>13063</v>
      </c>
      <c r="O225" s="16" t="str">
        <f>B225</f>
        <v>United States Steel</v>
      </c>
      <c r="P225" s="17">
        <f>E225*(1+RevGrowth)</f>
        <v>14915.256000000001</v>
      </c>
      <c r="Q225" s="17">
        <f>N225-(AverageSalary*C225*HeadcountReduction)/1000000</f>
        <v>12932.5</v>
      </c>
      <c r="R225" s="17">
        <f t="shared" si="21"/>
        <v>1982.7560000000012</v>
      </c>
      <c r="S225" s="37">
        <f>(P225-E225)/E225</f>
        <v>5.2000000000000088E-2</v>
      </c>
      <c r="T225" s="36">
        <f>(R225-G225)/G225</f>
        <v>0.77825650224215359</v>
      </c>
      <c r="U225" s="31">
        <f t="shared" si="18"/>
        <v>241</v>
      </c>
      <c r="V225" s="38">
        <f t="shared" si="19"/>
        <v>342</v>
      </c>
      <c r="W225" s="39"/>
      <c r="X225" s="39"/>
      <c r="Y225" s="39">
        <f t="shared" si="22"/>
        <v>222</v>
      </c>
      <c r="Z225" s="39">
        <f t="shared" si="23"/>
        <v>236</v>
      </c>
    </row>
    <row r="226" spans="1:26" x14ac:dyDescent="0.2">
      <c r="A226" s="9" t="s">
        <v>447</v>
      </c>
      <c r="B226" s="10" t="s">
        <v>448</v>
      </c>
      <c r="C226" s="11">
        <v>78500</v>
      </c>
      <c r="D226" s="12">
        <v>-63</v>
      </c>
      <c r="E226" s="19">
        <v>14155</v>
      </c>
      <c r="F226" s="20">
        <v>-0.23399999999999999</v>
      </c>
      <c r="G226" s="21">
        <v>-788</v>
      </c>
      <c r="H226" s="22" t="s">
        <v>5</v>
      </c>
      <c r="I226" s="22"/>
      <c r="J226" s="17">
        <f>IF(ISNUMBER(E226/(1+F226)),E226/(1+F226),"")</f>
        <v>18479.112271540471</v>
      </c>
      <c r="K226" s="17" t="str">
        <f t="shared" si="20"/>
        <v/>
      </c>
      <c r="L226" s="18" t="str">
        <f>IF(ISNUMBER(G226/(1+H226)),G226/(1+H226),"")</f>
        <v/>
      </c>
      <c r="M226" s="17"/>
      <c r="N226" s="17">
        <f>E226-G226</f>
        <v>14943</v>
      </c>
      <c r="O226" s="16" t="str">
        <f>B226</f>
        <v>Community Health Systems</v>
      </c>
      <c r="P226" s="17">
        <f>E226*(1+RevGrowth)</f>
        <v>14891.060000000001</v>
      </c>
      <c r="Q226" s="17">
        <f>N226-(AverageSalary*C226*HeadcountReduction)/1000000</f>
        <v>14589.75</v>
      </c>
      <c r="R226" s="17">
        <f t="shared" si="21"/>
        <v>301.31000000000131</v>
      </c>
      <c r="S226" s="37">
        <f>(P226-E226)/E226</f>
        <v>5.2000000000000095E-2</v>
      </c>
      <c r="T226" s="36">
        <f>(R226-G226)/G226</f>
        <v>-1.3823730964467023</v>
      </c>
      <c r="U226" s="31">
        <f t="shared" si="18"/>
        <v>156</v>
      </c>
      <c r="V226" s="38" t="e">
        <f t="shared" si="19"/>
        <v>#VALUE!</v>
      </c>
      <c r="W226" s="39"/>
      <c r="X226" s="39"/>
      <c r="Y226" s="39">
        <f t="shared" si="22"/>
        <v>223</v>
      </c>
      <c r="Z226" s="39">
        <f t="shared" si="23"/>
        <v>481</v>
      </c>
    </row>
    <row r="227" spans="1:26" x14ac:dyDescent="0.2">
      <c r="A227" s="9" t="s">
        <v>449</v>
      </c>
      <c r="B227" s="10" t="s">
        <v>450</v>
      </c>
      <c r="C227" s="11">
        <v>11012</v>
      </c>
      <c r="D227" s="12">
        <v>-6</v>
      </c>
      <c r="E227" s="19">
        <v>14144</v>
      </c>
      <c r="F227" s="20">
        <v>3.2000000000000001E-2</v>
      </c>
      <c r="G227" s="21">
        <v>1609</v>
      </c>
      <c r="H227" s="22">
        <v>7.7919999999999998</v>
      </c>
      <c r="I227" s="22"/>
      <c r="J227" s="17">
        <f>IF(ISNUMBER(E227/(1+F227)),E227/(1+F227),"")</f>
        <v>13705.426356589147</v>
      </c>
      <c r="K227" s="17">
        <f t="shared" si="20"/>
        <v>13522.419077244287</v>
      </c>
      <c r="L227" s="18">
        <f>IF(ISNUMBER(G227/(1+H227)),G227/(1+H227),"")</f>
        <v>183.00727934485897</v>
      </c>
      <c r="M227" s="17"/>
      <c r="N227" s="17">
        <f>E227-G227</f>
        <v>12535</v>
      </c>
      <c r="O227" s="16" t="str">
        <f>B227</f>
        <v>Kinder Morgan</v>
      </c>
      <c r="P227" s="17">
        <f>E227*(1+RevGrowth)</f>
        <v>14879.488000000001</v>
      </c>
      <c r="Q227" s="17">
        <f>N227-(AverageSalary*C227*HeadcountReduction)/1000000</f>
        <v>12485.446</v>
      </c>
      <c r="R227" s="17">
        <f t="shared" si="21"/>
        <v>2394.0420000000013</v>
      </c>
      <c r="S227" s="37">
        <f>(P227-E227)/E227</f>
        <v>5.2000000000000088E-2</v>
      </c>
      <c r="T227" s="36">
        <f>(R227-G227)/G227</f>
        <v>0.48790677439403435</v>
      </c>
      <c r="U227" s="31">
        <f t="shared" si="18"/>
        <v>212</v>
      </c>
      <c r="V227" s="38">
        <f t="shared" si="19"/>
        <v>401</v>
      </c>
      <c r="W227" s="39"/>
      <c r="X227" s="39"/>
      <c r="Y227" s="39">
        <f t="shared" si="22"/>
        <v>224</v>
      </c>
      <c r="Z227" s="39">
        <f t="shared" si="23"/>
        <v>196</v>
      </c>
    </row>
    <row r="228" spans="1:26" x14ac:dyDescent="0.2">
      <c r="A228" s="9" t="s">
        <v>451</v>
      </c>
      <c r="B228" s="10" t="s">
        <v>452</v>
      </c>
      <c r="C228" s="11">
        <v>27226</v>
      </c>
      <c r="D228" s="12">
        <v>63</v>
      </c>
      <c r="E228" s="19">
        <v>14070</v>
      </c>
      <c r="F228" s="20">
        <v>0.35200000000000004</v>
      </c>
      <c r="G228" s="21">
        <v>916</v>
      </c>
      <c r="H228" s="22">
        <v>-0.625</v>
      </c>
      <c r="I228" s="22"/>
      <c r="J228" s="17">
        <f>IF(ISNUMBER(E228/(1+F228)),E228/(1+F228),"")</f>
        <v>10406.804733727809</v>
      </c>
      <c r="K228" s="17">
        <f t="shared" si="20"/>
        <v>7964.1380670611434</v>
      </c>
      <c r="L228" s="18">
        <f>IF(ISNUMBER(G228/(1+H228)),G228/(1+H228),"")</f>
        <v>2442.6666666666665</v>
      </c>
      <c r="M228" s="17"/>
      <c r="N228" s="17">
        <f>E228-G228</f>
        <v>13154</v>
      </c>
      <c r="O228" s="16" t="str">
        <f>B228</f>
        <v>Qurate Retail</v>
      </c>
      <c r="P228" s="17">
        <f>E228*(1+RevGrowth)</f>
        <v>14801.640000000001</v>
      </c>
      <c r="Q228" s="17">
        <f>N228-(AverageSalary*C228*HeadcountReduction)/1000000</f>
        <v>13031.483</v>
      </c>
      <c r="R228" s="17">
        <f t="shared" si="21"/>
        <v>1770.1570000000011</v>
      </c>
      <c r="S228" s="37">
        <f>(P228-E228)/E228</f>
        <v>5.2000000000000088E-2</v>
      </c>
      <c r="T228" s="36">
        <f>(R228-G228)/G228</f>
        <v>0.93248580786026314</v>
      </c>
      <c r="U228" s="31">
        <f t="shared" si="18"/>
        <v>281</v>
      </c>
      <c r="V228" s="38">
        <f t="shared" si="19"/>
        <v>95</v>
      </c>
      <c r="W228" s="39"/>
      <c r="X228" s="39"/>
      <c r="Y228" s="39">
        <f t="shared" si="22"/>
        <v>225</v>
      </c>
      <c r="Z228" s="39">
        <f t="shared" si="23"/>
        <v>255</v>
      </c>
    </row>
    <row r="229" spans="1:26" x14ac:dyDescent="0.2">
      <c r="A229" s="9" t="s">
        <v>453</v>
      </c>
      <c r="B229" s="10" t="s">
        <v>454</v>
      </c>
      <c r="C229" s="11">
        <v>17900</v>
      </c>
      <c r="D229" s="12">
        <v>-9</v>
      </c>
      <c r="E229" s="19">
        <v>14066</v>
      </c>
      <c r="F229" s="20">
        <v>2.4E-2</v>
      </c>
      <c r="G229" s="21">
        <v>636</v>
      </c>
      <c r="H229" s="22">
        <v>-0.45400000000000001</v>
      </c>
      <c r="I229" s="22"/>
      <c r="J229" s="17">
        <f>IF(ISNUMBER(E229/(1+F229)),E229/(1+F229),"")</f>
        <v>13736.328125</v>
      </c>
      <c r="K229" s="17">
        <f t="shared" si="20"/>
        <v>12571.492960164835</v>
      </c>
      <c r="L229" s="18">
        <f>IF(ISNUMBER(G229/(1+H229)),G229/(1+H229),"")</f>
        <v>1164.8351648351647</v>
      </c>
      <c r="M229" s="17"/>
      <c r="N229" s="17">
        <f>E229-G229</f>
        <v>13430</v>
      </c>
      <c r="O229" s="16" t="str">
        <f>B229</f>
        <v>Loews</v>
      </c>
      <c r="P229" s="17">
        <f>E229*(1+RevGrowth)</f>
        <v>14797.432000000001</v>
      </c>
      <c r="Q229" s="17">
        <f>N229-(AverageSalary*C229*HeadcountReduction)/1000000</f>
        <v>13349.45</v>
      </c>
      <c r="R229" s="17">
        <f t="shared" si="21"/>
        <v>1447.982</v>
      </c>
      <c r="S229" s="37">
        <f>(P229-E229)/E229</f>
        <v>5.2000000000000053E-2</v>
      </c>
      <c r="T229" s="36">
        <f>(R229-G229)/G229</f>
        <v>1.2767012578616352</v>
      </c>
      <c r="U229" s="31">
        <f t="shared" si="18"/>
        <v>211</v>
      </c>
      <c r="V229" s="38">
        <f t="shared" si="19"/>
        <v>206</v>
      </c>
      <c r="W229" s="39"/>
      <c r="X229" s="39"/>
      <c r="Y229" s="39">
        <f t="shared" si="22"/>
        <v>226</v>
      </c>
      <c r="Z229" s="39">
        <f t="shared" si="23"/>
        <v>307</v>
      </c>
    </row>
    <row r="230" spans="1:26" x14ac:dyDescent="0.2">
      <c r="A230" s="9" t="s">
        <v>455</v>
      </c>
      <c r="B230" s="10" t="s">
        <v>456</v>
      </c>
      <c r="C230" s="11">
        <v>43000</v>
      </c>
      <c r="D230" s="12">
        <v>-2</v>
      </c>
      <c r="E230" s="19">
        <v>14014</v>
      </c>
      <c r="F230" s="20">
        <v>8.1000000000000003E-2</v>
      </c>
      <c r="G230" s="21">
        <v>642</v>
      </c>
      <c r="H230" s="22" t="s">
        <v>5</v>
      </c>
      <c r="I230" s="22"/>
      <c r="J230" s="17">
        <f>IF(ISNUMBER(E230/(1+F230)),E230/(1+F230),"")</f>
        <v>12963.922294172064</v>
      </c>
      <c r="K230" s="17" t="str">
        <f t="shared" si="20"/>
        <v/>
      </c>
      <c r="L230" s="18" t="str">
        <f>IF(ISNUMBER(G230/(1+H230)),G230/(1+H230),"")</f>
        <v/>
      </c>
      <c r="M230" s="17"/>
      <c r="N230" s="17">
        <f>E230-G230</f>
        <v>13372</v>
      </c>
      <c r="O230" s="16" t="str">
        <f>B230</f>
        <v>Arconic</v>
      </c>
      <c r="P230" s="17">
        <f>E230*(1+RevGrowth)</f>
        <v>14742.728000000001</v>
      </c>
      <c r="Q230" s="17">
        <f>N230-(AverageSalary*C230*HeadcountReduction)/1000000</f>
        <v>13178.5</v>
      </c>
      <c r="R230" s="17">
        <f t="shared" si="21"/>
        <v>1564.228000000001</v>
      </c>
      <c r="S230" s="37">
        <f>(P230-E230)/E230</f>
        <v>5.2000000000000067E-2</v>
      </c>
      <c r="T230" s="36">
        <f>(R230-G230)/G230</f>
        <v>1.4364922118380077</v>
      </c>
      <c r="U230" s="31">
        <f t="shared" si="18"/>
        <v>219</v>
      </c>
      <c r="V230" s="38" t="e">
        <f t="shared" si="19"/>
        <v>#VALUE!</v>
      </c>
      <c r="W230" s="39"/>
      <c r="X230" s="39"/>
      <c r="Y230" s="39">
        <f t="shared" si="22"/>
        <v>227</v>
      </c>
      <c r="Z230" s="39">
        <f t="shared" si="23"/>
        <v>287</v>
      </c>
    </row>
    <row r="231" spans="1:26" x14ac:dyDescent="0.2">
      <c r="A231" s="9" t="s">
        <v>457</v>
      </c>
      <c r="B231" s="10" t="s">
        <v>458</v>
      </c>
      <c r="C231" s="11">
        <v>60767</v>
      </c>
      <c r="D231" s="12" t="s">
        <v>5</v>
      </c>
      <c r="E231" s="19">
        <v>13982.4</v>
      </c>
      <c r="F231" s="20">
        <v>9.6999999999999989E-2</v>
      </c>
      <c r="G231" s="21">
        <v>605.20000000000005</v>
      </c>
      <c r="H231" s="22">
        <v>-0.50600000000000001</v>
      </c>
      <c r="I231" s="22"/>
      <c r="J231" s="17">
        <f>IF(ISNUMBER(E231/(1+F231)),E231/(1+F231),"")</f>
        <v>12746.034639927073</v>
      </c>
      <c r="K231" s="17">
        <f t="shared" si="20"/>
        <v>11520.933425352174</v>
      </c>
      <c r="L231" s="18">
        <f>IF(ISNUMBER(G231/(1+H231)),G231/(1+H231),"")</f>
        <v>1225.1012145748989</v>
      </c>
      <c r="M231" s="17"/>
      <c r="N231" s="17">
        <f>E231-G231</f>
        <v>13377.199999999999</v>
      </c>
      <c r="O231" s="16" t="str">
        <f>B231</f>
        <v>Stanley Black &amp; Decker</v>
      </c>
      <c r="P231" s="17">
        <f>E231*(1+RevGrowth)</f>
        <v>14709.4848</v>
      </c>
      <c r="Q231" s="17">
        <f>N231-(AverageSalary*C231*HeadcountReduction)/1000000</f>
        <v>13103.7485</v>
      </c>
      <c r="R231" s="17">
        <f t="shared" si="21"/>
        <v>1605.7363000000005</v>
      </c>
      <c r="S231" s="37">
        <f>(P231-E231)/E231</f>
        <v>5.2000000000000039E-2</v>
      </c>
      <c r="T231" s="36">
        <f>(R231-G231)/G231</f>
        <v>1.6532324851288835</v>
      </c>
      <c r="U231" s="31">
        <f t="shared" si="18"/>
        <v>223</v>
      </c>
      <c r="V231" s="38">
        <f t="shared" si="19"/>
        <v>202</v>
      </c>
      <c r="W231" s="39"/>
      <c r="X231" s="39"/>
      <c r="Y231" s="39">
        <f t="shared" si="22"/>
        <v>228</v>
      </c>
      <c r="Z231" s="39">
        <f t="shared" si="23"/>
        <v>277</v>
      </c>
    </row>
    <row r="232" spans="1:26" x14ac:dyDescent="0.2">
      <c r="A232" s="9" t="s">
        <v>459</v>
      </c>
      <c r="B232" s="10" t="s">
        <v>460</v>
      </c>
      <c r="C232" s="11">
        <v>35000</v>
      </c>
      <c r="D232" s="12">
        <v>-21</v>
      </c>
      <c r="E232" s="19">
        <v>13972</v>
      </c>
      <c r="F232" s="20">
        <v>-1.6E-2</v>
      </c>
      <c r="G232" s="21">
        <v>1222</v>
      </c>
      <c r="H232" s="22">
        <v>2.98</v>
      </c>
      <c r="I232" s="22"/>
      <c r="J232" s="17">
        <f>IF(ISNUMBER(E232/(1+F232)),E232/(1+F232),"")</f>
        <v>14199.186991869919</v>
      </c>
      <c r="K232" s="17">
        <f t="shared" si="20"/>
        <v>13892.151815990523</v>
      </c>
      <c r="L232" s="18">
        <f>IF(ISNUMBER(G232/(1+H232)),G232/(1+H232),"")</f>
        <v>307.035175879397</v>
      </c>
      <c r="M232" s="17"/>
      <c r="N232" s="17">
        <f>E232-G232</f>
        <v>12750</v>
      </c>
      <c r="O232" s="16" t="str">
        <f>B232</f>
        <v>Textron</v>
      </c>
      <c r="P232" s="17">
        <f>E232*(1+RevGrowth)</f>
        <v>14698.544</v>
      </c>
      <c r="Q232" s="17">
        <f>N232-(AverageSalary*C232*HeadcountReduction)/1000000</f>
        <v>12592.5</v>
      </c>
      <c r="R232" s="17">
        <f t="shared" si="21"/>
        <v>2106.0439999999999</v>
      </c>
      <c r="S232" s="37">
        <f>(P232-E232)/E232</f>
        <v>5.1999999999999991E-2</v>
      </c>
      <c r="T232" s="36">
        <f>(R232-G232)/G232</f>
        <v>0.72344026186579369</v>
      </c>
      <c r="U232" s="31">
        <f t="shared" si="18"/>
        <v>202</v>
      </c>
      <c r="V232" s="38">
        <f t="shared" si="19"/>
        <v>369</v>
      </c>
      <c r="W232" s="39"/>
      <c r="X232" s="39"/>
      <c r="Y232" s="39">
        <f t="shared" si="22"/>
        <v>229</v>
      </c>
      <c r="Z232" s="39">
        <f t="shared" si="23"/>
        <v>222</v>
      </c>
    </row>
    <row r="233" spans="1:26" x14ac:dyDescent="0.2">
      <c r="A233" s="9" t="s">
        <v>461</v>
      </c>
      <c r="B233" s="10" t="s">
        <v>462</v>
      </c>
      <c r="C233" s="11">
        <v>51500</v>
      </c>
      <c r="D233" s="12">
        <v>-3</v>
      </c>
      <c r="E233" s="19">
        <v>13729</v>
      </c>
      <c r="F233" s="20">
        <v>6.6000000000000003E-2</v>
      </c>
      <c r="G233" s="21">
        <v>2413</v>
      </c>
      <c r="H233" s="22">
        <v>-0.14000000000000001</v>
      </c>
      <c r="I233" s="22"/>
      <c r="J233" s="17">
        <f>IF(ISNUMBER(E233/(1+F233)),E233/(1+F233),"")</f>
        <v>12878.986866791744</v>
      </c>
      <c r="K233" s="17">
        <f t="shared" si="20"/>
        <v>10073.172913303371</v>
      </c>
      <c r="L233" s="18">
        <f>IF(ISNUMBER(G233/(1+H233)),G233/(1+H233),"")</f>
        <v>2805.8139534883721</v>
      </c>
      <c r="M233" s="17"/>
      <c r="N233" s="17">
        <f>E233-G233</f>
        <v>11316</v>
      </c>
      <c r="O233" s="16" t="str">
        <f>B233</f>
        <v>Las Vegas Sands</v>
      </c>
      <c r="P233" s="17">
        <f>E233*(1+RevGrowth)</f>
        <v>14442.908000000001</v>
      </c>
      <c r="Q233" s="17">
        <f>N233-(AverageSalary*C233*HeadcountReduction)/1000000</f>
        <v>11084.25</v>
      </c>
      <c r="R233" s="17">
        <f t="shared" si="21"/>
        <v>3358.6580000000013</v>
      </c>
      <c r="S233" s="37">
        <f>(P233-E233)/E233</f>
        <v>5.2000000000000095E-2</v>
      </c>
      <c r="T233" s="36">
        <f>(R233-G233)/G233</f>
        <v>0.39190136759220939</v>
      </c>
      <c r="U233" s="31">
        <f t="shared" si="18"/>
        <v>221</v>
      </c>
      <c r="V233" s="38">
        <f t="shared" si="19"/>
        <v>81</v>
      </c>
      <c r="W233" s="39"/>
      <c r="X233" s="39"/>
      <c r="Y233" s="39">
        <f t="shared" si="22"/>
        <v>230</v>
      </c>
      <c r="Z233" s="39">
        <f t="shared" si="23"/>
        <v>153</v>
      </c>
    </row>
    <row r="234" spans="1:26" x14ac:dyDescent="0.2">
      <c r="A234" s="9" t="s">
        <v>463</v>
      </c>
      <c r="B234" s="10" t="s">
        <v>464</v>
      </c>
      <c r="C234" s="11">
        <v>46000</v>
      </c>
      <c r="D234" s="12">
        <v>27</v>
      </c>
      <c r="E234" s="19">
        <v>13683</v>
      </c>
      <c r="F234" s="20">
        <v>0.157</v>
      </c>
      <c r="G234" s="21">
        <v>1108</v>
      </c>
      <c r="H234" s="22">
        <v>-0.113</v>
      </c>
      <c r="I234" s="22"/>
      <c r="J234" s="17">
        <f>IF(ISNUMBER(E234/(1+F234)),E234/(1+F234),"")</f>
        <v>11826.274848746758</v>
      </c>
      <c r="K234" s="17">
        <f t="shared" si="20"/>
        <v>10577.12039553368</v>
      </c>
      <c r="L234" s="18">
        <f>IF(ISNUMBER(G234/(1+H234)),G234/(1+H234),"")</f>
        <v>1249.1544532130779</v>
      </c>
      <c r="M234" s="17"/>
      <c r="N234" s="17">
        <f>E234-G234</f>
        <v>12575</v>
      </c>
      <c r="O234" s="16" t="str">
        <f>B234</f>
        <v>Estee Lauder</v>
      </c>
      <c r="P234" s="17">
        <f>E234*(1+RevGrowth)</f>
        <v>14394.516000000001</v>
      </c>
      <c r="Q234" s="17">
        <f>N234-(AverageSalary*C234*HeadcountReduction)/1000000</f>
        <v>12368</v>
      </c>
      <c r="R234" s="17">
        <f t="shared" si="21"/>
        <v>2026.5160000000014</v>
      </c>
      <c r="S234" s="37">
        <f>(P234-E234)/E234</f>
        <v>5.2000000000000109E-2</v>
      </c>
      <c r="T234" s="36">
        <f>(R234-G234)/G234</f>
        <v>0.82898555956678832</v>
      </c>
      <c r="U234" s="31">
        <f t="shared" si="18"/>
        <v>253</v>
      </c>
      <c r="V234" s="38">
        <f t="shared" si="19"/>
        <v>198</v>
      </c>
      <c r="W234" s="39"/>
      <c r="X234" s="39"/>
      <c r="Y234" s="39">
        <f t="shared" si="22"/>
        <v>231</v>
      </c>
      <c r="Z234" s="39">
        <f t="shared" si="23"/>
        <v>229</v>
      </c>
    </row>
    <row r="235" spans="1:26" x14ac:dyDescent="0.2">
      <c r="A235" s="9" t="s">
        <v>465</v>
      </c>
      <c r="B235" s="10" t="s">
        <v>466</v>
      </c>
      <c r="C235" s="11">
        <v>16000</v>
      </c>
      <c r="D235" s="12">
        <v>-29</v>
      </c>
      <c r="E235" s="19">
        <v>13621.3</v>
      </c>
      <c r="F235" s="20">
        <v>-5.4000000000000006E-2</v>
      </c>
      <c r="G235" s="21">
        <v>1575.1</v>
      </c>
      <c r="H235" s="22">
        <v>-0.249</v>
      </c>
      <c r="I235" s="22"/>
      <c r="J235" s="17">
        <f>IF(ISNUMBER(E235/(1+F235)),E235/(1+F235),"")</f>
        <v>14398.837209302326</v>
      </c>
      <c r="K235" s="17">
        <f t="shared" si="20"/>
        <v>12301.500325147867</v>
      </c>
      <c r="L235" s="18">
        <f>IF(ISNUMBER(G235/(1+H235)),G235/(1+H235),"")</f>
        <v>2097.3368841544607</v>
      </c>
      <c r="M235" s="17"/>
      <c r="N235" s="17">
        <f>E235-G235</f>
        <v>12046.199999999999</v>
      </c>
      <c r="O235" s="16" t="str">
        <f>B235</f>
        <v>DISH Network</v>
      </c>
      <c r="P235" s="17">
        <f>E235*(1+RevGrowth)</f>
        <v>14329.607599999999</v>
      </c>
      <c r="Q235" s="17">
        <f>N235-(AverageSalary*C235*HeadcountReduction)/1000000</f>
        <v>11974.199999999999</v>
      </c>
      <c r="R235" s="17">
        <f t="shared" si="21"/>
        <v>2355.4076000000005</v>
      </c>
      <c r="S235" s="37">
        <f>(P235-E235)/E235</f>
        <v>5.2000000000000011E-2</v>
      </c>
      <c r="T235" s="36">
        <f>(R235-G235)/G235</f>
        <v>0.49540194273379506</v>
      </c>
      <c r="U235" s="31">
        <f t="shared" si="18"/>
        <v>197</v>
      </c>
      <c r="V235" s="38">
        <f t="shared" si="19"/>
        <v>117</v>
      </c>
      <c r="W235" s="39"/>
      <c r="X235" s="39"/>
      <c r="Y235" s="39">
        <f t="shared" si="22"/>
        <v>232</v>
      </c>
      <c r="Z235" s="39">
        <f t="shared" si="23"/>
        <v>200</v>
      </c>
    </row>
    <row r="236" spans="1:26" x14ac:dyDescent="0.2">
      <c r="A236" s="9" t="s">
        <v>467</v>
      </c>
      <c r="B236" s="10" t="s">
        <v>468</v>
      </c>
      <c r="C236" s="11">
        <v>36000</v>
      </c>
      <c r="D236" s="12">
        <v>7</v>
      </c>
      <c r="E236" s="19">
        <v>13601</v>
      </c>
      <c r="F236" s="20">
        <v>9.3000000000000013E-2</v>
      </c>
      <c r="G236" s="21">
        <v>3553</v>
      </c>
      <c r="H236" s="22">
        <v>2.4830000000000001</v>
      </c>
      <c r="I236" s="22"/>
      <c r="J236" s="17">
        <f>IF(ISNUMBER(E236/(1+F236)),E236/(1+F236),"")</f>
        <v>12443.732845379689</v>
      </c>
      <c r="K236" s="17">
        <f t="shared" si="20"/>
        <v>11423.635228382847</v>
      </c>
      <c r="L236" s="18">
        <f>IF(ISNUMBER(G236/(1+H236)),G236/(1+H236),"")</f>
        <v>1020.0976169968418</v>
      </c>
      <c r="M236" s="17"/>
      <c r="N236" s="17">
        <f>E236-G236</f>
        <v>10048</v>
      </c>
      <c r="O236" s="16" t="str">
        <f>B236</f>
        <v>Stryker</v>
      </c>
      <c r="P236" s="17">
        <f>E236*(1+RevGrowth)</f>
        <v>14308.252</v>
      </c>
      <c r="Q236" s="17">
        <f>N236-(AverageSalary*C236*HeadcountReduction)/1000000</f>
        <v>9886</v>
      </c>
      <c r="R236" s="17">
        <f t="shared" si="21"/>
        <v>4422.2520000000004</v>
      </c>
      <c r="S236" s="37">
        <f>(P236-E236)/E236</f>
        <v>5.2000000000000032E-2</v>
      </c>
      <c r="T236" s="36">
        <f>(R236-G236)/G236</f>
        <v>0.24465296932170008</v>
      </c>
      <c r="U236" s="31">
        <f t="shared" si="18"/>
        <v>235</v>
      </c>
      <c r="V236" s="38">
        <f t="shared" si="19"/>
        <v>220</v>
      </c>
      <c r="W236" s="39"/>
      <c r="X236" s="39"/>
      <c r="Y236" s="39">
        <f t="shared" si="22"/>
        <v>233</v>
      </c>
      <c r="Z236" s="39">
        <f t="shared" si="23"/>
        <v>111</v>
      </c>
    </row>
    <row r="237" spans="1:26" x14ac:dyDescent="0.2">
      <c r="A237" s="9" t="s">
        <v>469</v>
      </c>
      <c r="B237" s="10" t="s">
        <v>470</v>
      </c>
      <c r="C237" s="11">
        <v>34000</v>
      </c>
      <c r="D237" s="12">
        <v>-8</v>
      </c>
      <c r="E237" s="19">
        <v>13547</v>
      </c>
      <c r="F237" s="20">
        <v>4.8000000000000001E-2</v>
      </c>
      <c r="G237" s="21">
        <v>1336</v>
      </c>
      <c r="H237" s="22">
        <v>5.2999999999999999E-2</v>
      </c>
      <c r="I237" s="22"/>
      <c r="J237" s="17">
        <f>IF(ISNUMBER(E237/(1+F237)),E237/(1+F237),"")</f>
        <v>12926.526717557252</v>
      </c>
      <c r="K237" s="17">
        <f t="shared" si="20"/>
        <v>11657.77078213465</v>
      </c>
      <c r="L237" s="18">
        <f>IF(ISNUMBER(G237/(1+H237)),G237/(1+H237),"")</f>
        <v>1268.7559354226021</v>
      </c>
      <c r="M237" s="17"/>
      <c r="N237" s="17">
        <f>E237-G237</f>
        <v>12211</v>
      </c>
      <c r="O237" s="16" t="str">
        <f>B237</f>
        <v>Kellogg</v>
      </c>
      <c r="P237" s="17">
        <f>E237*(1+RevGrowth)</f>
        <v>14251.444000000001</v>
      </c>
      <c r="Q237" s="17">
        <f>N237-(AverageSalary*C237*HeadcountReduction)/1000000</f>
        <v>12058</v>
      </c>
      <c r="R237" s="17">
        <f t="shared" si="21"/>
        <v>2193.4440000000013</v>
      </c>
      <c r="S237" s="37">
        <f>(P237-E237)/E237</f>
        <v>5.2000000000000095E-2</v>
      </c>
      <c r="T237" s="36">
        <f>(R237-G237)/G237</f>
        <v>0.64179940119760581</v>
      </c>
      <c r="U237" s="31">
        <f t="shared" si="18"/>
        <v>220</v>
      </c>
      <c r="V237" s="38">
        <f t="shared" si="19"/>
        <v>194</v>
      </c>
      <c r="W237" s="39"/>
      <c r="X237" s="39"/>
      <c r="Y237" s="39">
        <f t="shared" si="22"/>
        <v>234</v>
      </c>
      <c r="Z237" s="39">
        <f t="shared" si="23"/>
        <v>217</v>
      </c>
    </row>
    <row r="238" spans="1:26" x14ac:dyDescent="0.2">
      <c r="A238" s="9" t="s">
        <v>471</v>
      </c>
      <c r="B238" s="10" t="s">
        <v>472</v>
      </c>
      <c r="C238" s="11">
        <v>7800</v>
      </c>
      <c r="D238" s="12">
        <v>10</v>
      </c>
      <c r="E238" s="19">
        <v>13452.9</v>
      </c>
      <c r="F238" s="20">
        <v>9.6000000000000002E-2</v>
      </c>
      <c r="G238" s="21">
        <v>4430.7</v>
      </c>
      <c r="H238" s="22">
        <v>0.745</v>
      </c>
      <c r="I238" s="22"/>
      <c r="J238" s="17">
        <f>IF(ISNUMBER(E238/(1+F238)),E238/(1+F238),"")</f>
        <v>12274.543795620437</v>
      </c>
      <c r="K238" s="17">
        <f t="shared" si="20"/>
        <v>9735.4607010645632</v>
      </c>
      <c r="L238" s="18">
        <f>IF(ISNUMBER(G238/(1+H238)),G238/(1+H238),"")</f>
        <v>2539.0830945558737</v>
      </c>
      <c r="M238" s="17"/>
      <c r="N238" s="17">
        <f>E238-G238</f>
        <v>9022.2000000000007</v>
      </c>
      <c r="O238" s="16" t="str">
        <f>B238</f>
        <v>Biogen</v>
      </c>
      <c r="P238" s="17">
        <f>E238*(1+RevGrowth)</f>
        <v>14152.450800000001</v>
      </c>
      <c r="Q238" s="17">
        <f>N238-(AverageSalary*C238*HeadcountReduction)/1000000</f>
        <v>8987.1</v>
      </c>
      <c r="R238" s="17">
        <f t="shared" si="21"/>
        <v>5165.3508000000002</v>
      </c>
      <c r="S238" s="37">
        <f>(P238-E238)/E238</f>
        <v>5.2000000000000067E-2</v>
      </c>
      <c r="T238" s="36">
        <f>(R238-G238)/G238</f>
        <v>0.16580919493533761</v>
      </c>
      <c r="U238" s="31">
        <f t="shared" si="18"/>
        <v>240</v>
      </c>
      <c r="V238" s="38">
        <f t="shared" si="19"/>
        <v>88</v>
      </c>
      <c r="W238" s="39"/>
      <c r="X238" s="39"/>
      <c r="Y238" s="39">
        <f t="shared" si="22"/>
        <v>235</v>
      </c>
      <c r="Z238" s="39">
        <f t="shared" si="23"/>
        <v>93</v>
      </c>
    </row>
    <row r="239" spans="1:26" x14ac:dyDescent="0.2">
      <c r="A239" s="9" t="s">
        <v>473</v>
      </c>
      <c r="B239" s="10" t="s">
        <v>474</v>
      </c>
      <c r="C239" s="11">
        <v>14000</v>
      </c>
      <c r="D239" s="12">
        <v>26</v>
      </c>
      <c r="E239" s="19">
        <v>13403</v>
      </c>
      <c r="F239" s="20">
        <v>0.15</v>
      </c>
      <c r="G239" s="21">
        <v>227</v>
      </c>
      <c r="H239" s="22">
        <v>4.5999999999999999E-2</v>
      </c>
      <c r="I239" s="22"/>
      <c r="J239" s="17">
        <f>IF(ISNUMBER(E239/(1+F239)),E239/(1+F239),"")</f>
        <v>11654.782608695654</v>
      </c>
      <c r="K239" s="17">
        <f t="shared" si="20"/>
        <v>11437.765400282651</v>
      </c>
      <c r="L239" s="18">
        <f>IF(ISNUMBER(G239/(1+H239)),G239/(1+H239),"")</f>
        <v>217.0172084130019</v>
      </c>
      <c r="M239" s="17"/>
      <c r="N239" s="17">
        <f>E239-G239</f>
        <v>13176</v>
      </c>
      <c r="O239" s="16" t="str">
        <f>B239</f>
        <v>Alcoa</v>
      </c>
      <c r="P239" s="17">
        <f>E239*(1+RevGrowth)</f>
        <v>14099.956</v>
      </c>
      <c r="Q239" s="17">
        <f>N239-(AverageSalary*C239*HeadcountReduction)/1000000</f>
        <v>13113</v>
      </c>
      <c r="R239" s="17">
        <f t="shared" si="21"/>
        <v>986.95600000000013</v>
      </c>
      <c r="S239" s="37">
        <f>(P239-E239)/E239</f>
        <v>5.2000000000000011E-2</v>
      </c>
      <c r="T239" s="36">
        <f>(R239-G239)/G239</f>
        <v>3.3478237885462563</v>
      </c>
      <c r="U239" s="31">
        <f t="shared" si="18"/>
        <v>257</v>
      </c>
      <c r="V239" s="38">
        <f t="shared" si="19"/>
        <v>394</v>
      </c>
      <c r="W239" s="39"/>
      <c r="X239" s="39"/>
      <c r="Y239" s="39">
        <f t="shared" si="22"/>
        <v>236</v>
      </c>
      <c r="Z239" s="39">
        <f t="shared" si="23"/>
        <v>379</v>
      </c>
    </row>
    <row r="240" spans="1:26" x14ac:dyDescent="0.2">
      <c r="A240" s="9" t="s">
        <v>475</v>
      </c>
      <c r="B240" s="10" t="s">
        <v>476</v>
      </c>
      <c r="C240" s="11">
        <v>4700</v>
      </c>
      <c r="D240" s="12">
        <v>20</v>
      </c>
      <c r="E240" s="19">
        <v>13382</v>
      </c>
      <c r="F240" s="20">
        <v>0.124</v>
      </c>
      <c r="G240" s="21">
        <v>615</v>
      </c>
      <c r="H240" s="22" t="s">
        <v>5</v>
      </c>
      <c r="I240" s="22"/>
      <c r="J240" s="17">
        <f>IF(ISNUMBER(E240/(1+F240)),E240/(1+F240),"")</f>
        <v>11905.693950177934</v>
      </c>
      <c r="K240" s="17" t="str">
        <f t="shared" si="20"/>
        <v/>
      </c>
      <c r="L240" s="18" t="str">
        <f>IF(ISNUMBER(G240/(1+H240)),G240/(1+H240),"")</f>
        <v/>
      </c>
      <c r="M240" s="17"/>
      <c r="N240" s="17">
        <f>E240-G240</f>
        <v>12767</v>
      </c>
      <c r="O240" s="16" t="str">
        <f>B240</f>
        <v>Anadarko Petroleum</v>
      </c>
      <c r="P240" s="17">
        <f>E240*(1+RevGrowth)</f>
        <v>14077.864000000001</v>
      </c>
      <c r="Q240" s="17">
        <f>N240-(AverageSalary*C240*HeadcountReduction)/1000000</f>
        <v>12745.85</v>
      </c>
      <c r="R240" s="17">
        <f t="shared" si="21"/>
        <v>1332.014000000001</v>
      </c>
      <c r="S240" s="37">
        <f>(P240-E240)/E240</f>
        <v>5.2000000000000102E-2</v>
      </c>
      <c r="T240" s="36">
        <f>(R240-G240)/G240</f>
        <v>1.1658764227642293</v>
      </c>
      <c r="U240" s="31">
        <f t="shared" si="18"/>
        <v>252</v>
      </c>
      <c r="V240" s="38" t="e">
        <f t="shared" si="19"/>
        <v>#VALUE!</v>
      </c>
      <c r="W240" s="39"/>
      <c r="X240" s="39"/>
      <c r="Y240" s="39">
        <f t="shared" si="22"/>
        <v>237</v>
      </c>
      <c r="Z240" s="39">
        <f t="shared" si="23"/>
        <v>322</v>
      </c>
    </row>
    <row r="241" spans="1:26" x14ac:dyDescent="0.2">
      <c r="A241" s="9" t="s">
        <v>477</v>
      </c>
      <c r="B241" s="10" t="s">
        <v>478</v>
      </c>
      <c r="C241" s="11">
        <v>16100</v>
      </c>
      <c r="D241" s="12">
        <v>-5</v>
      </c>
      <c r="E241" s="19">
        <v>13366</v>
      </c>
      <c r="F241" s="20">
        <v>6.2E-2</v>
      </c>
      <c r="G241" s="21">
        <v>2447</v>
      </c>
      <c r="H241" s="22">
        <v>-0.184</v>
      </c>
      <c r="I241" s="22"/>
      <c r="J241" s="17">
        <f>IF(ISNUMBER(E241/(1+F241)),E241/(1+F241),"")</f>
        <v>12585.68738229755</v>
      </c>
      <c r="K241" s="17">
        <f t="shared" si="20"/>
        <v>9586.912872493629</v>
      </c>
      <c r="L241" s="18">
        <f>IF(ISNUMBER(G241/(1+H241)),G241/(1+H241),"")</f>
        <v>2998.7745098039213</v>
      </c>
      <c r="M241" s="17"/>
      <c r="N241" s="17">
        <f>E241-G241</f>
        <v>10919</v>
      </c>
      <c r="O241" s="16" t="str">
        <f>B241</f>
        <v>Dominion Energy</v>
      </c>
      <c r="P241" s="17">
        <f>E241*(1+RevGrowth)</f>
        <v>14061.032000000001</v>
      </c>
      <c r="Q241" s="17">
        <f>N241-(AverageSalary*C241*HeadcountReduction)/1000000</f>
        <v>10846.55</v>
      </c>
      <c r="R241" s="17">
        <f t="shared" si="21"/>
        <v>3214.4820000000018</v>
      </c>
      <c r="S241" s="37">
        <f>(P241-E241)/E241</f>
        <v>5.2000000000000081E-2</v>
      </c>
      <c r="T241" s="36">
        <f>(R241-G241)/G241</f>
        <v>0.31364201062525615</v>
      </c>
      <c r="U241" s="31">
        <f t="shared" si="18"/>
        <v>228</v>
      </c>
      <c r="V241" s="38">
        <f t="shared" si="19"/>
        <v>73</v>
      </c>
      <c r="W241" s="39"/>
      <c r="X241" s="39"/>
      <c r="Y241" s="39">
        <f t="shared" si="22"/>
        <v>238</v>
      </c>
      <c r="Z241" s="39">
        <f t="shared" si="23"/>
        <v>154</v>
      </c>
    </row>
    <row r="242" spans="1:26" x14ac:dyDescent="0.2">
      <c r="A242" s="9" t="s">
        <v>479</v>
      </c>
      <c r="B242" s="10" t="s">
        <v>480</v>
      </c>
      <c r="C242" s="11">
        <v>57000</v>
      </c>
      <c r="D242" s="12">
        <v>4</v>
      </c>
      <c r="E242" s="19">
        <v>13325.8</v>
      </c>
      <c r="F242" s="20">
        <v>7.5999999999999998E-2</v>
      </c>
      <c r="G242" s="21">
        <v>1620.8</v>
      </c>
      <c r="H242" s="22">
        <v>-6.5000000000000002E-2</v>
      </c>
      <c r="I242" s="22"/>
      <c r="J242" s="17">
        <f>IF(ISNUMBER(E242/(1+F242)),E242/(1+F242),"")</f>
        <v>12384.572490706318</v>
      </c>
      <c r="K242" s="17">
        <f t="shared" si="20"/>
        <v>10651.09655487744</v>
      </c>
      <c r="L242" s="18">
        <f>IF(ISNUMBER(G242/(1+H242)),G242/(1+H242),"")</f>
        <v>1733.4759358288768</v>
      </c>
      <c r="M242" s="17"/>
      <c r="N242" s="17">
        <f>E242-G242</f>
        <v>11705</v>
      </c>
      <c r="O242" s="16" t="str">
        <f>B242</f>
        <v>ADP</v>
      </c>
      <c r="P242" s="17">
        <f>E242*(1+RevGrowth)</f>
        <v>14018.741599999999</v>
      </c>
      <c r="Q242" s="17">
        <f>N242-(AverageSalary*C242*HeadcountReduction)/1000000</f>
        <v>11448.5</v>
      </c>
      <c r="R242" s="17">
        <f t="shared" si="21"/>
        <v>2570.2415999999994</v>
      </c>
      <c r="S242" s="37">
        <f>(P242-E242)/E242</f>
        <v>5.2000000000000011E-2</v>
      </c>
      <c r="T242" s="36">
        <f>(R242-G242)/G242</f>
        <v>0.58578578479763044</v>
      </c>
      <c r="U242" s="31">
        <f t="shared" si="18"/>
        <v>238</v>
      </c>
      <c r="V242" s="38">
        <f t="shared" si="19"/>
        <v>142</v>
      </c>
      <c r="W242" s="39"/>
      <c r="X242" s="39"/>
      <c r="Y242" s="39">
        <f t="shared" si="22"/>
        <v>239</v>
      </c>
      <c r="Z242" s="39">
        <f t="shared" si="23"/>
        <v>185</v>
      </c>
    </row>
    <row r="243" spans="1:26" x14ac:dyDescent="0.2">
      <c r="A243" s="9" t="s">
        <v>481</v>
      </c>
      <c r="B243" s="10" t="s">
        <v>482</v>
      </c>
      <c r="C243" s="11">
        <v>35000</v>
      </c>
      <c r="D243" s="12">
        <v>45</v>
      </c>
      <c r="E243" s="19">
        <v>13282</v>
      </c>
      <c r="F243" s="20">
        <v>0.26700000000000002</v>
      </c>
      <c r="G243" s="21">
        <v>1110</v>
      </c>
      <c r="H243" s="22">
        <v>7.7069999999999999</v>
      </c>
      <c r="I243" s="22"/>
      <c r="J243" s="17">
        <f>IF(ISNUMBER(E243/(1+F243)),E243/(1+F243),"")</f>
        <v>10483.030781373323</v>
      </c>
      <c r="K243" s="17">
        <f t="shared" si="20"/>
        <v>10355.547147515508</v>
      </c>
      <c r="L243" s="18">
        <f>IF(ISNUMBER(G243/(1+H243)),G243/(1+H243),"")</f>
        <v>127.48363385781553</v>
      </c>
      <c r="M243" s="17"/>
      <c r="N243" s="17">
        <f>E243-G243</f>
        <v>12172</v>
      </c>
      <c r="O243" s="16" t="str">
        <f>B243</f>
        <v>salesforce.com</v>
      </c>
      <c r="P243" s="17">
        <f>E243*(1+RevGrowth)</f>
        <v>13972.664000000001</v>
      </c>
      <c r="Q243" s="17">
        <f>N243-(AverageSalary*C243*HeadcountReduction)/1000000</f>
        <v>12014.5</v>
      </c>
      <c r="R243" s="17">
        <f t="shared" si="21"/>
        <v>1958.1640000000007</v>
      </c>
      <c r="S243" s="37">
        <f>(P243-E243)/E243</f>
        <v>5.2000000000000053E-2</v>
      </c>
      <c r="T243" s="36">
        <f>(R243-G243)/G243</f>
        <v>0.76411171171171233</v>
      </c>
      <c r="U243" s="31">
        <f t="shared" si="18"/>
        <v>278</v>
      </c>
      <c r="V243" s="38">
        <f t="shared" si="19"/>
        <v>414</v>
      </c>
      <c r="W243" s="39"/>
      <c r="X243" s="39"/>
      <c r="Y243" s="39">
        <f t="shared" si="22"/>
        <v>240</v>
      </c>
      <c r="Z243" s="39">
        <f t="shared" si="23"/>
        <v>238</v>
      </c>
    </row>
    <row r="244" spans="1:26" x14ac:dyDescent="0.2">
      <c r="A244" s="9" t="s">
        <v>483</v>
      </c>
      <c r="B244" s="10" t="s">
        <v>484</v>
      </c>
      <c r="C244" s="11">
        <v>57200</v>
      </c>
      <c r="D244" s="12">
        <v>-10</v>
      </c>
      <c r="E244" s="19">
        <v>13236.9</v>
      </c>
      <c r="F244" s="20">
        <v>4.8000000000000001E-2</v>
      </c>
      <c r="G244" s="21">
        <v>643.9</v>
      </c>
      <c r="H244" s="22">
        <v>-0.34499999999999997</v>
      </c>
      <c r="I244" s="22"/>
      <c r="J244" s="17">
        <f>IF(ISNUMBER(E244/(1+F244)),E244/(1+F244),"")</f>
        <v>12630.629770992366</v>
      </c>
      <c r="K244" s="17">
        <f t="shared" si="20"/>
        <v>11647.576335877862</v>
      </c>
      <c r="L244" s="18">
        <f>IF(ISNUMBER(G244/(1+H244)),G244/(1+H244),"")</f>
        <v>983.05343511450371</v>
      </c>
      <c r="M244" s="17"/>
      <c r="N244" s="17">
        <f>E244-G244</f>
        <v>12593</v>
      </c>
      <c r="O244" s="16" t="str">
        <f>B244</f>
        <v>L Brands</v>
      </c>
      <c r="P244" s="17">
        <f>E244*(1+RevGrowth)</f>
        <v>13925.218800000001</v>
      </c>
      <c r="Q244" s="17">
        <f>N244-(AverageSalary*C244*HeadcountReduction)/1000000</f>
        <v>12335.6</v>
      </c>
      <c r="R244" s="17">
        <f t="shared" si="21"/>
        <v>1589.6188000000002</v>
      </c>
      <c r="S244" s="37">
        <f>(P244-E244)/E244</f>
        <v>5.2000000000000074E-2</v>
      </c>
      <c r="T244" s="36">
        <f>(R244-G244)/G244</f>
        <v>1.4687355179375683</v>
      </c>
      <c r="U244" s="31">
        <f t="shared" si="18"/>
        <v>226</v>
      </c>
      <c r="V244" s="38">
        <f t="shared" si="19"/>
        <v>228</v>
      </c>
      <c r="W244" s="39"/>
      <c r="X244" s="39"/>
      <c r="Y244" s="39">
        <f t="shared" si="22"/>
        <v>241</v>
      </c>
      <c r="Z244" s="39">
        <f t="shared" si="23"/>
        <v>282</v>
      </c>
    </row>
    <row r="245" spans="1:26" x14ac:dyDescent="0.2">
      <c r="A245" s="9" t="s">
        <v>485</v>
      </c>
      <c r="B245" s="10" t="s">
        <v>486</v>
      </c>
      <c r="C245" s="11">
        <v>22600</v>
      </c>
      <c r="D245" s="12">
        <v>-4</v>
      </c>
      <c r="E245" s="19">
        <v>13202</v>
      </c>
      <c r="F245" s="20">
        <v>5.9000000000000004E-2</v>
      </c>
      <c r="G245" s="21">
        <v>535.9</v>
      </c>
      <c r="H245" s="22">
        <v>0.31900000000000001</v>
      </c>
      <c r="I245" s="22"/>
      <c r="J245" s="17">
        <f>IF(ISNUMBER(E245/(1+F245)),E245/(1+F245),"")</f>
        <v>12466.477809254015</v>
      </c>
      <c r="K245" s="17">
        <f t="shared" si="20"/>
        <v>12060.185163310118</v>
      </c>
      <c r="L245" s="18">
        <f>IF(ISNUMBER(G245/(1+H245)),G245/(1+H245),"")</f>
        <v>406.2926459438969</v>
      </c>
      <c r="M245" s="17"/>
      <c r="N245" s="17">
        <f>E245-G245</f>
        <v>12666.1</v>
      </c>
      <c r="O245" s="16" t="str">
        <f>B245</f>
        <v>Henry Schein</v>
      </c>
      <c r="P245" s="17">
        <f>E245*(1+RevGrowth)</f>
        <v>13888.504000000001</v>
      </c>
      <c r="Q245" s="17">
        <f>N245-(AverageSalary*C245*HeadcountReduction)/1000000</f>
        <v>12564.4</v>
      </c>
      <c r="R245" s="17">
        <f t="shared" si="21"/>
        <v>1324.1040000000012</v>
      </c>
      <c r="S245" s="37">
        <f>(P245-E245)/E245</f>
        <v>5.200000000000006E-2</v>
      </c>
      <c r="T245" s="36">
        <f>(R245-G245)/G245</f>
        <v>1.4708042545251003</v>
      </c>
      <c r="U245" s="31">
        <f t="shared" si="18"/>
        <v>233</v>
      </c>
      <c r="V245" s="38">
        <f t="shared" si="19"/>
        <v>336</v>
      </c>
      <c r="W245" s="39"/>
      <c r="X245" s="39"/>
      <c r="Y245" s="39">
        <f t="shared" si="22"/>
        <v>242</v>
      </c>
      <c r="Z245" s="39">
        <f t="shared" si="23"/>
        <v>325</v>
      </c>
    </row>
    <row r="246" spans="1:26" x14ac:dyDescent="0.2">
      <c r="A246" s="9" t="s">
        <v>487</v>
      </c>
      <c r="B246" s="10" t="s">
        <v>488</v>
      </c>
      <c r="C246" s="11">
        <v>37000</v>
      </c>
      <c r="D246" s="12">
        <v>-47</v>
      </c>
      <c r="E246" s="19">
        <v>13033.1</v>
      </c>
      <c r="F246" s="20">
        <v>-0.11599999999999999</v>
      </c>
      <c r="G246" s="21">
        <v>-6917.9</v>
      </c>
      <c r="H246" s="22">
        <v>-3.5169999999999999</v>
      </c>
      <c r="I246" s="22"/>
      <c r="J246" s="17">
        <f>IF(ISNUMBER(E246/(1+F246)),E246/(1+F246),"")</f>
        <v>14743.325791855204</v>
      </c>
      <c r="K246" s="17">
        <f t="shared" si="20"/>
        <v>11994.855390583849</v>
      </c>
      <c r="L246" s="18">
        <f>IF(ISNUMBER(G246/(1+H246)),G246/(1+H246),"")</f>
        <v>2748.4704012713546</v>
      </c>
      <c r="M246" s="17"/>
      <c r="N246" s="17">
        <f>E246-G246</f>
        <v>19951</v>
      </c>
      <c r="O246" s="16" t="str">
        <f>B246</f>
        <v>Newell Brands</v>
      </c>
      <c r="P246" s="17">
        <f>E246*(1+RevGrowth)</f>
        <v>13710.8212</v>
      </c>
      <c r="Q246" s="17">
        <f>N246-(AverageSalary*C246*HeadcountReduction)/1000000</f>
        <v>19784.5</v>
      </c>
      <c r="R246" s="17">
        <f t="shared" si="21"/>
        <v>-6073.6787999999997</v>
      </c>
      <c r="S246" s="37">
        <f>(P246-E246)/E246</f>
        <v>5.1999999999999998E-2</v>
      </c>
      <c r="T246" s="36">
        <f>(R246-G246)/G246</f>
        <v>-0.12203431677243094</v>
      </c>
      <c r="U246" s="31">
        <f t="shared" si="18"/>
        <v>192</v>
      </c>
      <c r="V246" s="38">
        <f t="shared" si="19"/>
        <v>83</v>
      </c>
      <c r="W246" s="39"/>
      <c r="X246" s="39"/>
      <c r="Y246" s="39">
        <f t="shared" si="22"/>
        <v>243</v>
      </c>
      <c r="Z246" s="39">
        <f t="shared" si="23"/>
        <v>498</v>
      </c>
    </row>
    <row r="247" spans="1:26" x14ac:dyDescent="0.2">
      <c r="A247" s="9" t="s">
        <v>489</v>
      </c>
      <c r="B247" s="10" t="s">
        <v>490</v>
      </c>
      <c r="C247" s="11">
        <v>9556</v>
      </c>
      <c r="D247" s="12">
        <v>-5</v>
      </c>
      <c r="E247" s="19">
        <v>13014.9</v>
      </c>
      <c r="F247" s="20">
        <v>4.4999999999999998E-2</v>
      </c>
      <c r="G247" s="21">
        <v>464.9</v>
      </c>
      <c r="H247" s="22">
        <v>2.1000000000000001E-2</v>
      </c>
      <c r="I247" s="22"/>
      <c r="J247" s="17">
        <f>IF(ISNUMBER(E247/(1+F247)),E247/(1+F247),"")</f>
        <v>12454.44976076555</v>
      </c>
      <c r="K247" s="17">
        <f t="shared" si="20"/>
        <v>11999.11185674988</v>
      </c>
      <c r="L247" s="18">
        <f>IF(ISNUMBER(G247/(1+H247)),G247/(1+H247),"")</f>
        <v>455.33790401567092</v>
      </c>
      <c r="M247" s="17"/>
      <c r="N247" s="17">
        <f>E247-G247</f>
        <v>12550</v>
      </c>
      <c r="O247" s="16" t="str">
        <f>B247</f>
        <v>Guardian Life Ins. Co. of America</v>
      </c>
      <c r="P247" s="17">
        <f>E247*(1+RevGrowth)</f>
        <v>13691.674800000001</v>
      </c>
      <c r="Q247" s="17">
        <f>N247-(AverageSalary*C247*HeadcountReduction)/1000000</f>
        <v>12506.998</v>
      </c>
      <c r="R247" s="17">
        <f t="shared" si="21"/>
        <v>1184.6768000000011</v>
      </c>
      <c r="S247" s="37">
        <f>(P247-E247)/E247</f>
        <v>5.2000000000000081E-2</v>
      </c>
      <c r="T247" s="36">
        <f>(R247-G247)/G247</f>
        <v>1.5482400516240076</v>
      </c>
      <c r="U247" s="31">
        <f t="shared" si="18"/>
        <v>234</v>
      </c>
      <c r="V247" s="38">
        <f t="shared" si="19"/>
        <v>323</v>
      </c>
      <c r="W247" s="39"/>
      <c r="X247" s="39"/>
      <c r="Y247" s="39">
        <f t="shared" si="22"/>
        <v>244</v>
      </c>
      <c r="Z247" s="39">
        <f t="shared" si="23"/>
        <v>336</v>
      </c>
    </row>
    <row r="248" spans="1:26" x14ac:dyDescent="0.2">
      <c r="A248" s="9" t="s">
        <v>491</v>
      </c>
      <c r="B248" s="10" t="s">
        <v>492</v>
      </c>
      <c r="C248" s="11">
        <v>26383</v>
      </c>
      <c r="D248" s="12" t="s">
        <v>5</v>
      </c>
      <c r="E248" s="19">
        <v>13007.3</v>
      </c>
      <c r="F248" s="20">
        <v>0.02</v>
      </c>
      <c r="G248" s="21">
        <v>127.3</v>
      </c>
      <c r="H248" s="22">
        <v>1.53</v>
      </c>
      <c r="I248" s="22"/>
      <c r="J248" s="17">
        <f>IF(ISNUMBER(E248/(1+F248)),E248/(1+F248),"")</f>
        <v>12752.254901960783</v>
      </c>
      <c r="K248" s="17">
        <f t="shared" si="20"/>
        <v>12701.938696427187</v>
      </c>
      <c r="L248" s="18">
        <f>IF(ISNUMBER(G248/(1+H248)),G248/(1+H248),"")</f>
        <v>50.316205533596829</v>
      </c>
      <c r="M248" s="17"/>
      <c r="N248" s="17">
        <f>E248-G248</f>
        <v>12880</v>
      </c>
      <c r="O248" s="16" t="str">
        <f>B248</f>
        <v>BJ's Wholesale Club</v>
      </c>
      <c r="P248" s="17">
        <f>E248*(1+RevGrowth)</f>
        <v>13683.679599999999</v>
      </c>
      <c r="Q248" s="17">
        <f>N248-(AverageSalary*C248*HeadcountReduction)/1000000</f>
        <v>12761.2765</v>
      </c>
      <c r="R248" s="17">
        <f t="shared" si="21"/>
        <v>922.40309999999954</v>
      </c>
      <c r="S248" s="37">
        <f>(P248-E248)/E248</f>
        <v>5.2000000000000018E-2</v>
      </c>
      <c r="T248" s="36">
        <f>(R248-G248)/G248</f>
        <v>6.2459002356637834</v>
      </c>
      <c r="U248" s="31">
        <f t="shared" si="18"/>
        <v>222</v>
      </c>
      <c r="V248" s="38">
        <f t="shared" si="19"/>
        <v>433</v>
      </c>
      <c r="W248" s="39"/>
      <c r="X248" s="39"/>
      <c r="Y248" s="39">
        <f t="shared" si="22"/>
        <v>245</v>
      </c>
      <c r="Z248" s="39">
        <f t="shared" si="23"/>
        <v>395</v>
      </c>
    </row>
    <row r="249" spans="1:26" x14ac:dyDescent="0.2">
      <c r="A249" s="9" t="s">
        <v>493</v>
      </c>
      <c r="B249" s="10" t="s">
        <v>494</v>
      </c>
      <c r="C249" s="11">
        <v>35852</v>
      </c>
      <c r="D249" s="12">
        <v>4</v>
      </c>
      <c r="E249" s="19">
        <v>12996</v>
      </c>
      <c r="F249" s="20">
        <v>6.9000000000000006E-2</v>
      </c>
      <c r="G249" s="21">
        <v>3237</v>
      </c>
      <c r="H249" s="22">
        <v>0.35199999999999998</v>
      </c>
      <c r="I249" s="22"/>
      <c r="J249" s="17">
        <f>IF(ISNUMBER(E249/(1+F249)),E249/(1+F249),"")</f>
        <v>12157.156220767072</v>
      </c>
      <c r="K249" s="17">
        <f t="shared" si="20"/>
        <v>9762.9254515363027</v>
      </c>
      <c r="L249" s="18">
        <f>IF(ISNUMBER(G249/(1+H249)),G249/(1+H249),"")</f>
        <v>2394.2307692307695</v>
      </c>
      <c r="M249" s="17"/>
      <c r="N249" s="17">
        <f>E249-G249</f>
        <v>9759</v>
      </c>
      <c r="O249" s="16" t="str">
        <f>B249</f>
        <v>BB&amp;T Corp.</v>
      </c>
      <c r="P249" s="17">
        <f>E249*(1+RevGrowth)</f>
        <v>13671.792000000001</v>
      </c>
      <c r="Q249" s="17">
        <f>N249-(AverageSalary*C249*HeadcountReduction)/1000000</f>
        <v>9597.6659999999993</v>
      </c>
      <c r="R249" s="17">
        <f t="shared" si="21"/>
        <v>4074.126000000002</v>
      </c>
      <c r="S249" s="37">
        <f>(P249-E249)/E249</f>
        <v>5.2000000000000102E-2</v>
      </c>
      <c r="T249" s="36">
        <f>(R249-G249)/G249</f>
        <v>0.25861167747914798</v>
      </c>
      <c r="U249" s="31">
        <f t="shared" si="18"/>
        <v>245</v>
      </c>
      <c r="V249" s="38">
        <f t="shared" si="19"/>
        <v>98</v>
      </c>
      <c r="W249" s="39"/>
      <c r="X249" s="39"/>
      <c r="Y249" s="39">
        <f t="shared" si="22"/>
        <v>246</v>
      </c>
      <c r="Z249" s="39">
        <f t="shared" si="23"/>
        <v>125</v>
      </c>
    </row>
    <row r="250" spans="1:26" x14ac:dyDescent="0.2">
      <c r="A250" s="9" t="s">
        <v>495</v>
      </c>
      <c r="B250" s="10" t="s">
        <v>496</v>
      </c>
      <c r="C250" s="11">
        <v>40142</v>
      </c>
      <c r="D250" s="12">
        <v>12</v>
      </c>
      <c r="E250" s="19">
        <v>12973</v>
      </c>
      <c r="F250" s="20">
        <v>0.10199999999999999</v>
      </c>
      <c r="G250" s="21">
        <v>2599</v>
      </c>
      <c r="H250" s="22">
        <v>0.19400000000000001</v>
      </c>
      <c r="I250" s="22"/>
      <c r="J250" s="17">
        <f>IF(ISNUMBER(E250/(1+F250)),E250/(1+F250),"")</f>
        <v>11772.232304900181</v>
      </c>
      <c r="K250" s="17">
        <f t="shared" si="20"/>
        <v>9595.515386977233</v>
      </c>
      <c r="L250" s="18">
        <f>IF(ISNUMBER(G250/(1+H250)),G250/(1+H250),"")</f>
        <v>2176.7169179229481</v>
      </c>
      <c r="M250" s="17"/>
      <c r="N250" s="17">
        <f>E250-G250</f>
        <v>10374</v>
      </c>
      <c r="O250" s="16" t="str">
        <f>B250</f>
        <v>State Street Corp.</v>
      </c>
      <c r="P250" s="17">
        <f>E250*(1+RevGrowth)</f>
        <v>13647.596000000001</v>
      </c>
      <c r="Q250" s="17">
        <f>N250-(AverageSalary*C250*HeadcountReduction)/1000000</f>
        <v>10193.361000000001</v>
      </c>
      <c r="R250" s="17">
        <f t="shared" si="21"/>
        <v>3454.2350000000006</v>
      </c>
      <c r="S250" s="37">
        <f>(P250-E250)/E250</f>
        <v>5.2000000000000109E-2</v>
      </c>
      <c r="T250" s="36">
        <f>(R250-G250)/G250</f>
        <v>0.32906310119276666</v>
      </c>
      <c r="U250" s="31">
        <f t="shared" si="18"/>
        <v>254</v>
      </c>
      <c r="V250" s="38">
        <f t="shared" si="19"/>
        <v>112</v>
      </c>
      <c r="W250" s="39"/>
      <c r="X250" s="39"/>
      <c r="Y250" s="39">
        <f t="shared" si="22"/>
        <v>247</v>
      </c>
      <c r="Z250" s="39">
        <f t="shared" si="23"/>
        <v>148</v>
      </c>
    </row>
    <row r="251" spans="1:26" x14ac:dyDescent="0.2">
      <c r="A251" s="9" t="s">
        <v>497</v>
      </c>
      <c r="B251" s="10" t="s">
        <v>498</v>
      </c>
      <c r="C251" s="11">
        <v>10880</v>
      </c>
      <c r="D251" s="12">
        <v>-27</v>
      </c>
      <c r="E251" s="19">
        <v>12943</v>
      </c>
      <c r="F251" s="20">
        <v>-2.4E-2</v>
      </c>
      <c r="G251" s="21">
        <v>1719</v>
      </c>
      <c r="H251" s="22">
        <v>-8.3000000000000004E-2</v>
      </c>
      <c r="I251" s="22"/>
      <c r="J251" s="17">
        <f>IF(ISNUMBER(E251/(1+F251)),E251/(1+F251),"")</f>
        <v>13261.27049180328</v>
      </c>
      <c r="K251" s="17">
        <f t="shared" si="20"/>
        <v>11386.679434006115</v>
      </c>
      <c r="L251" s="18">
        <f>IF(ISNUMBER(G251/(1+H251)),G251/(1+H251),"")</f>
        <v>1874.5910577971647</v>
      </c>
      <c r="M251" s="17"/>
      <c r="N251" s="17">
        <f>E251-G251</f>
        <v>11224</v>
      </c>
      <c r="O251" s="16" t="str">
        <f>B251</f>
        <v>Viacom</v>
      </c>
      <c r="P251" s="17">
        <f>E251*(1+RevGrowth)</f>
        <v>13616.036</v>
      </c>
      <c r="Q251" s="17">
        <f>N251-(AverageSalary*C251*HeadcountReduction)/1000000</f>
        <v>11175.04</v>
      </c>
      <c r="R251" s="17">
        <f t="shared" si="21"/>
        <v>2440.9959999999992</v>
      </c>
      <c r="S251" s="37">
        <f>(P251-E251)/E251</f>
        <v>5.2000000000000005E-2</v>
      </c>
      <c r="T251" s="36">
        <f>(R251-G251)/G251</f>
        <v>0.42000930773705597</v>
      </c>
      <c r="U251" s="31">
        <f t="shared" si="18"/>
        <v>215</v>
      </c>
      <c r="V251" s="38">
        <f t="shared" si="19"/>
        <v>133</v>
      </c>
      <c r="W251" s="39"/>
      <c r="X251" s="39"/>
      <c r="Y251" s="39">
        <f t="shared" si="22"/>
        <v>248</v>
      </c>
      <c r="Z251" s="39">
        <f t="shared" si="23"/>
        <v>191</v>
      </c>
    </row>
    <row r="252" spans="1:26" x14ac:dyDescent="0.2">
      <c r="A252" s="9" t="s">
        <v>499</v>
      </c>
      <c r="B252" s="10" t="s">
        <v>500</v>
      </c>
      <c r="C252" s="11">
        <v>14062</v>
      </c>
      <c r="D252" s="12">
        <v>3</v>
      </c>
      <c r="E252" s="19">
        <v>12924</v>
      </c>
      <c r="F252" s="20">
        <v>7.0000000000000007E-2</v>
      </c>
      <c r="G252" s="21">
        <v>2098</v>
      </c>
      <c r="H252" s="22">
        <v>0.41799999999999998</v>
      </c>
      <c r="I252" s="22"/>
      <c r="J252" s="17">
        <f>IF(ISNUMBER(E252/(1+F252)),E252/(1+F252),"")</f>
        <v>12078.504672897196</v>
      </c>
      <c r="K252" s="17">
        <f t="shared" si="20"/>
        <v>10598.956012812569</v>
      </c>
      <c r="L252" s="18">
        <f>IF(ISNUMBER(G252/(1+H252)),G252/(1+H252),"")</f>
        <v>1479.5486600846264</v>
      </c>
      <c r="M252" s="17"/>
      <c r="N252" s="17">
        <f>E252-G252</f>
        <v>10826</v>
      </c>
      <c r="O252" s="16" t="str">
        <f>B252</f>
        <v>Ameriprise Financial</v>
      </c>
      <c r="P252" s="17">
        <f>E252*(1+RevGrowth)</f>
        <v>13596.048000000001</v>
      </c>
      <c r="Q252" s="17">
        <f>N252-(AverageSalary*C252*HeadcountReduction)/1000000</f>
        <v>10762.721</v>
      </c>
      <c r="R252" s="17">
        <f t="shared" si="21"/>
        <v>2833.3270000000011</v>
      </c>
      <c r="S252" s="37">
        <f>(P252-E252)/E252</f>
        <v>5.2000000000000053E-2</v>
      </c>
      <c r="T252" s="36">
        <f>(R252-G252)/G252</f>
        <v>0.35048951382268884</v>
      </c>
      <c r="U252" s="31">
        <f t="shared" si="18"/>
        <v>247</v>
      </c>
      <c r="V252" s="38">
        <f t="shared" si="19"/>
        <v>169</v>
      </c>
      <c r="W252" s="39"/>
      <c r="X252" s="39"/>
      <c r="Y252" s="39">
        <f t="shared" si="22"/>
        <v>249</v>
      </c>
      <c r="Z252" s="39">
        <f t="shared" si="23"/>
        <v>172</v>
      </c>
    </row>
    <row r="253" spans="1:26" x14ac:dyDescent="0.2">
      <c r="A253" s="9" t="s">
        <v>501</v>
      </c>
      <c r="B253" s="10" t="s">
        <v>502</v>
      </c>
      <c r="C253" s="11">
        <v>8087</v>
      </c>
      <c r="D253" s="12">
        <v>-3</v>
      </c>
      <c r="E253" s="19">
        <v>12903.9</v>
      </c>
      <c r="F253" s="20">
        <v>5.5999999999999994E-2</v>
      </c>
      <c r="G253" s="21">
        <v>45.5</v>
      </c>
      <c r="H253" s="22">
        <v>0.35799999999999998</v>
      </c>
      <c r="I253" s="22"/>
      <c r="J253" s="17">
        <f>IF(ISNUMBER(E253/(1+F253)),E253/(1+F253),"")</f>
        <v>12219.602272727272</v>
      </c>
      <c r="K253" s="17">
        <f t="shared" si="20"/>
        <v>12186.097118088097</v>
      </c>
      <c r="L253" s="18">
        <f>IF(ISNUMBER(G253/(1+H253)),G253/(1+H253),"")</f>
        <v>33.505154639175252</v>
      </c>
      <c r="M253" s="17"/>
      <c r="N253" s="17">
        <f>E253-G253</f>
        <v>12858.4</v>
      </c>
      <c r="O253" s="16" t="str">
        <f>B253</f>
        <v>Core-Mark Holding</v>
      </c>
      <c r="P253" s="17">
        <f>E253*(1+RevGrowth)</f>
        <v>13574.9028</v>
      </c>
      <c r="Q253" s="17">
        <f>N253-(AverageSalary*C253*HeadcountReduction)/1000000</f>
        <v>12822.0085</v>
      </c>
      <c r="R253" s="17">
        <f t="shared" si="21"/>
        <v>752.89429999999993</v>
      </c>
      <c r="S253" s="37">
        <f>(P253-E253)/E253</f>
        <v>5.2000000000000018E-2</v>
      </c>
      <c r="T253" s="36">
        <f>(R253-G253)/G253</f>
        <v>15.547127472527471</v>
      </c>
      <c r="U253" s="31">
        <f t="shared" si="18"/>
        <v>242</v>
      </c>
      <c r="V253" s="38">
        <f t="shared" si="19"/>
        <v>438</v>
      </c>
      <c r="W253" s="39"/>
      <c r="X253" s="39"/>
      <c r="Y253" s="39">
        <f t="shared" si="22"/>
        <v>250</v>
      </c>
      <c r="Z253" s="39">
        <f t="shared" si="23"/>
        <v>425</v>
      </c>
    </row>
    <row r="254" spans="1:26" x14ac:dyDescent="0.2">
      <c r="A254" s="9" t="s">
        <v>503</v>
      </c>
      <c r="B254" s="10" t="s">
        <v>504</v>
      </c>
      <c r="C254" s="11">
        <v>2767</v>
      </c>
      <c r="D254" s="12">
        <v>-17</v>
      </c>
      <c r="E254" s="19">
        <v>12875.7</v>
      </c>
      <c r="F254" s="20">
        <v>2.8999999999999998E-2</v>
      </c>
      <c r="G254" s="21">
        <v>715.8</v>
      </c>
      <c r="H254" s="22">
        <v>-0.60699999999999998</v>
      </c>
      <c r="I254" s="22"/>
      <c r="J254" s="17">
        <f>IF(ISNUMBER(E254/(1+F254)),E254/(1+F254),"")</f>
        <v>12512.827988338195</v>
      </c>
      <c r="K254" s="17">
        <f t="shared" si="20"/>
        <v>10691.453942536667</v>
      </c>
      <c r="L254" s="18">
        <f>IF(ISNUMBER(G254/(1+H254)),G254/(1+H254),"")</f>
        <v>1821.3740458015266</v>
      </c>
      <c r="M254" s="17"/>
      <c r="N254" s="17">
        <f>E254-G254</f>
        <v>12159.900000000001</v>
      </c>
      <c r="O254" s="16" t="str">
        <f>B254</f>
        <v>Reinsurance Group of America</v>
      </c>
      <c r="P254" s="17">
        <f>E254*(1+RevGrowth)</f>
        <v>13545.236400000002</v>
      </c>
      <c r="Q254" s="17">
        <f>N254-(AverageSalary*C254*HeadcountReduction)/1000000</f>
        <v>12147.448500000002</v>
      </c>
      <c r="R254" s="17">
        <f t="shared" si="21"/>
        <v>1397.7878999999994</v>
      </c>
      <c r="S254" s="37">
        <f>(P254-E254)/E254</f>
        <v>5.2000000000000067E-2</v>
      </c>
      <c r="T254" s="36">
        <f>(R254-G254)/G254</f>
        <v>0.95276320201173437</v>
      </c>
      <c r="U254" s="31">
        <f t="shared" si="18"/>
        <v>229</v>
      </c>
      <c r="V254" s="38">
        <f t="shared" si="19"/>
        <v>135</v>
      </c>
      <c r="W254" s="39"/>
      <c r="X254" s="39"/>
      <c r="Y254" s="39">
        <f t="shared" si="22"/>
        <v>251</v>
      </c>
      <c r="Z254" s="39">
        <f t="shared" si="23"/>
        <v>312</v>
      </c>
    </row>
    <row r="255" spans="1:26" x14ac:dyDescent="0.2">
      <c r="A255" s="9" t="s">
        <v>505</v>
      </c>
      <c r="B255" s="10" t="s">
        <v>506</v>
      </c>
      <c r="C255" s="11">
        <v>69000</v>
      </c>
      <c r="D255" s="12">
        <v>-10</v>
      </c>
      <c r="E255" s="19">
        <v>12862.3</v>
      </c>
      <c r="F255" s="20">
        <v>3.7000000000000005E-2</v>
      </c>
      <c r="G255" s="21">
        <v>658.6</v>
      </c>
      <c r="H255" s="22">
        <v>7.0999999999999994E-2</v>
      </c>
      <c r="I255" s="22"/>
      <c r="J255" s="17">
        <f>IF(ISNUMBER(E255/(1+F255)),E255/(1+F255),"")</f>
        <v>12403.37512054002</v>
      </c>
      <c r="K255" s="17">
        <f t="shared" si="20"/>
        <v>11788.435811483065</v>
      </c>
      <c r="L255" s="18">
        <f>IF(ISNUMBER(G255/(1+H255)),G255/(1+H255),"")</f>
        <v>614.93930905695618</v>
      </c>
      <c r="M255" s="17"/>
      <c r="N255" s="17">
        <f>E255-G255</f>
        <v>12203.699999999999</v>
      </c>
      <c r="O255" s="16" t="str">
        <f>B255</f>
        <v>VF</v>
      </c>
      <c r="P255" s="17">
        <f>E255*(1+RevGrowth)</f>
        <v>13531.1396</v>
      </c>
      <c r="Q255" s="17">
        <f>N255-(AverageSalary*C255*HeadcountReduction)/1000000</f>
        <v>11893.199999999999</v>
      </c>
      <c r="R255" s="17">
        <f t="shared" si="21"/>
        <v>1637.9396000000015</v>
      </c>
      <c r="S255" s="37">
        <f>(P255-E255)/E255</f>
        <v>5.2000000000000095E-2</v>
      </c>
      <c r="T255" s="36">
        <f>(R255-G255)/G255</f>
        <v>1.4870021257212291</v>
      </c>
      <c r="U255" s="31">
        <f t="shared" si="18"/>
        <v>237</v>
      </c>
      <c r="V255" s="38">
        <f t="shared" si="19"/>
        <v>283</v>
      </c>
      <c r="W255" s="39"/>
      <c r="X255" s="39"/>
      <c r="Y255" s="39">
        <f t="shared" si="22"/>
        <v>252</v>
      </c>
      <c r="Z255" s="39">
        <f t="shared" si="23"/>
        <v>272</v>
      </c>
    </row>
    <row r="256" spans="1:26" x14ac:dyDescent="0.2">
      <c r="A256" s="9" t="s">
        <v>507</v>
      </c>
      <c r="B256" s="10" t="s">
        <v>508</v>
      </c>
      <c r="C256" s="11">
        <v>16600</v>
      </c>
      <c r="D256" s="12">
        <v>10</v>
      </c>
      <c r="E256" s="19">
        <v>12848</v>
      </c>
      <c r="F256" s="20">
        <v>0.113</v>
      </c>
      <c r="G256" s="21">
        <v>2742</v>
      </c>
      <c r="H256" s="22">
        <v>0.30599999999999999</v>
      </c>
      <c r="I256" s="22"/>
      <c r="J256" s="17">
        <f>IF(ISNUMBER(E256/(1+F256)),E256/(1+F256),"")</f>
        <v>11543.575920934412</v>
      </c>
      <c r="K256" s="17">
        <f t="shared" si="20"/>
        <v>9444.0353390048567</v>
      </c>
      <c r="L256" s="18">
        <f>IF(ISNUMBER(G256/(1+H256)),G256/(1+H256),"")</f>
        <v>2099.5405819295556</v>
      </c>
      <c r="M256" s="17"/>
      <c r="N256" s="17">
        <f>E256-G256</f>
        <v>10106</v>
      </c>
      <c r="O256" s="16" t="str">
        <f>B256</f>
        <v>Discover Financial Services</v>
      </c>
      <c r="P256" s="17">
        <f>E256*(1+RevGrowth)</f>
        <v>13516.096000000001</v>
      </c>
      <c r="Q256" s="17">
        <f>N256-(AverageSalary*C256*HeadcountReduction)/1000000</f>
        <v>10031.299999999999</v>
      </c>
      <c r="R256" s="17">
        <f t="shared" si="21"/>
        <v>3484.7960000000021</v>
      </c>
      <c r="S256" s="37">
        <f>(P256-E256)/E256</f>
        <v>5.2000000000000109E-2</v>
      </c>
      <c r="T256" s="36">
        <f>(R256-G256)/G256</f>
        <v>0.27089569657184615</v>
      </c>
      <c r="U256" s="31">
        <f t="shared" si="18"/>
        <v>258</v>
      </c>
      <c r="V256" s="38">
        <f t="shared" si="19"/>
        <v>116</v>
      </c>
      <c r="W256" s="39"/>
      <c r="X256" s="39"/>
      <c r="Y256" s="39">
        <f t="shared" si="22"/>
        <v>253</v>
      </c>
      <c r="Z256" s="39">
        <f t="shared" si="23"/>
        <v>146</v>
      </c>
    </row>
    <row r="257" spans="1:26" x14ac:dyDescent="0.2">
      <c r="A257" s="9" t="s">
        <v>509</v>
      </c>
      <c r="B257" s="10" t="s">
        <v>510</v>
      </c>
      <c r="C257" s="11">
        <v>2500</v>
      </c>
      <c r="D257" s="12">
        <v>77</v>
      </c>
      <c r="E257" s="19">
        <v>12672.6</v>
      </c>
      <c r="F257" s="20">
        <v>0.42100000000000004</v>
      </c>
      <c r="G257" s="21">
        <v>103.9</v>
      </c>
      <c r="H257" s="22">
        <v>0.76900000000000002</v>
      </c>
      <c r="I257" s="22"/>
      <c r="J257" s="17">
        <f>IF(ISNUMBER(E257/(1+F257)),E257/(1+F257),"")</f>
        <v>8918.085855031668</v>
      </c>
      <c r="K257" s="17">
        <f t="shared" si="20"/>
        <v>8859.3521071515097</v>
      </c>
      <c r="L257" s="18">
        <f>IF(ISNUMBER(G257/(1+H257)),G257/(1+H257),"")</f>
        <v>58.733747880158283</v>
      </c>
      <c r="M257" s="17"/>
      <c r="N257" s="17">
        <f>E257-G257</f>
        <v>12568.7</v>
      </c>
      <c r="O257" s="16" t="str">
        <f>B257</f>
        <v>Global Partners</v>
      </c>
      <c r="P257" s="17">
        <f>E257*(1+RevGrowth)</f>
        <v>13331.575200000001</v>
      </c>
      <c r="Q257" s="17">
        <f>N257-(AverageSalary*C257*HeadcountReduction)/1000000</f>
        <v>12557.45</v>
      </c>
      <c r="R257" s="17">
        <f t="shared" si="21"/>
        <v>774.1252000000004</v>
      </c>
      <c r="S257" s="37">
        <f>(P257-E257)/E257</f>
        <v>5.200000000000006E-2</v>
      </c>
      <c r="T257" s="36">
        <f>(R257-G257)/G257</f>
        <v>6.4506756496631414</v>
      </c>
      <c r="U257" s="31">
        <f t="shared" si="18"/>
        <v>325</v>
      </c>
      <c r="V257" s="38">
        <f t="shared" si="19"/>
        <v>431</v>
      </c>
      <c r="W257" s="39"/>
      <c r="X257" s="39"/>
      <c r="Y257" s="39">
        <f t="shared" si="22"/>
        <v>254</v>
      </c>
      <c r="Z257" s="39">
        <f t="shared" si="23"/>
        <v>422</v>
      </c>
    </row>
    <row r="258" spans="1:26" x14ac:dyDescent="0.2">
      <c r="A258" s="9" t="s">
        <v>511</v>
      </c>
      <c r="B258" s="10" t="s">
        <v>512</v>
      </c>
      <c r="C258" s="11">
        <v>12574</v>
      </c>
      <c r="D258" s="12">
        <v>-11</v>
      </c>
      <c r="E258" s="19">
        <v>12657</v>
      </c>
      <c r="F258" s="20">
        <v>2.7000000000000003E-2</v>
      </c>
      <c r="G258" s="21">
        <v>-423</v>
      </c>
      <c r="H258" s="22">
        <v>-1.7490000000000001</v>
      </c>
      <c r="I258" s="22"/>
      <c r="J258" s="17">
        <f>IF(ISNUMBER(E258/(1+F258)),E258/(1+F258),"")</f>
        <v>12324.245374878288</v>
      </c>
      <c r="K258" s="17">
        <f t="shared" si="20"/>
        <v>11759.492370872948</v>
      </c>
      <c r="L258" s="18">
        <f>IF(ISNUMBER(G258/(1+H258)),G258/(1+H258),"")</f>
        <v>564.75300400534036</v>
      </c>
      <c r="M258" s="17"/>
      <c r="N258" s="17">
        <f>E258-G258</f>
        <v>13080</v>
      </c>
      <c r="O258" s="16" t="str">
        <f>B258</f>
        <v>Edison International</v>
      </c>
      <c r="P258" s="17">
        <f>E258*(1+RevGrowth)</f>
        <v>13315.164000000001</v>
      </c>
      <c r="Q258" s="17">
        <f>N258-(AverageSalary*C258*HeadcountReduction)/1000000</f>
        <v>13023.416999999999</v>
      </c>
      <c r="R258" s="17">
        <f t="shared" si="21"/>
        <v>291.74700000000121</v>
      </c>
      <c r="S258" s="37">
        <f>(P258-E258)/E258</f>
        <v>5.2000000000000053E-2</v>
      </c>
      <c r="T258" s="36">
        <f>(R258-G258)/G258</f>
        <v>-1.6897092198581589</v>
      </c>
      <c r="U258" s="31">
        <f t="shared" si="18"/>
        <v>239</v>
      </c>
      <c r="V258" s="38">
        <f t="shared" si="19"/>
        <v>291</v>
      </c>
      <c r="W258" s="39"/>
      <c r="X258" s="39"/>
      <c r="Y258" s="39">
        <f t="shared" si="22"/>
        <v>255</v>
      </c>
      <c r="Z258" s="39">
        <f t="shared" si="23"/>
        <v>483</v>
      </c>
    </row>
    <row r="259" spans="1:26" x14ac:dyDescent="0.2">
      <c r="A259" s="9" t="s">
        <v>513</v>
      </c>
      <c r="B259" s="10" t="s">
        <v>514</v>
      </c>
      <c r="C259" s="11">
        <v>2684</v>
      </c>
      <c r="D259" s="12">
        <v>-7</v>
      </c>
      <c r="E259" s="19">
        <v>12593.2</v>
      </c>
      <c r="F259" s="20">
        <v>3.4000000000000002E-2</v>
      </c>
      <c r="G259" s="21">
        <v>1151.7</v>
      </c>
      <c r="H259" s="22">
        <v>1.97</v>
      </c>
      <c r="I259" s="22"/>
      <c r="J259" s="17">
        <f>IF(ISNUMBER(E259/(1+F259)),E259/(1+F259),"")</f>
        <v>12179.110251450677</v>
      </c>
      <c r="K259" s="17">
        <f t="shared" si="20"/>
        <v>11791.332473672899</v>
      </c>
      <c r="L259" s="18">
        <f>IF(ISNUMBER(G259/(1+H259)),G259/(1+H259),"")</f>
        <v>387.77777777777783</v>
      </c>
      <c r="M259" s="17"/>
      <c r="N259" s="17">
        <f>E259-G259</f>
        <v>11441.5</v>
      </c>
      <c r="O259" s="16" t="str">
        <f>B259</f>
        <v>Oneok</v>
      </c>
      <c r="P259" s="17">
        <f>E259*(1+RevGrowth)</f>
        <v>13248.046400000001</v>
      </c>
      <c r="Q259" s="17">
        <f>N259-(AverageSalary*C259*HeadcountReduction)/1000000</f>
        <v>11429.422</v>
      </c>
      <c r="R259" s="17">
        <f t="shared" si="21"/>
        <v>1818.6244000000006</v>
      </c>
      <c r="S259" s="37">
        <f>(P259-E259)/E259</f>
        <v>5.2000000000000025E-2</v>
      </c>
      <c r="T259" s="36">
        <f>(R259-G259)/G259</f>
        <v>0.57907823217851917</v>
      </c>
      <c r="U259" s="31">
        <f t="shared" si="18"/>
        <v>244</v>
      </c>
      <c r="V259" s="38">
        <f t="shared" si="19"/>
        <v>341</v>
      </c>
      <c r="W259" s="39"/>
      <c r="X259" s="39"/>
      <c r="Y259" s="39">
        <f t="shared" si="22"/>
        <v>256</v>
      </c>
      <c r="Z259" s="39">
        <f t="shared" si="23"/>
        <v>248</v>
      </c>
    </row>
    <row r="260" spans="1:26" x14ac:dyDescent="0.2">
      <c r="A260" s="9" t="s">
        <v>515</v>
      </c>
      <c r="B260" s="10" t="s">
        <v>516</v>
      </c>
      <c r="C260" s="11">
        <v>6800</v>
      </c>
      <c r="D260" s="12">
        <v>22</v>
      </c>
      <c r="E260" s="19">
        <v>12524</v>
      </c>
      <c r="F260" s="20">
        <v>0.154</v>
      </c>
      <c r="G260" s="21">
        <v>213.6</v>
      </c>
      <c r="H260" s="22">
        <v>-0.129</v>
      </c>
      <c r="I260" s="22"/>
      <c r="J260" s="17">
        <f>IF(ISNUMBER(E260/(1+F260)),E260/(1+F260),"")</f>
        <v>10852.686308492202</v>
      </c>
      <c r="K260" s="17">
        <f t="shared" si="20"/>
        <v>10607.45094683893</v>
      </c>
      <c r="L260" s="18">
        <f>IF(ISNUMBER(G260/(1+H260)),G260/(1+H260),"")</f>
        <v>245.23536165327209</v>
      </c>
      <c r="M260" s="17"/>
      <c r="N260" s="17">
        <f>E260-G260</f>
        <v>12310.4</v>
      </c>
      <c r="O260" s="16" t="str">
        <f>B260</f>
        <v>Murphy USA</v>
      </c>
      <c r="P260" s="17">
        <f>E260*(1+RevGrowth)</f>
        <v>13175.248000000001</v>
      </c>
      <c r="Q260" s="17">
        <f>N260-(AverageSalary*C260*HeadcountReduction)/1000000</f>
        <v>12279.8</v>
      </c>
      <c r="R260" s="17">
        <f t="shared" si="21"/>
        <v>895.44800000000214</v>
      </c>
      <c r="S260" s="37">
        <f>(P260-E260)/E260</f>
        <v>5.2000000000000116E-2</v>
      </c>
      <c r="T260" s="36">
        <f>(R260-G260)/G260</f>
        <v>3.1921722846442049</v>
      </c>
      <c r="U260" s="31">
        <f t="shared" ref="U260:U323" si="24">_xlfn.RANK.EQ(J260,$J$4:$J$503)</f>
        <v>272</v>
      </c>
      <c r="V260" s="38">
        <f t="shared" ref="V260:V323" si="25">_xlfn.RANK.EQ(L260,$L$4:$L$503)</f>
        <v>388</v>
      </c>
      <c r="W260" s="39"/>
      <c r="X260" s="39"/>
      <c r="Y260" s="39">
        <f t="shared" si="22"/>
        <v>257</v>
      </c>
      <c r="Z260" s="39">
        <f t="shared" si="23"/>
        <v>397</v>
      </c>
    </row>
    <row r="261" spans="1:26" x14ac:dyDescent="0.2">
      <c r="A261" s="9" t="s">
        <v>517</v>
      </c>
      <c r="B261" s="10" t="s">
        <v>518</v>
      </c>
      <c r="C261" s="11">
        <v>65000</v>
      </c>
      <c r="D261" s="12">
        <v>-10</v>
      </c>
      <c r="E261" s="19">
        <v>12349.3</v>
      </c>
      <c r="F261" s="20">
        <v>1.1000000000000001E-2</v>
      </c>
      <c r="G261" s="21">
        <v>424.9</v>
      </c>
      <c r="H261" s="22">
        <v>-0.38</v>
      </c>
      <c r="I261" s="22"/>
      <c r="J261" s="17">
        <f>IF(ISNUMBER(E261/(1+F261)),E261/(1+F261),"")</f>
        <v>12214.935707220575</v>
      </c>
      <c r="K261" s="17">
        <f t="shared" ref="K261:K324" si="26">IF(ISNUMBER(J261-L261),J261-L261,"")</f>
        <v>11529.613126575414</v>
      </c>
      <c r="L261" s="18">
        <f>IF(ISNUMBER(G261/(1+H261)),G261/(1+H261),"")</f>
        <v>685.32258064516122</v>
      </c>
      <c r="M261" s="17"/>
      <c r="N261" s="17">
        <f>E261-G261</f>
        <v>11924.4</v>
      </c>
      <c r="O261" s="16" t="str">
        <f>B261</f>
        <v>Bed Bath &amp; Beyond</v>
      </c>
      <c r="P261" s="17">
        <f>E261*(1+RevGrowth)</f>
        <v>12991.463599999999</v>
      </c>
      <c r="Q261" s="17">
        <f>N261-(AverageSalary*C261*HeadcountReduction)/1000000</f>
        <v>11631.9</v>
      </c>
      <c r="R261" s="17">
        <f t="shared" ref="R261:R324" si="27">P261-Q261</f>
        <v>1359.5635999999995</v>
      </c>
      <c r="S261" s="37">
        <f>(P261-E261)/E261</f>
        <v>5.1999999999999991E-2</v>
      </c>
      <c r="T261" s="36">
        <f>(R261-G261)/G261</f>
        <v>2.1997260531889848</v>
      </c>
      <c r="U261" s="31">
        <f t="shared" si="24"/>
        <v>243</v>
      </c>
      <c r="V261" s="38">
        <f t="shared" si="25"/>
        <v>271</v>
      </c>
      <c r="W261" s="39"/>
      <c r="X261" s="39"/>
      <c r="Y261" s="39">
        <f t="shared" ref="Y261:Y324" si="28">IF(ISNUMBER(P261),_xlfn.RANK.EQ(P261,$P$4:$P$503),"")</f>
        <v>258</v>
      </c>
      <c r="Z261" s="39">
        <f t="shared" ref="Z261:Z324" si="29">IF(ISNUMBER(R261),_xlfn.RANK.EQ(R261,$R$4:$R$503),"")</f>
        <v>319</v>
      </c>
    </row>
    <row r="262" spans="1:26" x14ac:dyDescent="0.2">
      <c r="A262" s="9" t="s">
        <v>519</v>
      </c>
      <c r="B262" s="10" t="s">
        <v>520</v>
      </c>
      <c r="C262" s="11">
        <v>15307</v>
      </c>
      <c r="D262" s="12">
        <v>-4</v>
      </c>
      <c r="E262" s="19">
        <v>12337</v>
      </c>
      <c r="F262" s="20">
        <v>2.5000000000000001E-2</v>
      </c>
      <c r="G262" s="21">
        <v>1382</v>
      </c>
      <c r="H262" s="22">
        <v>-9.4E-2</v>
      </c>
      <c r="I262" s="22"/>
      <c r="J262" s="17">
        <f>IF(ISNUMBER(E262/(1+F262)),E262/(1+F262),"")</f>
        <v>12036.097560975611</v>
      </c>
      <c r="K262" s="17">
        <f t="shared" si="26"/>
        <v>10510.711247509827</v>
      </c>
      <c r="L262" s="18">
        <f>IF(ISNUMBER(G262/(1+H262)),G262/(1+H262),"")</f>
        <v>1525.3863134657836</v>
      </c>
      <c r="M262" s="17"/>
      <c r="N262" s="17">
        <f>E262-G262</f>
        <v>10955</v>
      </c>
      <c r="O262" s="16" t="str">
        <f>B262</f>
        <v>Consolidated Edison</v>
      </c>
      <c r="P262" s="17">
        <f>E262*(1+RevGrowth)</f>
        <v>12978.524000000001</v>
      </c>
      <c r="Q262" s="17">
        <f>N262-(AverageSalary*C262*HeadcountReduction)/1000000</f>
        <v>10886.1185</v>
      </c>
      <c r="R262" s="17">
        <f t="shared" si="27"/>
        <v>2092.4055000000008</v>
      </c>
      <c r="S262" s="37">
        <f>(P262-E262)/E262</f>
        <v>5.2000000000000102E-2</v>
      </c>
      <c r="T262" s="36">
        <f>(R262-G262)/G262</f>
        <v>0.51404160636758378</v>
      </c>
      <c r="U262" s="31">
        <f t="shared" si="24"/>
        <v>250</v>
      </c>
      <c r="V262" s="38">
        <f t="shared" si="25"/>
        <v>163</v>
      </c>
      <c r="W262" s="39"/>
      <c r="X262" s="39"/>
      <c r="Y262" s="39">
        <f t="shared" si="28"/>
        <v>259</v>
      </c>
      <c r="Z262" s="39">
        <f t="shared" si="29"/>
        <v>223</v>
      </c>
    </row>
    <row r="263" spans="1:26" x14ac:dyDescent="0.2">
      <c r="A263" s="9" t="s">
        <v>521</v>
      </c>
      <c r="B263" s="10" t="s">
        <v>522</v>
      </c>
      <c r="C263" s="11">
        <v>22475</v>
      </c>
      <c r="D263" s="12">
        <v>5</v>
      </c>
      <c r="E263" s="19">
        <v>12250</v>
      </c>
      <c r="F263" s="20">
        <v>7.400000000000001E-2</v>
      </c>
      <c r="G263" s="21">
        <v>3309</v>
      </c>
      <c r="H263" s="22">
        <v>-0.39500000000000002</v>
      </c>
      <c r="I263" s="22"/>
      <c r="J263" s="17">
        <f>IF(ISNUMBER(E263/(1+F263)),E263/(1+F263),"")</f>
        <v>11405.959031657356</v>
      </c>
      <c r="K263" s="17">
        <f t="shared" si="26"/>
        <v>5936.5375440540502</v>
      </c>
      <c r="L263" s="18">
        <f>IF(ISNUMBER(G263/(1+H263)),G263/(1+H263),"")</f>
        <v>5469.4214876033056</v>
      </c>
      <c r="M263" s="17"/>
      <c r="N263" s="17">
        <f>E263-G263</f>
        <v>8941</v>
      </c>
      <c r="O263" s="16" t="str">
        <f>B263</f>
        <v>CSX</v>
      </c>
      <c r="P263" s="17">
        <f>E263*(1+RevGrowth)</f>
        <v>12887</v>
      </c>
      <c r="Q263" s="17">
        <f>N263-(AverageSalary*C263*HeadcountReduction)/1000000</f>
        <v>8839.8624999999993</v>
      </c>
      <c r="R263" s="17">
        <f t="shared" si="27"/>
        <v>4047.1375000000007</v>
      </c>
      <c r="S263" s="37">
        <f>(P263-E263)/E263</f>
        <v>5.1999999999999998E-2</v>
      </c>
      <c r="T263" s="36">
        <f>(R263-G263)/G263</f>
        <v>0.22306965850710206</v>
      </c>
      <c r="U263" s="31">
        <f t="shared" si="24"/>
        <v>259</v>
      </c>
      <c r="V263" s="38">
        <f t="shared" si="25"/>
        <v>37</v>
      </c>
      <c r="W263" s="39"/>
      <c r="X263" s="39"/>
      <c r="Y263" s="39">
        <f t="shared" si="28"/>
        <v>260</v>
      </c>
      <c r="Z263" s="39">
        <f t="shared" si="29"/>
        <v>127</v>
      </c>
    </row>
    <row r="264" spans="1:26" x14ac:dyDescent="0.2">
      <c r="A264" s="9" t="s">
        <v>523</v>
      </c>
      <c r="B264" s="10" t="s">
        <v>524</v>
      </c>
      <c r="C264" s="11">
        <v>95000</v>
      </c>
      <c r="D264" s="12">
        <v>-26</v>
      </c>
      <c r="E264" s="19">
        <v>12019</v>
      </c>
      <c r="F264" s="20">
        <v>-3.9E-2</v>
      </c>
      <c r="G264" s="21">
        <v>-255</v>
      </c>
      <c r="H264" s="22" t="s">
        <v>5</v>
      </c>
      <c r="I264" s="22"/>
      <c r="J264" s="17">
        <f>IF(ISNUMBER(E264/(1+F264)),E264/(1+F264),"")</f>
        <v>12506.763787721124</v>
      </c>
      <c r="K264" s="17" t="str">
        <f t="shared" si="26"/>
        <v/>
      </c>
      <c r="L264" s="18" t="str">
        <f>IF(ISNUMBER(G264/(1+H264)),G264/(1+H264),"")</f>
        <v/>
      </c>
      <c r="M264" s="17"/>
      <c r="N264" s="17">
        <f>E264-G264</f>
        <v>12274</v>
      </c>
      <c r="O264" s="16" t="str">
        <f>B264</f>
        <v>J.C. Penney</v>
      </c>
      <c r="P264" s="17">
        <f>E264*(1+RevGrowth)</f>
        <v>12643.988000000001</v>
      </c>
      <c r="Q264" s="17">
        <f>N264-(AverageSalary*C264*HeadcountReduction)/1000000</f>
        <v>11846.5</v>
      </c>
      <c r="R264" s="17">
        <f t="shared" si="27"/>
        <v>797.48800000000119</v>
      </c>
      <c r="S264" s="37">
        <f>(P264-E264)/E264</f>
        <v>5.2000000000000102E-2</v>
      </c>
      <c r="T264" s="36">
        <f>(R264-G264)/G264</f>
        <v>-4.1274039215686322</v>
      </c>
      <c r="U264" s="31">
        <f t="shared" si="24"/>
        <v>230</v>
      </c>
      <c r="V264" s="38" t="e">
        <f t="shared" si="25"/>
        <v>#VALUE!</v>
      </c>
      <c r="W264" s="39"/>
      <c r="X264" s="39"/>
      <c r="Y264" s="39">
        <f t="shared" si="28"/>
        <v>261</v>
      </c>
      <c r="Z264" s="39">
        <f t="shared" si="29"/>
        <v>417</v>
      </c>
    </row>
    <row r="265" spans="1:26" x14ac:dyDescent="0.2">
      <c r="A265" s="9" t="s">
        <v>525</v>
      </c>
      <c r="B265" s="10" t="s">
        <v>526</v>
      </c>
      <c r="C265" s="11">
        <v>51000</v>
      </c>
      <c r="D265" s="12">
        <v>38</v>
      </c>
      <c r="E265" s="19">
        <v>11876.7</v>
      </c>
      <c r="F265" s="20">
        <v>0.20600000000000002</v>
      </c>
      <c r="G265" s="21">
        <v>480.1</v>
      </c>
      <c r="H265" s="22">
        <v>-0.1</v>
      </c>
      <c r="I265" s="22"/>
      <c r="J265" s="17">
        <f>IF(ISNUMBER(E265/(1+F265)),E265/(1+F265),"")</f>
        <v>9848.0099502487574</v>
      </c>
      <c r="K265" s="17">
        <f t="shared" si="26"/>
        <v>9314.5655058043121</v>
      </c>
      <c r="L265" s="18">
        <f>IF(ISNUMBER(G265/(1+H265)),G265/(1+H265),"")</f>
        <v>533.44444444444446</v>
      </c>
      <c r="M265" s="17"/>
      <c r="N265" s="17">
        <f>E265-G265</f>
        <v>11396.6</v>
      </c>
      <c r="O265" s="16" t="str">
        <f>B265</f>
        <v>LKQ</v>
      </c>
      <c r="P265" s="17">
        <f>E265*(1+RevGrowth)</f>
        <v>12494.288400000001</v>
      </c>
      <c r="Q265" s="17">
        <f>N265-(AverageSalary*C265*HeadcountReduction)/1000000</f>
        <v>11167.1</v>
      </c>
      <c r="R265" s="17">
        <f t="shared" si="27"/>
        <v>1327.1884000000009</v>
      </c>
      <c r="S265" s="37">
        <f>(P265-E265)/E265</f>
        <v>5.2000000000000046E-2</v>
      </c>
      <c r="T265" s="36">
        <f>(R265-G265)/G265</f>
        <v>1.7643999166840258</v>
      </c>
      <c r="U265" s="31">
        <f t="shared" si="24"/>
        <v>293</v>
      </c>
      <c r="V265" s="38">
        <f t="shared" si="25"/>
        <v>303</v>
      </c>
      <c r="W265" s="39"/>
      <c r="X265" s="39"/>
      <c r="Y265" s="39">
        <f t="shared" si="28"/>
        <v>262</v>
      </c>
      <c r="Z265" s="39">
        <f t="shared" si="29"/>
        <v>323</v>
      </c>
    </row>
    <row r="266" spans="1:26" x14ac:dyDescent="0.2">
      <c r="A266" s="9" t="s">
        <v>527</v>
      </c>
      <c r="B266" s="10" t="s">
        <v>528</v>
      </c>
      <c r="C266" s="11">
        <v>12494</v>
      </c>
      <c r="D266" s="12">
        <v>-44</v>
      </c>
      <c r="E266" s="19">
        <v>11864</v>
      </c>
      <c r="F266" s="20">
        <v>-0.129</v>
      </c>
      <c r="G266" s="21">
        <v>1348</v>
      </c>
      <c r="H266" s="22" t="s">
        <v>5</v>
      </c>
      <c r="I266" s="22"/>
      <c r="J266" s="17">
        <f>IF(ISNUMBER(E266/(1+F266)),E266/(1+F266),"")</f>
        <v>13621.125143513204</v>
      </c>
      <c r="K266" s="17" t="str">
        <f t="shared" si="26"/>
        <v/>
      </c>
      <c r="L266" s="18" t="str">
        <f>IF(ISNUMBER(G266/(1+H266)),G266/(1+H266),"")</f>
        <v/>
      </c>
      <c r="M266" s="17"/>
      <c r="N266" s="17">
        <f>E266-G266</f>
        <v>10516</v>
      </c>
      <c r="O266" s="16" t="str">
        <f>B266</f>
        <v>FirstEnergy</v>
      </c>
      <c r="P266" s="17">
        <f>E266*(1+RevGrowth)</f>
        <v>12480.928</v>
      </c>
      <c r="Q266" s="17">
        <f>N266-(AverageSalary*C266*HeadcountReduction)/1000000</f>
        <v>10459.777</v>
      </c>
      <c r="R266" s="17">
        <f t="shared" si="27"/>
        <v>2021.1509999999998</v>
      </c>
      <c r="S266" s="37">
        <f>(P266-E266)/E266</f>
        <v>5.1999999999999991E-2</v>
      </c>
      <c r="T266" s="36">
        <f>(R266-G266)/G266</f>
        <v>0.49937017804154293</v>
      </c>
      <c r="U266" s="31">
        <f t="shared" si="24"/>
        <v>213</v>
      </c>
      <c r="V266" s="38" t="e">
        <f t="shared" si="25"/>
        <v>#VALUE!</v>
      </c>
      <c r="W266" s="39"/>
      <c r="X266" s="39"/>
      <c r="Y266" s="39">
        <f t="shared" si="28"/>
        <v>263</v>
      </c>
      <c r="Z266" s="39">
        <f t="shared" si="29"/>
        <v>230</v>
      </c>
    </row>
    <row r="267" spans="1:26" x14ac:dyDescent="0.2">
      <c r="A267" s="9" t="s">
        <v>529</v>
      </c>
      <c r="B267" s="10" t="s">
        <v>530</v>
      </c>
      <c r="C267" s="11">
        <v>8200</v>
      </c>
      <c r="D267" s="12">
        <v>48</v>
      </c>
      <c r="E267" s="19">
        <v>11821.8</v>
      </c>
      <c r="F267" s="20">
        <v>0.23899999999999999</v>
      </c>
      <c r="G267" s="21">
        <v>1258.4000000000001</v>
      </c>
      <c r="H267" s="22">
        <v>0.54800000000000004</v>
      </c>
      <c r="I267" s="22"/>
      <c r="J267" s="17">
        <f>IF(ISNUMBER(E267/(1+F267)),E267/(1+F267),"")</f>
        <v>9541.4043583535113</v>
      </c>
      <c r="K267" s="17">
        <f t="shared" si="26"/>
        <v>8728.4844617126837</v>
      </c>
      <c r="L267" s="18">
        <f>IF(ISNUMBER(G267/(1+H267)),G267/(1+H267),"")</f>
        <v>812.91989664082689</v>
      </c>
      <c r="M267" s="17"/>
      <c r="N267" s="17">
        <f>E267-G267</f>
        <v>10563.4</v>
      </c>
      <c r="O267" s="16" t="str">
        <f>B267</f>
        <v>Steel Dynamics</v>
      </c>
      <c r="P267" s="17">
        <f>E267*(1+RevGrowth)</f>
        <v>12436.533600000001</v>
      </c>
      <c r="Q267" s="17">
        <f>N267-(AverageSalary*C267*HeadcountReduction)/1000000</f>
        <v>10526.5</v>
      </c>
      <c r="R267" s="17">
        <f t="shared" si="27"/>
        <v>1910.0336000000007</v>
      </c>
      <c r="S267" s="37">
        <f>(P267-E267)/E267</f>
        <v>5.2000000000000123E-2</v>
      </c>
      <c r="T267" s="36">
        <f>(R267-G267)/G267</f>
        <v>0.5178270820089006</v>
      </c>
      <c r="U267" s="31">
        <f t="shared" si="24"/>
        <v>305</v>
      </c>
      <c r="V267" s="38">
        <f t="shared" si="25"/>
        <v>250</v>
      </c>
      <c r="W267" s="39"/>
      <c r="X267" s="39"/>
      <c r="Y267" s="39">
        <f t="shared" si="28"/>
        <v>264</v>
      </c>
      <c r="Z267" s="39">
        <f t="shared" si="29"/>
        <v>240</v>
      </c>
    </row>
    <row r="268" spans="1:26" x14ac:dyDescent="0.2">
      <c r="A268" s="9" t="s">
        <v>531</v>
      </c>
      <c r="B268" s="10" t="s">
        <v>532</v>
      </c>
      <c r="C268" s="11">
        <v>13643</v>
      </c>
      <c r="D268" s="12">
        <v>29</v>
      </c>
      <c r="E268" s="19">
        <v>11821.4</v>
      </c>
      <c r="F268" s="20">
        <v>0.17199999999999999</v>
      </c>
      <c r="G268" s="21">
        <v>265.7</v>
      </c>
      <c r="H268" s="22">
        <v>8.4000000000000005E-2</v>
      </c>
      <c r="I268" s="22"/>
      <c r="J268" s="17">
        <f>IF(ISNUMBER(E268/(1+F268)),E268/(1+F268),"")</f>
        <v>10086.518771331059</v>
      </c>
      <c r="K268" s="17">
        <f t="shared" si="26"/>
        <v>9841.4080702240481</v>
      </c>
      <c r="L268" s="18">
        <f>IF(ISNUMBER(G268/(1+H268)),G268/(1+H268),"")</f>
        <v>245.11070110701104</v>
      </c>
      <c r="M268" s="17"/>
      <c r="N268" s="17">
        <f>E268-G268</f>
        <v>11555.699999999999</v>
      </c>
      <c r="O268" s="16" t="str">
        <f>B268</f>
        <v>Lithia Motors</v>
      </c>
      <c r="P268" s="17">
        <f>E268*(1+RevGrowth)</f>
        <v>12436.112800000001</v>
      </c>
      <c r="Q268" s="17">
        <f>N268-(AverageSalary*C268*HeadcountReduction)/1000000</f>
        <v>11494.306499999999</v>
      </c>
      <c r="R268" s="17">
        <f t="shared" si="27"/>
        <v>941.80630000000201</v>
      </c>
      <c r="S268" s="37">
        <f>(P268-E268)/E268</f>
        <v>5.2000000000000102E-2</v>
      </c>
      <c r="T268" s="36">
        <f>(R268-G268)/G268</f>
        <v>2.5446228829507036</v>
      </c>
      <c r="U268" s="31">
        <f t="shared" si="24"/>
        <v>287</v>
      </c>
      <c r="V268" s="38">
        <f t="shared" si="25"/>
        <v>389</v>
      </c>
      <c r="W268" s="39"/>
      <c r="X268" s="39"/>
      <c r="Y268" s="39">
        <f t="shared" si="28"/>
        <v>265</v>
      </c>
      <c r="Z268" s="39">
        <f t="shared" si="29"/>
        <v>391</v>
      </c>
    </row>
    <row r="269" spans="1:26" x14ac:dyDescent="0.2">
      <c r="A269" s="9" t="s">
        <v>533</v>
      </c>
      <c r="B269" s="10" t="s">
        <v>534</v>
      </c>
      <c r="C269" s="11">
        <v>74500</v>
      </c>
      <c r="D269" s="12">
        <v>14</v>
      </c>
      <c r="E269" s="19">
        <v>11763.1</v>
      </c>
      <c r="F269" s="20">
        <v>9.1999999999999998E-2</v>
      </c>
      <c r="G269" s="21">
        <v>466.8</v>
      </c>
      <c r="H269" s="22">
        <v>-0.76200000000000001</v>
      </c>
      <c r="I269" s="22"/>
      <c r="J269" s="17">
        <f>IF(ISNUMBER(E269/(1+F269)),E269/(1+F269),"")</f>
        <v>10772.069597069596</v>
      </c>
      <c r="K269" s="17">
        <f t="shared" si="26"/>
        <v>8810.7250592544697</v>
      </c>
      <c r="L269" s="18">
        <f>IF(ISNUMBER(G269/(1+H269)),G269/(1+H269),"")</f>
        <v>1961.3445378151262</v>
      </c>
      <c r="M269" s="17"/>
      <c r="N269" s="17">
        <f>E269-G269</f>
        <v>11296.300000000001</v>
      </c>
      <c r="O269" s="16" t="str">
        <f>B269</f>
        <v>MGM Resorts International</v>
      </c>
      <c r="P269" s="17">
        <f>E269*(1+RevGrowth)</f>
        <v>12374.781200000001</v>
      </c>
      <c r="Q269" s="17">
        <f>N269-(AverageSalary*C269*HeadcountReduction)/1000000</f>
        <v>10961.050000000001</v>
      </c>
      <c r="R269" s="17">
        <f t="shared" si="27"/>
        <v>1413.7312000000002</v>
      </c>
      <c r="S269" s="37">
        <f>(P269-E269)/E269</f>
        <v>5.2000000000000074E-2</v>
      </c>
      <c r="T269" s="36">
        <f>(R269-G269)/G269</f>
        <v>2.0285586975149963</v>
      </c>
      <c r="U269" s="31">
        <f t="shared" si="24"/>
        <v>273</v>
      </c>
      <c r="V269" s="38">
        <f t="shared" si="25"/>
        <v>126</v>
      </c>
      <c r="W269" s="39"/>
      <c r="X269" s="39"/>
      <c r="Y269" s="39">
        <f t="shared" si="28"/>
        <v>266</v>
      </c>
      <c r="Z269" s="39">
        <f t="shared" si="29"/>
        <v>311</v>
      </c>
    </row>
    <row r="270" spans="1:26" x14ac:dyDescent="0.2">
      <c r="A270" s="9" t="s">
        <v>535</v>
      </c>
      <c r="B270" s="10" t="s">
        <v>536</v>
      </c>
      <c r="C270" s="11">
        <v>81000</v>
      </c>
      <c r="D270" s="12">
        <v>53</v>
      </c>
      <c r="E270" s="19">
        <v>11763</v>
      </c>
      <c r="F270" s="20">
        <v>0.26800000000000002</v>
      </c>
      <c r="G270" s="21">
        <v>55</v>
      </c>
      <c r="H270" s="22">
        <v>-0.73399999999999999</v>
      </c>
      <c r="I270" s="22"/>
      <c r="J270" s="17">
        <f>IF(ISNUMBER(E270/(1+F270)),E270/(1+F270),"")</f>
        <v>9276.813880126183</v>
      </c>
      <c r="K270" s="17">
        <f t="shared" si="26"/>
        <v>9070.0469628329502</v>
      </c>
      <c r="L270" s="18">
        <f>IF(ISNUMBER(G270/(1+H270)),G270/(1+H270),"")</f>
        <v>206.76691729323306</v>
      </c>
      <c r="M270" s="17"/>
      <c r="N270" s="17">
        <f>E270-G270</f>
        <v>11708</v>
      </c>
      <c r="O270" s="16" t="str">
        <f>B270</f>
        <v>Tenneco</v>
      </c>
      <c r="P270" s="17">
        <f>E270*(1+RevGrowth)</f>
        <v>12374.676000000001</v>
      </c>
      <c r="Q270" s="17">
        <f>N270-(AverageSalary*C270*HeadcountReduction)/1000000</f>
        <v>11343.5</v>
      </c>
      <c r="R270" s="17">
        <f t="shared" si="27"/>
        <v>1031.1760000000013</v>
      </c>
      <c r="S270" s="37">
        <f>(P270-E270)/E270</f>
        <v>5.2000000000000109E-2</v>
      </c>
      <c r="T270" s="36">
        <f>(R270-G270)/G270</f>
        <v>17.748654545454571</v>
      </c>
      <c r="U270" s="31">
        <f t="shared" si="24"/>
        <v>313</v>
      </c>
      <c r="V270" s="38">
        <f t="shared" si="25"/>
        <v>397</v>
      </c>
      <c r="W270" s="39"/>
      <c r="X270" s="39"/>
      <c r="Y270" s="39">
        <f t="shared" si="28"/>
        <v>267</v>
      </c>
      <c r="Z270" s="39">
        <f t="shared" si="29"/>
        <v>372</v>
      </c>
    </row>
    <row r="271" spans="1:26" x14ac:dyDescent="0.2">
      <c r="A271" s="9" t="s">
        <v>537</v>
      </c>
      <c r="B271" s="10" t="s">
        <v>538</v>
      </c>
      <c r="C271" s="11">
        <v>13277</v>
      </c>
      <c r="D271" s="12">
        <v>38</v>
      </c>
      <c r="E271" s="19">
        <v>11716</v>
      </c>
      <c r="F271" s="20">
        <v>0.20600000000000002</v>
      </c>
      <c r="G271" s="21">
        <v>4141</v>
      </c>
      <c r="H271" s="22">
        <v>0.35899999999999999</v>
      </c>
      <c r="I271" s="22"/>
      <c r="J271" s="17">
        <f>IF(ISNUMBER(E271/(1+F271)),E271/(1+F271),"")</f>
        <v>9714.7595356550592</v>
      </c>
      <c r="K271" s="17">
        <f t="shared" si="26"/>
        <v>6667.6660845880979</v>
      </c>
      <c r="L271" s="18">
        <f>IF(ISNUMBER(G271/(1+H271)),G271/(1+H271),"")</f>
        <v>3047.0934510669608</v>
      </c>
      <c r="M271" s="17"/>
      <c r="N271" s="17">
        <f>E271-G271</f>
        <v>7575</v>
      </c>
      <c r="O271" s="16" t="str">
        <f>B271</f>
        <v>Nvidia</v>
      </c>
      <c r="P271" s="17">
        <f>E271*(1+RevGrowth)</f>
        <v>12325.232</v>
      </c>
      <c r="Q271" s="17">
        <f>N271-(AverageSalary*C271*HeadcountReduction)/1000000</f>
        <v>7515.2534999999998</v>
      </c>
      <c r="R271" s="17">
        <f t="shared" si="27"/>
        <v>4809.9785000000002</v>
      </c>
      <c r="S271" s="37">
        <f>(P271-E271)/E271</f>
        <v>5.1999999999999998E-2</v>
      </c>
      <c r="T271" s="36">
        <f>(R271-G271)/G271</f>
        <v>0.16154998792562186</v>
      </c>
      <c r="U271" s="31">
        <f t="shared" si="24"/>
        <v>299</v>
      </c>
      <c r="V271" s="38">
        <f t="shared" si="25"/>
        <v>70</v>
      </c>
      <c r="W271" s="39"/>
      <c r="X271" s="39"/>
      <c r="Y271" s="39">
        <f t="shared" si="28"/>
        <v>268</v>
      </c>
      <c r="Z271" s="39">
        <f t="shared" si="29"/>
        <v>100</v>
      </c>
    </row>
    <row r="272" spans="1:26" x14ac:dyDescent="0.2">
      <c r="A272" s="9" t="s">
        <v>539</v>
      </c>
      <c r="B272" s="10" t="s">
        <v>540</v>
      </c>
      <c r="C272" s="11">
        <v>16823</v>
      </c>
      <c r="D272" s="12">
        <v>2</v>
      </c>
      <c r="E272" s="19">
        <v>11687</v>
      </c>
      <c r="F272" s="20">
        <v>4.2999999999999997E-2</v>
      </c>
      <c r="G272" s="21">
        <v>1049</v>
      </c>
      <c r="H272" s="22">
        <v>3.0979999999999999</v>
      </c>
      <c r="I272" s="22"/>
      <c r="J272" s="17">
        <f>IF(ISNUMBER(E272/(1+F272)),E272/(1+F272),"")</f>
        <v>11205.177372962609</v>
      </c>
      <c r="K272" s="17">
        <f t="shared" si="26"/>
        <v>10949.198846852312</v>
      </c>
      <c r="L272" s="18">
        <f>IF(ISNUMBER(G272/(1+H272)),G272/(1+H272),"")</f>
        <v>255.97852611029771</v>
      </c>
      <c r="M272" s="17"/>
      <c r="N272" s="17">
        <f>E272-G272</f>
        <v>10638</v>
      </c>
      <c r="O272" s="16" t="str">
        <f>B272</f>
        <v>Sempra Energy</v>
      </c>
      <c r="P272" s="17">
        <f>E272*(1+RevGrowth)</f>
        <v>12294.724</v>
      </c>
      <c r="Q272" s="17">
        <f>N272-(AverageSalary*C272*HeadcountReduction)/1000000</f>
        <v>10562.2965</v>
      </c>
      <c r="R272" s="17">
        <f t="shared" si="27"/>
        <v>1732.4274999999998</v>
      </c>
      <c r="S272" s="37">
        <f>(P272-E272)/E272</f>
        <v>5.2000000000000011E-2</v>
      </c>
      <c r="T272" s="36">
        <f>(R272-G272)/G272</f>
        <v>0.65150381315538586</v>
      </c>
      <c r="U272" s="31">
        <f t="shared" si="24"/>
        <v>265</v>
      </c>
      <c r="V272" s="38">
        <f t="shared" si="25"/>
        <v>383</v>
      </c>
      <c r="W272" s="39"/>
      <c r="X272" s="39"/>
      <c r="Y272" s="39">
        <f t="shared" si="28"/>
        <v>269</v>
      </c>
      <c r="Z272" s="39">
        <f t="shared" si="29"/>
        <v>261</v>
      </c>
    </row>
    <row r="273" spans="1:26" x14ac:dyDescent="0.2">
      <c r="A273" s="9" t="s">
        <v>541</v>
      </c>
      <c r="B273" s="10" t="s">
        <v>542</v>
      </c>
      <c r="C273" s="11">
        <v>12740</v>
      </c>
      <c r="D273" s="12">
        <v>-17</v>
      </c>
      <c r="E273" s="19">
        <v>11650.4</v>
      </c>
      <c r="F273" s="20">
        <v>-3.5000000000000003E-2</v>
      </c>
      <c r="G273" s="21">
        <v>-70.5</v>
      </c>
      <c r="H273" s="22" t="s">
        <v>5</v>
      </c>
      <c r="I273" s="22"/>
      <c r="J273" s="17">
        <f>IF(ISNUMBER(E273/(1+F273)),E273/(1+F273),"")</f>
        <v>12072.953367875647</v>
      </c>
      <c r="K273" s="17" t="str">
        <f t="shared" si="26"/>
        <v/>
      </c>
      <c r="L273" s="18" t="str">
        <f>IF(ISNUMBER(G273/(1+H273)),G273/(1+H273),"")</f>
        <v/>
      </c>
      <c r="M273" s="17"/>
      <c r="N273" s="17">
        <f>E273-G273</f>
        <v>11720.9</v>
      </c>
      <c r="O273" s="16" t="str">
        <f>B273</f>
        <v>Farmers Insurance Exchange</v>
      </c>
      <c r="P273" s="17">
        <f>E273*(1+RevGrowth)</f>
        <v>12256.220800000001</v>
      </c>
      <c r="Q273" s="17">
        <f>N273-(AverageSalary*C273*HeadcountReduction)/1000000</f>
        <v>11663.57</v>
      </c>
      <c r="R273" s="17">
        <f t="shared" si="27"/>
        <v>592.65080000000125</v>
      </c>
      <c r="S273" s="37">
        <f>(P273-E273)/E273</f>
        <v>5.2000000000000116E-2</v>
      </c>
      <c r="T273" s="36">
        <f>(R273-G273)/G273</f>
        <v>-9.406394326241152</v>
      </c>
      <c r="U273" s="31">
        <f t="shared" si="24"/>
        <v>248</v>
      </c>
      <c r="V273" s="38" t="e">
        <f t="shared" si="25"/>
        <v>#VALUE!</v>
      </c>
      <c r="W273" s="39"/>
      <c r="X273" s="39"/>
      <c r="Y273" s="39">
        <f t="shared" si="28"/>
        <v>270</v>
      </c>
      <c r="Z273" s="39">
        <f t="shared" si="29"/>
        <v>447</v>
      </c>
    </row>
    <row r="274" spans="1:26" x14ac:dyDescent="0.2">
      <c r="A274" s="9" t="s">
        <v>543</v>
      </c>
      <c r="B274" s="10" t="s">
        <v>544</v>
      </c>
      <c r="C274" s="11">
        <v>17500</v>
      </c>
      <c r="D274" s="12">
        <v>6</v>
      </c>
      <c r="E274" s="19">
        <v>11635</v>
      </c>
      <c r="F274" s="20">
        <v>5.9000000000000004E-2</v>
      </c>
      <c r="G274" s="21">
        <v>454</v>
      </c>
      <c r="H274" s="22">
        <v>0.214</v>
      </c>
      <c r="I274" s="22"/>
      <c r="J274" s="17">
        <f>IF(ISNUMBER(E274/(1+F274)),E274/(1+F274),"")</f>
        <v>10986.779981114259</v>
      </c>
      <c r="K274" s="17">
        <f t="shared" si="26"/>
        <v>10612.809635150503</v>
      </c>
      <c r="L274" s="18">
        <f>IF(ISNUMBER(G274/(1+H274)),G274/(1+H274),"")</f>
        <v>373.97034596375619</v>
      </c>
      <c r="M274" s="17"/>
      <c r="N274" s="17">
        <f>E274-G274</f>
        <v>11181</v>
      </c>
      <c r="O274" s="16" t="str">
        <f>B274</f>
        <v>Ball</v>
      </c>
      <c r="P274" s="17">
        <f>E274*(1+RevGrowth)</f>
        <v>12240.02</v>
      </c>
      <c r="Q274" s="17">
        <f>N274-(AverageSalary*C274*HeadcountReduction)/1000000</f>
        <v>11102.25</v>
      </c>
      <c r="R274" s="17">
        <f t="shared" si="27"/>
        <v>1137.7700000000004</v>
      </c>
      <c r="S274" s="37">
        <f>(P274-E274)/E274</f>
        <v>5.2000000000000039E-2</v>
      </c>
      <c r="T274" s="36">
        <f>(R274-G274)/G274</f>
        <v>1.506101321585904</v>
      </c>
      <c r="U274" s="31">
        <f t="shared" si="24"/>
        <v>270</v>
      </c>
      <c r="V274" s="38">
        <f t="shared" si="25"/>
        <v>346</v>
      </c>
      <c r="W274" s="39"/>
      <c r="X274" s="39"/>
      <c r="Y274" s="39">
        <f t="shared" si="28"/>
        <v>271</v>
      </c>
      <c r="Z274" s="39">
        <f t="shared" si="29"/>
        <v>349</v>
      </c>
    </row>
    <row r="275" spans="1:26" x14ac:dyDescent="0.2">
      <c r="A275" s="9" t="s">
        <v>545</v>
      </c>
      <c r="B275" s="10" t="s">
        <v>546</v>
      </c>
      <c r="C275" s="11">
        <v>14570</v>
      </c>
      <c r="D275" s="12">
        <v>1</v>
      </c>
      <c r="E275" s="19">
        <v>11601.4</v>
      </c>
      <c r="F275" s="20">
        <v>4.2999999999999997E-2</v>
      </c>
      <c r="G275" s="21">
        <v>157.80000000000001</v>
      </c>
      <c r="H275" s="22">
        <v>-0.26100000000000001</v>
      </c>
      <c r="I275" s="22"/>
      <c r="J275" s="17">
        <f>IF(ISNUMBER(E275/(1+F275)),E275/(1+F275),"")</f>
        <v>11123.106423777564</v>
      </c>
      <c r="K275" s="17">
        <f t="shared" si="26"/>
        <v>10909.5746240482</v>
      </c>
      <c r="L275" s="18">
        <f>IF(ISNUMBER(G275/(1+H275)),G275/(1+H275),"")</f>
        <v>213.53179972936402</v>
      </c>
      <c r="M275" s="17"/>
      <c r="N275" s="17">
        <f>E275-G275</f>
        <v>11443.6</v>
      </c>
      <c r="O275" s="16" t="str">
        <f>B275</f>
        <v>Group 1 Automotive</v>
      </c>
      <c r="P275" s="17">
        <f>E275*(1+RevGrowth)</f>
        <v>12204.6728</v>
      </c>
      <c r="Q275" s="17">
        <f>N275-(AverageSalary*C275*HeadcountReduction)/1000000</f>
        <v>11378.035</v>
      </c>
      <c r="R275" s="17">
        <f t="shared" si="27"/>
        <v>826.63780000000042</v>
      </c>
      <c r="S275" s="37">
        <f>(P275-E275)/E275</f>
        <v>5.200000000000006E-2</v>
      </c>
      <c r="T275" s="36">
        <f>(R275-G275)/G275</f>
        <v>4.238515842839039</v>
      </c>
      <c r="U275" s="31">
        <f t="shared" si="24"/>
        <v>266</v>
      </c>
      <c r="V275" s="38">
        <f t="shared" si="25"/>
        <v>395</v>
      </c>
      <c r="W275" s="39"/>
      <c r="X275" s="39"/>
      <c r="Y275" s="39">
        <f t="shared" si="28"/>
        <v>272</v>
      </c>
      <c r="Z275" s="39">
        <f t="shared" si="29"/>
        <v>413</v>
      </c>
    </row>
    <row r="276" spans="1:26" x14ac:dyDescent="0.2">
      <c r="A276" s="9" t="s">
        <v>547</v>
      </c>
      <c r="B276" s="10" t="s">
        <v>548</v>
      </c>
      <c r="C276" s="11">
        <v>9600</v>
      </c>
      <c r="D276" s="12">
        <v>-6</v>
      </c>
      <c r="E276" s="19">
        <v>11598.5</v>
      </c>
      <c r="F276" s="20">
        <v>2.7999999999999997E-2</v>
      </c>
      <c r="G276" s="21">
        <v>523.4</v>
      </c>
      <c r="H276" s="22">
        <v>-0.47399999999999998</v>
      </c>
      <c r="I276" s="22"/>
      <c r="J276" s="17">
        <f>IF(ISNUMBER(E276/(1+F276)),E276/(1+F276),"")</f>
        <v>11282.587548638132</v>
      </c>
      <c r="K276" s="17">
        <f t="shared" si="26"/>
        <v>10287.5305144176</v>
      </c>
      <c r="L276" s="18">
        <f>IF(ISNUMBER(G276/(1+H276)),G276/(1+H276),"")</f>
        <v>995.05703422053227</v>
      </c>
      <c r="M276" s="17"/>
      <c r="N276" s="17">
        <f>E276-G276</f>
        <v>11075.1</v>
      </c>
      <c r="O276" s="16" t="str">
        <f>B276</f>
        <v>Unum Group</v>
      </c>
      <c r="P276" s="17">
        <f>E276*(1+RevGrowth)</f>
        <v>12201.622000000001</v>
      </c>
      <c r="Q276" s="17">
        <f>N276-(AverageSalary*C276*HeadcountReduction)/1000000</f>
        <v>11031.9</v>
      </c>
      <c r="R276" s="17">
        <f t="shared" si="27"/>
        <v>1169.7220000000016</v>
      </c>
      <c r="S276" s="37">
        <f>(P276-E276)/E276</f>
        <v>5.2000000000000102E-2</v>
      </c>
      <c r="T276" s="36">
        <f>(R276-G276)/G276</f>
        <v>1.2348528849828078</v>
      </c>
      <c r="U276" s="31">
        <f t="shared" si="24"/>
        <v>261</v>
      </c>
      <c r="V276" s="38">
        <f t="shared" si="25"/>
        <v>225</v>
      </c>
      <c r="W276" s="39"/>
      <c r="X276" s="39"/>
      <c r="Y276" s="39">
        <f t="shared" si="28"/>
        <v>273</v>
      </c>
      <c r="Z276" s="39">
        <f t="shared" si="29"/>
        <v>345</v>
      </c>
    </row>
    <row r="277" spans="1:26" x14ac:dyDescent="0.2">
      <c r="A277" s="9" t="s">
        <v>549</v>
      </c>
      <c r="B277" s="10" t="s">
        <v>550</v>
      </c>
      <c r="C277" s="11">
        <v>11068</v>
      </c>
      <c r="D277" s="12">
        <v>-8</v>
      </c>
      <c r="E277" s="19">
        <v>11537</v>
      </c>
      <c r="F277" s="20">
        <v>1.2E-2</v>
      </c>
      <c r="G277" s="21">
        <v>1261</v>
      </c>
      <c r="H277" s="22">
        <v>9.8000000000000004E-2</v>
      </c>
      <c r="I277" s="22"/>
      <c r="J277" s="17">
        <f>IF(ISNUMBER(E277/(1+F277)),E277/(1+F277),"")</f>
        <v>11400.197628458498</v>
      </c>
      <c r="K277" s="17">
        <f t="shared" si="26"/>
        <v>10251.745898039555</v>
      </c>
      <c r="L277" s="18">
        <f>IF(ISNUMBER(G277/(1+H277)),G277/(1+H277),"")</f>
        <v>1148.4517304189435</v>
      </c>
      <c r="M277" s="17"/>
      <c r="N277" s="17">
        <f>E277-G277</f>
        <v>10276</v>
      </c>
      <c r="O277" s="16" t="str">
        <f>B277</f>
        <v>Xcel Energy</v>
      </c>
      <c r="P277" s="17">
        <f>E277*(1+RevGrowth)</f>
        <v>12136.924000000001</v>
      </c>
      <c r="Q277" s="17">
        <f>N277-(AverageSalary*C277*HeadcountReduction)/1000000</f>
        <v>10226.194</v>
      </c>
      <c r="R277" s="17">
        <f t="shared" si="27"/>
        <v>1910.7300000000014</v>
      </c>
      <c r="S277" s="37">
        <f>(P277-E277)/E277</f>
        <v>5.2000000000000074E-2</v>
      </c>
      <c r="T277" s="36">
        <f>(R277-G277)/G277</f>
        <v>0.51524980174464818</v>
      </c>
      <c r="U277" s="31">
        <f t="shared" si="24"/>
        <v>260</v>
      </c>
      <c r="V277" s="38">
        <f t="shared" si="25"/>
        <v>207</v>
      </c>
      <c r="W277" s="39"/>
      <c r="X277" s="39"/>
      <c r="Y277" s="39">
        <f t="shared" si="28"/>
        <v>274</v>
      </c>
      <c r="Z277" s="39">
        <f t="shared" si="29"/>
        <v>239</v>
      </c>
    </row>
    <row r="278" spans="1:26" x14ac:dyDescent="0.2">
      <c r="A278" s="9" t="s">
        <v>551</v>
      </c>
      <c r="B278" s="10" t="s">
        <v>552</v>
      </c>
      <c r="C278" s="11">
        <v>15600</v>
      </c>
      <c r="D278" s="12">
        <v>30</v>
      </c>
      <c r="E278" s="19">
        <v>11534.5</v>
      </c>
      <c r="F278" s="20">
        <v>0.187</v>
      </c>
      <c r="G278" s="21">
        <v>633.70000000000005</v>
      </c>
      <c r="H278" s="22">
        <v>3.3000000000000002E-2</v>
      </c>
      <c r="I278" s="22"/>
      <c r="J278" s="17">
        <f>IF(ISNUMBER(E278/(1+F278)),E278/(1+F278),"")</f>
        <v>9717.3546756529067</v>
      </c>
      <c r="K278" s="17">
        <f t="shared" si="26"/>
        <v>9103.8987221195093</v>
      </c>
      <c r="L278" s="18">
        <f>IF(ISNUMBER(G278/(1+H278)),G278/(1+H278),"")</f>
        <v>613.45595353339797</v>
      </c>
      <c r="M278" s="17"/>
      <c r="N278" s="17">
        <f>E278-G278</f>
        <v>10900.8</v>
      </c>
      <c r="O278" s="16" t="str">
        <f>B278</f>
        <v>Reliance Steel &amp; Aluminum</v>
      </c>
      <c r="P278" s="17">
        <f>E278*(1+RevGrowth)</f>
        <v>12134.294</v>
      </c>
      <c r="Q278" s="17">
        <f>N278-(AverageSalary*C278*HeadcountReduction)/1000000</f>
        <v>10830.599999999999</v>
      </c>
      <c r="R278" s="17">
        <f t="shared" si="27"/>
        <v>1303.6940000000013</v>
      </c>
      <c r="S278" s="37">
        <f>(P278-E278)/E278</f>
        <v>5.1999999999999991E-2</v>
      </c>
      <c r="T278" s="36">
        <f>(R278-G278)/G278</f>
        <v>1.0572731576455756</v>
      </c>
      <c r="U278" s="31">
        <f t="shared" si="24"/>
        <v>298</v>
      </c>
      <c r="V278" s="38">
        <f t="shared" si="25"/>
        <v>284</v>
      </c>
      <c r="W278" s="39"/>
      <c r="X278" s="39"/>
      <c r="Y278" s="39">
        <f t="shared" si="28"/>
        <v>275</v>
      </c>
      <c r="Z278" s="39">
        <f t="shared" si="29"/>
        <v>327</v>
      </c>
    </row>
    <row r="279" spans="1:26" x14ac:dyDescent="0.2">
      <c r="A279" s="9" t="s">
        <v>553</v>
      </c>
      <c r="B279" s="10" t="s">
        <v>554</v>
      </c>
      <c r="C279" s="11">
        <v>10000</v>
      </c>
      <c r="D279" s="12">
        <v>6</v>
      </c>
      <c r="E279" s="19">
        <v>11527</v>
      </c>
      <c r="F279" s="20">
        <v>8.8000000000000009E-2</v>
      </c>
      <c r="G279" s="21">
        <v>337</v>
      </c>
      <c r="H279" s="22">
        <v>-0.47</v>
      </c>
      <c r="I279" s="22"/>
      <c r="J279" s="17">
        <f>IF(ISNUMBER(E279/(1+F279)),E279/(1+F279),"")</f>
        <v>10594.669117647058</v>
      </c>
      <c r="K279" s="17">
        <f t="shared" si="26"/>
        <v>9958.8200610432832</v>
      </c>
      <c r="L279" s="18">
        <f>IF(ISNUMBER(G279/(1+H279)),G279/(1+H279),"")</f>
        <v>635.84905660377353</v>
      </c>
      <c r="M279" s="17"/>
      <c r="N279" s="17">
        <f>E279-G279</f>
        <v>11190</v>
      </c>
      <c r="O279" s="16" t="str">
        <f>B279</f>
        <v>Huntsman</v>
      </c>
      <c r="P279" s="17">
        <f>E279*(1+RevGrowth)</f>
        <v>12126.404</v>
      </c>
      <c r="Q279" s="17">
        <f>N279-(AverageSalary*C279*HeadcountReduction)/1000000</f>
        <v>11145</v>
      </c>
      <c r="R279" s="17">
        <f t="shared" si="27"/>
        <v>981.40400000000045</v>
      </c>
      <c r="S279" s="37">
        <f>(P279-E279)/E279</f>
        <v>5.2000000000000039E-2</v>
      </c>
      <c r="T279" s="36">
        <f>(R279-G279)/G279</f>
        <v>1.9121780415430281</v>
      </c>
      <c r="U279" s="31">
        <f t="shared" si="24"/>
        <v>275</v>
      </c>
      <c r="V279" s="38">
        <f t="shared" si="25"/>
        <v>280</v>
      </c>
      <c r="W279" s="39"/>
      <c r="X279" s="39"/>
      <c r="Y279" s="39">
        <f t="shared" si="28"/>
        <v>276</v>
      </c>
      <c r="Z279" s="39">
        <f t="shared" si="29"/>
        <v>381</v>
      </c>
    </row>
    <row r="280" spans="1:26" x14ac:dyDescent="0.2">
      <c r="A280" s="9" t="s">
        <v>555</v>
      </c>
      <c r="B280" s="10" t="s">
        <v>556</v>
      </c>
      <c r="C280" s="11">
        <v>26662</v>
      </c>
      <c r="D280" s="12">
        <v>7</v>
      </c>
      <c r="E280" s="19">
        <v>11458</v>
      </c>
      <c r="F280" s="20">
        <v>8.5999999999999993E-2</v>
      </c>
      <c r="G280" s="21">
        <v>2666</v>
      </c>
      <c r="H280" s="22">
        <v>-0.50700000000000001</v>
      </c>
      <c r="I280" s="22"/>
      <c r="J280" s="17">
        <f>IF(ISNUMBER(E280/(1+F280)),E280/(1+F280),"")</f>
        <v>10550.644567219151</v>
      </c>
      <c r="K280" s="17">
        <f t="shared" si="26"/>
        <v>5142.9366564686443</v>
      </c>
      <c r="L280" s="18">
        <f>IF(ISNUMBER(G280/(1+H280)),G280/(1+H280),"")</f>
        <v>5407.7079107505069</v>
      </c>
      <c r="M280" s="17"/>
      <c r="N280" s="17">
        <f>E280-G280</f>
        <v>8792</v>
      </c>
      <c r="O280" s="16" t="str">
        <f>B280</f>
        <v>Norfolk Southern</v>
      </c>
      <c r="P280" s="17">
        <f>E280*(1+RevGrowth)</f>
        <v>12053.816000000001</v>
      </c>
      <c r="Q280" s="17">
        <f>N280-(AverageSalary*C280*HeadcountReduction)/1000000</f>
        <v>8672.0210000000006</v>
      </c>
      <c r="R280" s="17">
        <f t="shared" si="27"/>
        <v>3381.7950000000001</v>
      </c>
      <c r="S280" s="37">
        <f>(P280-E280)/E280</f>
        <v>5.200000000000006E-2</v>
      </c>
      <c r="T280" s="36">
        <f>(R280-G280)/G280</f>
        <v>0.26849024756189049</v>
      </c>
      <c r="U280" s="31">
        <f t="shared" si="24"/>
        <v>277</v>
      </c>
      <c r="V280" s="38">
        <f t="shared" si="25"/>
        <v>38</v>
      </c>
      <c r="W280" s="39"/>
      <c r="X280" s="39"/>
      <c r="Y280" s="39">
        <f t="shared" si="28"/>
        <v>277</v>
      </c>
      <c r="Z280" s="39">
        <f t="shared" si="29"/>
        <v>151</v>
      </c>
    </row>
    <row r="281" spans="1:26" x14ac:dyDescent="0.2">
      <c r="A281" s="9" t="s">
        <v>557</v>
      </c>
      <c r="B281" s="10" t="s">
        <v>558</v>
      </c>
      <c r="C281" s="11">
        <v>61000</v>
      </c>
      <c r="D281" s="12">
        <v>8</v>
      </c>
      <c r="E281" s="19">
        <v>11333.4</v>
      </c>
      <c r="F281" s="20">
        <v>8.5000000000000006E-2</v>
      </c>
      <c r="G281" s="21">
        <v>883.7</v>
      </c>
      <c r="H281" s="22">
        <v>-0.30299999999999999</v>
      </c>
      <c r="I281" s="22"/>
      <c r="J281" s="17">
        <f>IF(ISNUMBER(E281/(1+F281)),E281/(1+F281),"")</f>
        <v>10445.52995391705</v>
      </c>
      <c r="K281" s="17">
        <f t="shared" si="26"/>
        <v>9177.6676870590873</v>
      </c>
      <c r="L281" s="18">
        <f>IF(ISNUMBER(G281/(1+H281)),G281/(1+H281),"")</f>
        <v>1267.8622668579626</v>
      </c>
      <c r="M281" s="17"/>
      <c r="N281" s="17">
        <f>E281-G281</f>
        <v>10449.699999999999</v>
      </c>
      <c r="O281" s="16" t="str">
        <f>B281</f>
        <v>Laboratory Corp. of America</v>
      </c>
      <c r="P281" s="17">
        <f>E281*(1+RevGrowth)</f>
        <v>11922.736800000001</v>
      </c>
      <c r="Q281" s="17">
        <f>N281-(AverageSalary*C281*HeadcountReduction)/1000000</f>
        <v>10175.199999999999</v>
      </c>
      <c r="R281" s="17">
        <f t="shared" si="27"/>
        <v>1747.5368000000017</v>
      </c>
      <c r="S281" s="37">
        <f>(P281-E281)/E281</f>
        <v>5.2000000000000088E-2</v>
      </c>
      <c r="T281" s="36">
        <f>(R281-G281)/G281</f>
        <v>0.97752268869526038</v>
      </c>
      <c r="U281" s="31">
        <f t="shared" si="24"/>
        <v>279</v>
      </c>
      <c r="V281" s="38">
        <f t="shared" si="25"/>
        <v>195</v>
      </c>
      <c r="W281" s="39"/>
      <c r="X281" s="39"/>
      <c r="Y281" s="39">
        <f t="shared" si="28"/>
        <v>278</v>
      </c>
      <c r="Z281" s="39">
        <f t="shared" si="29"/>
        <v>258</v>
      </c>
    </row>
    <row r="282" spans="1:26" x14ac:dyDescent="0.2">
      <c r="A282" s="9" t="s">
        <v>559</v>
      </c>
      <c r="B282" s="10" t="s">
        <v>560</v>
      </c>
      <c r="C282" s="11">
        <v>51500</v>
      </c>
      <c r="D282" s="12">
        <v>14</v>
      </c>
      <c r="E282" s="19">
        <v>11290</v>
      </c>
      <c r="F282" s="20">
        <v>0.11599999999999999</v>
      </c>
      <c r="G282" s="21">
        <v>1066</v>
      </c>
      <c r="H282" s="22" t="s">
        <v>5</v>
      </c>
      <c r="I282" s="22"/>
      <c r="J282" s="17">
        <f>IF(ISNUMBER(E282/(1+F282)),E282/(1+F282),"")</f>
        <v>10116.487455197132</v>
      </c>
      <c r="K282" s="17" t="str">
        <f t="shared" si="26"/>
        <v/>
      </c>
      <c r="L282" s="18" t="str">
        <f>IF(ISNUMBER(G282/(1+H282)),G282/(1+H282),"")</f>
        <v/>
      </c>
      <c r="M282" s="17"/>
      <c r="N282" s="17">
        <f>E282-G282</f>
        <v>10224</v>
      </c>
      <c r="O282" s="16" t="str">
        <f>B282</f>
        <v>Corning</v>
      </c>
      <c r="P282" s="17">
        <f>E282*(1+RevGrowth)</f>
        <v>11877.08</v>
      </c>
      <c r="Q282" s="17">
        <f>N282-(AverageSalary*C282*HeadcountReduction)/1000000</f>
        <v>9992.25</v>
      </c>
      <c r="R282" s="17">
        <f t="shared" si="27"/>
        <v>1884.83</v>
      </c>
      <c r="S282" s="37">
        <f>(P282-E282)/E282</f>
        <v>5.1999999999999991E-2</v>
      </c>
      <c r="T282" s="36">
        <f>(R282-G282)/G282</f>
        <v>0.76813320825515941</v>
      </c>
      <c r="U282" s="31">
        <f t="shared" si="24"/>
        <v>286</v>
      </c>
      <c r="V282" s="38" t="e">
        <f t="shared" si="25"/>
        <v>#VALUE!</v>
      </c>
      <c r="W282" s="39"/>
      <c r="X282" s="39"/>
      <c r="Y282" s="39">
        <f t="shared" si="28"/>
        <v>279</v>
      </c>
      <c r="Z282" s="39">
        <f t="shared" si="29"/>
        <v>244</v>
      </c>
    </row>
    <row r="283" spans="1:26" x14ac:dyDescent="0.2">
      <c r="A283" s="9" t="s">
        <v>561</v>
      </c>
      <c r="B283" s="10" t="s">
        <v>562</v>
      </c>
      <c r="C283" s="11">
        <v>24500</v>
      </c>
      <c r="D283" s="12">
        <v>15</v>
      </c>
      <c r="E283" s="19">
        <v>11223</v>
      </c>
      <c r="F283" s="20">
        <v>0.11599999999999999</v>
      </c>
      <c r="G283" s="21">
        <v>406</v>
      </c>
      <c r="H283" s="22">
        <v>7.3999999999999996E-2</v>
      </c>
      <c r="I283" s="22"/>
      <c r="J283" s="17">
        <f>IF(ISNUMBER(E283/(1+F283)),E283/(1+F283),"")</f>
        <v>10056.451612903225</v>
      </c>
      <c r="K283" s="17">
        <f t="shared" si="26"/>
        <v>9678.4255421397247</v>
      </c>
      <c r="L283" s="18">
        <f>IF(ISNUMBER(G283/(1+H283)),G283/(1+H283),"")</f>
        <v>378.02607076350091</v>
      </c>
      <c r="M283" s="17"/>
      <c r="N283" s="17">
        <f>E283-G283</f>
        <v>10817</v>
      </c>
      <c r="O283" s="16" t="str">
        <f>B283</f>
        <v>Expedia Group</v>
      </c>
      <c r="P283" s="17">
        <f>E283*(1+RevGrowth)</f>
        <v>11806.596000000001</v>
      </c>
      <c r="Q283" s="17">
        <f>N283-(AverageSalary*C283*HeadcountReduction)/1000000</f>
        <v>10706.75</v>
      </c>
      <c r="R283" s="17">
        <f t="shared" si="27"/>
        <v>1099.8460000000014</v>
      </c>
      <c r="S283" s="37">
        <f>(P283-E283)/E283</f>
        <v>5.2000000000000123E-2</v>
      </c>
      <c r="T283" s="36">
        <f>(R283-G283)/G283</f>
        <v>1.7089802955665059</v>
      </c>
      <c r="U283" s="31">
        <f t="shared" si="24"/>
        <v>288</v>
      </c>
      <c r="V283" s="38">
        <f t="shared" si="25"/>
        <v>344</v>
      </c>
      <c r="W283" s="39"/>
      <c r="X283" s="39"/>
      <c r="Y283" s="39">
        <f t="shared" si="28"/>
        <v>280</v>
      </c>
      <c r="Z283" s="39">
        <f t="shared" si="29"/>
        <v>356</v>
      </c>
    </row>
    <row r="284" spans="1:26" x14ac:dyDescent="0.2">
      <c r="A284" s="9" t="s">
        <v>563</v>
      </c>
      <c r="B284" s="10" t="s">
        <v>564</v>
      </c>
      <c r="C284" s="11">
        <v>72450</v>
      </c>
      <c r="D284" s="12">
        <v>-3</v>
      </c>
      <c r="E284" s="19">
        <v>11221.1</v>
      </c>
      <c r="F284" s="20">
        <v>3.1E-2</v>
      </c>
      <c r="G284" s="21">
        <v>1337.5</v>
      </c>
      <c r="H284" s="22">
        <v>4.3999999999999997E-2</v>
      </c>
      <c r="I284" s="22"/>
      <c r="J284" s="17">
        <f>IF(ISNUMBER(E284/(1+F284)),E284/(1+F284),"")</f>
        <v>10883.705140640157</v>
      </c>
      <c r="K284" s="17">
        <f t="shared" si="26"/>
        <v>9602.5748724409241</v>
      </c>
      <c r="L284" s="18">
        <f>IF(ISNUMBER(G284/(1+H284)),G284/(1+H284),"")</f>
        <v>1281.1302681992336</v>
      </c>
      <c r="M284" s="17"/>
      <c r="N284" s="17">
        <f>E284-G284</f>
        <v>9883.6</v>
      </c>
      <c r="O284" s="16" t="str">
        <f>B284</f>
        <v>AutoZone</v>
      </c>
      <c r="P284" s="17">
        <f>E284*(1+RevGrowth)</f>
        <v>11804.5972</v>
      </c>
      <c r="Q284" s="17">
        <f>N284-(AverageSalary*C284*HeadcountReduction)/1000000</f>
        <v>9557.5750000000007</v>
      </c>
      <c r="R284" s="17">
        <f t="shared" si="27"/>
        <v>2247.0221999999994</v>
      </c>
      <c r="S284" s="37">
        <f>(P284-E284)/E284</f>
        <v>5.1999999999999977E-2</v>
      </c>
      <c r="T284" s="36">
        <f>(R284-G284)/G284</f>
        <v>0.6800165981308407</v>
      </c>
      <c r="U284" s="31">
        <f t="shared" si="24"/>
        <v>271</v>
      </c>
      <c r="V284" s="38">
        <f t="shared" si="25"/>
        <v>192</v>
      </c>
      <c r="W284" s="39"/>
      <c r="X284" s="39"/>
      <c r="Y284" s="39">
        <f t="shared" si="28"/>
        <v>281</v>
      </c>
      <c r="Z284" s="39">
        <f t="shared" si="29"/>
        <v>213</v>
      </c>
    </row>
    <row r="285" spans="1:26" x14ac:dyDescent="0.2">
      <c r="A285" s="9" t="s">
        <v>565</v>
      </c>
      <c r="B285" s="10" t="s">
        <v>566</v>
      </c>
      <c r="C285" s="11">
        <v>23850</v>
      </c>
      <c r="D285" s="12">
        <v>5</v>
      </c>
      <c r="E285" s="19">
        <v>11221</v>
      </c>
      <c r="F285" s="20">
        <v>7.5999999999999998E-2</v>
      </c>
      <c r="G285" s="21">
        <v>782</v>
      </c>
      <c r="H285" s="22">
        <v>0.33500000000000002</v>
      </c>
      <c r="I285" s="22"/>
      <c r="J285" s="17">
        <f>IF(ISNUMBER(E285/(1+F285)),E285/(1+F285),"")</f>
        <v>10428.438661710037</v>
      </c>
      <c r="K285" s="17">
        <f t="shared" si="26"/>
        <v>9842.6708714478646</v>
      </c>
      <c r="L285" s="18">
        <f>IF(ISNUMBER(G285/(1+H285)),G285/(1+H285),"")</f>
        <v>585.7677902621723</v>
      </c>
      <c r="M285" s="17"/>
      <c r="N285" s="17">
        <f>E285-G285</f>
        <v>10439</v>
      </c>
      <c r="O285" s="16" t="str">
        <f>B285</f>
        <v>W.W. Grainger</v>
      </c>
      <c r="P285" s="17">
        <f>E285*(1+RevGrowth)</f>
        <v>11804.492</v>
      </c>
      <c r="Q285" s="17">
        <f>N285-(AverageSalary*C285*HeadcountReduction)/1000000</f>
        <v>10331.674999999999</v>
      </c>
      <c r="R285" s="17">
        <f t="shared" si="27"/>
        <v>1472.8170000000009</v>
      </c>
      <c r="S285" s="37">
        <f>(P285-E285)/E285</f>
        <v>5.2000000000000018E-2</v>
      </c>
      <c r="T285" s="36">
        <f>(R285-G285)/G285</f>
        <v>0.88339769820971981</v>
      </c>
      <c r="U285" s="31">
        <f t="shared" si="24"/>
        <v>280</v>
      </c>
      <c r="V285" s="38">
        <f t="shared" si="25"/>
        <v>288</v>
      </c>
      <c r="W285" s="39"/>
      <c r="X285" s="39"/>
      <c r="Y285" s="39">
        <f t="shared" si="28"/>
        <v>282</v>
      </c>
      <c r="Z285" s="39">
        <f t="shared" si="29"/>
        <v>302</v>
      </c>
    </row>
    <row r="286" spans="1:26" x14ac:dyDescent="0.2">
      <c r="A286" s="9" t="s">
        <v>567</v>
      </c>
      <c r="B286" s="10" t="s">
        <v>568</v>
      </c>
      <c r="C286" s="11">
        <v>39200</v>
      </c>
      <c r="D286" s="12">
        <v>33</v>
      </c>
      <c r="E286" s="19">
        <v>11171.4</v>
      </c>
      <c r="F286" s="20">
        <v>0.18</v>
      </c>
      <c r="G286" s="21">
        <v>293.3</v>
      </c>
      <c r="H286" s="22">
        <v>-6.9000000000000006E-2</v>
      </c>
      <c r="I286" s="22"/>
      <c r="J286" s="17">
        <f>IF(ISNUMBER(E286/(1+F286)),E286/(1+F286),"")</f>
        <v>9467.2881355932204</v>
      </c>
      <c r="K286" s="17">
        <f t="shared" si="26"/>
        <v>9152.2505416082586</v>
      </c>
      <c r="L286" s="18">
        <f>IF(ISNUMBER(G286/(1+H286)),G286/(1+H286),"")</f>
        <v>315.03759398496243</v>
      </c>
      <c r="M286" s="17"/>
      <c r="N286" s="17">
        <f>E286-G286</f>
        <v>10878.1</v>
      </c>
      <c r="O286" s="16" t="str">
        <f>B286</f>
        <v>Quanta Services</v>
      </c>
      <c r="P286" s="17">
        <f>E286*(1+RevGrowth)</f>
        <v>11752.3128</v>
      </c>
      <c r="Q286" s="17">
        <f>N286-(AverageSalary*C286*HeadcountReduction)/1000000</f>
        <v>10701.7</v>
      </c>
      <c r="R286" s="17">
        <f t="shared" si="27"/>
        <v>1050.612799999999</v>
      </c>
      <c r="S286" s="37">
        <f>(P286-E286)/E286</f>
        <v>5.2000000000000005E-2</v>
      </c>
      <c r="T286" s="36">
        <f>(R286-G286)/G286</f>
        <v>2.5820415956358644</v>
      </c>
      <c r="U286" s="31">
        <f t="shared" si="24"/>
        <v>309</v>
      </c>
      <c r="V286" s="38">
        <f t="shared" si="25"/>
        <v>366</v>
      </c>
      <c r="W286" s="39"/>
      <c r="X286" s="39"/>
      <c r="Y286" s="39">
        <f t="shared" si="28"/>
        <v>283</v>
      </c>
      <c r="Z286" s="39">
        <f t="shared" si="29"/>
        <v>368</v>
      </c>
    </row>
    <row r="287" spans="1:26" x14ac:dyDescent="0.2">
      <c r="A287" s="9" t="s">
        <v>569</v>
      </c>
      <c r="B287" s="10" t="s">
        <v>570</v>
      </c>
      <c r="C287" s="11">
        <v>33429</v>
      </c>
      <c r="D287" s="12">
        <v>54</v>
      </c>
      <c r="E287" s="19">
        <v>11151</v>
      </c>
      <c r="F287" s="20">
        <v>0.28199999999999997</v>
      </c>
      <c r="G287" s="21">
        <v>439</v>
      </c>
      <c r="H287" s="22">
        <v>0.35899999999999999</v>
      </c>
      <c r="I287" s="22"/>
      <c r="J287" s="17">
        <f>IF(ISNUMBER(E287/(1+F287)),E287/(1+F287),"")</f>
        <v>8698.1279251170054</v>
      </c>
      <c r="K287" s="17">
        <f t="shared" si="26"/>
        <v>8375.0962842045701</v>
      </c>
      <c r="L287" s="18">
        <f>IF(ISNUMBER(G287/(1+H287)),G287/(1+H287),"")</f>
        <v>323.03164091243559</v>
      </c>
      <c r="M287" s="17"/>
      <c r="N287" s="17">
        <f>E287-G287</f>
        <v>10712</v>
      </c>
      <c r="O287" s="16" t="str">
        <f>B287</f>
        <v>Crown Holdings</v>
      </c>
      <c r="P287" s="17">
        <f>E287*(1+RevGrowth)</f>
        <v>11730.852000000001</v>
      </c>
      <c r="Q287" s="17">
        <f>N287-(AverageSalary*C287*HeadcountReduction)/1000000</f>
        <v>10561.5695</v>
      </c>
      <c r="R287" s="17">
        <f t="shared" si="27"/>
        <v>1169.2825000000012</v>
      </c>
      <c r="S287" s="37">
        <f>(P287-E287)/E287</f>
        <v>5.2000000000000067E-2</v>
      </c>
      <c r="T287" s="36">
        <f>(R287-G287)/G287</f>
        <v>1.6635136674259707</v>
      </c>
      <c r="U287" s="31">
        <f t="shared" si="24"/>
        <v>332</v>
      </c>
      <c r="V287" s="38">
        <f t="shared" si="25"/>
        <v>365</v>
      </c>
      <c r="W287" s="39"/>
      <c r="X287" s="39"/>
      <c r="Y287" s="39">
        <f t="shared" si="28"/>
        <v>284</v>
      </c>
      <c r="Z287" s="39">
        <f t="shared" si="29"/>
        <v>346</v>
      </c>
    </row>
    <row r="288" spans="1:26" x14ac:dyDescent="0.2">
      <c r="A288" s="9" t="s">
        <v>571</v>
      </c>
      <c r="B288" s="10" t="s">
        <v>572</v>
      </c>
      <c r="C288" s="11">
        <v>44000</v>
      </c>
      <c r="D288" s="12">
        <v>-4</v>
      </c>
      <c r="E288" s="19">
        <v>11130</v>
      </c>
      <c r="F288" s="20">
        <v>3.5000000000000003E-2</v>
      </c>
      <c r="G288" s="21">
        <v>104</v>
      </c>
      <c r="H288" s="22">
        <v>-0.42499999999999999</v>
      </c>
      <c r="I288" s="22"/>
      <c r="J288" s="17">
        <f>IF(ISNUMBER(E288/(1+F288)),E288/(1+F288),"")</f>
        <v>10753.623188405798</v>
      </c>
      <c r="K288" s="17">
        <f t="shared" si="26"/>
        <v>10572.753623188406</v>
      </c>
      <c r="L288" s="18">
        <f>IF(ISNUMBER(G288/(1+H288)),G288/(1+H288),"")</f>
        <v>180.86956521739131</v>
      </c>
      <c r="M288" s="17"/>
      <c r="N288" s="17">
        <f>E288-G288</f>
        <v>11026</v>
      </c>
      <c r="O288" s="16" t="str">
        <f>B288</f>
        <v>Office Depot</v>
      </c>
      <c r="P288" s="17">
        <f>E288*(1+RevGrowth)</f>
        <v>11708.76</v>
      </c>
      <c r="Q288" s="17">
        <f>N288-(AverageSalary*C288*HeadcountReduction)/1000000</f>
        <v>10828</v>
      </c>
      <c r="R288" s="17">
        <f t="shared" si="27"/>
        <v>880.76000000000022</v>
      </c>
      <c r="S288" s="37">
        <f>(P288-E288)/E288</f>
        <v>5.2000000000000018E-2</v>
      </c>
      <c r="T288" s="36">
        <f>(R288-G288)/G288</f>
        <v>7.4688461538461564</v>
      </c>
      <c r="U288" s="31">
        <f t="shared" si="24"/>
        <v>274</v>
      </c>
      <c r="V288" s="38">
        <f t="shared" si="25"/>
        <v>402</v>
      </c>
      <c r="W288" s="39"/>
      <c r="X288" s="39"/>
      <c r="Y288" s="39">
        <f t="shared" si="28"/>
        <v>285</v>
      </c>
      <c r="Z288" s="39">
        <f t="shared" si="29"/>
        <v>404</v>
      </c>
    </row>
    <row r="289" spans="1:26" x14ac:dyDescent="0.2">
      <c r="A289" s="9" t="s">
        <v>573</v>
      </c>
      <c r="B289" s="10" t="s">
        <v>574</v>
      </c>
      <c r="C289" s="11">
        <v>50000</v>
      </c>
      <c r="D289" s="12">
        <v>-3</v>
      </c>
      <c r="E289" s="19">
        <v>11127</v>
      </c>
      <c r="F289" s="20">
        <v>5.4000000000000006E-2</v>
      </c>
      <c r="G289" s="21">
        <v>1624</v>
      </c>
      <c r="H289" s="22">
        <v>1.2649999999999999</v>
      </c>
      <c r="I289" s="22"/>
      <c r="J289" s="17">
        <f>IF(ISNUMBER(E289/(1+F289)),E289/(1+F289),"")</f>
        <v>10556.925996204933</v>
      </c>
      <c r="K289" s="17">
        <f t="shared" si="26"/>
        <v>9839.9282037104513</v>
      </c>
      <c r="L289" s="18">
        <f>IF(ISNUMBER(G289/(1+H289)),G289/(1+H289),"")</f>
        <v>716.99779249448136</v>
      </c>
      <c r="M289" s="17"/>
      <c r="N289" s="17">
        <f>E289-G289</f>
        <v>9503</v>
      </c>
      <c r="O289" s="16" t="str">
        <f>B289</f>
        <v>Baxter International</v>
      </c>
      <c r="P289" s="17">
        <f>E289*(1+RevGrowth)</f>
        <v>11705.604000000001</v>
      </c>
      <c r="Q289" s="17">
        <f>N289-(AverageSalary*C289*HeadcountReduction)/1000000</f>
        <v>9278</v>
      </c>
      <c r="R289" s="17">
        <f t="shared" si="27"/>
        <v>2427.6040000000012</v>
      </c>
      <c r="S289" s="37">
        <f>(P289-E289)/E289</f>
        <v>5.2000000000000109E-2</v>
      </c>
      <c r="T289" s="36">
        <f>(R289-G289)/G289</f>
        <v>0.49483004926108448</v>
      </c>
      <c r="U289" s="31">
        <f t="shared" si="24"/>
        <v>276</v>
      </c>
      <c r="V289" s="38">
        <f t="shared" si="25"/>
        <v>265</v>
      </c>
      <c r="W289" s="39"/>
      <c r="X289" s="39"/>
      <c r="Y289" s="39">
        <f t="shared" si="28"/>
        <v>286</v>
      </c>
      <c r="Z289" s="39">
        <f t="shared" si="29"/>
        <v>193</v>
      </c>
    </row>
    <row r="290" spans="1:26" x14ac:dyDescent="0.2">
      <c r="A290" s="9" t="s">
        <v>575</v>
      </c>
      <c r="B290" s="10" t="s">
        <v>576</v>
      </c>
      <c r="C290" s="11">
        <v>10900</v>
      </c>
      <c r="D290" s="12">
        <v>67</v>
      </c>
      <c r="E290" s="19">
        <v>11077</v>
      </c>
      <c r="F290" s="20">
        <v>0.38200000000000001</v>
      </c>
      <c r="G290" s="21">
        <v>2380.6999999999998</v>
      </c>
      <c r="H290" s="22">
        <v>0.40200000000000002</v>
      </c>
      <c r="I290" s="22"/>
      <c r="J290" s="17">
        <f>IF(ISNUMBER(E290/(1+F290)),E290/(1+F290),"")</f>
        <v>8015.1953690303899</v>
      </c>
      <c r="K290" s="17">
        <f t="shared" si="26"/>
        <v>6317.1211892871661</v>
      </c>
      <c r="L290" s="18">
        <f>IF(ISNUMBER(G290/(1+H290)),G290/(1+H290),"")</f>
        <v>1698.0741797432236</v>
      </c>
      <c r="M290" s="17"/>
      <c r="N290" s="17">
        <f>E290-G290</f>
        <v>8696.2999999999993</v>
      </c>
      <c r="O290" s="16" t="str">
        <f>B290</f>
        <v>Lam Research</v>
      </c>
      <c r="P290" s="17">
        <f>E290*(1+RevGrowth)</f>
        <v>11653.004000000001</v>
      </c>
      <c r="Q290" s="17">
        <f>N290-(AverageSalary*C290*HeadcountReduction)/1000000</f>
        <v>8647.25</v>
      </c>
      <c r="R290" s="17">
        <f t="shared" si="27"/>
        <v>3005.7540000000008</v>
      </c>
      <c r="S290" s="37">
        <f>(P290-E290)/E290</f>
        <v>5.2000000000000074E-2</v>
      </c>
      <c r="T290" s="36">
        <f>(R290-G290)/G290</f>
        <v>0.26255051035409799</v>
      </c>
      <c r="U290" s="31">
        <f t="shared" si="24"/>
        <v>348</v>
      </c>
      <c r="V290" s="38">
        <f t="shared" si="25"/>
        <v>144</v>
      </c>
      <c r="W290" s="39"/>
      <c r="X290" s="39"/>
      <c r="Y290" s="39">
        <f t="shared" si="28"/>
        <v>287</v>
      </c>
      <c r="Z290" s="39">
        <f t="shared" si="29"/>
        <v>165</v>
      </c>
    </row>
    <row r="291" spans="1:26" x14ac:dyDescent="0.2">
      <c r="A291" s="9" t="s">
        <v>577</v>
      </c>
      <c r="B291" s="10" t="s">
        <v>578</v>
      </c>
      <c r="C291" s="11">
        <v>13688</v>
      </c>
      <c r="D291" s="12">
        <v>-14</v>
      </c>
      <c r="E291" s="19">
        <v>11009.5</v>
      </c>
      <c r="F291" s="20">
        <v>-6.0000000000000001E-3</v>
      </c>
      <c r="G291" s="21">
        <v>848.7</v>
      </c>
      <c r="H291" s="22">
        <v>1.0620000000000001</v>
      </c>
      <c r="I291" s="22"/>
      <c r="J291" s="17">
        <f>IF(ISNUMBER(E291/(1+F291)),E291/(1+F291),"")</f>
        <v>11075.955734406438</v>
      </c>
      <c r="K291" s="17">
        <f t="shared" si="26"/>
        <v>10664.365045754643</v>
      </c>
      <c r="L291" s="18">
        <f>IF(ISNUMBER(G291/(1+H291)),G291/(1+H291),"")</f>
        <v>411.59068865179432</v>
      </c>
      <c r="M291" s="17"/>
      <c r="N291" s="17">
        <f>E291-G291</f>
        <v>10160.799999999999</v>
      </c>
      <c r="O291" s="16" t="str">
        <f>B291</f>
        <v>Entergy</v>
      </c>
      <c r="P291" s="17">
        <f>E291*(1+RevGrowth)</f>
        <v>11581.994000000001</v>
      </c>
      <c r="Q291" s="17">
        <f>N291-(AverageSalary*C291*HeadcountReduction)/1000000</f>
        <v>10099.204</v>
      </c>
      <c r="R291" s="17">
        <f t="shared" si="27"/>
        <v>1482.7900000000009</v>
      </c>
      <c r="S291" s="37">
        <f>(P291-E291)/E291</f>
        <v>5.2000000000000053E-2</v>
      </c>
      <c r="T291" s="36">
        <f>(R291-G291)/G291</f>
        <v>0.74713090609167054</v>
      </c>
      <c r="U291" s="31">
        <f t="shared" si="24"/>
        <v>267</v>
      </c>
      <c r="V291" s="38">
        <f t="shared" si="25"/>
        <v>335</v>
      </c>
      <c r="W291" s="39"/>
      <c r="X291" s="39"/>
      <c r="Y291" s="39">
        <f t="shared" si="28"/>
        <v>288</v>
      </c>
      <c r="Z291" s="39">
        <f t="shared" si="29"/>
        <v>300</v>
      </c>
    </row>
    <row r="292" spans="1:26" x14ac:dyDescent="0.2">
      <c r="A292" s="9" t="s">
        <v>579</v>
      </c>
      <c r="B292" s="10" t="s">
        <v>580</v>
      </c>
      <c r="C292" s="11">
        <v>19500</v>
      </c>
      <c r="D292" s="12">
        <v>41</v>
      </c>
      <c r="E292" s="19">
        <v>10989</v>
      </c>
      <c r="F292" s="20">
        <v>0.22600000000000001</v>
      </c>
      <c r="G292" s="21">
        <v>3507</v>
      </c>
      <c r="H292" s="22">
        <v>0.49</v>
      </c>
      <c r="I292" s="22"/>
      <c r="J292" s="17">
        <f>IF(ISNUMBER(E292/(1+F292)),E292/(1+F292),"")</f>
        <v>8963.2952691680257</v>
      </c>
      <c r="K292" s="17">
        <f t="shared" si="26"/>
        <v>6609.6039940002411</v>
      </c>
      <c r="L292" s="18">
        <f>IF(ISNUMBER(G292/(1+H292)),G292/(1+H292),"")</f>
        <v>2353.6912751677851</v>
      </c>
      <c r="M292" s="17"/>
      <c r="N292" s="17">
        <f>E292-G292</f>
        <v>7482</v>
      </c>
      <c r="O292" s="16" t="str">
        <f>B292</f>
        <v>Charles Schwab</v>
      </c>
      <c r="P292" s="17">
        <f>E292*(1+RevGrowth)</f>
        <v>11560.428</v>
      </c>
      <c r="Q292" s="17">
        <f>N292-(AverageSalary*C292*HeadcountReduction)/1000000</f>
        <v>7394.25</v>
      </c>
      <c r="R292" s="17">
        <f t="shared" si="27"/>
        <v>4166.1779999999999</v>
      </c>
      <c r="S292" s="37">
        <f>(P292-E292)/E292</f>
        <v>5.1999999999999991E-2</v>
      </c>
      <c r="T292" s="36">
        <f>(R292-G292)/G292</f>
        <v>0.18796065012831475</v>
      </c>
      <c r="U292" s="31">
        <f t="shared" si="24"/>
        <v>324</v>
      </c>
      <c r="V292" s="38">
        <f t="shared" si="25"/>
        <v>100</v>
      </c>
      <c r="W292" s="39"/>
      <c r="X292" s="39"/>
      <c r="Y292" s="39">
        <f t="shared" si="28"/>
        <v>289</v>
      </c>
      <c r="Z292" s="39">
        <f t="shared" si="29"/>
        <v>121</v>
      </c>
    </row>
    <row r="293" spans="1:26" x14ac:dyDescent="0.2">
      <c r="A293" s="9" t="s">
        <v>581</v>
      </c>
      <c r="B293" s="10" t="s">
        <v>582</v>
      </c>
      <c r="C293" s="11">
        <v>31000</v>
      </c>
      <c r="D293" s="12">
        <v>-14</v>
      </c>
      <c r="E293" s="19">
        <v>10841</v>
      </c>
      <c r="F293" s="20">
        <v>-1.4999999999999999E-2</v>
      </c>
      <c r="G293" s="21">
        <v>1005</v>
      </c>
      <c r="H293" s="22">
        <v>0.48399999999999999</v>
      </c>
      <c r="I293" s="22"/>
      <c r="J293" s="17">
        <f>IF(ISNUMBER(E293/(1+F293)),E293/(1+F293),"")</f>
        <v>11006.091370558375</v>
      </c>
      <c r="K293" s="17">
        <f t="shared" si="26"/>
        <v>10328.867650881826</v>
      </c>
      <c r="L293" s="18">
        <f>IF(ISNUMBER(G293/(1+H293)),G293/(1+H293),"")</f>
        <v>677.22371967654988</v>
      </c>
      <c r="M293" s="17"/>
      <c r="N293" s="17">
        <f>E293-G293</f>
        <v>9836</v>
      </c>
      <c r="O293" s="16" t="str">
        <f>B293</f>
        <v>L3 Technologies</v>
      </c>
      <c r="P293" s="17">
        <f>E293*(1+RevGrowth)</f>
        <v>11404.732</v>
      </c>
      <c r="Q293" s="17">
        <f>N293-(AverageSalary*C293*HeadcountReduction)/1000000</f>
        <v>9696.5</v>
      </c>
      <c r="R293" s="17">
        <f t="shared" si="27"/>
        <v>1708.232</v>
      </c>
      <c r="S293" s="37">
        <f>(P293-E293)/E293</f>
        <v>5.1999999999999998E-2</v>
      </c>
      <c r="T293" s="36">
        <f>(R293-G293)/G293</f>
        <v>0.69973333333333332</v>
      </c>
      <c r="U293" s="31">
        <f t="shared" si="24"/>
        <v>268</v>
      </c>
      <c r="V293" s="38">
        <f t="shared" si="25"/>
        <v>272</v>
      </c>
      <c r="W293" s="39"/>
      <c r="X293" s="39"/>
      <c r="Y293" s="39">
        <f t="shared" si="28"/>
        <v>290</v>
      </c>
      <c r="Z293" s="39">
        <f t="shared" si="29"/>
        <v>265</v>
      </c>
    </row>
    <row r="294" spans="1:26" x14ac:dyDescent="0.2">
      <c r="A294" s="9" t="s">
        <v>583</v>
      </c>
      <c r="B294" s="10" t="s">
        <v>584</v>
      </c>
      <c r="C294" s="11">
        <v>4862</v>
      </c>
      <c r="D294" s="12">
        <v>-22</v>
      </c>
      <c r="E294" s="19">
        <v>10797</v>
      </c>
      <c r="F294" s="20">
        <v>-4.2000000000000003E-2</v>
      </c>
      <c r="G294" s="21">
        <v>268</v>
      </c>
      <c r="H294" s="22" t="s">
        <v>5</v>
      </c>
      <c r="I294" s="22"/>
      <c r="J294" s="17">
        <f>IF(ISNUMBER(E294/(1+F294)),E294/(1+F294),"")</f>
        <v>11270.354906054281</v>
      </c>
      <c r="K294" s="17" t="str">
        <f t="shared" si="26"/>
        <v/>
      </c>
      <c r="L294" s="18" t="str">
        <f>IF(ISNUMBER(G294/(1+H294)),G294/(1+H294),"")</f>
        <v/>
      </c>
      <c r="M294" s="17"/>
      <c r="N294" s="17">
        <f>E294-G294</f>
        <v>10529</v>
      </c>
      <c r="O294" s="16" t="str">
        <f>B294</f>
        <v>NRG Energy</v>
      </c>
      <c r="P294" s="17">
        <f>E294*(1+RevGrowth)</f>
        <v>11358.444000000001</v>
      </c>
      <c r="Q294" s="17">
        <f>N294-(AverageSalary*C294*HeadcountReduction)/1000000</f>
        <v>10507.120999999999</v>
      </c>
      <c r="R294" s="17">
        <f t="shared" si="27"/>
        <v>851.32300000000214</v>
      </c>
      <c r="S294" s="37">
        <f>(P294-E294)/E294</f>
        <v>5.2000000000000123E-2</v>
      </c>
      <c r="T294" s="36">
        <f>(R294-G294)/G294</f>
        <v>2.1765783582089631</v>
      </c>
      <c r="U294" s="31">
        <f t="shared" si="24"/>
        <v>263</v>
      </c>
      <c r="V294" s="38" t="e">
        <f t="shared" si="25"/>
        <v>#VALUE!</v>
      </c>
      <c r="W294" s="39"/>
      <c r="X294" s="39"/>
      <c r="Y294" s="39">
        <f t="shared" si="28"/>
        <v>291</v>
      </c>
      <c r="Z294" s="39">
        <f t="shared" si="29"/>
        <v>409</v>
      </c>
    </row>
    <row r="295" spans="1:26" x14ac:dyDescent="0.2">
      <c r="A295" s="9" t="s">
        <v>585</v>
      </c>
      <c r="B295" s="10" t="s">
        <v>586</v>
      </c>
      <c r="C295" s="11">
        <v>16000</v>
      </c>
      <c r="D295" s="12">
        <v>-2</v>
      </c>
      <c r="E295" s="19">
        <v>10787.8</v>
      </c>
      <c r="F295" s="20">
        <v>4.4000000000000004E-2</v>
      </c>
      <c r="G295" s="21">
        <v>60.2</v>
      </c>
      <c r="H295" s="22" t="s">
        <v>5</v>
      </c>
      <c r="I295" s="22"/>
      <c r="J295" s="17">
        <f>IF(ISNUMBER(E295/(1+F295)),E295/(1+F295),"")</f>
        <v>10333.141762452105</v>
      </c>
      <c r="K295" s="17" t="str">
        <f t="shared" si="26"/>
        <v/>
      </c>
      <c r="L295" s="18" t="str">
        <f>IF(ISNUMBER(G295/(1+H295)),G295/(1+H295),"")</f>
        <v/>
      </c>
      <c r="M295" s="17"/>
      <c r="N295" s="17">
        <f>E295-G295</f>
        <v>10727.599999999999</v>
      </c>
      <c r="O295" s="16" t="str">
        <f>B295</f>
        <v>Live Nation Entertainment</v>
      </c>
      <c r="P295" s="17">
        <f>E295*(1+RevGrowth)</f>
        <v>11348.765600000001</v>
      </c>
      <c r="Q295" s="17">
        <f>N295-(AverageSalary*C295*HeadcountReduction)/1000000</f>
        <v>10655.599999999999</v>
      </c>
      <c r="R295" s="17">
        <f t="shared" si="27"/>
        <v>693.16560000000209</v>
      </c>
      <c r="S295" s="37">
        <f>(P295-E295)/E295</f>
        <v>5.2000000000000129E-2</v>
      </c>
      <c r="T295" s="36">
        <f>(R295-G295)/G295</f>
        <v>10.514378737541561</v>
      </c>
      <c r="U295" s="31">
        <f t="shared" si="24"/>
        <v>283</v>
      </c>
      <c r="V295" s="38" t="e">
        <f t="shared" si="25"/>
        <v>#VALUE!</v>
      </c>
      <c r="W295" s="39"/>
      <c r="X295" s="39"/>
      <c r="Y295" s="39">
        <f t="shared" si="28"/>
        <v>292</v>
      </c>
      <c r="Z295" s="39">
        <f t="shared" si="29"/>
        <v>438</v>
      </c>
    </row>
    <row r="296" spans="1:26" x14ac:dyDescent="0.2">
      <c r="A296" s="9" t="s">
        <v>587</v>
      </c>
      <c r="B296" s="10" t="s">
        <v>588</v>
      </c>
      <c r="C296" s="11">
        <v>75650</v>
      </c>
      <c r="D296" s="12">
        <v>-25</v>
      </c>
      <c r="E296" s="19">
        <v>10772.3</v>
      </c>
      <c r="F296" s="20">
        <v>-4.4999999999999998E-2</v>
      </c>
      <c r="G296" s="21">
        <v>779.7</v>
      </c>
      <c r="H296" s="22">
        <v>3.5999999999999997E-2</v>
      </c>
      <c r="I296" s="22"/>
      <c r="J296" s="17">
        <f>IF(ISNUMBER(E296/(1+F296)),E296/(1+F296),"")</f>
        <v>11279.895287958116</v>
      </c>
      <c r="K296" s="17">
        <f t="shared" si="26"/>
        <v>10527.289110351938</v>
      </c>
      <c r="L296" s="18">
        <f>IF(ISNUMBER(G296/(1+H296)),G296/(1+H296),"")</f>
        <v>752.60617760617765</v>
      </c>
      <c r="M296" s="17"/>
      <c r="N296" s="17">
        <f>E296-G296</f>
        <v>9992.5999999999985</v>
      </c>
      <c r="O296" s="16" t="str">
        <f>B296</f>
        <v>Universal Health Services</v>
      </c>
      <c r="P296" s="17">
        <f>E296*(1+RevGrowth)</f>
        <v>11332.4596</v>
      </c>
      <c r="Q296" s="17">
        <f>N296-(AverageSalary*C296*HeadcountReduction)/1000000</f>
        <v>9652.1749999999993</v>
      </c>
      <c r="R296" s="17">
        <f t="shared" si="27"/>
        <v>1680.2846000000009</v>
      </c>
      <c r="S296" s="37">
        <f>(P296-E296)/E296</f>
        <v>5.2000000000000081E-2</v>
      </c>
      <c r="T296" s="36">
        <f>(R296-G296)/G296</f>
        <v>1.155039887136079</v>
      </c>
      <c r="U296" s="31">
        <f t="shared" si="24"/>
        <v>262</v>
      </c>
      <c r="V296" s="38">
        <f t="shared" si="25"/>
        <v>261</v>
      </c>
      <c r="W296" s="39"/>
      <c r="X296" s="39"/>
      <c r="Y296" s="39">
        <f t="shared" si="28"/>
        <v>293</v>
      </c>
      <c r="Z296" s="39">
        <f t="shared" si="29"/>
        <v>267</v>
      </c>
    </row>
    <row r="297" spans="1:26" x14ac:dyDescent="0.2">
      <c r="A297" s="9" t="s">
        <v>589</v>
      </c>
      <c r="B297" s="10" t="s">
        <v>590</v>
      </c>
      <c r="C297" s="11">
        <v>17750</v>
      </c>
      <c r="D297" s="12">
        <v>-19</v>
      </c>
      <c r="E297" s="19">
        <v>10769.6</v>
      </c>
      <c r="F297" s="20">
        <v>-2.1000000000000001E-2</v>
      </c>
      <c r="G297" s="21">
        <v>1116.5</v>
      </c>
      <c r="H297" s="22">
        <v>-0.28699999999999998</v>
      </c>
      <c r="I297" s="22"/>
      <c r="J297" s="17">
        <f>IF(ISNUMBER(E297/(1+F297)),E297/(1+F297),"")</f>
        <v>11000.612870275792</v>
      </c>
      <c r="K297" s="17">
        <f t="shared" si="26"/>
        <v>9434.694216699354</v>
      </c>
      <c r="L297" s="18">
        <f>IF(ISNUMBER(G297/(1+H297)),G297/(1+H297),"")</f>
        <v>1565.9186535764375</v>
      </c>
      <c r="M297" s="17"/>
      <c r="N297" s="17">
        <f>E297-G297</f>
        <v>9653.1</v>
      </c>
      <c r="O297" s="16" t="str">
        <f>B297</f>
        <v>Molson Coors Brewing</v>
      </c>
      <c r="P297" s="17">
        <f>E297*(1+RevGrowth)</f>
        <v>11329.619200000001</v>
      </c>
      <c r="Q297" s="17">
        <f>N297-(AverageSalary*C297*HeadcountReduction)/1000000</f>
        <v>9573.2250000000004</v>
      </c>
      <c r="R297" s="17">
        <f t="shared" si="27"/>
        <v>1756.3942000000006</v>
      </c>
      <c r="S297" s="37">
        <f>(P297-E297)/E297</f>
        <v>5.200000000000006E-2</v>
      </c>
      <c r="T297" s="36">
        <f>(R297-G297)/G297</f>
        <v>0.57312512315270991</v>
      </c>
      <c r="U297" s="31">
        <f t="shared" si="24"/>
        <v>269</v>
      </c>
      <c r="V297" s="38">
        <f t="shared" si="25"/>
        <v>159</v>
      </c>
      <c r="W297" s="39"/>
      <c r="X297" s="39"/>
      <c r="Y297" s="39">
        <f t="shared" si="28"/>
        <v>294</v>
      </c>
      <c r="Z297" s="39">
        <f t="shared" si="29"/>
        <v>256</v>
      </c>
    </row>
    <row r="298" spans="1:26" x14ac:dyDescent="0.2">
      <c r="A298" s="9" t="s">
        <v>591</v>
      </c>
      <c r="B298" s="10" t="s">
        <v>592</v>
      </c>
      <c r="C298" s="11">
        <v>14000</v>
      </c>
      <c r="D298" s="12">
        <v>14</v>
      </c>
      <c r="E298" s="19">
        <v>10746</v>
      </c>
      <c r="F298" s="20">
        <v>0.12300000000000001</v>
      </c>
      <c r="G298" s="21">
        <v>2530</v>
      </c>
      <c r="H298" s="22" t="s">
        <v>5</v>
      </c>
      <c r="I298" s="22"/>
      <c r="J298" s="17">
        <f>IF(ISNUMBER(E298/(1+F298)),E298/(1+F298),"")</f>
        <v>9569.0115761353518</v>
      </c>
      <c r="K298" s="17" t="str">
        <f t="shared" si="26"/>
        <v/>
      </c>
      <c r="L298" s="18" t="str">
        <f>IF(ISNUMBER(G298/(1+H298)),G298/(1+H298),"")</f>
        <v/>
      </c>
      <c r="M298" s="17"/>
      <c r="N298" s="17">
        <f>E298-G298</f>
        <v>8216</v>
      </c>
      <c r="O298" s="16" t="str">
        <f>B298</f>
        <v>eBay</v>
      </c>
      <c r="P298" s="17">
        <f>E298*(1+RevGrowth)</f>
        <v>11304.792000000001</v>
      </c>
      <c r="Q298" s="17">
        <f>N298-(AverageSalary*C298*HeadcountReduction)/1000000</f>
        <v>8153</v>
      </c>
      <c r="R298" s="17">
        <f t="shared" si="27"/>
        <v>3151.7920000000013</v>
      </c>
      <c r="S298" s="37">
        <f>(P298-E298)/E298</f>
        <v>5.2000000000000123E-2</v>
      </c>
      <c r="T298" s="36">
        <f>(R298-G298)/G298</f>
        <v>0.24576758893280684</v>
      </c>
      <c r="U298" s="31">
        <f t="shared" si="24"/>
        <v>302</v>
      </c>
      <c r="V298" s="38" t="e">
        <f t="shared" si="25"/>
        <v>#VALUE!</v>
      </c>
      <c r="W298" s="39"/>
      <c r="X298" s="39"/>
      <c r="Y298" s="39">
        <f t="shared" si="28"/>
        <v>295</v>
      </c>
      <c r="Z298" s="39">
        <f t="shared" si="29"/>
        <v>159</v>
      </c>
    </row>
    <row r="299" spans="1:26" x14ac:dyDescent="0.2">
      <c r="A299" s="9" t="s">
        <v>593</v>
      </c>
      <c r="B299" s="10" t="s">
        <v>594</v>
      </c>
      <c r="C299" s="11">
        <v>9000</v>
      </c>
      <c r="D299" s="12">
        <v>-82</v>
      </c>
      <c r="E299" s="19">
        <v>10736</v>
      </c>
      <c r="F299" s="20">
        <v>-0.22500000000000001</v>
      </c>
      <c r="G299" s="21">
        <v>1203</v>
      </c>
      <c r="H299" s="22" t="s">
        <v>5</v>
      </c>
      <c r="I299" s="22"/>
      <c r="J299" s="17">
        <f>IF(ISNUMBER(E299/(1+F299)),E299/(1+F299),"")</f>
        <v>13852.903225806451</v>
      </c>
      <c r="K299" s="17" t="str">
        <f t="shared" si="26"/>
        <v/>
      </c>
      <c r="L299" s="18" t="str">
        <f>IF(ISNUMBER(G299/(1+H299)),G299/(1+H299),"")</f>
        <v/>
      </c>
      <c r="M299" s="17"/>
      <c r="N299" s="17">
        <f>E299-G299</f>
        <v>9533</v>
      </c>
      <c r="O299" s="16" t="str">
        <f>B299</f>
        <v>AES</v>
      </c>
      <c r="P299" s="17">
        <f>E299*(1+RevGrowth)</f>
        <v>11294.272000000001</v>
      </c>
      <c r="Q299" s="17">
        <f>N299-(AverageSalary*C299*HeadcountReduction)/1000000</f>
        <v>9492.5</v>
      </c>
      <c r="R299" s="17">
        <f t="shared" si="27"/>
        <v>1801.7720000000008</v>
      </c>
      <c r="S299" s="37">
        <f>(P299-E299)/E299</f>
        <v>5.2000000000000081E-2</v>
      </c>
      <c r="T299" s="36">
        <f>(R299-G299)/G299</f>
        <v>0.49773233582709964</v>
      </c>
      <c r="U299" s="31">
        <f t="shared" si="24"/>
        <v>208</v>
      </c>
      <c r="V299" s="38" t="e">
        <f t="shared" si="25"/>
        <v>#VALUE!</v>
      </c>
      <c r="W299" s="39"/>
      <c r="X299" s="39"/>
      <c r="Y299" s="39">
        <f t="shared" si="28"/>
        <v>296</v>
      </c>
      <c r="Z299" s="39">
        <f t="shared" si="29"/>
        <v>249</v>
      </c>
    </row>
    <row r="300" spans="1:26" x14ac:dyDescent="0.2">
      <c r="A300" s="9" t="s">
        <v>595</v>
      </c>
      <c r="B300" s="10" t="s">
        <v>596</v>
      </c>
      <c r="C300" s="11">
        <v>2880</v>
      </c>
      <c r="D300" s="12">
        <v>-84</v>
      </c>
      <c r="E300" s="19">
        <v>10734</v>
      </c>
      <c r="F300" s="20">
        <v>-0.23</v>
      </c>
      <c r="G300" s="21">
        <v>3064</v>
      </c>
      <c r="H300" s="22">
        <v>2.4119999999999999</v>
      </c>
      <c r="I300" s="22"/>
      <c r="J300" s="17">
        <f>IF(ISNUMBER(E300/(1+F300)),E300/(1+F300),"")</f>
        <v>13940.25974025974</v>
      </c>
      <c r="K300" s="17">
        <f t="shared" si="26"/>
        <v>13042.252706262085</v>
      </c>
      <c r="L300" s="18">
        <f>IF(ISNUMBER(G300/(1+H300)),G300/(1+H300),"")</f>
        <v>898.0070339976553</v>
      </c>
      <c r="M300" s="17"/>
      <c r="N300" s="17">
        <f>E300-G300</f>
        <v>7670</v>
      </c>
      <c r="O300" s="16" t="str">
        <f>B300</f>
        <v>Devon Energy</v>
      </c>
      <c r="P300" s="17">
        <f>E300*(1+RevGrowth)</f>
        <v>11292.168</v>
      </c>
      <c r="Q300" s="17">
        <f>N300-(AverageSalary*C300*HeadcountReduction)/1000000</f>
        <v>7657.04</v>
      </c>
      <c r="R300" s="17">
        <f t="shared" si="27"/>
        <v>3635.1279999999997</v>
      </c>
      <c r="S300" s="37">
        <f>(P300-E300)/E300</f>
        <v>5.199999999999997E-2</v>
      </c>
      <c r="T300" s="36">
        <f>(R300-G300)/G300</f>
        <v>0.18639947780678842</v>
      </c>
      <c r="U300" s="31">
        <f t="shared" si="24"/>
        <v>207</v>
      </c>
      <c r="V300" s="38">
        <f t="shared" si="25"/>
        <v>235</v>
      </c>
      <c r="W300" s="39"/>
      <c r="X300" s="39"/>
      <c r="Y300" s="39">
        <f t="shared" si="28"/>
        <v>297</v>
      </c>
      <c r="Z300" s="39">
        <f t="shared" si="29"/>
        <v>140</v>
      </c>
    </row>
    <row r="301" spans="1:26" x14ac:dyDescent="0.2">
      <c r="A301" s="9" t="s">
        <v>597</v>
      </c>
      <c r="B301" s="10" t="s">
        <v>598</v>
      </c>
      <c r="C301" s="11">
        <v>3776</v>
      </c>
      <c r="D301" s="12">
        <v>15</v>
      </c>
      <c r="E301" s="19">
        <v>10699</v>
      </c>
      <c r="F301" s="20">
        <v>0.125</v>
      </c>
      <c r="G301" s="21">
        <v>913</v>
      </c>
      <c r="H301" s="22">
        <v>-0.33100000000000002</v>
      </c>
      <c r="I301" s="22"/>
      <c r="J301" s="17">
        <f>IF(ISNUMBER(E301/(1+F301)),E301/(1+F301),"")</f>
        <v>9510.2222222222226</v>
      </c>
      <c r="K301" s="17">
        <f t="shared" si="26"/>
        <v>8145.4987543597417</v>
      </c>
      <c r="L301" s="18">
        <f>IF(ISNUMBER(G301/(1+H301)),G301/(1+H301),"")</f>
        <v>1364.7234678624811</v>
      </c>
      <c r="M301" s="17"/>
      <c r="N301" s="17">
        <f>E301-G301</f>
        <v>9786</v>
      </c>
      <c r="O301" s="16" t="str">
        <f>B301</f>
        <v>Pacific Life</v>
      </c>
      <c r="P301" s="17">
        <f>E301*(1+RevGrowth)</f>
        <v>11255.348</v>
      </c>
      <c r="Q301" s="17">
        <f>N301-(AverageSalary*C301*HeadcountReduction)/1000000</f>
        <v>9769.0079999999998</v>
      </c>
      <c r="R301" s="17">
        <f t="shared" si="27"/>
        <v>1486.3400000000001</v>
      </c>
      <c r="S301" s="37">
        <f>(P301-E301)/E301</f>
        <v>5.1999999999999998E-2</v>
      </c>
      <c r="T301" s="36">
        <f>(R301-G301)/G301</f>
        <v>0.62797371303395411</v>
      </c>
      <c r="U301" s="31">
        <f t="shared" si="24"/>
        <v>306</v>
      </c>
      <c r="V301" s="38">
        <f t="shared" si="25"/>
        <v>177</v>
      </c>
      <c r="W301" s="39"/>
      <c r="X301" s="39"/>
      <c r="Y301" s="39">
        <f t="shared" si="28"/>
        <v>298</v>
      </c>
      <c r="Z301" s="39">
        <f t="shared" si="29"/>
        <v>297</v>
      </c>
    </row>
    <row r="302" spans="1:26" x14ac:dyDescent="0.2">
      <c r="A302" s="9" t="s">
        <v>599</v>
      </c>
      <c r="B302" s="10" t="s">
        <v>600</v>
      </c>
      <c r="C302" s="11">
        <v>7977</v>
      </c>
      <c r="D302" s="12">
        <v>9</v>
      </c>
      <c r="E302" s="19">
        <v>10589</v>
      </c>
      <c r="F302" s="20">
        <v>0.10099999999999999</v>
      </c>
      <c r="G302" s="21">
        <v>368</v>
      </c>
      <c r="H302" s="22">
        <v>-0.79500000000000004</v>
      </c>
      <c r="I302" s="22"/>
      <c r="J302" s="17">
        <f>IF(ISNUMBER(E302/(1+F302)),E302/(1+F302),"")</f>
        <v>9617.6203451407819</v>
      </c>
      <c r="K302" s="17">
        <f t="shared" si="26"/>
        <v>7822.4983939212689</v>
      </c>
      <c r="L302" s="18">
        <f>IF(ISNUMBER(G302/(1+H302)),G302/(1+H302),"")</f>
        <v>1795.1219512195125</v>
      </c>
      <c r="M302" s="17"/>
      <c r="N302" s="17">
        <f>E302-G302</f>
        <v>10221</v>
      </c>
      <c r="O302" s="16" t="str">
        <f>B302</f>
        <v>CenterPoint Energy</v>
      </c>
      <c r="P302" s="17">
        <f>E302*(1+RevGrowth)</f>
        <v>11139.628000000001</v>
      </c>
      <c r="Q302" s="17">
        <f>N302-(AverageSalary*C302*HeadcountReduction)/1000000</f>
        <v>10185.103499999999</v>
      </c>
      <c r="R302" s="17">
        <f t="shared" si="27"/>
        <v>954.52450000000135</v>
      </c>
      <c r="S302" s="37">
        <f>(P302-E302)/E302</f>
        <v>5.200000000000006E-2</v>
      </c>
      <c r="T302" s="36">
        <f>(R302-G302)/G302</f>
        <v>1.5938165760869603</v>
      </c>
      <c r="U302" s="31">
        <f t="shared" si="24"/>
        <v>301</v>
      </c>
      <c r="V302" s="38">
        <f t="shared" si="25"/>
        <v>138</v>
      </c>
      <c r="W302" s="39"/>
      <c r="X302" s="39"/>
      <c r="Y302" s="39">
        <f t="shared" si="28"/>
        <v>299</v>
      </c>
      <c r="Z302" s="39">
        <f t="shared" si="29"/>
        <v>389</v>
      </c>
    </row>
    <row r="303" spans="1:26" x14ac:dyDescent="0.2">
      <c r="A303" s="9" t="s">
        <v>601</v>
      </c>
      <c r="B303" s="10" t="s">
        <v>602</v>
      </c>
      <c r="C303" s="11">
        <v>9000</v>
      </c>
      <c r="D303" s="12">
        <v>109</v>
      </c>
      <c r="E303" s="19">
        <v>10553</v>
      </c>
      <c r="F303" s="20">
        <v>0.53500000000000003</v>
      </c>
      <c r="G303" s="21">
        <v>594</v>
      </c>
      <c r="H303" s="22" t="s">
        <v>5</v>
      </c>
      <c r="I303" s="22"/>
      <c r="J303" s="17">
        <f>IF(ISNUMBER(E303/(1+F303)),E303/(1+F303),"")</f>
        <v>6874.9185667752436</v>
      </c>
      <c r="K303" s="17" t="str">
        <f t="shared" si="26"/>
        <v/>
      </c>
      <c r="L303" s="18" t="str">
        <f>IF(ISNUMBER(G303/(1+H303)),G303/(1+H303),"")</f>
        <v/>
      </c>
      <c r="M303" s="17"/>
      <c r="N303" s="17">
        <f>E303-G303</f>
        <v>9959</v>
      </c>
      <c r="O303" s="16" t="str">
        <f>B303</f>
        <v>Discovery</v>
      </c>
      <c r="P303" s="17">
        <f>E303*(1+RevGrowth)</f>
        <v>11101.756000000001</v>
      </c>
      <c r="Q303" s="17">
        <f>N303-(AverageSalary*C303*HeadcountReduction)/1000000</f>
        <v>9918.5</v>
      </c>
      <c r="R303" s="17">
        <f t="shared" si="27"/>
        <v>1183.2560000000012</v>
      </c>
      <c r="S303" s="37">
        <f>(P303-E303)/E303</f>
        <v>5.2000000000000116E-2</v>
      </c>
      <c r="T303" s="36">
        <f>(R303-G303)/G303</f>
        <v>0.99201346801347012</v>
      </c>
      <c r="U303" s="31">
        <f t="shared" si="24"/>
        <v>402</v>
      </c>
      <c r="V303" s="38" t="e">
        <f t="shared" si="25"/>
        <v>#VALUE!</v>
      </c>
      <c r="W303" s="39"/>
      <c r="X303" s="39"/>
      <c r="Y303" s="39">
        <f t="shared" si="28"/>
        <v>300</v>
      </c>
      <c r="Z303" s="39">
        <f t="shared" si="29"/>
        <v>337</v>
      </c>
    </row>
    <row r="304" spans="1:26" x14ac:dyDescent="0.2">
      <c r="A304" s="9" t="s">
        <v>603</v>
      </c>
      <c r="B304" s="10" t="s">
        <v>604</v>
      </c>
      <c r="C304" s="11">
        <v>30000</v>
      </c>
      <c r="D304" s="12" t="s">
        <v>5</v>
      </c>
      <c r="E304" s="19">
        <v>10529.6</v>
      </c>
      <c r="F304" s="20">
        <v>7.4999999999999997E-2</v>
      </c>
      <c r="G304" s="21">
        <v>930.7</v>
      </c>
      <c r="H304" s="22">
        <v>1.1160000000000001</v>
      </c>
      <c r="I304" s="22"/>
      <c r="J304" s="17">
        <f>IF(ISNUMBER(E304/(1+F304)),E304/(1+F304),"")</f>
        <v>9794.9767441860477</v>
      </c>
      <c r="K304" s="17">
        <f t="shared" si="26"/>
        <v>9355.137424715349</v>
      </c>
      <c r="L304" s="18">
        <f>IF(ISNUMBER(G304/(1+H304)),G304/(1+H304),"")</f>
        <v>439.83931947069942</v>
      </c>
      <c r="M304" s="17"/>
      <c r="N304" s="17">
        <f>E304-G304</f>
        <v>9598.9</v>
      </c>
      <c r="O304" s="16" t="str">
        <f>B304</f>
        <v>BorgWarner</v>
      </c>
      <c r="P304" s="17">
        <f>E304*(1+RevGrowth)</f>
        <v>11077.139200000001</v>
      </c>
      <c r="Q304" s="17">
        <f>N304-(AverageSalary*C304*HeadcountReduction)/1000000</f>
        <v>9463.9</v>
      </c>
      <c r="R304" s="17">
        <f t="shared" si="27"/>
        <v>1613.2392000000018</v>
      </c>
      <c r="S304" s="37">
        <f>(P304-E304)/E304</f>
        <v>5.2000000000000102E-2</v>
      </c>
      <c r="T304" s="36">
        <f>(R304-G304)/G304</f>
        <v>0.7333611260341697</v>
      </c>
      <c r="U304" s="31">
        <f t="shared" si="24"/>
        <v>294</v>
      </c>
      <c r="V304" s="38">
        <f t="shared" si="25"/>
        <v>326</v>
      </c>
      <c r="W304" s="39"/>
      <c r="X304" s="39"/>
      <c r="Y304" s="39">
        <f t="shared" si="28"/>
        <v>301</v>
      </c>
      <c r="Z304" s="39">
        <f t="shared" si="29"/>
        <v>276</v>
      </c>
    </row>
    <row r="305" spans="1:26" x14ac:dyDescent="0.2">
      <c r="A305" s="9" t="s">
        <v>605</v>
      </c>
      <c r="B305" s="10" t="s">
        <v>606</v>
      </c>
      <c r="C305" s="11">
        <v>2460</v>
      </c>
      <c r="D305" s="12">
        <v>32</v>
      </c>
      <c r="E305" s="19">
        <v>10484</v>
      </c>
      <c r="F305" s="20">
        <v>0.18899999999999997</v>
      </c>
      <c r="G305" s="21">
        <v>1.6</v>
      </c>
      <c r="H305" s="22">
        <v>-0.97</v>
      </c>
      <c r="I305" s="22"/>
      <c r="J305" s="17">
        <f>IF(ISNUMBER(E305/(1+F305)),E305/(1+F305),"")</f>
        <v>8817.493692178301</v>
      </c>
      <c r="K305" s="17">
        <f t="shared" si="26"/>
        <v>8764.160358844967</v>
      </c>
      <c r="L305" s="18">
        <f>IF(ISNUMBER(G305/(1+H305)),G305/(1+H305),"")</f>
        <v>53.333333333333286</v>
      </c>
      <c r="M305" s="17"/>
      <c r="N305" s="17">
        <f>E305-G305</f>
        <v>10482.4</v>
      </c>
      <c r="O305" s="16" t="str">
        <f>B305</f>
        <v>Targa Resources</v>
      </c>
      <c r="P305" s="17">
        <f>E305*(1+RevGrowth)</f>
        <v>11029.168</v>
      </c>
      <c r="Q305" s="17">
        <f>N305-(AverageSalary*C305*HeadcountReduction)/1000000</f>
        <v>10471.33</v>
      </c>
      <c r="R305" s="17">
        <f t="shared" si="27"/>
        <v>557.83799999999974</v>
      </c>
      <c r="S305" s="37">
        <f>(P305-E305)/E305</f>
        <v>5.199999999999997E-2</v>
      </c>
      <c r="T305" s="36">
        <f>(R305-G305)/G305</f>
        <v>347.64874999999978</v>
      </c>
      <c r="U305" s="31">
        <f t="shared" si="24"/>
        <v>328</v>
      </c>
      <c r="V305" s="38">
        <f t="shared" si="25"/>
        <v>432</v>
      </c>
      <c r="W305" s="39"/>
      <c r="X305" s="39"/>
      <c r="Y305" s="39">
        <f t="shared" si="28"/>
        <v>302</v>
      </c>
      <c r="Z305" s="39">
        <f t="shared" si="29"/>
        <v>455</v>
      </c>
    </row>
    <row r="306" spans="1:26" x14ac:dyDescent="0.2">
      <c r="A306" s="9" t="s">
        <v>607</v>
      </c>
      <c r="B306" s="10" t="s">
        <v>608</v>
      </c>
      <c r="C306" s="11">
        <v>8200</v>
      </c>
      <c r="D306" s="12">
        <v>-4</v>
      </c>
      <c r="E306" s="19">
        <v>10466</v>
      </c>
      <c r="F306" s="20">
        <v>6.0999999999999999E-2</v>
      </c>
      <c r="G306" s="21">
        <v>1263</v>
      </c>
      <c r="H306" s="22">
        <v>0.36</v>
      </c>
      <c r="I306" s="22"/>
      <c r="J306" s="17">
        <f>IF(ISNUMBER(E306/(1+F306)),E306/(1+F306),"")</f>
        <v>9864.2789820923663</v>
      </c>
      <c r="K306" s="17">
        <f t="shared" si="26"/>
        <v>8935.6025115041302</v>
      </c>
      <c r="L306" s="18">
        <f>IF(ISNUMBER(G306/(1+H306)),G306/(1+H306),"")</f>
        <v>928.67647058823536</v>
      </c>
      <c r="M306" s="17"/>
      <c r="N306" s="17">
        <f>E306-G306</f>
        <v>9203</v>
      </c>
      <c r="O306" s="16" t="str">
        <f>B306</f>
        <v>Ally Financial</v>
      </c>
      <c r="P306" s="17">
        <f>E306*(1+RevGrowth)</f>
        <v>11010.232</v>
      </c>
      <c r="Q306" s="17">
        <f>N306-(AverageSalary*C306*HeadcountReduction)/1000000</f>
        <v>9166.1</v>
      </c>
      <c r="R306" s="17">
        <f t="shared" si="27"/>
        <v>1844.1319999999996</v>
      </c>
      <c r="S306" s="37">
        <f>(P306-E306)/E306</f>
        <v>5.1999999999999998E-2</v>
      </c>
      <c r="T306" s="36">
        <f>(R306-G306)/G306</f>
        <v>0.46012034837688015</v>
      </c>
      <c r="U306" s="31">
        <f t="shared" si="24"/>
        <v>291</v>
      </c>
      <c r="V306" s="38">
        <f t="shared" si="25"/>
        <v>234</v>
      </c>
      <c r="W306" s="39"/>
      <c r="X306" s="39"/>
      <c r="Y306" s="39">
        <f t="shared" si="28"/>
        <v>303</v>
      </c>
      <c r="Z306" s="39">
        <f t="shared" si="29"/>
        <v>245</v>
      </c>
    </row>
    <row r="307" spans="1:26" x14ac:dyDescent="0.2">
      <c r="A307" s="9" t="s">
        <v>609</v>
      </c>
      <c r="B307" s="10" t="s">
        <v>610</v>
      </c>
      <c r="C307" s="11">
        <v>22899</v>
      </c>
      <c r="D307" s="12">
        <v>-1</v>
      </c>
      <c r="E307" s="19">
        <v>10431</v>
      </c>
      <c r="F307" s="20">
        <v>7.0999999999999994E-2</v>
      </c>
      <c r="G307" s="21">
        <v>2775</v>
      </c>
      <c r="H307" s="22">
        <v>0.221</v>
      </c>
      <c r="I307" s="22"/>
      <c r="J307" s="17">
        <f>IF(ISNUMBER(E307/(1+F307)),E307/(1+F307),"")</f>
        <v>9739.495798319329</v>
      </c>
      <c r="K307" s="17">
        <f t="shared" si="26"/>
        <v>7466.7685255920569</v>
      </c>
      <c r="L307" s="18">
        <f>IF(ISNUMBER(G307/(1+H307)),G307/(1+H307),"")</f>
        <v>2272.7272727272725</v>
      </c>
      <c r="M307" s="17"/>
      <c r="N307" s="17">
        <f>E307-G307</f>
        <v>7656</v>
      </c>
      <c r="O307" s="16" t="str">
        <f>B307</f>
        <v>SunTrust Banks</v>
      </c>
      <c r="P307" s="17">
        <f>E307*(1+RevGrowth)</f>
        <v>10973.412</v>
      </c>
      <c r="Q307" s="17">
        <f>N307-(AverageSalary*C307*HeadcountReduction)/1000000</f>
        <v>7552.9544999999998</v>
      </c>
      <c r="R307" s="17">
        <f t="shared" si="27"/>
        <v>3420.4575000000004</v>
      </c>
      <c r="S307" s="37">
        <f>(P307-E307)/E307</f>
        <v>5.2000000000000025E-2</v>
      </c>
      <c r="T307" s="36">
        <f>(R307-G307)/G307</f>
        <v>0.23259729729729745</v>
      </c>
      <c r="U307" s="31">
        <f t="shared" si="24"/>
        <v>297</v>
      </c>
      <c r="V307" s="38">
        <f t="shared" si="25"/>
        <v>105</v>
      </c>
      <c r="W307" s="39"/>
      <c r="X307" s="39"/>
      <c r="Y307" s="39">
        <f t="shared" si="28"/>
        <v>304</v>
      </c>
      <c r="Z307" s="39">
        <f t="shared" si="29"/>
        <v>149</v>
      </c>
    </row>
    <row r="308" spans="1:26" x14ac:dyDescent="0.2">
      <c r="A308" s="9" t="s">
        <v>611</v>
      </c>
      <c r="B308" s="10" t="s">
        <v>612</v>
      </c>
      <c r="C308" s="11">
        <v>58000</v>
      </c>
      <c r="D308" s="12">
        <v>-1</v>
      </c>
      <c r="E308" s="19">
        <v>10412</v>
      </c>
      <c r="F308" s="20">
        <v>6.9000000000000006E-2</v>
      </c>
      <c r="G308" s="21">
        <v>259</v>
      </c>
      <c r="H308" s="22">
        <v>-0.80200000000000005</v>
      </c>
      <c r="I308" s="22"/>
      <c r="J308" s="17">
        <f>IF(ISNUMBER(E308/(1+F308)),E308/(1+F308),"")</f>
        <v>9739.9438727782981</v>
      </c>
      <c r="K308" s="17">
        <f t="shared" si="26"/>
        <v>8431.8630646974889</v>
      </c>
      <c r="L308" s="18">
        <f>IF(ISNUMBER(G308/(1+H308)),G308/(1+H308),"")</f>
        <v>1308.0808080808083</v>
      </c>
      <c r="M308" s="17"/>
      <c r="N308" s="17">
        <f>E308-G308</f>
        <v>10153</v>
      </c>
      <c r="O308" s="16" t="str">
        <f>B308</f>
        <v>IQVIA Holdings</v>
      </c>
      <c r="P308" s="17">
        <f>E308*(1+RevGrowth)</f>
        <v>10953.424000000001</v>
      </c>
      <c r="Q308" s="17">
        <f>N308-(AverageSalary*C308*HeadcountReduction)/1000000</f>
        <v>9892</v>
      </c>
      <c r="R308" s="17">
        <f t="shared" si="27"/>
        <v>1061.4240000000009</v>
      </c>
      <c r="S308" s="37">
        <f>(P308-E308)/E308</f>
        <v>5.2000000000000088E-2</v>
      </c>
      <c r="T308" s="36">
        <f>(R308-G308)/G308</f>
        <v>3.0981621621621658</v>
      </c>
      <c r="U308" s="31">
        <f t="shared" si="24"/>
        <v>296</v>
      </c>
      <c r="V308" s="38">
        <f t="shared" si="25"/>
        <v>186</v>
      </c>
      <c r="W308" s="39"/>
      <c r="X308" s="39"/>
      <c r="Y308" s="39">
        <f t="shared" si="28"/>
        <v>305</v>
      </c>
      <c r="Z308" s="39">
        <f t="shared" si="29"/>
        <v>366</v>
      </c>
    </row>
    <row r="309" spans="1:26" x14ac:dyDescent="0.2">
      <c r="A309" s="9" t="s">
        <v>613</v>
      </c>
      <c r="B309" s="10" t="s">
        <v>614</v>
      </c>
      <c r="C309" s="11">
        <v>11975</v>
      </c>
      <c r="D309" s="12">
        <v>5</v>
      </c>
      <c r="E309" s="19">
        <v>10336.200000000001</v>
      </c>
      <c r="F309" s="20">
        <v>8.3000000000000004E-2</v>
      </c>
      <c r="G309" s="21">
        <v>295.3</v>
      </c>
      <c r="H309" s="22">
        <v>0.89700000000000002</v>
      </c>
      <c r="I309" s="22"/>
      <c r="J309" s="17">
        <f>IF(ISNUMBER(E309/(1+F309)),E309/(1+F309),"")</f>
        <v>9544.0443213296403</v>
      </c>
      <c r="K309" s="17">
        <f t="shared" si="26"/>
        <v>9388.3774789469317</v>
      </c>
      <c r="L309" s="18">
        <f>IF(ISNUMBER(G309/(1+H309)),G309/(1+H309),"")</f>
        <v>155.66684238270955</v>
      </c>
      <c r="M309" s="17"/>
      <c r="N309" s="17">
        <f>E309-G309</f>
        <v>10040.900000000001</v>
      </c>
      <c r="O309" s="16" t="str">
        <f>B309</f>
        <v>American Family Insurance Group</v>
      </c>
      <c r="P309" s="17">
        <f>E309*(1+RevGrowth)</f>
        <v>10873.682400000002</v>
      </c>
      <c r="Q309" s="17">
        <f>N309-(AverageSalary*C309*HeadcountReduction)/1000000</f>
        <v>9987.0125000000007</v>
      </c>
      <c r="R309" s="17">
        <f t="shared" si="27"/>
        <v>886.66990000000078</v>
      </c>
      <c r="S309" s="37">
        <f>(P309-E309)/E309</f>
        <v>5.2000000000000074E-2</v>
      </c>
      <c r="T309" s="36">
        <f>(R309-G309)/G309</f>
        <v>2.0026071791398605</v>
      </c>
      <c r="U309" s="31">
        <f t="shared" si="24"/>
        <v>304</v>
      </c>
      <c r="V309" s="38">
        <f t="shared" si="25"/>
        <v>408</v>
      </c>
      <c r="W309" s="39"/>
      <c r="X309" s="39"/>
      <c r="Y309" s="39">
        <f t="shared" si="28"/>
        <v>306</v>
      </c>
      <c r="Z309" s="39">
        <f t="shared" si="29"/>
        <v>401</v>
      </c>
    </row>
    <row r="310" spans="1:26" x14ac:dyDescent="0.2">
      <c r="A310" s="9" t="s">
        <v>615</v>
      </c>
      <c r="B310" s="10" t="s">
        <v>616</v>
      </c>
      <c r="C310" s="11">
        <v>3717</v>
      </c>
      <c r="D310" s="12">
        <v>77</v>
      </c>
      <c r="E310" s="19">
        <v>10265.6</v>
      </c>
      <c r="F310" s="20">
        <v>0.39700000000000002</v>
      </c>
      <c r="G310" s="21">
        <v>340.1</v>
      </c>
      <c r="H310" s="22">
        <v>0.17799999999999999</v>
      </c>
      <c r="I310" s="22"/>
      <c r="J310" s="17">
        <f>IF(ISNUMBER(E310/(1+F310)),E310/(1+F310),"")</f>
        <v>7348.3178239083754</v>
      </c>
      <c r="K310" s="17">
        <f t="shared" si="26"/>
        <v>7059.6081464890203</v>
      </c>
      <c r="L310" s="18">
        <f>IF(ISNUMBER(G310/(1+H310)),G310/(1+H310),"")</f>
        <v>288.70967741935488</v>
      </c>
      <c r="M310" s="17"/>
      <c r="N310" s="17">
        <f>E310-G310</f>
        <v>9925.5</v>
      </c>
      <c r="O310" s="16" t="str">
        <f>B310</f>
        <v>Delek US Holdings</v>
      </c>
      <c r="P310" s="17">
        <f>E310*(1+RevGrowth)</f>
        <v>10799.4112</v>
      </c>
      <c r="Q310" s="17">
        <f>N310-(AverageSalary*C310*HeadcountReduction)/1000000</f>
        <v>9908.7734999999993</v>
      </c>
      <c r="R310" s="17">
        <f t="shared" si="27"/>
        <v>890.63770000000113</v>
      </c>
      <c r="S310" s="37">
        <f>(P310-E310)/E310</f>
        <v>5.2000000000000005E-2</v>
      </c>
      <c r="T310" s="36">
        <f>(R310-G310)/G310</f>
        <v>1.6187524257571335</v>
      </c>
      <c r="U310" s="31">
        <f t="shared" si="24"/>
        <v>379</v>
      </c>
      <c r="V310" s="38">
        <f t="shared" si="25"/>
        <v>376</v>
      </c>
      <c r="W310" s="39"/>
      <c r="X310" s="39"/>
      <c r="Y310" s="39">
        <f t="shared" si="28"/>
        <v>307</v>
      </c>
      <c r="Z310" s="39">
        <f t="shared" si="29"/>
        <v>399</v>
      </c>
    </row>
    <row r="311" spans="1:26" x14ac:dyDescent="0.2">
      <c r="A311" s="9" t="s">
        <v>617</v>
      </c>
      <c r="B311" s="10" t="s">
        <v>618</v>
      </c>
      <c r="C311" s="11">
        <v>13100</v>
      </c>
      <c r="D311" s="12">
        <v>34</v>
      </c>
      <c r="E311" s="19">
        <v>10250</v>
      </c>
      <c r="F311" s="20">
        <v>0.19600000000000001</v>
      </c>
      <c r="G311" s="21">
        <v>340</v>
      </c>
      <c r="H311" s="22">
        <v>10.333</v>
      </c>
      <c r="I311" s="22"/>
      <c r="J311" s="17">
        <f>IF(ISNUMBER(E311/(1+F311)),E311/(1+F311),"")</f>
        <v>8570.2341137123749</v>
      </c>
      <c r="K311" s="17">
        <f t="shared" si="26"/>
        <v>8540.2332313334809</v>
      </c>
      <c r="L311" s="18">
        <f>IF(ISNUMBER(G311/(1+H311)),G311/(1+H311),"")</f>
        <v>30.000882378893497</v>
      </c>
      <c r="M311" s="17"/>
      <c r="N311" s="17">
        <f>E311-G311</f>
        <v>9910</v>
      </c>
      <c r="O311" s="16" t="str">
        <f>B311</f>
        <v>Navistar International</v>
      </c>
      <c r="P311" s="17">
        <f>E311*(1+RevGrowth)</f>
        <v>10783</v>
      </c>
      <c r="Q311" s="17">
        <f>N311-(AverageSalary*C311*HeadcountReduction)/1000000</f>
        <v>9851.0499999999993</v>
      </c>
      <c r="R311" s="17">
        <f t="shared" si="27"/>
        <v>931.95000000000073</v>
      </c>
      <c r="S311" s="37">
        <f>(P311-E311)/E311</f>
        <v>5.1999999999999998E-2</v>
      </c>
      <c r="T311" s="36">
        <f>(R311-G311)/G311</f>
        <v>1.741029411764708</v>
      </c>
      <c r="U311" s="31">
        <f t="shared" si="24"/>
        <v>336</v>
      </c>
      <c r="V311" s="38">
        <f t="shared" si="25"/>
        <v>439</v>
      </c>
      <c r="W311" s="39"/>
      <c r="X311" s="39"/>
      <c r="Y311" s="39">
        <f t="shared" si="28"/>
        <v>308</v>
      </c>
      <c r="Z311" s="39">
        <f t="shared" si="29"/>
        <v>394</v>
      </c>
    </row>
    <row r="312" spans="1:26" x14ac:dyDescent="0.2">
      <c r="A312" s="9" t="s">
        <v>619</v>
      </c>
      <c r="B312" s="10" t="s">
        <v>620</v>
      </c>
      <c r="C312" s="11">
        <v>2350</v>
      </c>
      <c r="D312" s="12">
        <v>5</v>
      </c>
      <c r="E312" s="19">
        <v>10231</v>
      </c>
      <c r="F312" s="20">
        <v>7.6999999999999999E-2</v>
      </c>
      <c r="G312" s="21">
        <v>873</v>
      </c>
      <c r="H312" s="22">
        <v>-0.08</v>
      </c>
      <c r="I312" s="22"/>
      <c r="J312" s="17">
        <f>IF(ISNUMBER(E312/(1+F312)),E312/(1+F312),"")</f>
        <v>9499.5357474466109</v>
      </c>
      <c r="K312" s="17">
        <f t="shared" si="26"/>
        <v>8550.6227039683508</v>
      </c>
      <c r="L312" s="18">
        <f>IF(ISNUMBER(G312/(1+H312)),G312/(1+H312),"")</f>
        <v>948.91304347826087</v>
      </c>
      <c r="M312" s="17"/>
      <c r="N312" s="17">
        <f>E312-G312</f>
        <v>9358</v>
      </c>
      <c r="O312" s="16" t="str">
        <f>B312</f>
        <v>Chesapeake Energy</v>
      </c>
      <c r="P312" s="17">
        <f>E312*(1+RevGrowth)</f>
        <v>10763.012000000001</v>
      </c>
      <c r="Q312" s="17">
        <f>N312-(AverageSalary*C312*HeadcountReduction)/1000000</f>
        <v>9347.4249999999993</v>
      </c>
      <c r="R312" s="17">
        <f t="shared" si="27"/>
        <v>1415.5870000000014</v>
      </c>
      <c r="S312" s="37">
        <f>(P312-E312)/E312</f>
        <v>5.200000000000006E-2</v>
      </c>
      <c r="T312" s="36">
        <f>(R312-G312)/G312</f>
        <v>0.62152004581901643</v>
      </c>
      <c r="U312" s="31">
        <f t="shared" si="24"/>
        <v>307</v>
      </c>
      <c r="V312" s="38">
        <f t="shared" si="25"/>
        <v>233</v>
      </c>
      <c r="W312" s="39"/>
      <c r="X312" s="39"/>
      <c r="Y312" s="39">
        <f t="shared" si="28"/>
        <v>309</v>
      </c>
      <c r="Z312" s="39">
        <f t="shared" si="29"/>
        <v>310</v>
      </c>
    </row>
    <row r="313" spans="1:26" x14ac:dyDescent="0.2">
      <c r="A313" s="9" t="s">
        <v>621</v>
      </c>
      <c r="B313" s="10" t="s">
        <v>622</v>
      </c>
      <c r="C313" s="11">
        <v>10000</v>
      </c>
      <c r="D313" s="12">
        <v>9</v>
      </c>
      <c r="E313" s="19">
        <v>10226.700000000001</v>
      </c>
      <c r="F313" s="20">
        <v>0.10300000000000001</v>
      </c>
      <c r="G313" s="21">
        <v>165.7</v>
      </c>
      <c r="H313" s="22">
        <v>0.27300000000000002</v>
      </c>
      <c r="I313" s="22"/>
      <c r="J313" s="17">
        <f>IF(ISNUMBER(E313/(1+F313)),E313/(1+F313),"")</f>
        <v>9271.7135086128746</v>
      </c>
      <c r="K313" s="17">
        <f t="shared" si="26"/>
        <v>9141.5485439624426</v>
      </c>
      <c r="L313" s="18">
        <f>IF(ISNUMBER(G313/(1+H313)),G313/(1+H313),"")</f>
        <v>130.16496465043204</v>
      </c>
      <c r="M313" s="17"/>
      <c r="N313" s="17">
        <f>E313-G313</f>
        <v>10061</v>
      </c>
      <c r="O313" s="16" t="str">
        <f>B313</f>
        <v>United Natural Foods</v>
      </c>
      <c r="P313" s="17">
        <f>E313*(1+RevGrowth)</f>
        <v>10758.488400000002</v>
      </c>
      <c r="Q313" s="17">
        <f>N313-(AverageSalary*C313*HeadcountReduction)/1000000</f>
        <v>10016</v>
      </c>
      <c r="R313" s="17">
        <f t="shared" si="27"/>
        <v>742.488400000002</v>
      </c>
      <c r="S313" s="37">
        <f>(P313-E313)/E313</f>
        <v>5.2000000000000123E-2</v>
      </c>
      <c r="T313" s="36">
        <f>(R313-G313)/G313</f>
        <v>3.4809197344598792</v>
      </c>
      <c r="U313" s="31">
        <f t="shared" si="24"/>
        <v>314</v>
      </c>
      <c r="V313" s="38">
        <f t="shared" si="25"/>
        <v>412</v>
      </c>
      <c r="W313" s="39"/>
      <c r="X313" s="39"/>
      <c r="Y313" s="39">
        <f t="shared" si="28"/>
        <v>310</v>
      </c>
      <c r="Z313" s="39">
        <f t="shared" si="29"/>
        <v>426</v>
      </c>
    </row>
    <row r="314" spans="1:26" x14ac:dyDescent="0.2">
      <c r="A314" s="9" t="s">
        <v>623</v>
      </c>
      <c r="B314" s="10" t="s">
        <v>624</v>
      </c>
      <c r="C314" s="11">
        <v>32000</v>
      </c>
      <c r="D314" s="12">
        <v>-19</v>
      </c>
      <c r="E314" s="19">
        <v>10194</v>
      </c>
      <c r="F314" s="20">
        <v>2E-3</v>
      </c>
      <c r="G314" s="21">
        <v>581</v>
      </c>
      <c r="H314" s="22">
        <v>0.58699999999999997</v>
      </c>
      <c r="I314" s="22"/>
      <c r="J314" s="17">
        <f>IF(ISNUMBER(E314/(1+F314)),E314/(1+F314),"")</f>
        <v>10173.652694610779</v>
      </c>
      <c r="K314" s="17">
        <f t="shared" si="26"/>
        <v>9807.5531356945849</v>
      </c>
      <c r="L314" s="18">
        <f>IF(ISNUMBER(G314/(1+H314)),G314/(1+H314),"")</f>
        <v>366.0995589161941</v>
      </c>
      <c r="M314" s="17"/>
      <c r="N314" s="17">
        <f>E314-G314</f>
        <v>9613</v>
      </c>
      <c r="O314" s="16" t="str">
        <f>B314</f>
        <v>Leidos Holdings</v>
      </c>
      <c r="P314" s="17">
        <f>E314*(1+RevGrowth)</f>
        <v>10724.088</v>
      </c>
      <c r="Q314" s="17">
        <f>N314-(AverageSalary*C314*HeadcountReduction)/1000000</f>
        <v>9469</v>
      </c>
      <c r="R314" s="17">
        <f t="shared" si="27"/>
        <v>1255.0879999999997</v>
      </c>
      <c r="S314" s="37">
        <f>(P314-E314)/E314</f>
        <v>5.1999999999999977E-2</v>
      </c>
      <c r="T314" s="36">
        <f>(R314-G314)/G314</f>
        <v>1.1602203098106707</v>
      </c>
      <c r="U314" s="31">
        <f t="shared" si="24"/>
        <v>285</v>
      </c>
      <c r="V314" s="38">
        <f t="shared" si="25"/>
        <v>350</v>
      </c>
      <c r="W314" s="39"/>
      <c r="X314" s="39"/>
      <c r="Y314" s="39">
        <f t="shared" si="28"/>
        <v>311</v>
      </c>
      <c r="Z314" s="39">
        <f t="shared" si="29"/>
        <v>331</v>
      </c>
    </row>
    <row r="315" spans="1:26" x14ac:dyDescent="0.2">
      <c r="A315" s="9" t="s">
        <v>625</v>
      </c>
      <c r="B315" s="10" t="s">
        <v>626</v>
      </c>
      <c r="C315" s="11">
        <v>5086</v>
      </c>
      <c r="D315" s="12">
        <v>29</v>
      </c>
      <c r="E315" s="19">
        <v>10188.299999999999</v>
      </c>
      <c r="F315" s="20">
        <v>0.188</v>
      </c>
      <c r="G315" s="21">
        <v>1022</v>
      </c>
      <c r="H315" s="22">
        <v>1.2849999999999999</v>
      </c>
      <c r="I315" s="22"/>
      <c r="J315" s="17">
        <f>IF(ISNUMBER(E315/(1+F315)),E315/(1+F315),"")</f>
        <v>8576.0101010101007</v>
      </c>
      <c r="K315" s="17">
        <f t="shared" si="26"/>
        <v>8128.7453307694004</v>
      </c>
      <c r="L315" s="18">
        <f>IF(ISNUMBER(G315/(1+H315)),G315/(1+H315),"")</f>
        <v>447.26477024070022</v>
      </c>
      <c r="M315" s="17"/>
      <c r="N315" s="17">
        <f>E315-G315</f>
        <v>9166.2999999999993</v>
      </c>
      <c r="O315" s="16" t="str">
        <f>B315</f>
        <v>PulteGroup</v>
      </c>
      <c r="P315" s="17">
        <f>E315*(1+RevGrowth)</f>
        <v>10718.0916</v>
      </c>
      <c r="Q315" s="17">
        <f>N315-(AverageSalary*C315*HeadcountReduction)/1000000</f>
        <v>9143.4129999999986</v>
      </c>
      <c r="R315" s="17">
        <f t="shared" si="27"/>
        <v>1574.6786000000011</v>
      </c>
      <c r="S315" s="37">
        <f>(P315-E315)/E315</f>
        <v>5.2000000000000053E-2</v>
      </c>
      <c r="T315" s="36">
        <f>(R315-G315)/G315</f>
        <v>0.54078140900195804</v>
      </c>
      <c r="U315" s="31">
        <f t="shared" si="24"/>
        <v>335</v>
      </c>
      <c r="V315" s="38">
        <f t="shared" si="25"/>
        <v>324</v>
      </c>
      <c r="W315" s="39"/>
      <c r="X315" s="39"/>
      <c r="Y315" s="39">
        <f t="shared" si="28"/>
        <v>312</v>
      </c>
      <c r="Z315" s="39">
        <f t="shared" si="29"/>
        <v>285</v>
      </c>
    </row>
    <row r="316" spans="1:26" x14ac:dyDescent="0.2">
      <c r="A316" s="9" t="s">
        <v>627</v>
      </c>
      <c r="B316" s="10" t="s">
        <v>628</v>
      </c>
      <c r="C316" s="11">
        <v>14595</v>
      </c>
      <c r="D316" s="12">
        <v>-3</v>
      </c>
      <c r="E316" s="19">
        <v>10151</v>
      </c>
      <c r="F316" s="20">
        <v>6.3E-2</v>
      </c>
      <c r="G316" s="21">
        <v>1080</v>
      </c>
      <c r="H316" s="22">
        <v>-0.22</v>
      </c>
      <c r="I316" s="22"/>
      <c r="J316" s="17">
        <f>IF(ISNUMBER(E316/(1+F316)),E316/(1+F316),"")</f>
        <v>9549.3885230479773</v>
      </c>
      <c r="K316" s="17">
        <f t="shared" si="26"/>
        <v>8164.7731384325925</v>
      </c>
      <c r="L316" s="18">
        <f>IF(ISNUMBER(G316/(1+H316)),G316/(1+H316),"")</f>
        <v>1384.6153846153845</v>
      </c>
      <c r="M316" s="17"/>
      <c r="N316" s="17">
        <f>E316-G316</f>
        <v>9071</v>
      </c>
      <c r="O316" s="16" t="str">
        <f>B316</f>
        <v>Eastman Chemical</v>
      </c>
      <c r="P316" s="17">
        <f>E316*(1+RevGrowth)</f>
        <v>10678.852000000001</v>
      </c>
      <c r="Q316" s="17">
        <f>N316-(AverageSalary*C316*HeadcountReduction)/1000000</f>
        <v>9005.3225000000002</v>
      </c>
      <c r="R316" s="17">
        <f t="shared" si="27"/>
        <v>1673.5295000000006</v>
      </c>
      <c r="S316" s="37">
        <f>(P316-E316)/E316</f>
        <v>5.2000000000000074E-2</v>
      </c>
      <c r="T316" s="36">
        <f>(R316-G316)/G316</f>
        <v>0.54956435185185237</v>
      </c>
      <c r="U316" s="31">
        <f t="shared" si="24"/>
        <v>303</v>
      </c>
      <c r="V316" s="38">
        <f t="shared" si="25"/>
        <v>175</v>
      </c>
      <c r="W316" s="39"/>
      <c r="X316" s="39"/>
      <c r="Y316" s="39">
        <f t="shared" si="28"/>
        <v>313</v>
      </c>
      <c r="Z316" s="39">
        <f t="shared" si="29"/>
        <v>268</v>
      </c>
    </row>
    <row r="317" spans="1:26" x14ac:dyDescent="0.2">
      <c r="A317" s="9" t="s">
        <v>629</v>
      </c>
      <c r="B317" s="10" t="s">
        <v>630</v>
      </c>
      <c r="C317" s="11">
        <v>36000</v>
      </c>
      <c r="D317" s="12">
        <v>-18</v>
      </c>
      <c r="E317" s="19">
        <v>10040.9</v>
      </c>
      <c r="F317" s="20">
        <v>0</v>
      </c>
      <c r="G317" s="21">
        <v>1036.9000000000001</v>
      </c>
      <c r="H317" s="22">
        <v>-0.189</v>
      </c>
      <c r="I317" s="22"/>
      <c r="J317" s="17">
        <f>IF(ISNUMBER(E317/(1+F317)),E317/(1+F317),"")</f>
        <v>10040.9</v>
      </c>
      <c r="K317" s="17">
        <f t="shared" si="26"/>
        <v>8762.3549938347714</v>
      </c>
      <c r="L317" s="18">
        <f>IF(ISNUMBER(G317/(1+H317)),G317/(1+H317),"")</f>
        <v>1278.5450061652284</v>
      </c>
      <c r="M317" s="17"/>
      <c r="N317" s="17">
        <f>E317-G317</f>
        <v>9004</v>
      </c>
      <c r="O317" s="16" t="str">
        <f>B317</f>
        <v>Republic Services</v>
      </c>
      <c r="P317" s="17">
        <f>E317*(1+RevGrowth)</f>
        <v>10563.0268</v>
      </c>
      <c r="Q317" s="17">
        <f>N317-(AverageSalary*C317*HeadcountReduction)/1000000</f>
        <v>8842</v>
      </c>
      <c r="R317" s="17">
        <f t="shared" si="27"/>
        <v>1721.0267999999996</v>
      </c>
      <c r="S317" s="37">
        <f>(P317-E317)/E317</f>
        <v>5.2000000000000005E-2</v>
      </c>
      <c r="T317" s="36">
        <f>(R317-G317)/G317</f>
        <v>0.65978088533127544</v>
      </c>
      <c r="U317" s="31">
        <f t="shared" si="24"/>
        <v>289</v>
      </c>
      <c r="V317" s="38">
        <f t="shared" si="25"/>
        <v>193</v>
      </c>
      <c r="W317" s="39"/>
      <c r="X317" s="39"/>
      <c r="Y317" s="39">
        <f t="shared" si="28"/>
        <v>314</v>
      </c>
      <c r="Z317" s="39">
        <f t="shared" si="29"/>
        <v>263</v>
      </c>
    </row>
    <row r="318" spans="1:26" x14ac:dyDescent="0.2">
      <c r="A318" s="9" t="s">
        <v>631</v>
      </c>
      <c r="B318" s="10" t="s">
        <v>632</v>
      </c>
      <c r="C318" s="11">
        <v>42100</v>
      </c>
      <c r="D318" s="12" t="s">
        <v>5</v>
      </c>
      <c r="E318" s="19">
        <v>9983.6</v>
      </c>
      <c r="F318" s="20">
        <v>5.2000000000000005E-2</v>
      </c>
      <c r="G318" s="21">
        <v>861.7</v>
      </c>
      <c r="H318" s="22">
        <v>-0.113</v>
      </c>
      <c r="I318" s="22"/>
      <c r="J318" s="17">
        <f>IF(ISNUMBER(E318/(1+F318)),E318/(1+F318),"")</f>
        <v>9490.1140684410639</v>
      </c>
      <c r="K318" s="17">
        <f t="shared" si="26"/>
        <v>8518.6371800532397</v>
      </c>
      <c r="L318" s="18">
        <f>IF(ISNUMBER(G318/(1+H318)),G318/(1+H318),"")</f>
        <v>971.47688838782415</v>
      </c>
      <c r="M318" s="17"/>
      <c r="N318" s="17">
        <f>E318-G318</f>
        <v>9121.9</v>
      </c>
      <c r="O318" s="16" t="str">
        <f>B318</f>
        <v>Mohawk Industries</v>
      </c>
      <c r="P318" s="17">
        <f>E318*(1+RevGrowth)</f>
        <v>10502.747200000002</v>
      </c>
      <c r="Q318" s="17">
        <f>N318-(AverageSalary*C318*HeadcountReduction)/1000000</f>
        <v>8932.4499999999989</v>
      </c>
      <c r="R318" s="17">
        <f t="shared" si="27"/>
        <v>1570.2972000000027</v>
      </c>
      <c r="S318" s="37">
        <f>(P318-E318)/E318</f>
        <v>5.2000000000000123E-2</v>
      </c>
      <c r="T318" s="36">
        <f>(R318-G318)/G318</f>
        <v>0.82232470697458815</v>
      </c>
      <c r="U318" s="31">
        <f t="shared" si="24"/>
        <v>308</v>
      </c>
      <c r="V318" s="38">
        <f t="shared" si="25"/>
        <v>229</v>
      </c>
      <c r="W318" s="39"/>
      <c r="X318" s="39"/>
      <c r="Y318" s="39">
        <f t="shared" si="28"/>
        <v>315</v>
      </c>
      <c r="Z318" s="39">
        <f t="shared" si="29"/>
        <v>286</v>
      </c>
    </row>
    <row r="319" spans="1:26" x14ac:dyDescent="0.2">
      <c r="A319" s="9" t="s">
        <v>633</v>
      </c>
      <c r="B319" s="10" t="s">
        <v>634</v>
      </c>
      <c r="C319" s="11">
        <v>9700</v>
      </c>
      <c r="D319" s="12">
        <v>-18</v>
      </c>
      <c r="E319" s="19">
        <v>9951.6</v>
      </c>
      <c r="F319" s="20">
        <v>9.0000000000000011E-3</v>
      </c>
      <c r="G319" s="21">
        <v>51.7</v>
      </c>
      <c r="H319" s="22">
        <v>-0.44500000000000001</v>
      </c>
      <c r="I319" s="22"/>
      <c r="J319" s="17">
        <f>IF(ISNUMBER(E319/(1+F319)),E319/(1+F319),"")</f>
        <v>9862.8344895936589</v>
      </c>
      <c r="K319" s="17">
        <f t="shared" si="26"/>
        <v>9769.6813364405061</v>
      </c>
      <c r="L319" s="18">
        <f>IF(ISNUMBER(G319/(1+H319)),G319/(1+H319),"")</f>
        <v>93.15315315315317</v>
      </c>
      <c r="M319" s="17"/>
      <c r="N319" s="17">
        <f>E319-G319</f>
        <v>9899.9</v>
      </c>
      <c r="O319" s="16" t="str">
        <f>B319</f>
        <v>Sonic Automotive</v>
      </c>
      <c r="P319" s="17">
        <f>E319*(1+RevGrowth)</f>
        <v>10469.083200000001</v>
      </c>
      <c r="Q319" s="17">
        <f>N319-(AverageSalary*C319*HeadcountReduction)/1000000</f>
        <v>9856.25</v>
      </c>
      <c r="R319" s="17">
        <f t="shared" si="27"/>
        <v>612.83320000000094</v>
      </c>
      <c r="S319" s="37">
        <f>(P319-E319)/E319</f>
        <v>5.2000000000000053E-2</v>
      </c>
      <c r="T319" s="36">
        <f>(R319-G319)/G319</f>
        <v>10.853640232108335</v>
      </c>
      <c r="U319" s="31">
        <f t="shared" si="24"/>
        <v>292</v>
      </c>
      <c r="V319" s="38">
        <f t="shared" si="25"/>
        <v>423</v>
      </c>
      <c r="W319" s="39"/>
      <c r="X319" s="39"/>
      <c r="Y319" s="39">
        <f t="shared" si="28"/>
        <v>316</v>
      </c>
      <c r="Z319" s="39">
        <f t="shared" si="29"/>
        <v>446</v>
      </c>
    </row>
    <row r="320" spans="1:26" x14ac:dyDescent="0.2">
      <c r="A320" s="9" t="s">
        <v>635</v>
      </c>
      <c r="B320" s="10" t="s">
        <v>636</v>
      </c>
      <c r="C320" s="11">
        <v>17900</v>
      </c>
      <c r="D320" s="12">
        <v>1</v>
      </c>
      <c r="E320" s="19">
        <v>9838.7000000000007</v>
      </c>
      <c r="F320" s="20">
        <v>5.5999999999999994E-2</v>
      </c>
      <c r="G320" s="21">
        <v>-437</v>
      </c>
      <c r="H320" s="22">
        <v>-7.0030000000000001</v>
      </c>
      <c r="I320" s="22"/>
      <c r="J320" s="17">
        <f>IF(ISNUMBER(E320/(1+F320)),E320/(1+F320),"")</f>
        <v>9316.950757575758</v>
      </c>
      <c r="K320" s="17">
        <f t="shared" si="26"/>
        <v>9244.1538227098572</v>
      </c>
      <c r="L320" s="18">
        <f>IF(ISNUMBER(G320/(1+H320)),G320/(1+H320),"")</f>
        <v>72.796934865900383</v>
      </c>
      <c r="M320" s="17"/>
      <c r="N320" s="17">
        <f>E320-G320</f>
        <v>10275.700000000001</v>
      </c>
      <c r="O320" s="16" t="str">
        <f>B320</f>
        <v>Owens &amp; Minor</v>
      </c>
      <c r="P320" s="17">
        <f>E320*(1+RevGrowth)</f>
        <v>10350.312400000001</v>
      </c>
      <c r="Q320" s="17">
        <f>N320-(AverageSalary*C320*HeadcountReduction)/1000000</f>
        <v>10195.150000000001</v>
      </c>
      <c r="R320" s="17">
        <f t="shared" si="27"/>
        <v>155.16239999999925</v>
      </c>
      <c r="S320" s="37">
        <f>(P320-E320)/E320</f>
        <v>5.1999999999999991E-2</v>
      </c>
      <c r="T320" s="36">
        <f>(R320-G320)/G320</f>
        <v>-1.3550627002288311</v>
      </c>
      <c r="U320" s="31">
        <f t="shared" si="24"/>
        <v>312</v>
      </c>
      <c r="V320" s="38">
        <f t="shared" si="25"/>
        <v>426</v>
      </c>
      <c r="W320" s="39"/>
      <c r="X320" s="39"/>
      <c r="Y320" s="39">
        <f t="shared" si="28"/>
        <v>317</v>
      </c>
      <c r="Z320" s="39">
        <f t="shared" si="29"/>
        <v>485</v>
      </c>
    </row>
    <row r="321" spans="1:26" x14ac:dyDescent="0.2">
      <c r="A321" s="9" t="s">
        <v>637</v>
      </c>
      <c r="B321" s="10" t="s">
        <v>638</v>
      </c>
      <c r="C321" s="11">
        <v>32400</v>
      </c>
      <c r="D321" s="12">
        <v>-27</v>
      </c>
      <c r="E321" s="19">
        <v>9830</v>
      </c>
      <c r="F321" s="20">
        <v>-4.2000000000000003E-2</v>
      </c>
      <c r="G321" s="21">
        <v>361</v>
      </c>
      <c r="H321" s="22">
        <v>0.85099999999999998</v>
      </c>
      <c r="I321" s="22"/>
      <c r="J321" s="17">
        <f>IF(ISNUMBER(E321/(1+F321)),E321/(1+F321),"")</f>
        <v>10260.960334029229</v>
      </c>
      <c r="K321" s="17">
        <f t="shared" si="26"/>
        <v>10065.930620360941</v>
      </c>
      <c r="L321" s="18">
        <f>IF(ISNUMBER(G321/(1+H321)),G321/(1+H321),"")</f>
        <v>195.02971366828743</v>
      </c>
      <c r="M321" s="17"/>
      <c r="N321" s="17">
        <f>E321-G321</f>
        <v>9469</v>
      </c>
      <c r="O321" s="16" t="str">
        <f>B321</f>
        <v>Xerox</v>
      </c>
      <c r="P321" s="17">
        <f>E321*(1+RevGrowth)</f>
        <v>10341.16</v>
      </c>
      <c r="Q321" s="17">
        <f>N321-(AverageSalary*C321*HeadcountReduction)/1000000</f>
        <v>9323.2000000000007</v>
      </c>
      <c r="R321" s="17">
        <f t="shared" si="27"/>
        <v>1017.9599999999991</v>
      </c>
      <c r="S321" s="37">
        <f>(P321-E321)/E321</f>
        <v>5.1999999999999984E-2</v>
      </c>
      <c r="T321" s="36">
        <f>(R321-G321)/G321</f>
        <v>1.8198337950138479</v>
      </c>
      <c r="U321" s="31">
        <f t="shared" si="24"/>
        <v>284</v>
      </c>
      <c r="V321" s="38">
        <f t="shared" si="25"/>
        <v>398</v>
      </c>
      <c r="W321" s="39"/>
      <c r="X321" s="39"/>
      <c r="Y321" s="39">
        <f t="shared" si="28"/>
        <v>318</v>
      </c>
      <c r="Z321" s="39">
        <f t="shared" si="29"/>
        <v>375</v>
      </c>
    </row>
    <row r="322" spans="1:26" x14ac:dyDescent="0.2">
      <c r="A322" s="9" t="s">
        <v>639</v>
      </c>
      <c r="B322" s="10" t="s">
        <v>640</v>
      </c>
      <c r="C322" s="11">
        <v>32000</v>
      </c>
      <c r="D322" s="12">
        <v>9</v>
      </c>
      <c r="E322" s="19">
        <v>9823</v>
      </c>
      <c r="F322" s="20">
        <v>8.5999999999999993E-2</v>
      </c>
      <c r="G322" s="21">
        <v>1671</v>
      </c>
      <c r="H322" s="22">
        <v>15.067</v>
      </c>
      <c r="I322" s="22"/>
      <c r="J322" s="17">
        <f>IF(ISNUMBER(E322/(1+F322)),E322/(1+F322),"")</f>
        <v>9045.1197053406995</v>
      </c>
      <c r="K322" s="17">
        <f t="shared" si="26"/>
        <v>8941.1177136807746</v>
      </c>
      <c r="L322" s="18">
        <f>IF(ISNUMBER(G322/(1+H322)),G322/(1+H322),"")</f>
        <v>104.00199165992407</v>
      </c>
      <c r="M322" s="17"/>
      <c r="N322" s="17">
        <f>E322-G322</f>
        <v>8152</v>
      </c>
      <c r="O322" s="16" t="str">
        <f>B322</f>
        <v>Boston Scientific</v>
      </c>
      <c r="P322" s="17">
        <f>E322*(1+RevGrowth)</f>
        <v>10333.796</v>
      </c>
      <c r="Q322" s="17">
        <f>N322-(AverageSalary*C322*HeadcountReduction)/1000000</f>
        <v>8008</v>
      </c>
      <c r="R322" s="17">
        <f t="shared" si="27"/>
        <v>2325.7960000000003</v>
      </c>
      <c r="S322" s="37">
        <f>(P322-E322)/E322</f>
        <v>5.2000000000000025E-2</v>
      </c>
      <c r="T322" s="36">
        <f>(R322-G322)/G322</f>
        <v>0.39185876720526647</v>
      </c>
      <c r="U322" s="31">
        <f t="shared" si="24"/>
        <v>322</v>
      </c>
      <c r="V322" s="38">
        <f t="shared" si="25"/>
        <v>420</v>
      </c>
      <c r="W322" s="39"/>
      <c r="X322" s="39"/>
      <c r="Y322" s="39">
        <f t="shared" si="28"/>
        <v>319</v>
      </c>
      <c r="Z322" s="39">
        <f t="shared" si="29"/>
        <v>208</v>
      </c>
    </row>
    <row r="323" spans="1:26" x14ac:dyDescent="0.2">
      <c r="A323" s="9" t="s">
        <v>641</v>
      </c>
      <c r="B323" s="10" t="s">
        <v>642</v>
      </c>
      <c r="C323" s="11">
        <v>2650</v>
      </c>
      <c r="D323" s="12">
        <v>24</v>
      </c>
      <c r="E323" s="19">
        <v>9822</v>
      </c>
      <c r="F323" s="20">
        <v>0.161</v>
      </c>
      <c r="G323" s="21">
        <v>298</v>
      </c>
      <c r="H323" s="22">
        <v>0.30099999999999999</v>
      </c>
      <c r="I323" s="22"/>
      <c r="J323" s="17">
        <f>IF(ISNUMBER(E323/(1+F323)),E323/(1+F323),"")</f>
        <v>8459.9483204134358</v>
      </c>
      <c r="K323" s="17">
        <f t="shared" si="26"/>
        <v>8230.893747008362</v>
      </c>
      <c r="L323" s="18">
        <f>IF(ISNUMBER(G323/(1+H323)),G323/(1+H323),"")</f>
        <v>229.05457340507303</v>
      </c>
      <c r="M323" s="17"/>
      <c r="N323" s="17">
        <f>E323-G323</f>
        <v>9524</v>
      </c>
      <c r="O323" s="16" t="str">
        <f>B323</f>
        <v>DCP Midstream</v>
      </c>
      <c r="P323" s="17">
        <f>E323*(1+RevGrowth)</f>
        <v>10332.744000000001</v>
      </c>
      <c r="Q323" s="17">
        <f>N323-(AverageSalary*C323*HeadcountReduction)/1000000</f>
        <v>9512.0750000000007</v>
      </c>
      <c r="R323" s="17">
        <f t="shared" si="27"/>
        <v>820.66899999999987</v>
      </c>
      <c r="S323" s="37">
        <f>(P323-E323)/E323</f>
        <v>5.200000000000006E-2</v>
      </c>
      <c r="T323" s="36">
        <f>(R323-G323)/G323</f>
        <v>1.7539228187919458</v>
      </c>
      <c r="U323" s="31">
        <f t="shared" si="24"/>
        <v>338</v>
      </c>
      <c r="V323" s="38">
        <f t="shared" si="25"/>
        <v>391</v>
      </c>
      <c r="W323" s="39"/>
      <c r="X323" s="39"/>
      <c r="Y323" s="39">
        <f t="shared" si="28"/>
        <v>320</v>
      </c>
      <c r="Z323" s="39">
        <f t="shared" si="29"/>
        <v>415</v>
      </c>
    </row>
    <row r="324" spans="1:26" x14ac:dyDescent="0.2">
      <c r="A324" s="9" t="s">
        <v>643</v>
      </c>
      <c r="B324" s="10" t="s">
        <v>644</v>
      </c>
      <c r="C324" s="11">
        <v>62091</v>
      </c>
      <c r="D324" s="12">
        <v>-32</v>
      </c>
      <c r="E324" s="19">
        <v>9801.1</v>
      </c>
      <c r="F324" s="20">
        <v>-5.5999999999999994E-2</v>
      </c>
      <c r="G324" s="21">
        <v>190.4</v>
      </c>
      <c r="H324" s="22">
        <v>-0.55400000000000005</v>
      </c>
      <c r="I324" s="22"/>
      <c r="J324" s="17">
        <f>IF(ISNUMBER(E324/(1+F324)),E324/(1+F324),"")</f>
        <v>10382.521186440679</v>
      </c>
      <c r="K324" s="17">
        <f t="shared" si="26"/>
        <v>9955.615356844266</v>
      </c>
      <c r="L324" s="18">
        <f>IF(ISNUMBER(G324/(1+H324)),G324/(1+H324),"")</f>
        <v>426.90582959641262</v>
      </c>
      <c r="M324" s="17"/>
      <c r="N324" s="17">
        <f>E324-G324</f>
        <v>9610.7000000000007</v>
      </c>
      <c r="O324" s="16" t="str">
        <f>B324</f>
        <v>Autoliv</v>
      </c>
      <c r="P324" s="17">
        <f>E324*(1+RevGrowth)</f>
        <v>10310.7572</v>
      </c>
      <c r="Q324" s="17">
        <f>N324-(AverageSalary*C324*HeadcountReduction)/1000000</f>
        <v>9331.290500000001</v>
      </c>
      <c r="R324" s="17">
        <f t="shared" si="27"/>
        <v>979.46669999999904</v>
      </c>
      <c r="S324" s="37">
        <f>(P324-E324)/E324</f>
        <v>5.1999999999999963E-2</v>
      </c>
      <c r="T324" s="36">
        <f>(R324-G324)/G324</f>
        <v>4.1442578781512553</v>
      </c>
      <c r="U324" s="31">
        <f t="shared" ref="U324:U387" si="30">_xlfn.RANK.EQ(J324,$J$4:$J$503)</f>
        <v>282</v>
      </c>
      <c r="V324" s="38">
        <f t="shared" ref="V324:V387" si="31">_xlfn.RANK.EQ(L324,$L$4:$L$503)</f>
        <v>331</v>
      </c>
      <c r="W324" s="39"/>
      <c r="X324" s="39"/>
      <c r="Y324" s="39">
        <f t="shared" si="28"/>
        <v>321</v>
      </c>
      <c r="Z324" s="39">
        <f t="shared" si="29"/>
        <v>382</v>
      </c>
    </row>
    <row r="325" spans="1:26" x14ac:dyDescent="0.2">
      <c r="A325" s="9" t="s">
        <v>645</v>
      </c>
      <c r="B325" s="10" t="s">
        <v>646</v>
      </c>
      <c r="C325" s="11">
        <v>54000</v>
      </c>
      <c r="D325" s="12">
        <v>37</v>
      </c>
      <c r="E325" s="19">
        <v>9714.4</v>
      </c>
      <c r="F325" s="20">
        <v>0.23199999999999998</v>
      </c>
      <c r="G325" s="21">
        <v>618.9</v>
      </c>
      <c r="H325" s="22">
        <v>6.9000000000000006E-2</v>
      </c>
      <c r="I325" s="22"/>
      <c r="J325" s="17">
        <f>IF(ISNUMBER(E325/(1+F325)),E325/(1+F325),"")</f>
        <v>7885.0649350649346</v>
      </c>
      <c r="K325" s="17">
        <f t="shared" ref="K325:K388" si="32">IF(ISNUMBER(J325-L325),J325-L325,"")</f>
        <v>7306.1126432033816</v>
      </c>
      <c r="L325" s="18">
        <f>IF(ISNUMBER(G325/(1+H325)),G325/(1+H325),"")</f>
        <v>578.95229186155291</v>
      </c>
      <c r="M325" s="17"/>
      <c r="N325" s="17">
        <f>E325-G325</f>
        <v>9095.5</v>
      </c>
      <c r="O325" s="16" t="str">
        <f>B325</f>
        <v>Interpublic Group</v>
      </c>
      <c r="P325" s="17">
        <f>E325*(1+RevGrowth)</f>
        <v>10219.5488</v>
      </c>
      <c r="Q325" s="17">
        <f>N325-(AverageSalary*C325*HeadcountReduction)/1000000</f>
        <v>8852.5</v>
      </c>
      <c r="R325" s="17">
        <f t="shared" ref="R325:R388" si="33">P325-Q325</f>
        <v>1367.0488000000005</v>
      </c>
      <c r="S325" s="37">
        <f>(P325-E325)/E325</f>
        <v>5.2000000000000088E-2</v>
      </c>
      <c r="T325" s="36">
        <f>(R325-G325)/G325</f>
        <v>1.2088363225076757</v>
      </c>
      <c r="U325" s="31">
        <f t="shared" si="30"/>
        <v>353</v>
      </c>
      <c r="V325" s="38">
        <f t="shared" si="31"/>
        <v>290</v>
      </c>
      <c r="W325" s="39"/>
      <c r="X325" s="39"/>
      <c r="Y325" s="39">
        <f t="shared" ref="Y325:Y388" si="34">IF(ISNUMBER(P325),_xlfn.RANK.EQ(P325,$P$4:$P$503),"")</f>
        <v>322</v>
      </c>
      <c r="Z325" s="39">
        <f t="shared" ref="Z325:Z388" si="35">IF(ISNUMBER(R325),_xlfn.RANK.EQ(R325,$R$4:$R$503),"")</f>
        <v>315</v>
      </c>
    </row>
    <row r="326" spans="1:26" x14ac:dyDescent="0.2">
      <c r="A326" s="9" t="s">
        <v>647</v>
      </c>
      <c r="B326" s="10" t="s">
        <v>648</v>
      </c>
      <c r="C326" s="11">
        <v>13145</v>
      </c>
      <c r="D326" s="12">
        <v>4</v>
      </c>
      <c r="E326" s="19">
        <v>9696</v>
      </c>
      <c r="F326" s="20">
        <v>6.7000000000000004E-2</v>
      </c>
      <c r="G326" s="21">
        <v>1438</v>
      </c>
      <c r="H326" s="22">
        <v>-8.5999999999999993E-2</v>
      </c>
      <c r="I326" s="22"/>
      <c r="J326" s="17">
        <f>IF(ISNUMBER(E326/(1+F326)),E326/(1+F326),"")</f>
        <v>9087.1602624179941</v>
      </c>
      <c r="K326" s="17">
        <f t="shared" si="32"/>
        <v>7513.8561048687598</v>
      </c>
      <c r="L326" s="18">
        <f>IF(ISNUMBER(G326/(1+H326)),G326/(1+H326),"")</f>
        <v>1573.3041575492341</v>
      </c>
      <c r="M326" s="17"/>
      <c r="N326" s="17">
        <f>E326-G326</f>
        <v>8258</v>
      </c>
      <c r="O326" s="16" t="str">
        <f>B326</f>
        <v>Public Service Enterprise Group</v>
      </c>
      <c r="P326" s="17">
        <f>E326*(1+RevGrowth)</f>
        <v>10200.192000000001</v>
      </c>
      <c r="Q326" s="17">
        <f>N326-(AverageSalary*C326*HeadcountReduction)/1000000</f>
        <v>8198.8474999999999</v>
      </c>
      <c r="R326" s="17">
        <f t="shared" si="33"/>
        <v>2001.3445000000011</v>
      </c>
      <c r="S326" s="37">
        <f>(P326-E326)/E326</f>
        <v>5.2000000000000095E-2</v>
      </c>
      <c r="T326" s="36">
        <f>(R326-G326)/G326</f>
        <v>0.39175556328233729</v>
      </c>
      <c r="U326" s="31">
        <f t="shared" si="30"/>
        <v>321</v>
      </c>
      <c r="V326" s="38">
        <f t="shared" si="31"/>
        <v>157</v>
      </c>
      <c r="W326" s="39"/>
      <c r="X326" s="39"/>
      <c r="Y326" s="39">
        <f t="shared" si="34"/>
        <v>323</v>
      </c>
      <c r="Z326" s="39">
        <f t="shared" si="35"/>
        <v>232</v>
      </c>
    </row>
    <row r="327" spans="1:26" x14ac:dyDescent="0.2">
      <c r="A327" s="9" t="s">
        <v>649</v>
      </c>
      <c r="B327" s="10" t="s">
        <v>650</v>
      </c>
      <c r="C327" s="11">
        <v>29350</v>
      </c>
      <c r="D327" s="12">
        <v>8</v>
      </c>
      <c r="E327" s="19">
        <v>9656.7999999999993</v>
      </c>
      <c r="F327" s="20">
        <v>8.3000000000000004E-2</v>
      </c>
      <c r="G327" s="21">
        <v>746.4</v>
      </c>
      <c r="H327" s="22">
        <v>0.38800000000000001</v>
      </c>
      <c r="I327" s="22"/>
      <c r="J327" s="17">
        <f>IF(ISNUMBER(E327/(1+F327)),E327/(1+F327),"")</f>
        <v>8916.7128347183752</v>
      </c>
      <c r="K327" s="17">
        <f t="shared" si="32"/>
        <v>8378.9606733350902</v>
      </c>
      <c r="L327" s="18">
        <f>IF(ISNUMBER(G327/(1+H327)),G327/(1+H327),"")</f>
        <v>537.75216138328528</v>
      </c>
      <c r="M327" s="17"/>
      <c r="N327" s="17">
        <f>E327-G327</f>
        <v>8910.4</v>
      </c>
      <c r="O327" s="16" t="str">
        <f>B327</f>
        <v>PVH</v>
      </c>
      <c r="P327" s="17">
        <f>E327*(1+RevGrowth)</f>
        <v>10158.953599999999</v>
      </c>
      <c r="Q327" s="17">
        <f>N327-(AverageSalary*C327*HeadcountReduction)/1000000</f>
        <v>8778.3249999999989</v>
      </c>
      <c r="R327" s="17">
        <f t="shared" si="33"/>
        <v>1380.6286</v>
      </c>
      <c r="S327" s="37">
        <f>(P327-E327)/E327</f>
        <v>5.199999999999997E-2</v>
      </c>
      <c r="T327" s="36">
        <f>(R327-G327)/G327</f>
        <v>0.84971677384780286</v>
      </c>
      <c r="U327" s="31">
        <f t="shared" si="30"/>
        <v>326</v>
      </c>
      <c r="V327" s="38">
        <f t="shared" si="31"/>
        <v>300</v>
      </c>
      <c r="W327" s="39"/>
      <c r="X327" s="39"/>
      <c r="Y327" s="39">
        <f t="shared" si="34"/>
        <v>324</v>
      </c>
      <c r="Z327" s="39">
        <f t="shared" si="35"/>
        <v>313</v>
      </c>
    </row>
    <row r="328" spans="1:26" x14ac:dyDescent="0.2">
      <c r="A328" s="9" t="s">
        <v>651</v>
      </c>
      <c r="B328" s="10" t="s">
        <v>652</v>
      </c>
      <c r="C328" s="11">
        <v>13600</v>
      </c>
      <c r="D328" s="12">
        <v>57</v>
      </c>
      <c r="E328" s="19">
        <v>9587.2999999999993</v>
      </c>
      <c r="F328" s="20">
        <v>0.29399999999999998</v>
      </c>
      <c r="G328" s="21">
        <v>470</v>
      </c>
      <c r="H328" s="22" t="s">
        <v>5</v>
      </c>
      <c r="I328" s="22"/>
      <c r="J328" s="17">
        <f>IF(ISNUMBER(E328/(1+F328)),E328/(1+F328),"")</f>
        <v>7409.0417310664598</v>
      </c>
      <c r="K328" s="17" t="str">
        <f t="shared" si="32"/>
        <v/>
      </c>
      <c r="L328" s="18" t="str">
        <f>IF(ISNUMBER(G328/(1+H328)),G328/(1+H328),"")</f>
        <v/>
      </c>
      <c r="M328" s="17"/>
      <c r="N328" s="17">
        <f>E328-G328</f>
        <v>9117.2999999999993</v>
      </c>
      <c r="O328" s="16" t="str">
        <f>B328</f>
        <v>Mosaic</v>
      </c>
      <c r="P328" s="17">
        <f>E328*(1+RevGrowth)</f>
        <v>10085.839599999999</v>
      </c>
      <c r="Q328" s="17">
        <f>N328-(AverageSalary*C328*HeadcountReduction)/1000000</f>
        <v>9056.0999999999985</v>
      </c>
      <c r="R328" s="17">
        <f t="shared" si="33"/>
        <v>1029.7396000000008</v>
      </c>
      <c r="S328" s="37">
        <f>(P328-E328)/E328</f>
        <v>5.2000000000000011E-2</v>
      </c>
      <c r="T328" s="36">
        <f>(R328-G328)/G328</f>
        <v>1.1909353191489378</v>
      </c>
      <c r="U328" s="31">
        <f t="shared" si="30"/>
        <v>376</v>
      </c>
      <c r="V328" s="38" t="e">
        <f t="shared" si="31"/>
        <v>#VALUE!</v>
      </c>
      <c r="W328" s="39"/>
      <c r="X328" s="39"/>
      <c r="Y328" s="39">
        <f t="shared" si="34"/>
        <v>325</v>
      </c>
      <c r="Z328" s="39">
        <f t="shared" si="35"/>
        <v>373</v>
      </c>
    </row>
    <row r="329" spans="1:26" x14ac:dyDescent="0.2">
      <c r="A329" s="9" t="s">
        <v>653</v>
      </c>
      <c r="B329" s="10" t="s">
        <v>654</v>
      </c>
      <c r="C329" s="11">
        <v>55500</v>
      </c>
      <c r="D329" s="12">
        <v>-9</v>
      </c>
      <c r="E329" s="19">
        <v>9580.6</v>
      </c>
      <c r="F329" s="20">
        <v>2.2000000000000002E-2</v>
      </c>
      <c r="G329" s="21">
        <v>423.8</v>
      </c>
      <c r="H329" s="22">
        <v>-0.109</v>
      </c>
      <c r="I329" s="22"/>
      <c r="J329" s="17">
        <f>IF(ISNUMBER(E329/(1+F329)),E329/(1+F329),"")</f>
        <v>9374.3639921722115</v>
      </c>
      <c r="K329" s="17">
        <f t="shared" si="32"/>
        <v>8898.7186498602023</v>
      </c>
      <c r="L329" s="18">
        <f>IF(ISNUMBER(G329/(1+H329)),G329/(1+H329),"")</f>
        <v>475.64534231200901</v>
      </c>
      <c r="M329" s="17"/>
      <c r="N329" s="17">
        <f>E329-G329</f>
        <v>9156.8000000000011</v>
      </c>
      <c r="O329" s="16" t="str">
        <f>B329</f>
        <v>Advance Auto Parts</v>
      </c>
      <c r="P329" s="17">
        <f>E329*(1+RevGrowth)</f>
        <v>10078.791200000001</v>
      </c>
      <c r="Q329" s="17">
        <f>N329-(AverageSalary*C329*HeadcountReduction)/1000000</f>
        <v>8907.0500000000011</v>
      </c>
      <c r="R329" s="17">
        <f t="shared" si="33"/>
        <v>1171.7412000000004</v>
      </c>
      <c r="S329" s="37">
        <f>(P329-E329)/E329</f>
        <v>5.2000000000000116E-2</v>
      </c>
      <c r="T329" s="36">
        <f>(R329-G329)/G329</f>
        <v>1.7648447380840029</v>
      </c>
      <c r="U329" s="31">
        <f t="shared" si="30"/>
        <v>310</v>
      </c>
      <c r="V329" s="38">
        <f t="shared" si="31"/>
        <v>319</v>
      </c>
      <c r="W329" s="39"/>
      <c r="X329" s="39"/>
      <c r="Y329" s="39">
        <f t="shared" si="34"/>
        <v>326</v>
      </c>
      <c r="Z329" s="39">
        <f t="shared" si="35"/>
        <v>343</v>
      </c>
    </row>
    <row r="330" spans="1:26" x14ac:dyDescent="0.2">
      <c r="A330" s="9" t="s">
        <v>655</v>
      </c>
      <c r="B330" s="10" t="s">
        <v>656</v>
      </c>
      <c r="C330" s="11">
        <v>11993</v>
      </c>
      <c r="D330" s="12" t="s">
        <v>5</v>
      </c>
      <c r="E330" s="19">
        <v>9566.6</v>
      </c>
      <c r="F330" s="20">
        <v>2.6000000000000002E-2</v>
      </c>
      <c r="G330" s="21">
        <v>18.8</v>
      </c>
      <c r="H330" s="22">
        <v>-0.98799999999999999</v>
      </c>
      <c r="I330" s="22"/>
      <c r="J330" s="17">
        <f>IF(ISNUMBER(E330/(1+F330)),E330/(1+F330),"")</f>
        <v>9324.171539961013</v>
      </c>
      <c r="K330" s="17">
        <f t="shared" si="32"/>
        <v>7757.5048732943478</v>
      </c>
      <c r="L330" s="18">
        <f>IF(ISNUMBER(G330/(1+H330)),G330/(1+H330),"")</f>
        <v>1566.6666666666654</v>
      </c>
      <c r="M330" s="17"/>
      <c r="N330" s="17">
        <f>E330-G330</f>
        <v>9547.8000000000011</v>
      </c>
      <c r="O330" s="16" t="str">
        <f>B330</f>
        <v>Altice USA</v>
      </c>
      <c r="P330" s="17">
        <f>E330*(1+RevGrowth)</f>
        <v>10064.063200000001</v>
      </c>
      <c r="Q330" s="17">
        <f>N330-(AverageSalary*C330*HeadcountReduction)/1000000</f>
        <v>9493.8315000000002</v>
      </c>
      <c r="R330" s="17">
        <f t="shared" si="33"/>
        <v>570.23170000000027</v>
      </c>
      <c r="S330" s="37">
        <f>(P330-E330)/E330</f>
        <v>5.2000000000000011E-2</v>
      </c>
      <c r="T330" s="36">
        <f>(R330-G330)/G330</f>
        <v>29.331473404255334</v>
      </c>
      <c r="U330" s="31">
        <f t="shared" si="30"/>
        <v>311</v>
      </c>
      <c r="V330" s="38">
        <f t="shared" si="31"/>
        <v>158</v>
      </c>
      <c r="W330" s="39"/>
      <c r="X330" s="39"/>
      <c r="Y330" s="39">
        <f t="shared" si="34"/>
        <v>327</v>
      </c>
      <c r="Z330" s="39">
        <f t="shared" si="35"/>
        <v>450</v>
      </c>
    </row>
    <row r="331" spans="1:26" x14ac:dyDescent="0.2">
      <c r="A331" s="9" t="s">
        <v>657</v>
      </c>
      <c r="B331" s="10" t="s">
        <v>658</v>
      </c>
      <c r="C331" s="11">
        <v>20100</v>
      </c>
      <c r="D331" s="12">
        <v>-5</v>
      </c>
      <c r="E331" s="19">
        <v>9545.7000000000007</v>
      </c>
      <c r="F331" s="20">
        <v>4.0999999999999995E-2</v>
      </c>
      <c r="G331" s="21">
        <v>1012.1</v>
      </c>
      <c r="H331" s="22">
        <v>0.19500000000000001</v>
      </c>
      <c r="I331" s="22"/>
      <c r="J331" s="17">
        <f>IF(ISNUMBER(E331/(1+F331)),E331/(1+F331),"")</f>
        <v>9169.7406340057642</v>
      </c>
      <c r="K331" s="17">
        <f t="shared" si="32"/>
        <v>8322.7950273112037</v>
      </c>
      <c r="L331" s="18">
        <f>IF(ISNUMBER(G331/(1+H331)),G331/(1+H331),"")</f>
        <v>846.94560669456064</v>
      </c>
      <c r="M331" s="17"/>
      <c r="N331" s="17">
        <f>E331-G331</f>
        <v>8533.6</v>
      </c>
      <c r="O331" s="16" t="str">
        <f>B331</f>
        <v>Hormel Foods</v>
      </c>
      <c r="P331" s="17">
        <f>E331*(1+RevGrowth)</f>
        <v>10042.076400000002</v>
      </c>
      <c r="Q331" s="17">
        <f>N331-(AverageSalary*C331*HeadcountReduction)/1000000</f>
        <v>8443.15</v>
      </c>
      <c r="R331" s="17">
        <f t="shared" si="33"/>
        <v>1598.9264000000021</v>
      </c>
      <c r="S331" s="37">
        <f>(P331-E331)/E331</f>
        <v>5.2000000000000102E-2</v>
      </c>
      <c r="T331" s="36">
        <f>(R331-G331)/G331</f>
        <v>0.57981069064321911</v>
      </c>
      <c r="U331" s="31">
        <f t="shared" si="30"/>
        <v>317</v>
      </c>
      <c r="V331" s="38">
        <f t="shared" si="31"/>
        <v>243</v>
      </c>
      <c r="W331" s="39"/>
      <c r="X331" s="39"/>
      <c r="Y331" s="39">
        <f t="shared" si="34"/>
        <v>328</v>
      </c>
      <c r="Z331" s="39">
        <f t="shared" si="35"/>
        <v>278</v>
      </c>
    </row>
    <row r="332" spans="1:26" x14ac:dyDescent="0.2">
      <c r="A332" s="9" t="s">
        <v>659</v>
      </c>
      <c r="B332" s="10" t="s">
        <v>660</v>
      </c>
      <c r="C332" s="11">
        <v>64325</v>
      </c>
      <c r="D332" s="12" t="s">
        <v>5</v>
      </c>
      <c r="E332" s="19">
        <v>9536.4</v>
      </c>
      <c r="F332" s="20">
        <v>6.2E-2</v>
      </c>
      <c r="G332" s="21">
        <v>1324.5</v>
      </c>
      <c r="H332" s="22">
        <v>0.16800000000000001</v>
      </c>
      <c r="I332" s="22"/>
      <c r="J332" s="17">
        <f>IF(ISNUMBER(E332/(1+F332)),E332/(1+F332),"")</f>
        <v>8979.6610169491523</v>
      </c>
      <c r="K332" s="17">
        <f t="shared" si="32"/>
        <v>7845.6712909217549</v>
      </c>
      <c r="L332" s="18">
        <f>IF(ISNUMBER(G332/(1+H332)),G332/(1+H332),"")</f>
        <v>1133.9897260273974</v>
      </c>
      <c r="M332" s="17"/>
      <c r="N332" s="17">
        <f>E332-G332</f>
        <v>8211.9</v>
      </c>
      <c r="O332" s="16" t="str">
        <f>B332</f>
        <v>O'Reilly Automotive</v>
      </c>
      <c r="P332" s="17">
        <f>E332*(1+RevGrowth)</f>
        <v>10032.292799999999</v>
      </c>
      <c r="Q332" s="17">
        <f>N332-(AverageSalary*C332*HeadcountReduction)/1000000</f>
        <v>7922.4375</v>
      </c>
      <c r="R332" s="17">
        <f t="shared" si="33"/>
        <v>2109.8552999999993</v>
      </c>
      <c r="S332" s="37">
        <f>(P332-E332)/E332</f>
        <v>5.1999999999999963E-2</v>
      </c>
      <c r="T332" s="36">
        <f>(R332-G332)/G332</f>
        <v>0.59294473386183411</v>
      </c>
      <c r="U332" s="31">
        <f t="shared" si="30"/>
        <v>323</v>
      </c>
      <c r="V332" s="38">
        <f t="shared" si="31"/>
        <v>210</v>
      </c>
      <c r="W332" s="39"/>
      <c r="X332" s="39"/>
      <c r="Y332" s="39">
        <f t="shared" si="34"/>
        <v>329</v>
      </c>
      <c r="Z332" s="39">
        <f t="shared" si="35"/>
        <v>221</v>
      </c>
    </row>
    <row r="333" spans="1:26" x14ac:dyDescent="0.2">
      <c r="A333" s="9" t="s">
        <v>661</v>
      </c>
      <c r="B333" s="10" t="s">
        <v>662</v>
      </c>
      <c r="C333" s="11">
        <v>2282</v>
      </c>
      <c r="D333" s="12">
        <v>6</v>
      </c>
      <c r="E333" s="19">
        <v>9512</v>
      </c>
      <c r="F333" s="20">
        <v>8.6999999999999994E-2</v>
      </c>
      <c r="G333" s="21">
        <v>10</v>
      </c>
      <c r="H333" s="22" t="s">
        <v>5</v>
      </c>
      <c r="I333" s="22"/>
      <c r="J333" s="17">
        <f>IF(ISNUMBER(E333/(1+F333)),E333/(1+F333),"")</f>
        <v>8750.6899724011037</v>
      </c>
      <c r="K333" s="17" t="str">
        <f t="shared" si="32"/>
        <v/>
      </c>
      <c r="L333" s="18" t="str">
        <f>IF(ISNUMBER(G333/(1+H333)),G333/(1+H333),"")</f>
        <v/>
      </c>
      <c r="M333" s="17"/>
      <c r="N333" s="17">
        <f>E333-G333</f>
        <v>9502</v>
      </c>
      <c r="O333" s="16" t="str">
        <f>B333</f>
        <v>Calpine</v>
      </c>
      <c r="P333" s="17">
        <f>E333*(1+RevGrowth)</f>
        <v>10006.624</v>
      </c>
      <c r="Q333" s="17">
        <f>N333-(AverageSalary*C333*HeadcountReduction)/1000000</f>
        <v>9491.7309999999998</v>
      </c>
      <c r="R333" s="17">
        <f t="shared" si="33"/>
        <v>514.89300000000003</v>
      </c>
      <c r="S333" s="37">
        <f>(P333-E333)/E333</f>
        <v>5.1999999999999977E-2</v>
      </c>
      <c r="T333" s="36">
        <f>(R333-G333)/G333</f>
        <v>50.4893</v>
      </c>
      <c r="U333" s="31">
        <f t="shared" si="30"/>
        <v>330</v>
      </c>
      <c r="V333" s="38" t="e">
        <f t="shared" si="31"/>
        <v>#VALUE!</v>
      </c>
      <c r="W333" s="39"/>
      <c r="X333" s="39"/>
      <c r="Y333" s="39">
        <f t="shared" si="34"/>
        <v>330</v>
      </c>
      <c r="Z333" s="39">
        <f t="shared" si="35"/>
        <v>458</v>
      </c>
    </row>
    <row r="334" spans="1:26" x14ac:dyDescent="0.2">
      <c r="A334" s="9" t="s">
        <v>663</v>
      </c>
      <c r="B334" s="10" t="s">
        <v>664</v>
      </c>
      <c r="C334" s="11">
        <v>38000</v>
      </c>
      <c r="D334" s="12">
        <v>4</v>
      </c>
      <c r="E334" s="19">
        <v>9504</v>
      </c>
      <c r="F334" s="20">
        <v>0.08</v>
      </c>
      <c r="G334" s="21">
        <v>-225</v>
      </c>
      <c r="H334" s="22">
        <v>-1.6879999999999999</v>
      </c>
      <c r="I334" s="22"/>
      <c r="J334" s="17">
        <f>IF(ISNUMBER(E334/(1+F334)),E334/(1+F334),"")</f>
        <v>8800</v>
      </c>
      <c r="K334" s="17">
        <f t="shared" si="32"/>
        <v>8472.9651162790706</v>
      </c>
      <c r="L334" s="18">
        <f>IF(ISNUMBER(G334/(1+H334)),G334/(1+H334),"")</f>
        <v>327.03488372093028</v>
      </c>
      <c r="M334" s="17"/>
      <c r="N334" s="17">
        <f>E334-G334</f>
        <v>9729</v>
      </c>
      <c r="O334" s="16" t="str">
        <f>B334</f>
        <v>Hertz Global Holdings</v>
      </c>
      <c r="P334" s="17">
        <f>E334*(1+RevGrowth)</f>
        <v>9998.2080000000005</v>
      </c>
      <c r="Q334" s="17">
        <f>N334-(AverageSalary*C334*HeadcountReduction)/1000000</f>
        <v>9558</v>
      </c>
      <c r="R334" s="17">
        <f t="shared" si="33"/>
        <v>440.20800000000054</v>
      </c>
      <c r="S334" s="37">
        <f>(P334-E334)/E334</f>
        <v>5.200000000000006E-2</v>
      </c>
      <c r="T334" s="36">
        <f>(R334-G334)/G334</f>
        <v>-2.9564800000000022</v>
      </c>
      <c r="U334" s="31">
        <f t="shared" si="30"/>
        <v>329</v>
      </c>
      <c r="V334" s="38">
        <f t="shared" si="31"/>
        <v>363</v>
      </c>
      <c r="W334" s="39"/>
      <c r="X334" s="39"/>
      <c r="Y334" s="39">
        <f t="shared" si="34"/>
        <v>331</v>
      </c>
      <c r="Z334" s="39">
        <f t="shared" si="35"/>
        <v>468</v>
      </c>
    </row>
    <row r="335" spans="1:26" x14ac:dyDescent="0.2">
      <c r="A335" s="9" t="s">
        <v>665</v>
      </c>
      <c r="B335" s="10" t="s">
        <v>666</v>
      </c>
      <c r="C335" s="11">
        <v>19000</v>
      </c>
      <c r="D335" s="12">
        <v>-78</v>
      </c>
      <c r="E335" s="19">
        <v>9498</v>
      </c>
      <c r="F335" s="20">
        <v>-0.21199999999999999</v>
      </c>
      <c r="G335" s="21">
        <v>1005</v>
      </c>
      <c r="H335" s="22">
        <v>-0.314</v>
      </c>
      <c r="I335" s="22"/>
      <c r="J335" s="17">
        <f>IF(ISNUMBER(E335/(1+F335)),E335/(1+F335),"")</f>
        <v>12053.299492385786</v>
      </c>
      <c r="K335" s="17">
        <f t="shared" si="32"/>
        <v>10588.284915126311</v>
      </c>
      <c r="L335" s="18">
        <f>IF(ISNUMBER(G335/(1+H335)),G335/(1+H335),"")</f>
        <v>1465.0145772594753</v>
      </c>
      <c r="M335" s="17"/>
      <c r="N335" s="17">
        <f>E335-G335</f>
        <v>8493</v>
      </c>
      <c r="O335" s="16" t="str">
        <f>B335</f>
        <v>First Data</v>
      </c>
      <c r="P335" s="17">
        <f>E335*(1+RevGrowth)</f>
        <v>9991.8960000000006</v>
      </c>
      <c r="Q335" s="17">
        <f>N335-(AverageSalary*C335*HeadcountReduction)/1000000</f>
        <v>8407.5</v>
      </c>
      <c r="R335" s="17">
        <f t="shared" si="33"/>
        <v>1584.3960000000006</v>
      </c>
      <c r="S335" s="37">
        <f>(P335-E335)/E335</f>
        <v>5.2000000000000067E-2</v>
      </c>
      <c r="T335" s="36">
        <f>(R335-G335)/G335</f>
        <v>0.57651343283582157</v>
      </c>
      <c r="U335" s="31">
        <f t="shared" si="30"/>
        <v>249</v>
      </c>
      <c r="V335" s="38">
        <f t="shared" si="31"/>
        <v>171</v>
      </c>
      <c r="W335" s="39"/>
      <c r="X335" s="39"/>
      <c r="Y335" s="39">
        <f t="shared" si="34"/>
        <v>332</v>
      </c>
      <c r="Z335" s="39">
        <f t="shared" si="35"/>
        <v>283</v>
      </c>
    </row>
    <row r="336" spans="1:26" x14ac:dyDescent="0.2">
      <c r="A336" s="9" t="s">
        <v>667</v>
      </c>
      <c r="B336" s="10" t="s">
        <v>668</v>
      </c>
      <c r="C336" s="11">
        <v>3177</v>
      </c>
      <c r="D336" s="12">
        <v>164</v>
      </c>
      <c r="E336" s="19">
        <v>9415</v>
      </c>
      <c r="F336" s="20">
        <v>0.72599999999999998</v>
      </c>
      <c r="G336" s="21">
        <v>978</v>
      </c>
      <c r="H336" s="22">
        <v>0.17399999999999999</v>
      </c>
      <c r="I336" s="22"/>
      <c r="J336" s="17">
        <f>IF(ISNUMBER(E336/(1+F336)),E336/(1+F336),"")</f>
        <v>5454.8088064889916</v>
      </c>
      <c r="K336" s="17">
        <f t="shared" si="32"/>
        <v>4621.7594027411214</v>
      </c>
      <c r="L336" s="18">
        <f>IF(ISNUMBER(G336/(1+H336)),G336/(1+H336),"")</f>
        <v>833.04940374787054</v>
      </c>
      <c r="M336" s="17"/>
      <c r="N336" s="17">
        <f>E336-G336</f>
        <v>8437</v>
      </c>
      <c r="O336" s="16" t="str">
        <f>B336</f>
        <v>Pioneer Natural Resources</v>
      </c>
      <c r="P336" s="17">
        <f>E336*(1+RevGrowth)</f>
        <v>9904.58</v>
      </c>
      <c r="Q336" s="17">
        <f>N336-(AverageSalary*C336*HeadcountReduction)/1000000</f>
        <v>8422.7034999999996</v>
      </c>
      <c r="R336" s="17">
        <f t="shared" si="33"/>
        <v>1481.8765000000003</v>
      </c>
      <c r="S336" s="37">
        <f>(P336-E336)/E336</f>
        <v>5.1999999999999991E-2</v>
      </c>
      <c r="T336" s="36">
        <f>(R336-G336)/G336</f>
        <v>0.51521114519427436</v>
      </c>
      <c r="U336" s="31">
        <f t="shared" si="30"/>
        <v>481</v>
      </c>
      <c r="V336" s="38">
        <f t="shared" si="31"/>
        <v>246</v>
      </c>
      <c r="W336" s="39"/>
      <c r="X336" s="39"/>
      <c r="Y336" s="39">
        <f t="shared" si="34"/>
        <v>333</v>
      </c>
      <c r="Z336" s="39">
        <f t="shared" si="35"/>
        <v>301</v>
      </c>
    </row>
    <row r="337" spans="1:26" x14ac:dyDescent="0.2">
      <c r="A337" s="9" t="s">
        <v>669</v>
      </c>
      <c r="B337" s="10" t="s">
        <v>670</v>
      </c>
      <c r="C337" s="11">
        <v>20000</v>
      </c>
      <c r="D337" s="12">
        <v>37</v>
      </c>
      <c r="E337" s="19">
        <v>9398</v>
      </c>
      <c r="F337" s="20">
        <v>0.22800000000000001</v>
      </c>
      <c r="G337" s="21">
        <v>-168.8</v>
      </c>
      <c r="H337" s="22" t="s">
        <v>5</v>
      </c>
      <c r="I337" s="22"/>
      <c r="J337" s="17">
        <f>IF(ISNUMBER(E337/(1+F337)),E337/(1+F337),"")</f>
        <v>7653.0944625407164</v>
      </c>
      <c r="K337" s="17" t="str">
        <f t="shared" si="32"/>
        <v/>
      </c>
      <c r="L337" s="18" t="str">
        <f>IF(ISNUMBER(G337/(1+H337)),G337/(1+H337),"")</f>
        <v/>
      </c>
      <c r="M337" s="17"/>
      <c r="N337" s="17">
        <f>E337-G337</f>
        <v>9566.7999999999993</v>
      </c>
      <c r="O337" s="16" t="str">
        <f>B337</f>
        <v>Coty</v>
      </c>
      <c r="P337" s="17">
        <f>E337*(1+RevGrowth)</f>
        <v>9886.6959999999999</v>
      </c>
      <c r="Q337" s="17">
        <f>N337-(AverageSalary*C337*HeadcountReduction)/1000000</f>
        <v>9476.7999999999993</v>
      </c>
      <c r="R337" s="17">
        <f t="shared" si="33"/>
        <v>409.89600000000064</v>
      </c>
      <c r="S337" s="37">
        <f>(P337-E337)/E337</f>
        <v>5.1999999999999991E-2</v>
      </c>
      <c r="T337" s="36">
        <f>(R337-G337)/G337</f>
        <v>-3.4282938388625626</v>
      </c>
      <c r="U337" s="31">
        <f t="shared" si="30"/>
        <v>365</v>
      </c>
      <c r="V337" s="38" t="e">
        <f t="shared" si="31"/>
        <v>#VALUE!</v>
      </c>
      <c r="W337" s="39"/>
      <c r="X337" s="39"/>
      <c r="Y337" s="39">
        <f t="shared" si="34"/>
        <v>334</v>
      </c>
      <c r="Z337" s="39">
        <f t="shared" si="35"/>
        <v>472</v>
      </c>
    </row>
    <row r="338" spans="1:26" x14ac:dyDescent="0.2">
      <c r="A338" s="9" t="s">
        <v>671</v>
      </c>
      <c r="B338" s="10" t="s">
        <v>672</v>
      </c>
      <c r="C338" s="11">
        <v>21200</v>
      </c>
      <c r="D338" s="12">
        <v>12</v>
      </c>
      <c r="E338" s="19">
        <v>9352</v>
      </c>
      <c r="F338" s="20">
        <v>0.126</v>
      </c>
      <c r="G338" s="21">
        <v>285.5</v>
      </c>
      <c r="H338" s="22">
        <v>0.53200000000000003</v>
      </c>
      <c r="I338" s="22"/>
      <c r="J338" s="17">
        <f>IF(ISNUMBER(E338/(1+F338)),E338/(1+F338),"")</f>
        <v>8305.5062166962707</v>
      </c>
      <c r="K338" s="17">
        <f t="shared" si="32"/>
        <v>8119.1485143464015</v>
      </c>
      <c r="L338" s="18">
        <f>IF(ISNUMBER(G338/(1+H338)),G338/(1+H338),"")</f>
        <v>186.35770234986944</v>
      </c>
      <c r="M338" s="17"/>
      <c r="N338" s="17">
        <f>E338-G338</f>
        <v>9066.5</v>
      </c>
      <c r="O338" s="16" t="str">
        <f>B338</f>
        <v>AGCO</v>
      </c>
      <c r="P338" s="17">
        <f>E338*(1+RevGrowth)</f>
        <v>9838.3040000000001</v>
      </c>
      <c r="Q338" s="17">
        <f>N338-(AverageSalary*C338*HeadcountReduction)/1000000</f>
        <v>8971.1</v>
      </c>
      <c r="R338" s="17">
        <f t="shared" si="33"/>
        <v>867.20399999999972</v>
      </c>
      <c r="S338" s="37">
        <f>(P338-E338)/E338</f>
        <v>5.2000000000000011E-2</v>
      </c>
      <c r="T338" s="36">
        <f>(R338-G338)/G338</f>
        <v>2.037492119089316</v>
      </c>
      <c r="U338" s="31">
        <f t="shared" si="30"/>
        <v>341</v>
      </c>
      <c r="V338" s="38">
        <f t="shared" si="31"/>
        <v>400</v>
      </c>
      <c r="W338" s="39"/>
      <c r="X338" s="39"/>
      <c r="Y338" s="39">
        <f t="shared" si="34"/>
        <v>335</v>
      </c>
      <c r="Z338" s="39">
        <f t="shared" si="35"/>
        <v>405</v>
      </c>
    </row>
    <row r="339" spans="1:26" x14ac:dyDescent="0.2">
      <c r="A339" s="9" t="s">
        <v>673</v>
      </c>
      <c r="B339" s="10" t="s">
        <v>674</v>
      </c>
      <c r="C339" s="11">
        <v>6314</v>
      </c>
      <c r="D339" s="12">
        <v>1</v>
      </c>
      <c r="E339" s="19">
        <v>9347.2000000000007</v>
      </c>
      <c r="F339" s="20">
        <v>7.0000000000000007E-2</v>
      </c>
      <c r="G339" s="21">
        <v>277.3</v>
      </c>
      <c r="H339" s="22">
        <v>-0.67900000000000005</v>
      </c>
      <c r="I339" s="22"/>
      <c r="J339" s="17">
        <f>IF(ISNUMBER(E339/(1+F339)),E339/(1+F339),"")</f>
        <v>8735.7009345794395</v>
      </c>
      <c r="K339" s="17">
        <f t="shared" si="32"/>
        <v>7871.8380062305296</v>
      </c>
      <c r="L339" s="18">
        <f>IF(ISNUMBER(G339/(1+H339)),G339/(1+H339),"")</f>
        <v>863.8629283489098</v>
      </c>
      <c r="M339" s="17"/>
      <c r="N339" s="17">
        <f>E339-G339</f>
        <v>9069.9000000000015</v>
      </c>
      <c r="O339" s="16" t="str">
        <f>B339</f>
        <v>Mutual of Omaha Insurance</v>
      </c>
      <c r="P339" s="17">
        <f>E339*(1+RevGrowth)</f>
        <v>9833.2544000000016</v>
      </c>
      <c r="Q339" s="17">
        <f>N339-(AverageSalary*C339*HeadcountReduction)/1000000</f>
        <v>9041.487000000001</v>
      </c>
      <c r="R339" s="17">
        <f t="shared" si="33"/>
        <v>791.76740000000063</v>
      </c>
      <c r="S339" s="37">
        <f>(P339-E339)/E339</f>
        <v>5.2000000000000095E-2</v>
      </c>
      <c r="T339" s="36">
        <f>(R339-G339)/G339</f>
        <v>1.8552737107825483</v>
      </c>
      <c r="U339" s="31">
        <f t="shared" si="30"/>
        <v>331</v>
      </c>
      <c r="V339" s="38">
        <f t="shared" si="31"/>
        <v>239</v>
      </c>
      <c r="W339" s="39"/>
      <c r="X339" s="39"/>
      <c r="Y339" s="39">
        <f t="shared" si="34"/>
        <v>336</v>
      </c>
      <c r="Z339" s="39">
        <f t="shared" si="35"/>
        <v>419</v>
      </c>
    </row>
    <row r="340" spans="1:26" x14ac:dyDescent="0.2">
      <c r="A340" s="9" t="s">
        <v>675</v>
      </c>
      <c r="B340" s="10" t="s">
        <v>676</v>
      </c>
      <c r="C340" s="11">
        <v>5275</v>
      </c>
      <c r="D340" s="12">
        <v>162</v>
      </c>
      <c r="E340" s="19">
        <v>9144</v>
      </c>
      <c r="F340" s="20">
        <v>0.68400000000000005</v>
      </c>
      <c r="G340" s="21">
        <v>-54</v>
      </c>
      <c r="H340" s="22" t="s">
        <v>5</v>
      </c>
      <c r="I340" s="22"/>
      <c r="J340" s="17">
        <f>IF(ISNUMBER(E340/(1+F340)),E340/(1+F340),"")</f>
        <v>5429.9287410926363</v>
      </c>
      <c r="K340" s="17" t="str">
        <f t="shared" si="32"/>
        <v/>
      </c>
      <c r="L340" s="18" t="str">
        <f>IF(ISNUMBER(G340/(1+H340)),G340/(1+H340),"")</f>
        <v/>
      </c>
      <c r="M340" s="17"/>
      <c r="N340" s="17">
        <f>E340-G340</f>
        <v>9198</v>
      </c>
      <c r="O340" s="16" t="str">
        <f>B340</f>
        <v>Vistra Energy</v>
      </c>
      <c r="P340" s="17">
        <f>E340*(1+RevGrowth)</f>
        <v>9619.4880000000012</v>
      </c>
      <c r="Q340" s="17">
        <f>N340-(AverageSalary*C340*HeadcountReduction)/1000000</f>
        <v>9174.2625000000007</v>
      </c>
      <c r="R340" s="17">
        <f t="shared" si="33"/>
        <v>445.22550000000047</v>
      </c>
      <c r="S340" s="37">
        <f>(P340-E340)/E340</f>
        <v>5.2000000000000129E-2</v>
      </c>
      <c r="T340" s="36">
        <f>(R340-G340)/G340</f>
        <v>-9.2449166666666756</v>
      </c>
      <c r="U340" s="31">
        <f t="shared" si="30"/>
        <v>482</v>
      </c>
      <c r="V340" s="38" t="e">
        <f t="shared" si="31"/>
        <v>#VALUE!</v>
      </c>
      <c r="W340" s="39"/>
      <c r="X340" s="39"/>
      <c r="Y340" s="39">
        <f t="shared" si="34"/>
        <v>337</v>
      </c>
      <c r="Z340" s="39">
        <f t="shared" si="35"/>
        <v>466</v>
      </c>
    </row>
    <row r="341" spans="1:26" x14ac:dyDescent="0.2">
      <c r="A341" s="9" t="s">
        <v>677</v>
      </c>
      <c r="B341" s="10" t="s">
        <v>678</v>
      </c>
      <c r="C341" s="11">
        <v>25600</v>
      </c>
      <c r="D341" s="12">
        <v>-5</v>
      </c>
      <c r="E341" s="19">
        <v>9124</v>
      </c>
      <c r="F341" s="20">
        <v>3.1E-2</v>
      </c>
      <c r="G341" s="21">
        <v>165</v>
      </c>
      <c r="H341" s="22">
        <v>-0.54300000000000004</v>
      </c>
      <c r="I341" s="22"/>
      <c r="J341" s="17">
        <f>IF(ISNUMBER(E341/(1+F341)),E341/(1+F341),"")</f>
        <v>8849.6605237633376</v>
      </c>
      <c r="K341" s="17">
        <f t="shared" si="32"/>
        <v>8488.6101955357663</v>
      </c>
      <c r="L341" s="18">
        <f>IF(ISNUMBER(G341/(1+H341)),G341/(1+H341),"")</f>
        <v>361.05032822757113</v>
      </c>
      <c r="M341" s="17"/>
      <c r="N341" s="17">
        <f>E341-G341</f>
        <v>8959</v>
      </c>
      <c r="O341" s="16" t="str">
        <f>B341</f>
        <v>Avis Budget Group</v>
      </c>
      <c r="P341" s="17">
        <f>E341*(1+RevGrowth)</f>
        <v>9598.4480000000003</v>
      </c>
      <c r="Q341" s="17">
        <f>N341-(AverageSalary*C341*HeadcountReduction)/1000000</f>
        <v>8843.7999999999993</v>
      </c>
      <c r="R341" s="17">
        <f t="shared" si="33"/>
        <v>754.64800000000105</v>
      </c>
      <c r="S341" s="37">
        <f>(P341-E341)/E341</f>
        <v>5.2000000000000032E-2</v>
      </c>
      <c r="T341" s="36">
        <f>(R341-G341)/G341</f>
        <v>3.5736242424242488</v>
      </c>
      <c r="U341" s="31">
        <f t="shared" si="30"/>
        <v>327</v>
      </c>
      <c r="V341" s="38">
        <f t="shared" si="31"/>
        <v>352</v>
      </c>
      <c r="W341" s="39"/>
      <c r="X341" s="39"/>
      <c r="Y341" s="39">
        <f t="shared" si="34"/>
        <v>338</v>
      </c>
      <c r="Z341" s="39">
        <f t="shared" si="35"/>
        <v>424</v>
      </c>
    </row>
    <row r="342" spans="1:26" x14ac:dyDescent="0.2">
      <c r="A342" s="9" t="s">
        <v>679</v>
      </c>
      <c r="B342" s="10" t="s">
        <v>680</v>
      </c>
      <c r="C342" s="11">
        <v>21357</v>
      </c>
      <c r="D342" s="12">
        <v>50</v>
      </c>
      <c r="E342" s="19">
        <v>9030</v>
      </c>
      <c r="F342" s="20">
        <v>0.23699999999999999</v>
      </c>
      <c r="G342" s="21">
        <v>2590.8000000000002</v>
      </c>
      <c r="H342" s="22">
        <v>0.52900000000000003</v>
      </c>
      <c r="I342" s="22"/>
      <c r="J342" s="17">
        <f>IF(ISNUMBER(E342/(1+F342)),E342/(1+F342),"")</f>
        <v>7299.9191592562647</v>
      </c>
      <c r="K342" s="17">
        <f t="shared" si="32"/>
        <v>5605.4783482686908</v>
      </c>
      <c r="L342" s="18">
        <f>IF(ISNUMBER(G342/(1+H342)),G342/(1+H342),"")</f>
        <v>1694.4408109875737</v>
      </c>
      <c r="M342" s="17"/>
      <c r="N342" s="17">
        <f>E342-G342</f>
        <v>6439.2</v>
      </c>
      <c r="O342" s="16" t="str">
        <f>B342</f>
        <v>Adobe</v>
      </c>
      <c r="P342" s="17">
        <f>E342*(1+RevGrowth)</f>
        <v>9499.5600000000013</v>
      </c>
      <c r="Q342" s="17">
        <f>N342-(AverageSalary*C342*HeadcountReduction)/1000000</f>
        <v>6343.0934999999999</v>
      </c>
      <c r="R342" s="17">
        <f t="shared" si="33"/>
        <v>3156.4665000000014</v>
      </c>
      <c r="S342" s="37">
        <f>(P342-E342)/E342</f>
        <v>5.2000000000000143E-2</v>
      </c>
      <c r="T342" s="36">
        <f>(R342-G342)/G342</f>
        <v>0.21833661417322878</v>
      </c>
      <c r="U342" s="31">
        <f t="shared" si="30"/>
        <v>383</v>
      </c>
      <c r="V342" s="38">
        <f t="shared" si="31"/>
        <v>146</v>
      </c>
      <c r="W342" s="39"/>
      <c r="X342" s="39"/>
      <c r="Y342" s="39">
        <f t="shared" si="34"/>
        <v>339</v>
      </c>
      <c r="Z342" s="39">
        <f t="shared" si="35"/>
        <v>158</v>
      </c>
    </row>
    <row r="343" spans="1:26" x14ac:dyDescent="0.2">
      <c r="A343" s="9" t="s">
        <v>681</v>
      </c>
      <c r="B343" s="10" t="s">
        <v>682</v>
      </c>
      <c r="C343" s="11">
        <v>20000</v>
      </c>
      <c r="D343" s="12">
        <v>-1</v>
      </c>
      <c r="E343" s="19">
        <v>9025</v>
      </c>
      <c r="F343" s="20">
        <v>0.04</v>
      </c>
      <c r="G343" s="21">
        <v>468</v>
      </c>
      <c r="H343" s="22">
        <v>0.26100000000000001</v>
      </c>
      <c r="I343" s="22"/>
      <c r="J343" s="17">
        <f>IF(ISNUMBER(E343/(1+F343)),E343/(1+F343),"")</f>
        <v>8677.8846153846152</v>
      </c>
      <c r="K343" s="17">
        <f t="shared" si="32"/>
        <v>8306.7505947660593</v>
      </c>
      <c r="L343" s="18">
        <f>IF(ISNUMBER(G343/(1+H343)),G343/(1+H343),"")</f>
        <v>371.13402061855669</v>
      </c>
      <c r="M343" s="17"/>
      <c r="N343" s="17">
        <f>E343-G343</f>
        <v>8557</v>
      </c>
      <c r="O343" s="16" t="str">
        <f>B343</f>
        <v>Peter Kiewit Sons'</v>
      </c>
      <c r="P343" s="17">
        <f>E343*(1+RevGrowth)</f>
        <v>9494.3000000000011</v>
      </c>
      <c r="Q343" s="17">
        <f>N343-(AverageSalary*C343*HeadcountReduction)/1000000</f>
        <v>8467</v>
      </c>
      <c r="R343" s="17">
        <f t="shared" si="33"/>
        <v>1027.3000000000011</v>
      </c>
      <c r="S343" s="37">
        <f>(P343-E343)/E343</f>
        <v>5.2000000000000123E-2</v>
      </c>
      <c r="T343" s="36">
        <f>(R343-G343)/G343</f>
        <v>1.1950854700854725</v>
      </c>
      <c r="U343" s="31">
        <f t="shared" si="30"/>
        <v>333</v>
      </c>
      <c r="V343" s="38">
        <f t="shared" si="31"/>
        <v>349</v>
      </c>
      <c r="W343" s="39"/>
      <c r="X343" s="39"/>
      <c r="Y343" s="39">
        <f t="shared" si="34"/>
        <v>340</v>
      </c>
      <c r="Z343" s="39">
        <f t="shared" si="35"/>
        <v>374</v>
      </c>
    </row>
    <row r="344" spans="1:26" x14ac:dyDescent="0.2">
      <c r="A344" s="9" t="s">
        <v>683</v>
      </c>
      <c r="B344" s="10" t="s">
        <v>684</v>
      </c>
      <c r="C344" s="11">
        <v>28000</v>
      </c>
      <c r="D344" s="12">
        <v>9</v>
      </c>
      <c r="E344" s="19">
        <v>9024</v>
      </c>
      <c r="F344" s="20">
        <v>0.109</v>
      </c>
      <c r="G344" s="21">
        <v>-1514</v>
      </c>
      <c r="H344" s="22" t="s">
        <v>5</v>
      </c>
      <c r="I344" s="22"/>
      <c r="J344" s="17">
        <f>IF(ISNUMBER(E344/(1+F344)),E344/(1+F344),"")</f>
        <v>8137.0604147880977</v>
      </c>
      <c r="K344" s="17" t="str">
        <f t="shared" si="32"/>
        <v/>
      </c>
      <c r="L344" s="18" t="str">
        <f>IF(ISNUMBER(G344/(1+H344)),G344/(1+H344),"")</f>
        <v/>
      </c>
      <c r="M344" s="17"/>
      <c r="N344" s="17">
        <f>E344-G344</f>
        <v>10538</v>
      </c>
      <c r="O344" s="16" t="str">
        <f>B344</f>
        <v>News Corp.</v>
      </c>
      <c r="P344" s="17">
        <f>E344*(1+RevGrowth)</f>
        <v>9493.2479999999996</v>
      </c>
      <c r="Q344" s="17">
        <f>N344-(AverageSalary*C344*HeadcountReduction)/1000000</f>
        <v>10412</v>
      </c>
      <c r="R344" s="17">
        <f t="shared" si="33"/>
        <v>-918.75200000000041</v>
      </c>
      <c r="S344" s="37">
        <f>(P344-E344)/E344</f>
        <v>5.1999999999999956E-2</v>
      </c>
      <c r="T344" s="36">
        <f>(R344-G344)/G344</f>
        <v>-0.3931624834874502</v>
      </c>
      <c r="U344" s="31">
        <f t="shared" si="30"/>
        <v>344</v>
      </c>
      <c r="V344" s="38" t="e">
        <f t="shared" si="31"/>
        <v>#VALUE!</v>
      </c>
      <c r="W344" s="39"/>
      <c r="X344" s="39"/>
      <c r="Y344" s="39">
        <f t="shared" si="34"/>
        <v>341</v>
      </c>
      <c r="Z344" s="39">
        <f t="shared" si="35"/>
        <v>495</v>
      </c>
    </row>
    <row r="345" spans="1:26" x14ac:dyDescent="0.2">
      <c r="A345" s="9" t="s">
        <v>685</v>
      </c>
      <c r="B345" s="10" t="s">
        <v>686</v>
      </c>
      <c r="C345" s="11">
        <v>1260</v>
      </c>
      <c r="D345" s="12" t="s">
        <v>5</v>
      </c>
      <c r="E345" s="19">
        <v>8965</v>
      </c>
      <c r="F345" s="20" t="s">
        <v>5</v>
      </c>
      <c r="G345" s="21">
        <v>865</v>
      </c>
      <c r="H345" s="22" t="s">
        <v>5</v>
      </c>
      <c r="I345" s="22"/>
      <c r="J345" s="17" t="str">
        <f>IF(ISNUMBER(E345/(1+F345)),E345/(1+F345),"")</f>
        <v/>
      </c>
      <c r="K345" s="17" t="str">
        <f t="shared" si="32"/>
        <v/>
      </c>
      <c r="L345" s="18" t="str">
        <f>IF(ISNUMBER(G345/(1+H345)),G345/(1+H345),"")</f>
        <v/>
      </c>
      <c r="M345" s="17"/>
      <c r="N345" s="17">
        <f>E345-G345</f>
        <v>8100</v>
      </c>
      <c r="O345" s="16" t="str">
        <f>B345</f>
        <v>Brighthouse Financial</v>
      </c>
      <c r="P345" s="17">
        <f>E345*(1+RevGrowth)</f>
        <v>9431.18</v>
      </c>
      <c r="Q345" s="17">
        <f>N345-(AverageSalary*C345*HeadcountReduction)/1000000</f>
        <v>8094.33</v>
      </c>
      <c r="R345" s="17">
        <f t="shared" si="33"/>
        <v>1336.8500000000004</v>
      </c>
      <c r="S345" s="37">
        <f>(P345-E345)/E345</f>
        <v>5.2000000000000032E-2</v>
      </c>
      <c r="T345" s="36">
        <f>(R345-G345)/G345</f>
        <v>0.54549132947976919</v>
      </c>
      <c r="U345" s="31" t="e">
        <f t="shared" si="30"/>
        <v>#VALUE!</v>
      </c>
      <c r="V345" s="38" t="e">
        <f t="shared" si="31"/>
        <v>#VALUE!</v>
      </c>
      <c r="W345" s="39"/>
      <c r="X345" s="39"/>
      <c r="Y345" s="39">
        <f t="shared" si="34"/>
        <v>342</v>
      </c>
      <c r="Z345" s="39">
        <f t="shared" si="35"/>
        <v>320</v>
      </c>
    </row>
    <row r="346" spans="1:26" x14ac:dyDescent="0.2">
      <c r="A346" s="9" t="s">
        <v>687</v>
      </c>
      <c r="B346" s="10" t="s">
        <v>688</v>
      </c>
      <c r="C346" s="11">
        <v>6000</v>
      </c>
      <c r="D346" s="12">
        <v>-36</v>
      </c>
      <c r="E346" s="19">
        <v>8934</v>
      </c>
      <c r="F346" s="20">
        <v>-7.4999999999999997E-2</v>
      </c>
      <c r="G346" s="21">
        <v>875</v>
      </c>
      <c r="H346" s="22" t="s">
        <v>5</v>
      </c>
      <c r="I346" s="22"/>
      <c r="J346" s="17">
        <f>IF(ISNUMBER(E346/(1+F346)),E346/(1+F346),"")</f>
        <v>9658.3783783783783</v>
      </c>
      <c r="K346" s="17" t="str">
        <f t="shared" si="32"/>
        <v/>
      </c>
      <c r="L346" s="18" t="str">
        <f>IF(ISNUMBER(G346/(1+H346)),G346/(1+H346),"")</f>
        <v/>
      </c>
      <c r="M346" s="17"/>
      <c r="N346" s="17">
        <f>E346-G346</f>
        <v>8059</v>
      </c>
      <c r="O346" s="16" t="str">
        <f>B346</f>
        <v>Voya Financial</v>
      </c>
      <c r="P346" s="17">
        <f>E346*(1+RevGrowth)</f>
        <v>9398.5680000000011</v>
      </c>
      <c r="Q346" s="17">
        <f>N346-(AverageSalary*C346*HeadcountReduction)/1000000</f>
        <v>8032</v>
      </c>
      <c r="R346" s="17">
        <f t="shared" si="33"/>
        <v>1366.5680000000011</v>
      </c>
      <c r="S346" s="37">
        <f>(P346-E346)/E346</f>
        <v>5.2000000000000123E-2</v>
      </c>
      <c r="T346" s="36">
        <f>(R346-G346)/G346</f>
        <v>0.56179200000000129</v>
      </c>
      <c r="U346" s="31">
        <f t="shared" si="30"/>
        <v>300</v>
      </c>
      <c r="V346" s="38" t="e">
        <f t="shared" si="31"/>
        <v>#VALUE!</v>
      </c>
      <c r="W346" s="39"/>
      <c r="X346" s="39"/>
      <c r="Y346" s="39">
        <f t="shared" si="34"/>
        <v>343</v>
      </c>
      <c r="Z346" s="39">
        <f t="shared" si="35"/>
        <v>316</v>
      </c>
    </row>
    <row r="347" spans="1:26" x14ac:dyDescent="0.2">
      <c r="A347" s="9" t="s">
        <v>689</v>
      </c>
      <c r="B347" s="10" t="s">
        <v>690</v>
      </c>
      <c r="C347" s="11">
        <v>16150</v>
      </c>
      <c r="D347" s="12">
        <v>1</v>
      </c>
      <c r="E347" s="19">
        <v>8930.2000000000007</v>
      </c>
      <c r="F347" s="20">
        <v>5.7999999999999996E-2</v>
      </c>
      <c r="G347" s="21">
        <v>1497.8</v>
      </c>
      <c r="H347" s="22">
        <v>-0.501</v>
      </c>
      <c r="I347" s="22"/>
      <c r="J347" s="17">
        <f>IF(ISNUMBER(E347/(1+F347)),E347/(1+F347),"")</f>
        <v>8440.6427221172034</v>
      </c>
      <c r="K347" s="17">
        <f t="shared" si="32"/>
        <v>5439.0395157043777</v>
      </c>
      <c r="L347" s="18">
        <f>IF(ISNUMBER(G347/(1+H347)),G347/(1+H347),"")</f>
        <v>3001.6032064128258</v>
      </c>
      <c r="M347" s="17"/>
      <c r="N347" s="17">
        <f>E347-G347</f>
        <v>7432.4000000000005</v>
      </c>
      <c r="O347" s="16" t="str">
        <f>B347</f>
        <v>Air Products &amp; Chemicals</v>
      </c>
      <c r="P347" s="17">
        <f>E347*(1+RevGrowth)</f>
        <v>9394.5704000000005</v>
      </c>
      <c r="Q347" s="17">
        <f>N347-(AverageSalary*C347*HeadcountReduction)/1000000</f>
        <v>7359.7250000000004</v>
      </c>
      <c r="R347" s="17">
        <f t="shared" si="33"/>
        <v>2034.8454000000002</v>
      </c>
      <c r="S347" s="37">
        <f>(P347-E347)/E347</f>
        <v>5.199999999999997E-2</v>
      </c>
      <c r="T347" s="36">
        <f>(R347-G347)/G347</f>
        <v>0.3585561490185607</v>
      </c>
      <c r="U347" s="31">
        <f t="shared" si="30"/>
        <v>339</v>
      </c>
      <c r="V347" s="38">
        <f t="shared" si="31"/>
        <v>72</v>
      </c>
      <c r="W347" s="39"/>
      <c r="X347" s="39"/>
      <c r="Y347" s="39">
        <f t="shared" si="34"/>
        <v>344</v>
      </c>
      <c r="Z347" s="39">
        <f t="shared" si="35"/>
        <v>228</v>
      </c>
    </row>
    <row r="348" spans="1:26" x14ac:dyDescent="0.2">
      <c r="A348" s="9" t="s">
        <v>691</v>
      </c>
      <c r="B348" s="10" t="s">
        <v>692</v>
      </c>
      <c r="C348" s="11">
        <v>169000</v>
      </c>
      <c r="D348" s="12">
        <v>-21</v>
      </c>
      <c r="E348" s="19">
        <v>8906</v>
      </c>
      <c r="F348" s="20">
        <v>-2.6000000000000002E-2</v>
      </c>
      <c r="G348" s="21">
        <v>764</v>
      </c>
      <c r="H348" s="22">
        <v>-0.39300000000000002</v>
      </c>
      <c r="I348" s="22"/>
      <c r="J348" s="17">
        <f>IF(ISNUMBER(E348/(1+F348)),E348/(1+F348),"")</f>
        <v>9143.7371663244357</v>
      </c>
      <c r="K348" s="17">
        <f t="shared" si="32"/>
        <v>7885.0880724199878</v>
      </c>
      <c r="L348" s="18">
        <f>IF(ISNUMBER(G348/(1+H348)),G348/(1+H348),"")</f>
        <v>1258.6490939044481</v>
      </c>
      <c r="M348" s="17"/>
      <c r="N348" s="17">
        <f>E348-G348</f>
        <v>8142</v>
      </c>
      <c r="O348" s="16" t="str">
        <f>B348</f>
        <v>Hilton Worldwide Holdings</v>
      </c>
      <c r="P348" s="17">
        <f>E348*(1+RevGrowth)</f>
        <v>9369.112000000001</v>
      </c>
      <c r="Q348" s="17">
        <f>N348-(AverageSalary*C348*HeadcountReduction)/1000000</f>
        <v>7381.5</v>
      </c>
      <c r="R348" s="17">
        <f t="shared" si="33"/>
        <v>1987.612000000001</v>
      </c>
      <c r="S348" s="37">
        <f>(P348-E348)/E348</f>
        <v>5.2000000000000109E-2</v>
      </c>
      <c r="T348" s="36">
        <f>(R348-G348)/G348</f>
        <v>1.6015863874345562</v>
      </c>
      <c r="U348" s="31">
        <f t="shared" si="30"/>
        <v>318</v>
      </c>
      <c r="V348" s="38">
        <f t="shared" si="31"/>
        <v>197</v>
      </c>
      <c r="W348" s="39"/>
      <c r="X348" s="39"/>
      <c r="Y348" s="39">
        <f t="shared" si="34"/>
        <v>345</v>
      </c>
      <c r="Z348" s="39">
        <f t="shared" si="35"/>
        <v>234</v>
      </c>
    </row>
    <row r="349" spans="1:26" x14ac:dyDescent="0.2">
      <c r="A349" s="9" t="s">
        <v>693</v>
      </c>
      <c r="B349" s="10" t="s">
        <v>694</v>
      </c>
      <c r="C349" s="11">
        <v>33000</v>
      </c>
      <c r="D349" s="12">
        <v>-24</v>
      </c>
      <c r="E349" s="19">
        <v>8850.7000000000007</v>
      </c>
      <c r="F349" s="20">
        <v>-4.0999999999999995E-2</v>
      </c>
      <c r="G349" s="21">
        <v>-673</v>
      </c>
      <c r="H349" s="22">
        <v>-20.395</v>
      </c>
      <c r="I349" s="22"/>
      <c r="J349" s="17">
        <f>IF(ISNUMBER(E349/(1+F349)),E349/(1+F349),"")</f>
        <v>9229.0928050052153</v>
      </c>
      <c r="K349" s="17">
        <f t="shared" si="32"/>
        <v>9194.3931401431382</v>
      </c>
      <c r="L349" s="18">
        <f>IF(ISNUMBER(G349/(1+H349)),G349/(1+H349),"")</f>
        <v>34.699664862077853</v>
      </c>
      <c r="M349" s="17"/>
      <c r="N349" s="17">
        <f>E349-G349</f>
        <v>9523.7000000000007</v>
      </c>
      <c r="O349" s="16" t="str">
        <f>B349</f>
        <v>GameStop</v>
      </c>
      <c r="P349" s="17">
        <f>E349*(1+RevGrowth)</f>
        <v>9310.9364000000005</v>
      </c>
      <c r="Q349" s="17">
        <f>N349-(AverageSalary*C349*HeadcountReduction)/1000000</f>
        <v>9375.2000000000007</v>
      </c>
      <c r="R349" s="17">
        <f t="shared" si="33"/>
        <v>-64.263600000000224</v>
      </c>
      <c r="S349" s="37">
        <f>(P349-E349)/E349</f>
        <v>5.199999999999997E-2</v>
      </c>
      <c r="T349" s="36">
        <f>(R349-G349)/G349</f>
        <v>-0.90451173848439792</v>
      </c>
      <c r="U349" s="31">
        <f t="shared" si="30"/>
        <v>316</v>
      </c>
      <c r="V349" s="38">
        <f t="shared" si="31"/>
        <v>437</v>
      </c>
      <c r="W349" s="39"/>
      <c r="X349" s="39"/>
      <c r="Y349" s="39">
        <f t="shared" si="34"/>
        <v>346</v>
      </c>
      <c r="Z349" s="39">
        <f t="shared" si="35"/>
        <v>490</v>
      </c>
    </row>
    <row r="350" spans="1:26" x14ac:dyDescent="0.2">
      <c r="A350" s="9" t="s">
        <v>695</v>
      </c>
      <c r="B350" s="10" t="s">
        <v>696</v>
      </c>
      <c r="C350" s="11">
        <v>8700</v>
      </c>
      <c r="D350" s="12">
        <v>-1</v>
      </c>
      <c r="E350" s="19">
        <v>8696.2000000000007</v>
      </c>
      <c r="F350" s="20">
        <v>0.04</v>
      </c>
      <c r="G350" s="21">
        <v>-15.7</v>
      </c>
      <c r="H350" s="22" t="s">
        <v>5</v>
      </c>
      <c r="I350" s="22"/>
      <c r="J350" s="17">
        <f>IF(ISNUMBER(E350/(1+F350)),E350/(1+F350),"")</f>
        <v>8361.7307692307695</v>
      </c>
      <c r="K350" s="17" t="str">
        <f t="shared" si="32"/>
        <v/>
      </c>
      <c r="L350" s="18" t="str">
        <f>IF(ISNUMBER(G350/(1+H350)),G350/(1+H350),"")</f>
        <v/>
      </c>
      <c r="M350" s="17"/>
      <c r="N350" s="17">
        <f>E350-G350</f>
        <v>8711.9000000000015</v>
      </c>
      <c r="O350" s="16" t="str">
        <f>B350</f>
        <v>Veritiv</v>
      </c>
      <c r="P350" s="17">
        <f>E350*(1+RevGrowth)</f>
        <v>9148.4024000000009</v>
      </c>
      <c r="Q350" s="17">
        <f>N350-(AverageSalary*C350*HeadcountReduction)/1000000</f>
        <v>8672.7500000000018</v>
      </c>
      <c r="R350" s="17">
        <f t="shared" si="33"/>
        <v>475.65239999999903</v>
      </c>
      <c r="S350" s="37">
        <f>(P350-E350)/E350</f>
        <v>5.2000000000000011E-2</v>
      </c>
      <c r="T350" s="36">
        <f>(R350-G350)/G350</f>
        <v>-31.29633121019102</v>
      </c>
      <c r="U350" s="31">
        <f t="shared" si="30"/>
        <v>340</v>
      </c>
      <c r="V350" s="38" t="e">
        <f t="shared" si="31"/>
        <v>#VALUE!</v>
      </c>
      <c r="W350" s="39"/>
      <c r="X350" s="39"/>
      <c r="Y350" s="39">
        <f t="shared" si="34"/>
        <v>347</v>
      </c>
      <c r="Z350" s="39">
        <f t="shared" si="35"/>
        <v>462</v>
      </c>
    </row>
    <row r="351" spans="1:26" x14ac:dyDescent="0.2">
      <c r="A351" s="9" t="s">
        <v>697</v>
      </c>
      <c r="B351" s="10" t="s">
        <v>698</v>
      </c>
      <c r="C351" s="11">
        <v>5322</v>
      </c>
      <c r="D351" s="12">
        <v>5</v>
      </c>
      <c r="E351" s="19">
        <v>8686</v>
      </c>
      <c r="F351" s="20">
        <v>8.199999999999999E-2</v>
      </c>
      <c r="G351" s="21">
        <v>-155</v>
      </c>
      <c r="H351" s="22">
        <v>-1.071</v>
      </c>
      <c r="I351" s="22"/>
      <c r="J351" s="17">
        <f>IF(ISNUMBER(E351/(1+F351)),E351/(1+F351),"")</f>
        <v>8027.7264325323467</v>
      </c>
      <c r="K351" s="17">
        <f t="shared" si="32"/>
        <v>5844.6278409830493</v>
      </c>
      <c r="L351" s="18">
        <f>IF(ISNUMBER(G351/(1+H351)),G351/(1+H351),"")</f>
        <v>2183.0985915492975</v>
      </c>
      <c r="M351" s="17"/>
      <c r="N351" s="17">
        <f>E351-G351</f>
        <v>8841</v>
      </c>
      <c r="O351" s="16" t="str">
        <f>B351</f>
        <v>Williams</v>
      </c>
      <c r="P351" s="17">
        <f>E351*(1+RevGrowth)</f>
        <v>9137.6720000000005</v>
      </c>
      <c r="Q351" s="17">
        <f>N351-(AverageSalary*C351*HeadcountReduction)/1000000</f>
        <v>8817.0509999999995</v>
      </c>
      <c r="R351" s="17">
        <f t="shared" si="33"/>
        <v>320.621000000001</v>
      </c>
      <c r="S351" s="37">
        <f>(P351-E351)/E351</f>
        <v>5.2000000000000053E-2</v>
      </c>
      <c r="T351" s="36">
        <f>(R351-G351)/G351</f>
        <v>-3.0685225806451677</v>
      </c>
      <c r="U351" s="31">
        <f t="shared" si="30"/>
        <v>347</v>
      </c>
      <c r="V351" s="38">
        <f t="shared" si="31"/>
        <v>111</v>
      </c>
      <c r="W351" s="39"/>
      <c r="X351" s="39"/>
      <c r="Y351" s="39">
        <f t="shared" si="34"/>
        <v>348</v>
      </c>
      <c r="Z351" s="39">
        <f t="shared" si="35"/>
        <v>479</v>
      </c>
    </row>
    <row r="352" spans="1:26" x14ac:dyDescent="0.2">
      <c r="A352" s="9" t="s">
        <v>699</v>
      </c>
      <c r="B352" s="10" t="s">
        <v>700</v>
      </c>
      <c r="C352" s="11">
        <v>23000</v>
      </c>
      <c r="D352" s="12">
        <v>9</v>
      </c>
      <c r="E352" s="19">
        <v>8685</v>
      </c>
      <c r="F352" s="20">
        <v>0.10099999999999999</v>
      </c>
      <c r="G352" s="21">
        <v>261</v>
      </c>
      <c r="H352" s="22">
        <v>-0.70599999999999996</v>
      </c>
      <c r="I352" s="22"/>
      <c r="J352" s="17">
        <f>IF(ISNUMBER(E352/(1+F352)),E352/(1+F352),"")</f>
        <v>7888.2833787465943</v>
      </c>
      <c r="K352" s="17">
        <f t="shared" si="32"/>
        <v>7000.5282767057779</v>
      </c>
      <c r="L352" s="18">
        <f>IF(ISNUMBER(G352/(1+H352)),G352/(1+H352),"")</f>
        <v>887.75510204081615</v>
      </c>
      <c r="M352" s="17"/>
      <c r="N352" s="17">
        <f>E352-G352</f>
        <v>8424</v>
      </c>
      <c r="O352" s="16" t="str">
        <f>B352</f>
        <v>Campbell Soup</v>
      </c>
      <c r="P352" s="17">
        <f>E352*(1+RevGrowth)</f>
        <v>9136.6200000000008</v>
      </c>
      <c r="Q352" s="17">
        <f>N352-(AverageSalary*C352*HeadcountReduction)/1000000</f>
        <v>8320.5</v>
      </c>
      <c r="R352" s="17">
        <f t="shared" si="33"/>
        <v>816.1200000000008</v>
      </c>
      <c r="S352" s="37">
        <f>(P352-E352)/E352</f>
        <v>5.2000000000000095E-2</v>
      </c>
      <c r="T352" s="36">
        <f>(R352-G352)/G352</f>
        <v>2.1268965517241409</v>
      </c>
      <c r="U352" s="31">
        <f t="shared" si="30"/>
        <v>352</v>
      </c>
      <c r="V352" s="38">
        <f t="shared" si="31"/>
        <v>236</v>
      </c>
      <c r="W352" s="39"/>
      <c r="X352" s="39"/>
      <c r="Y352" s="39">
        <f t="shared" si="34"/>
        <v>349</v>
      </c>
      <c r="Z352" s="39">
        <f t="shared" si="35"/>
        <v>416</v>
      </c>
    </row>
    <row r="353" spans="1:26" x14ac:dyDescent="0.2">
      <c r="A353" s="9" t="s">
        <v>701</v>
      </c>
      <c r="B353" s="10" t="s">
        <v>702</v>
      </c>
      <c r="C353" s="11">
        <v>31200</v>
      </c>
      <c r="D353" s="12">
        <v>65</v>
      </c>
      <c r="E353" s="19">
        <v>8665</v>
      </c>
      <c r="F353" s="20">
        <v>0.27</v>
      </c>
      <c r="G353" s="21">
        <v>1032</v>
      </c>
      <c r="H353" s="22">
        <v>0.46400000000000002</v>
      </c>
      <c r="I353" s="22"/>
      <c r="J353" s="17">
        <f>IF(ISNUMBER(E353/(1+F353)),E353/(1+F353),"")</f>
        <v>6822.8346456692916</v>
      </c>
      <c r="K353" s="17">
        <f t="shared" si="32"/>
        <v>6117.9166128824063</v>
      </c>
      <c r="L353" s="18">
        <f>IF(ISNUMBER(G353/(1+H353)),G353/(1+H353),"")</f>
        <v>704.91803278688531</v>
      </c>
      <c r="M353" s="17"/>
      <c r="N353" s="17">
        <f>E353-G353</f>
        <v>7633</v>
      </c>
      <c r="O353" s="16" t="str">
        <f>B353</f>
        <v>Rockwell Collins</v>
      </c>
      <c r="P353" s="17">
        <f>E353*(1+RevGrowth)</f>
        <v>9115.58</v>
      </c>
      <c r="Q353" s="17">
        <f>N353-(AverageSalary*C353*HeadcountReduction)/1000000</f>
        <v>7492.6</v>
      </c>
      <c r="R353" s="17">
        <f t="shared" si="33"/>
        <v>1622.9799999999996</v>
      </c>
      <c r="S353" s="37">
        <f>(P353-E353)/E353</f>
        <v>5.1999999999999991E-2</v>
      </c>
      <c r="T353" s="36">
        <f>(R353-G353)/G353</f>
        <v>0.57265503875968948</v>
      </c>
      <c r="U353" s="31">
        <f t="shared" si="30"/>
        <v>408</v>
      </c>
      <c r="V353" s="38">
        <f t="shared" si="31"/>
        <v>267</v>
      </c>
      <c r="W353" s="39"/>
      <c r="X353" s="39"/>
      <c r="Y353" s="39">
        <f t="shared" si="34"/>
        <v>350</v>
      </c>
      <c r="Z353" s="39">
        <f t="shared" si="35"/>
        <v>274</v>
      </c>
    </row>
    <row r="354" spans="1:26" x14ac:dyDescent="0.2">
      <c r="A354" s="9" t="s">
        <v>703</v>
      </c>
      <c r="B354" s="10" t="s">
        <v>704</v>
      </c>
      <c r="C354" s="11">
        <v>3708</v>
      </c>
      <c r="D354" s="12">
        <v>-8</v>
      </c>
      <c r="E354" s="19">
        <v>8635.2000000000007</v>
      </c>
      <c r="F354" s="20">
        <v>1.3000000000000001E-2</v>
      </c>
      <c r="G354" s="21">
        <v>1233.9000000000001</v>
      </c>
      <c r="H354" s="22">
        <v>1.21</v>
      </c>
      <c r="I354" s="22"/>
      <c r="J354" s="17">
        <f>IF(ISNUMBER(E354/(1+F354)),E354/(1+F354),"")</f>
        <v>8524.3830207305055</v>
      </c>
      <c r="K354" s="17">
        <f t="shared" si="32"/>
        <v>7966.0572288753019</v>
      </c>
      <c r="L354" s="18">
        <f>IF(ISNUMBER(G354/(1+H354)),G354/(1+H354),"")</f>
        <v>558.32579185520365</v>
      </c>
      <c r="M354" s="17"/>
      <c r="N354" s="17">
        <f>E354-G354</f>
        <v>7401.3000000000011</v>
      </c>
      <c r="O354" s="16" t="str">
        <f>B354</f>
        <v>Thrivent Financial for Lutherans</v>
      </c>
      <c r="P354" s="17">
        <f>E354*(1+RevGrowth)</f>
        <v>9084.2304000000004</v>
      </c>
      <c r="Q354" s="17">
        <f>N354-(AverageSalary*C354*HeadcountReduction)/1000000</f>
        <v>7384.6140000000014</v>
      </c>
      <c r="R354" s="17">
        <f t="shared" si="33"/>
        <v>1699.616399999999</v>
      </c>
      <c r="S354" s="37">
        <f>(P354-E354)/E354</f>
        <v>5.1999999999999956E-2</v>
      </c>
      <c r="T354" s="36">
        <f>(R354-G354)/G354</f>
        <v>0.37743447605154296</v>
      </c>
      <c r="U354" s="31">
        <f t="shared" si="30"/>
        <v>337</v>
      </c>
      <c r="V354" s="38">
        <f t="shared" si="31"/>
        <v>294</v>
      </c>
      <c r="W354" s="39"/>
      <c r="X354" s="39"/>
      <c r="Y354" s="39">
        <f t="shared" si="34"/>
        <v>351</v>
      </c>
      <c r="Z354" s="39">
        <f t="shared" si="35"/>
        <v>266</v>
      </c>
    </row>
    <row r="355" spans="1:26" x14ac:dyDescent="0.2">
      <c r="A355" s="9" t="s">
        <v>705</v>
      </c>
      <c r="B355" s="10" t="s">
        <v>706</v>
      </c>
      <c r="C355" s="11">
        <v>8870</v>
      </c>
      <c r="D355" s="12" t="s">
        <v>5</v>
      </c>
      <c r="E355" s="19">
        <v>8635</v>
      </c>
      <c r="F355" s="20">
        <v>7.400000000000001E-2</v>
      </c>
      <c r="G355" s="21">
        <v>996</v>
      </c>
      <c r="H355" s="22">
        <v>-0.23599999999999999</v>
      </c>
      <c r="I355" s="22"/>
      <c r="J355" s="17">
        <f>IF(ISNUMBER(E355/(1+F355)),E355/(1+F355),"")</f>
        <v>8040.0372439478579</v>
      </c>
      <c r="K355" s="17">
        <f t="shared" si="32"/>
        <v>6736.3723224818896</v>
      </c>
      <c r="L355" s="18">
        <f>IF(ISNUMBER(G355/(1+H355)),G355/(1+H355),"")</f>
        <v>1303.6649214659685</v>
      </c>
      <c r="M355" s="17"/>
      <c r="N355" s="17">
        <f>E355-G355</f>
        <v>7639</v>
      </c>
      <c r="O355" s="16" t="str">
        <f>B355</f>
        <v>Westlake Chemical</v>
      </c>
      <c r="P355" s="17">
        <f>E355*(1+RevGrowth)</f>
        <v>9084.02</v>
      </c>
      <c r="Q355" s="17">
        <f>N355-(AverageSalary*C355*HeadcountReduction)/1000000</f>
        <v>7599.085</v>
      </c>
      <c r="R355" s="17">
        <f t="shared" si="33"/>
        <v>1484.9350000000004</v>
      </c>
      <c r="S355" s="37">
        <f>(P355-E355)/E355</f>
        <v>5.2000000000000053E-2</v>
      </c>
      <c r="T355" s="36">
        <f>(R355-G355)/G355</f>
        <v>0.49089859437751043</v>
      </c>
      <c r="U355" s="31">
        <f t="shared" si="30"/>
        <v>346</v>
      </c>
      <c r="V355" s="38">
        <f t="shared" si="31"/>
        <v>187</v>
      </c>
      <c r="W355" s="39"/>
      <c r="X355" s="39"/>
      <c r="Y355" s="39">
        <f t="shared" si="34"/>
        <v>352</v>
      </c>
      <c r="Z355" s="39">
        <f t="shared" si="35"/>
        <v>298</v>
      </c>
    </row>
    <row r="356" spans="1:26" x14ac:dyDescent="0.2">
      <c r="A356" s="9" t="s">
        <v>707</v>
      </c>
      <c r="B356" s="10" t="s">
        <v>708</v>
      </c>
      <c r="C356" s="11">
        <v>8500</v>
      </c>
      <c r="D356" s="12">
        <v>-4</v>
      </c>
      <c r="E356" s="19">
        <v>8632.5</v>
      </c>
      <c r="F356" s="20">
        <v>4.5999999999999999E-2</v>
      </c>
      <c r="G356" s="21">
        <v>172.3</v>
      </c>
      <c r="H356" s="22">
        <v>0.438</v>
      </c>
      <c r="I356" s="22"/>
      <c r="J356" s="17">
        <f>IF(ISNUMBER(E356/(1+F356)),E356/(1+F356),"")</f>
        <v>8252.8680688336517</v>
      </c>
      <c r="K356" s="17">
        <f t="shared" si="32"/>
        <v>8133.0488755095903</v>
      </c>
      <c r="L356" s="18">
        <f>IF(ISNUMBER(G356/(1+H356)),G356/(1+H356),"")</f>
        <v>119.8191933240612</v>
      </c>
      <c r="M356" s="17"/>
      <c r="N356" s="17">
        <f>E356-G356</f>
        <v>8460.2000000000007</v>
      </c>
      <c r="O356" s="16" t="str">
        <f>B356</f>
        <v>Univar</v>
      </c>
      <c r="P356" s="17">
        <f>E356*(1+RevGrowth)</f>
        <v>9081.3900000000012</v>
      </c>
      <c r="Q356" s="17">
        <f>N356-(AverageSalary*C356*HeadcountReduction)/1000000</f>
        <v>8421.9500000000007</v>
      </c>
      <c r="R356" s="17">
        <f t="shared" si="33"/>
        <v>659.44000000000051</v>
      </c>
      <c r="S356" s="37">
        <f>(P356-E356)/E356</f>
        <v>5.2000000000000143E-2</v>
      </c>
      <c r="T356" s="36">
        <f>(R356-G356)/G356</f>
        <v>2.8272780034823008</v>
      </c>
      <c r="U356" s="31">
        <f t="shared" si="30"/>
        <v>343</v>
      </c>
      <c r="V356" s="38">
        <f t="shared" si="31"/>
        <v>415</v>
      </c>
      <c r="W356" s="39"/>
      <c r="X356" s="39"/>
      <c r="Y356" s="39">
        <f t="shared" si="34"/>
        <v>353</v>
      </c>
      <c r="Z356" s="39">
        <f t="shared" si="35"/>
        <v>441</v>
      </c>
    </row>
    <row r="357" spans="1:26" x14ac:dyDescent="0.2">
      <c r="A357" s="9" t="s">
        <v>709</v>
      </c>
      <c r="B357" s="10" t="s">
        <v>710</v>
      </c>
      <c r="C357" s="11">
        <v>27621</v>
      </c>
      <c r="D357" s="12">
        <v>41</v>
      </c>
      <c r="E357" s="19">
        <v>8614.9</v>
      </c>
      <c r="F357" s="20">
        <v>0.19800000000000001</v>
      </c>
      <c r="G357" s="21">
        <v>489.6</v>
      </c>
      <c r="H357" s="22">
        <v>-0.28699999999999998</v>
      </c>
      <c r="I357" s="22"/>
      <c r="J357" s="17">
        <f>IF(ISNUMBER(E357/(1+F357)),E357/(1+F357),"")</f>
        <v>7191.0684474123536</v>
      </c>
      <c r="K357" s="17">
        <f t="shared" si="32"/>
        <v>6504.3924305820592</v>
      </c>
      <c r="L357" s="18">
        <f>IF(ISNUMBER(G357/(1+H357)),G357/(1+H357),"")</f>
        <v>686.67601683029454</v>
      </c>
      <c r="M357" s="17"/>
      <c r="N357" s="17">
        <f>E357-G357</f>
        <v>8125.2999999999993</v>
      </c>
      <c r="O357" s="16" t="str">
        <f>B357</f>
        <v>J.B. Hunt Transport Services</v>
      </c>
      <c r="P357" s="17">
        <f>E357*(1+RevGrowth)</f>
        <v>9062.8747999999996</v>
      </c>
      <c r="Q357" s="17">
        <f>N357-(AverageSalary*C357*HeadcountReduction)/1000000</f>
        <v>8001.0054999999993</v>
      </c>
      <c r="R357" s="17">
        <f t="shared" si="33"/>
        <v>1061.8693000000003</v>
      </c>
      <c r="S357" s="37">
        <f>(P357-E357)/E357</f>
        <v>5.1999999999999998E-2</v>
      </c>
      <c r="T357" s="36">
        <f>(R357-G357)/G357</f>
        <v>1.168850694444445</v>
      </c>
      <c r="U357" s="31">
        <f t="shared" si="30"/>
        <v>388</v>
      </c>
      <c r="V357" s="38">
        <f t="shared" si="31"/>
        <v>270</v>
      </c>
      <c r="W357" s="39"/>
      <c r="X357" s="39"/>
      <c r="Y357" s="39">
        <f t="shared" si="34"/>
        <v>354</v>
      </c>
      <c r="Z357" s="39">
        <f t="shared" si="35"/>
        <v>365</v>
      </c>
    </row>
    <row r="358" spans="1:26" x14ac:dyDescent="0.2">
      <c r="A358" s="9" t="s">
        <v>711</v>
      </c>
      <c r="B358" s="10" t="s">
        <v>712</v>
      </c>
      <c r="C358" s="11">
        <v>21173</v>
      </c>
      <c r="D358" s="12">
        <v>-30</v>
      </c>
      <c r="E358" s="19">
        <v>8611</v>
      </c>
      <c r="F358" s="20">
        <v>-5.7000000000000002E-2</v>
      </c>
      <c r="G358" s="21">
        <v>-643</v>
      </c>
      <c r="H358" s="22" t="s">
        <v>5</v>
      </c>
      <c r="I358" s="22"/>
      <c r="J358" s="17">
        <f>IF(ISNUMBER(E358/(1+F358)),E358/(1+F358),"")</f>
        <v>9131.4952279957579</v>
      </c>
      <c r="K358" s="17" t="str">
        <f t="shared" si="32"/>
        <v/>
      </c>
      <c r="L358" s="18" t="str">
        <f>IF(ISNUMBER(G358/(1+H358)),G358/(1+H358),"")</f>
        <v/>
      </c>
      <c r="M358" s="17"/>
      <c r="N358" s="17">
        <f>E358-G358</f>
        <v>9254</v>
      </c>
      <c r="O358" s="16" t="str">
        <f>B358</f>
        <v>Frontier Communications</v>
      </c>
      <c r="P358" s="17">
        <f>E358*(1+RevGrowth)</f>
        <v>9058.7720000000008</v>
      </c>
      <c r="Q358" s="17">
        <f>N358-(AverageSalary*C358*HeadcountReduction)/1000000</f>
        <v>9158.7214999999997</v>
      </c>
      <c r="R358" s="17">
        <f t="shared" si="33"/>
        <v>-99.949499999998807</v>
      </c>
      <c r="S358" s="37">
        <f>(P358-E358)/E358</f>
        <v>5.2000000000000095E-2</v>
      </c>
      <c r="T358" s="36">
        <f>(R358-G358)/G358</f>
        <v>-0.84455754276827555</v>
      </c>
      <c r="U358" s="31">
        <f t="shared" si="30"/>
        <v>319</v>
      </c>
      <c r="V358" s="38" t="e">
        <f t="shared" si="31"/>
        <v>#VALUE!</v>
      </c>
      <c r="W358" s="39"/>
      <c r="X358" s="39"/>
      <c r="Y358" s="39">
        <f t="shared" si="34"/>
        <v>355</v>
      </c>
      <c r="Z358" s="39">
        <f t="shared" si="35"/>
        <v>492</v>
      </c>
    </row>
    <row r="359" spans="1:26" x14ac:dyDescent="0.2">
      <c r="A359" s="9" t="s">
        <v>713</v>
      </c>
      <c r="B359" s="10" t="s">
        <v>714</v>
      </c>
      <c r="C359" s="11">
        <v>47000</v>
      </c>
      <c r="D359" s="12">
        <v>20</v>
      </c>
      <c r="E359" s="19">
        <v>8594</v>
      </c>
      <c r="F359" s="20">
        <v>0.13100000000000001</v>
      </c>
      <c r="G359" s="21">
        <v>990</v>
      </c>
      <c r="H359" s="22">
        <v>0.13500000000000001</v>
      </c>
      <c r="I359" s="22"/>
      <c r="J359" s="17">
        <f>IF(ISNUMBER(E359/(1+F359)),E359/(1+F359),"")</f>
        <v>7598.5853227232537</v>
      </c>
      <c r="K359" s="17">
        <f t="shared" si="32"/>
        <v>6726.3386266880116</v>
      </c>
      <c r="L359" s="18">
        <f>IF(ISNUMBER(G359/(1+H359)),G359/(1+H359),"")</f>
        <v>872.24669603524228</v>
      </c>
      <c r="M359" s="17"/>
      <c r="N359" s="17">
        <f>E359-G359</f>
        <v>7604</v>
      </c>
      <c r="O359" s="16" t="str">
        <f>B359</f>
        <v>Jones Financial (Edward Jones)</v>
      </c>
      <c r="P359" s="17">
        <f>E359*(1+RevGrowth)</f>
        <v>9040.8880000000008</v>
      </c>
      <c r="Q359" s="17">
        <f>N359-(AverageSalary*C359*HeadcountReduction)/1000000</f>
        <v>7392.5</v>
      </c>
      <c r="R359" s="17">
        <f t="shared" si="33"/>
        <v>1648.3880000000008</v>
      </c>
      <c r="S359" s="37">
        <f>(P359-E359)/E359</f>
        <v>5.2000000000000095E-2</v>
      </c>
      <c r="T359" s="36">
        <f>(R359-G359)/G359</f>
        <v>0.66503838383838465</v>
      </c>
      <c r="U359" s="31">
        <f t="shared" si="30"/>
        <v>370</v>
      </c>
      <c r="V359" s="38">
        <f t="shared" si="31"/>
        <v>237</v>
      </c>
      <c r="W359" s="39"/>
      <c r="X359" s="39"/>
      <c r="Y359" s="39">
        <f t="shared" si="34"/>
        <v>356</v>
      </c>
      <c r="Z359" s="39">
        <f t="shared" si="35"/>
        <v>270</v>
      </c>
    </row>
    <row r="360" spans="1:26" x14ac:dyDescent="0.2">
      <c r="A360" s="9" t="s">
        <v>715</v>
      </c>
      <c r="B360" s="10" t="s">
        <v>716</v>
      </c>
      <c r="C360" s="11">
        <v>34642</v>
      </c>
      <c r="D360" s="12">
        <v>31</v>
      </c>
      <c r="E360" s="19">
        <v>8453</v>
      </c>
      <c r="F360" s="20">
        <v>0.157</v>
      </c>
      <c r="G360" s="21">
        <v>-31</v>
      </c>
      <c r="H360" s="22" t="s">
        <v>5</v>
      </c>
      <c r="I360" s="22"/>
      <c r="J360" s="17">
        <f>IF(ISNUMBER(E360/(1+F360)),E360/(1+F360),"")</f>
        <v>7305.9636992221258</v>
      </c>
      <c r="K360" s="17" t="str">
        <f t="shared" si="32"/>
        <v/>
      </c>
      <c r="L360" s="18" t="str">
        <f>IF(ISNUMBER(G360/(1+H360)),G360/(1+H360),"")</f>
        <v/>
      </c>
      <c r="M360" s="17"/>
      <c r="N360" s="17">
        <f>E360-G360</f>
        <v>8484</v>
      </c>
      <c r="O360" s="16" t="str">
        <f>B360</f>
        <v>National Oilwell Varco</v>
      </c>
      <c r="P360" s="17">
        <f>E360*(1+RevGrowth)</f>
        <v>8892.5560000000005</v>
      </c>
      <c r="Q360" s="17">
        <f>N360-(AverageSalary*C360*HeadcountReduction)/1000000</f>
        <v>8328.1110000000008</v>
      </c>
      <c r="R360" s="17">
        <f t="shared" si="33"/>
        <v>564.44499999999971</v>
      </c>
      <c r="S360" s="37">
        <f>(P360-E360)/E360</f>
        <v>5.200000000000006E-2</v>
      </c>
      <c r="T360" s="36">
        <f>(R360-G360)/G360</f>
        <v>-19.207903225806444</v>
      </c>
      <c r="U360" s="31">
        <f t="shared" si="30"/>
        <v>382</v>
      </c>
      <c r="V360" s="38" t="e">
        <f t="shared" si="31"/>
        <v>#VALUE!</v>
      </c>
      <c r="W360" s="39"/>
      <c r="X360" s="39"/>
      <c r="Y360" s="39">
        <f t="shared" si="34"/>
        <v>357</v>
      </c>
      <c r="Z360" s="39">
        <f t="shared" si="35"/>
        <v>453</v>
      </c>
    </row>
    <row r="361" spans="1:26" x14ac:dyDescent="0.2">
      <c r="A361" s="9" t="s">
        <v>717</v>
      </c>
      <c r="B361" s="10" t="s">
        <v>718</v>
      </c>
      <c r="C361" s="11">
        <v>7998</v>
      </c>
      <c r="D361" s="12">
        <v>6</v>
      </c>
      <c r="E361" s="19">
        <v>8448.2000000000007</v>
      </c>
      <c r="F361" s="20">
        <v>0.09</v>
      </c>
      <c r="G361" s="21">
        <v>1033</v>
      </c>
      <c r="H361" s="22">
        <v>4.5999999999999999E-2</v>
      </c>
      <c r="I361" s="22"/>
      <c r="J361" s="17">
        <f>IF(ISNUMBER(E361/(1+F361)),E361/(1+F361),"")</f>
        <v>7750.6422018348621</v>
      </c>
      <c r="K361" s="17">
        <f t="shared" si="32"/>
        <v>6763.0705001140213</v>
      </c>
      <c r="L361" s="18">
        <f>IF(ISNUMBER(G361/(1+H361)),G361/(1+H361),"")</f>
        <v>987.57170172084125</v>
      </c>
      <c r="M361" s="17"/>
      <c r="N361" s="17">
        <f>E361-G361</f>
        <v>7415.2000000000007</v>
      </c>
      <c r="O361" s="16" t="str">
        <f>B361</f>
        <v>Eversource Energy</v>
      </c>
      <c r="P361" s="17">
        <f>E361*(1+RevGrowth)</f>
        <v>8887.506400000002</v>
      </c>
      <c r="Q361" s="17">
        <f>N361-(AverageSalary*C361*HeadcountReduction)/1000000</f>
        <v>7379.2090000000007</v>
      </c>
      <c r="R361" s="17">
        <f t="shared" si="33"/>
        <v>1508.2974000000013</v>
      </c>
      <c r="S361" s="37">
        <f>(P361-E361)/E361</f>
        <v>5.200000000000015E-2</v>
      </c>
      <c r="T361" s="36">
        <f>(R361-G361)/G361</f>
        <v>0.46011364956437684</v>
      </c>
      <c r="U361" s="31">
        <f t="shared" si="30"/>
        <v>358</v>
      </c>
      <c r="V361" s="38">
        <f t="shared" si="31"/>
        <v>226</v>
      </c>
      <c r="W361" s="39"/>
      <c r="X361" s="39"/>
      <c r="Y361" s="39">
        <f t="shared" si="34"/>
        <v>358</v>
      </c>
      <c r="Z361" s="39">
        <f t="shared" si="35"/>
        <v>293</v>
      </c>
    </row>
    <row r="362" spans="1:26" x14ac:dyDescent="0.2">
      <c r="A362" s="9" t="s">
        <v>719</v>
      </c>
      <c r="B362" s="10" t="s">
        <v>720</v>
      </c>
      <c r="C362" s="11">
        <v>27950</v>
      </c>
      <c r="D362" s="12">
        <v>-19</v>
      </c>
      <c r="E362" s="19">
        <v>8436.6</v>
      </c>
      <c r="F362" s="20">
        <v>-1.8000000000000002E-2</v>
      </c>
      <c r="G362" s="21">
        <v>319.89999999999998</v>
      </c>
      <c r="H362" s="22">
        <v>-1.0999999999999999E-2</v>
      </c>
      <c r="I362" s="22"/>
      <c r="J362" s="17">
        <f>IF(ISNUMBER(E362/(1+F362)),E362/(1+F362),"")</f>
        <v>8591.2423625254596</v>
      </c>
      <c r="K362" s="17">
        <f t="shared" si="32"/>
        <v>8267.7843241028113</v>
      </c>
      <c r="L362" s="18">
        <f>IF(ISNUMBER(G362/(1+H362)),G362/(1+H362),"")</f>
        <v>323.45803842264911</v>
      </c>
      <c r="M362" s="17"/>
      <c r="N362" s="17">
        <f>E362-G362</f>
        <v>8116.7000000000007</v>
      </c>
      <c r="O362" s="16" t="str">
        <f>B362</f>
        <v>Dick's Sporting Goods</v>
      </c>
      <c r="P362" s="17">
        <f>E362*(1+RevGrowth)</f>
        <v>8875.3032000000003</v>
      </c>
      <c r="Q362" s="17">
        <f>N362-(AverageSalary*C362*HeadcountReduction)/1000000</f>
        <v>7990.9250000000011</v>
      </c>
      <c r="R362" s="17">
        <f t="shared" si="33"/>
        <v>884.3781999999992</v>
      </c>
      <c r="S362" s="37">
        <f>(P362-E362)/E362</f>
        <v>5.1999999999999991E-2</v>
      </c>
      <c r="T362" s="36">
        <f>(R362-G362)/G362</f>
        <v>1.7645457955611106</v>
      </c>
      <c r="U362" s="31">
        <f t="shared" si="30"/>
        <v>334</v>
      </c>
      <c r="V362" s="38">
        <f t="shared" si="31"/>
        <v>364</v>
      </c>
      <c r="W362" s="39"/>
      <c r="X362" s="39"/>
      <c r="Y362" s="39">
        <f t="shared" si="34"/>
        <v>359</v>
      </c>
      <c r="Z362" s="39">
        <f t="shared" si="35"/>
        <v>402</v>
      </c>
    </row>
    <row r="363" spans="1:26" x14ac:dyDescent="0.2">
      <c r="A363" s="9" t="s">
        <v>721</v>
      </c>
      <c r="B363" s="10" t="s">
        <v>722</v>
      </c>
      <c r="C363" s="11">
        <v>3500</v>
      </c>
      <c r="D363" s="12">
        <v>-12</v>
      </c>
      <c r="E363" s="19">
        <v>8430</v>
      </c>
      <c r="F363" s="20">
        <v>1.6E-2</v>
      </c>
      <c r="G363" s="21">
        <v>119</v>
      </c>
      <c r="H363" s="22">
        <v>-0.85399999999999998</v>
      </c>
      <c r="I363" s="22"/>
      <c r="J363" s="17">
        <f>IF(ISNUMBER(E363/(1+F363)),E363/(1+F363),"")</f>
        <v>8297.2440944881891</v>
      </c>
      <c r="K363" s="17">
        <f t="shared" si="32"/>
        <v>7482.1756013375043</v>
      </c>
      <c r="L363" s="18">
        <f>IF(ISNUMBER(G363/(1+H363)),G363/(1+H363),"")</f>
        <v>815.06849315068484</v>
      </c>
      <c r="M363" s="17"/>
      <c r="N363" s="17">
        <f>E363-G363</f>
        <v>8311</v>
      </c>
      <c r="O363" s="16" t="str">
        <f>B363</f>
        <v>Genworth Financial</v>
      </c>
      <c r="P363" s="17">
        <f>E363*(1+RevGrowth)</f>
        <v>8868.36</v>
      </c>
      <c r="Q363" s="17">
        <f>N363-(AverageSalary*C363*HeadcountReduction)/1000000</f>
        <v>8295.25</v>
      </c>
      <c r="R363" s="17">
        <f t="shared" si="33"/>
        <v>573.11000000000058</v>
      </c>
      <c r="S363" s="37">
        <f>(P363-E363)/E363</f>
        <v>5.2000000000000067E-2</v>
      </c>
      <c r="T363" s="36">
        <f>(R363-G363)/G363</f>
        <v>3.8160504201680721</v>
      </c>
      <c r="U363" s="31">
        <f t="shared" si="30"/>
        <v>342</v>
      </c>
      <c r="V363" s="38">
        <f t="shared" si="31"/>
        <v>249</v>
      </c>
      <c r="W363" s="39"/>
      <c r="X363" s="39"/>
      <c r="Y363" s="39">
        <f t="shared" si="34"/>
        <v>360</v>
      </c>
      <c r="Z363" s="39">
        <f t="shared" si="35"/>
        <v>449</v>
      </c>
    </row>
    <row r="364" spans="1:26" x14ac:dyDescent="0.2">
      <c r="A364" s="9" t="s">
        <v>723</v>
      </c>
      <c r="B364" s="10" t="s">
        <v>724</v>
      </c>
      <c r="C364" s="11">
        <v>47000</v>
      </c>
      <c r="D364" s="12">
        <v>-35</v>
      </c>
      <c r="E364" s="19">
        <v>8423</v>
      </c>
      <c r="F364" s="20">
        <v>-7.6999999999999999E-2</v>
      </c>
      <c r="G364" s="21">
        <v>846</v>
      </c>
      <c r="H364" s="22">
        <v>-0.35899999999999999</v>
      </c>
      <c r="I364" s="22"/>
      <c r="J364" s="17">
        <f>IF(ISNUMBER(E364/(1+F364)),E364/(1+F364),"")</f>
        <v>9125.6771397616467</v>
      </c>
      <c r="K364" s="17">
        <f t="shared" si="32"/>
        <v>7805.8643472499461</v>
      </c>
      <c r="L364" s="18">
        <f>IF(ISNUMBER(G364/(1+H364)),G364/(1+H364),"")</f>
        <v>1319.8127925117005</v>
      </c>
      <c r="M364" s="17"/>
      <c r="N364" s="17">
        <f>E364-G364</f>
        <v>7577</v>
      </c>
      <c r="O364" s="16" t="str">
        <f>B364</f>
        <v>Fidelity National Information Services</v>
      </c>
      <c r="P364" s="17">
        <f>E364*(1+RevGrowth)</f>
        <v>8860.996000000001</v>
      </c>
      <c r="Q364" s="17">
        <f>N364-(AverageSalary*C364*HeadcountReduction)/1000000</f>
        <v>7365.5</v>
      </c>
      <c r="R364" s="17">
        <f t="shared" si="33"/>
        <v>1495.496000000001</v>
      </c>
      <c r="S364" s="37">
        <f>(P364-E364)/E364</f>
        <v>5.2000000000000123E-2</v>
      </c>
      <c r="T364" s="36">
        <f>(R364-G364)/G364</f>
        <v>0.76772576832151418</v>
      </c>
      <c r="U364" s="31">
        <f t="shared" si="30"/>
        <v>320</v>
      </c>
      <c r="V364" s="38">
        <f t="shared" si="31"/>
        <v>182</v>
      </c>
      <c r="W364" s="39"/>
      <c r="X364" s="39"/>
      <c r="Y364" s="39">
        <f t="shared" si="34"/>
        <v>361</v>
      </c>
      <c r="Z364" s="39">
        <f t="shared" si="35"/>
        <v>295</v>
      </c>
    </row>
    <row r="365" spans="1:26" x14ac:dyDescent="0.2">
      <c r="A365" s="9" t="s">
        <v>725</v>
      </c>
      <c r="B365" s="10" t="s">
        <v>726</v>
      </c>
      <c r="C365" s="11">
        <v>450000</v>
      </c>
      <c r="D365" s="12">
        <v>35</v>
      </c>
      <c r="E365" s="19">
        <v>8415</v>
      </c>
      <c r="F365" s="20">
        <v>0.17800000000000002</v>
      </c>
      <c r="G365" s="21">
        <v>708</v>
      </c>
      <c r="H365" s="22">
        <v>0.75700000000000001</v>
      </c>
      <c r="I365" s="22"/>
      <c r="J365" s="17">
        <f>IF(ISNUMBER(E365/(1+F365)),E365/(1+F365),"")</f>
        <v>7143.463497453311</v>
      </c>
      <c r="K365" s="17">
        <f t="shared" si="32"/>
        <v>6740.5039072427244</v>
      </c>
      <c r="L365" s="18">
        <f>IF(ISNUMBER(G365/(1+H365)),G365/(1+H365),"")</f>
        <v>402.95959021058621</v>
      </c>
      <c r="M365" s="17"/>
      <c r="N365" s="17">
        <f>E365-G365</f>
        <v>7707</v>
      </c>
      <c r="O365" s="16" t="str">
        <f>B365</f>
        <v>Yum China Holdings</v>
      </c>
      <c r="P365" s="17">
        <f>E365*(1+RevGrowth)</f>
        <v>8852.58</v>
      </c>
      <c r="Q365" s="17">
        <f>N365-(AverageSalary*C365*HeadcountReduction)/1000000</f>
        <v>5682</v>
      </c>
      <c r="R365" s="17">
        <f t="shared" si="33"/>
        <v>3170.58</v>
      </c>
      <c r="S365" s="37">
        <f>(P365-E365)/E365</f>
        <v>5.1999999999999991E-2</v>
      </c>
      <c r="T365" s="36">
        <f>(R365-G365)/G365</f>
        <v>3.4782203389830508</v>
      </c>
      <c r="U365" s="31">
        <f t="shared" si="30"/>
        <v>390</v>
      </c>
      <c r="V365" s="38">
        <f t="shared" si="31"/>
        <v>337</v>
      </c>
      <c r="W365" s="39"/>
      <c r="X365" s="39"/>
      <c r="Y365" s="39">
        <f t="shared" si="34"/>
        <v>362</v>
      </c>
      <c r="Z365" s="39">
        <f t="shared" si="35"/>
        <v>157</v>
      </c>
    </row>
    <row r="366" spans="1:26" x14ac:dyDescent="0.2">
      <c r="A366" s="9" t="s">
        <v>727</v>
      </c>
      <c r="B366" s="10" t="s">
        <v>728</v>
      </c>
      <c r="C366" s="11">
        <v>39600</v>
      </c>
      <c r="D366" s="12">
        <v>24</v>
      </c>
      <c r="E366" s="19">
        <v>8409.2000000000007</v>
      </c>
      <c r="F366" s="20">
        <v>0.14699999999999999</v>
      </c>
      <c r="G366" s="21">
        <v>273.3</v>
      </c>
      <c r="H366" s="22">
        <v>-0.65400000000000003</v>
      </c>
      <c r="I366" s="22"/>
      <c r="J366" s="17">
        <f>IF(ISNUMBER(E366/(1+F366)),E366/(1+F366),"")</f>
        <v>7331.4734088927644</v>
      </c>
      <c r="K366" s="17">
        <f t="shared" si="32"/>
        <v>6541.5890158291804</v>
      </c>
      <c r="L366" s="18">
        <f>IF(ISNUMBER(G366/(1+H366)),G366/(1+H366),"")</f>
        <v>789.88439306358396</v>
      </c>
      <c r="M366" s="17"/>
      <c r="N366" s="17">
        <f>E366-G366</f>
        <v>8135.9000000000005</v>
      </c>
      <c r="O366" s="16" t="str">
        <f>B366</f>
        <v>Ryder System</v>
      </c>
      <c r="P366" s="17">
        <f>E366*(1+RevGrowth)</f>
        <v>8846.4784000000018</v>
      </c>
      <c r="Q366" s="17">
        <f>N366-(AverageSalary*C366*HeadcountReduction)/1000000</f>
        <v>7957.7000000000007</v>
      </c>
      <c r="R366" s="17">
        <f t="shared" si="33"/>
        <v>888.77840000000106</v>
      </c>
      <c r="S366" s="37">
        <f>(P366-E366)/E366</f>
        <v>5.2000000000000123E-2</v>
      </c>
      <c r="T366" s="36">
        <f>(R366-G366)/G366</f>
        <v>2.252024881083063</v>
      </c>
      <c r="U366" s="31">
        <f t="shared" si="30"/>
        <v>380</v>
      </c>
      <c r="V366" s="38">
        <f t="shared" si="31"/>
        <v>255</v>
      </c>
      <c r="W366" s="39"/>
      <c r="X366" s="39"/>
      <c r="Y366" s="39">
        <f t="shared" si="34"/>
        <v>363</v>
      </c>
      <c r="Z366" s="39">
        <f t="shared" si="35"/>
        <v>400</v>
      </c>
    </row>
    <row r="367" spans="1:26" x14ac:dyDescent="0.2">
      <c r="A367" s="9" t="s">
        <v>729</v>
      </c>
      <c r="B367" s="10" t="s">
        <v>730</v>
      </c>
      <c r="C367" s="11">
        <v>9300</v>
      </c>
      <c r="D367" s="12">
        <v>-7</v>
      </c>
      <c r="E367" s="19">
        <v>8400.2000000000007</v>
      </c>
      <c r="F367" s="20">
        <v>0.06</v>
      </c>
      <c r="G367" s="21">
        <v>156.30000000000001</v>
      </c>
      <c r="H367" s="22">
        <v>0.434</v>
      </c>
      <c r="I367" s="22"/>
      <c r="J367" s="17">
        <f>IF(ISNUMBER(E367/(1+F367)),E367/(1+F367),"")</f>
        <v>7924.7169811320755</v>
      </c>
      <c r="K367" s="17">
        <f t="shared" si="32"/>
        <v>7815.7211652324941</v>
      </c>
      <c r="L367" s="18">
        <f>IF(ISNUMBER(G367/(1+H367)),G367/(1+H367),"")</f>
        <v>108.9958158995816</v>
      </c>
      <c r="M367" s="17"/>
      <c r="N367" s="17">
        <f>E367-G367</f>
        <v>8243.9000000000015</v>
      </c>
      <c r="O367" s="16" t="str">
        <f>B367</f>
        <v>Anixter International</v>
      </c>
      <c r="P367" s="17">
        <f>E367*(1+RevGrowth)</f>
        <v>8837.010400000001</v>
      </c>
      <c r="Q367" s="17">
        <f>N367-(AverageSalary*C367*HeadcountReduction)/1000000</f>
        <v>8202.0500000000011</v>
      </c>
      <c r="R367" s="17">
        <f t="shared" si="33"/>
        <v>634.96039999999994</v>
      </c>
      <c r="S367" s="37">
        <f>(P367-E367)/E367</f>
        <v>5.2000000000000032E-2</v>
      </c>
      <c r="T367" s="36">
        <f>(R367-G367)/G367</f>
        <v>3.0624465770953289</v>
      </c>
      <c r="U367" s="31">
        <f t="shared" si="30"/>
        <v>351</v>
      </c>
      <c r="V367" s="38">
        <f t="shared" si="31"/>
        <v>419</v>
      </c>
      <c r="W367" s="39"/>
      <c r="X367" s="39"/>
      <c r="Y367" s="39">
        <f t="shared" si="34"/>
        <v>364</v>
      </c>
      <c r="Z367" s="39">
        <f t="shared" si="35"/>
        <v>444</v>
      </c>
    </row>
    <row r="368" spans="1:26" x14ac:dyDescent="0.2">
      <c r="A368" s="9" t="s">
        <v>731</v>
      </c>
      <c r="B368" s="10" t="s">
        <v>732</v>
      </c>
      <c r="C368" s="11">
        <v>66000</v>
      </c>
      <c r="D368" s="12" t="s">
        <v>5</v>
      </c>
      <c r="E368" s="19">
        <v>8391</v>
      </c>
      <c r="F368" s="20">
        <v>0.72900000000000009</v>
      </c>
      <c r="G368" s="21">
        <v>303</v>
      </c>
      <c r="H368" s="22" t="s">
        <v>5</v>
      </c>
      <c r="I368" s="22"/>
      <c r="J368" s="17">
        <f>IF(ISNUMBER(E368/(1+F368)),E368/(1+F368),"")</f>
        <v>4853.0942741469053</v>
      </c>
      <c r="K368" s="17" t="str">
        <f t="shared" si="32"/>
        <v/>
      </c>
      <c r="L368" s="18" t="str">
        <f>IF(ISNUMBER(G368/(1+H368)),G368/(1+H368),"")</f>
        <v/>
      </c>
      <c r="M368" s="17"/>
      <c r="N368" s="17">
        <f>E368-G368</f>
        <v>8088</v>
      </c>
      <c r="O368" s="16" t="str">
        <f>B368</f>
        <v>Caesars Entertainment</v>
      </c>
      <c r="P368" s="17">
        <f>E368*(1+RevGrowth)</f>
        <v>8827.3320000000003</v>
      </c>
      <c r="Q368" s="17">
        <f>N368-(AverageSalary*C368*HeadcountReduction)/1000000</f>
        <v>7791</v>
      </c>
      <c r="R368" s="17">
        <f t="shared" si="33"/>
        <v>1036.3320000000003</v>
      </c>
      <c r="S368" s="37">
        <f>(P368-E368)/E368</f>
        <v>5.2000000000000039E-2</v>
      </c>
      <c r="T368" s="36">
        <f>(R368-G368)/G368</f>
        <v>2.4202376237623775</v>
      </c>
      <c r="U368" s="31">
        <f t="shared" si="30"/>
        <v>495</v>
      </c>
      <c r="V368" s="38" t="e">
        <f t="shared" si="31"/>
        <v>#VALUE!</v>
      </c>
      <c r="W368" s="39"/>
      <c r="X368" s="39"/>
      <c r="Y368" s="39">
        <f t="shared" si="34"/>
        <v>365</v>
      </c>
      <c r="Z368" s="39">
        <f t="shared" si="35"/>
        <v>371</v>
      </c>
    </row>
    <row r="369" spans="1:26" x14ac:dyDescent="0.2">
      <c r="A369" s="9" t="s">
        <v>733</v>
      </c>
      <c r="B369" s="10" t="s">
        <v>734</v>
      </c>
      <c r="C369" s="11">
        <v>26000</v>
      </c>
      <c r="D369" s="12">
        <v>7</v>
      </c>
      <c r="E369" s="19">
        <v>8359</v>
      </c>
      <c r="F369" s="20">
        <v>9.4E-2</v>
      </c>
      <c r="G369" s="21">
        <v>734</v>
      </c>
      <c r="H369" s="22">
        <v>0.377</v>
      </c>
      <c r="I369" s="22"/>
      <c r="J369" s="17">
        <f>IF(ISNUMBER(E369/(1+F369)),E369/(1+F369),"")</f>
        <v>7640.7678244972576</v>
      </c>
      <c r="K369" s="17">
        <f t="shared" si="32"/>
        <v>7107.7249777289207</v>
      </c>
      <c r="L369" s="18">
        <f>IF(ISNUMBER(G369/(1+H369)),G369/(1+H369),"")</f>
        <v>533.04284676833697</v>
      </c>
      <c r="M369" s="17"/>
      <c r="N369" s="17">
        <f>E369-G369</f>
        <v>7625</v>
      </c>
      <c r="O369" s="16" t="str">
        <f>B369</f>
        <v>Masco</v>
      </c>
      <c r="P369" s="17">
        <f>E369*(1+RevGrowth)</f>
        <v>8793.6679999999997</v>
      </c>
      <c r="Q369" s="17">
        <f>N369-(AverageSalary*C369*HeadcountReduction)/1000000</f>
        <v>7508</v>
      </c>
      <c r="R369" s="17">
        <f t="shared" si="33"/>
        <v>1285.6679999999997</v>
      </c>
      <c r="S369" s="37">
        <f>(P369-E369)/E369</f>
        <v>5.1999999999999963E-2</v>
      </c>
      <c r="T369" s="36">
        <f>(R369-G369)/G369</f>
        <v>0.75159128065395053</v>
      </c>
      <c r="U369" s="31">
        <f t="shared" si="30"/>
        <v>367</v>
      </c>
      <c r="V369" s="38">
        <f t="shared" si="31"/>
        <v>304</v>
      </c>
      <c r="W369" s="39"/>
      <c r="X369" s="39"/>
      <c r="Y369" s="39">
        <f t="shared" si="34"/>
        <v>366</v>
      </c>
      <c r="Z369" s="39">
        <f t="shared" si="35"/>
        <v>329</v>
      </c>
    </row>
    <row r="370" spans="1:26" x14ac:dyDescent="0.2">
      <c r="A370" s="9" t="s">
        <v>735</v>
      </c>
      <c r="B370" s="10" t="s">
        <v>736</v>
      </c>
      <c r="C370" s="11">
        <v>17500</v>
      </c>
      <c r="D370" s="12">
        <v>25</v>
      </c>
      <c r="E370" s="19">
        <v>8328.9</v>
      </c>
      <c r="F370" s="20">
        <v>0.14899999999999999</v>
      </c>
      <c r="G370" s="21">
        <v>430.2</v>
      </c>
      <c r="H370" s="22">
        <v>0.14899999999999999</v>
      </c>
      <c r="I370" s="22"/>
      <c r="J370" s="17">
        <f>IF(ISNUMBER(E370/(1+F370)),E370/(1+F370),"")</f>
        <v>7248.8250652741508</v>
      </c>
      <c r="K370" s="17">
        <f t="shared" si="32"/>
        <v>6874.4125326370749</v>
      </c>
      <c r="L370" s="18">
        <f>IF(ISNUMBER(G370/(1+H370)),G370/(1+H370),"")</f>
        <v>374.41253263707569</v>
      </c>
      <c r="M370" s="17"/>
      <c r="N370" s="17">
        <f>E370-G370</f>
        <v>7898.7</v>
      </c>
      <c r="O370" s="16" t="str">
        <f>B370</f>
        <v>Thor Industries</v>
      </c>
      <c r="P370" s="17">
        <f>E370*(1+RevGrowth)</f>
        <v>8762.0028000000002</v>
      </c>
      <c r="Q370" s="17">
        <f>N370-(AverageSalary*C370*HeadcountReduction)/1000000</f>
        <v>7819.95</v>
      </c>
      <c r="R370" s="17">
        <f t="shared" si="33"/>
        <v>942.05280000000039</v>
      </c>
      <c r="S370" s="37">
        <f>(P370-E370)/E370</f>
        <v>5.2000000000000074E-2</v>
      </c>
      <c r="T370" s="36">
        <f>(R370-G370)/G370</f>
        <v>1.1898019525801962</v>
      </c>
      <c r="U370" s="31">
        <f t="shared" si="30"/>
        <v>385</v>
      </c>
      <c r="V370" s="38">
        <f t="shared" si="31"/>
        <v>345</v>
      </c>
      <c r="W370" s="39"/>
      <c r="X370" s="39"/>
      <c r="Y370" s="39">
        <f t="shared" si="34"/>
        <v>367</v>
      </c>
      <c r="Z370" s="39">
        <f t="shared" si="35"/>
        <v>390</v>
      </c>
    </row>
    <row r="371" spans="1:26" x14ac:dyDescent="0.2">
      <c r="A371" s="9" t="s">
        <v>737</v>
      </c>
      <c r="B371" s="10" t="s">
        <v>738</v>
      </c>
      <c r="C371" s="11">
        <v>23376</v>
      </c>
      <c r="D371" s="12">
        <v>-13</v>
      </c>
      <c r="E371" s="19">
        <v>8264</v>
      </c>
      <c r="F371" s="20">
        <v>4.2000000000000003E-2</v>
      </c>
      <c r="G371" s="21">
        <v>437</v>
      </c>
      <c r="H371" s="22">
        <v>-0.57699999999999996</v>
      </c>
      <c r="I371" s="22"/>
      <c r="J371" s="17">
        <f>IF(ISNUMBER(E371/(1+F371)),E371/(1+F371),"")</f>
        <v>7930.9021113243762</v>
      </c>
      <c r="K371" s="17">
        <f t="shared" si="32"/>
        <v>6897.8051846104281</v>
      </c>
      <c r="L371" s="18">
        <f>IF(ISNUMBER(G371/(1+H371)),G371/(1+H371),"")</f>
        <v>1033.0969267139478</v>
      </c>
      <c r="M371" s="17"/>
      <c r="N371" s="17">
        <f>E371-G371</f>
        <v>7827</v>
      </c>
      <c r="O371" s="16" t="str">
        <f>B371</f>
        <v>Alaska Air Group</v>
      </c>
      <c r="P371" s="17">
        <f>E371*(1+RevGrowth)</f>
        <v>8693.728000000001</v>
      </c>
      <c r="Q371" s="17">
        <f>N371-(AverageSalary*C371*HeadcountReduction)/1000000</f>
        <v>7721.808</v>
      </c>
      <c r="R371" s="17">
        <f t="shared" si="33"/>
        <v>971.92000000000098</v>
      </c>
      <c r="S371" s="37">
        <f>(P371-E371)/E371</f>
        <v>5.2000000000000116E-2</v>
      </c>
      <c r="T371" s="36">
        <f>(R371-G371)/G371</f>
        <v>1.2240732265446246</v>
      </c>
      <c r="U371" s="31">
        <f t="shared" si="30"/>
        <v>350</v>
      </c>
      <c r="V371" s="38">
        <f t="shared" si="31"/>
        <v>219</v>
      </c>
      <c r="W371" s="39"/>
      <c r="X371" s="39"/>
      <c r="Y371" s="39">
        <f t="shared" si="34"/>
        <v>368</v>
      </c>
      <c r="Z371" s="39">
        <f t="shared" si="35"/>
        <v>384</v>
      </c>
    </row>
    <row r="372" spans="1:26" x14ac:dyDescent="0.2">
      <c r="A372" s="9" t="s">
        <v>739</v>
      </c>
      <c r="B372" s="10" t="s">
        <v>740</v>
      </c>
      <c r="C372" s="11">
        <v>73600</v>
      </c>
      <c r="D372" s="12">
        <v>34</v>
      </c>
      <c r="E372" s="19">
        <v>8202</v>
      </c>
      <c r="F372" s="20">
        <v>0.17</v>
      </c>
      <c r="G372" s="21">
        <v>1205</v>
      </c>
      <c r="H372" s="22">
        <v>0.85199999999999998</v>
      </c>
      <c r="I372" s="22"/>
      <c r="J372" s="17">
        <f>IF(ISNUMBER(E372/(1+F372)),E372/(1+F372),"")</f>
        <v>7010.2564102564111</v>
      </c>
      <c r="K372" s="17">
        <f t="shared" si="32"/>
        <v>6359.6084620922638</v>
      </c>
      <c r="L372" s="18">
        <f>IF(ISNUMBER(G372/(1+H372)),G372/(1+H372),"")</f>
        <v>650.6479481641469</v>
      </c>
      <c r="M372" s="17"/>
      <c r="N372" s="17">
        <f>E372-G372</f>
        <v>6997</v>
      </c>
      <c r="O372" s="16" t="str">
        <f>B372</f>
        <v>Amphenol</v>
      </c>
      <c r="P372" s="17">
        <f>E372*(1+RevGrowth)</f>
        <v>8628.5040000000008</v>
      </c>
      <c r="Q372" s="17">
        <f>N372-(AverageSalary*C372*HeadcountReduction)/1000000</f>
        <v>6665.8</v>
      </c>
      <c r="R372" s="17">
        <f t="shared" si="33"/>
        <v>1962.7040000000006</v>
      </c>
      <c r="S372" s="37">
        <f>(P372-E372)/E372</f>
        <v>5.2000000000000102E-2</v>
      </c>
      <c r="T372" s="36">
        <f>(R372-G372)/G372</f>
        <v>0.62880000000000058</v>
      </c>
      <c r="U372" s="31">
        <f t="shared" si="30"/>
        <v>396</v>
      </c>
      <c r="V372" s="38">
        <f t="shared" si="31"/>
        <v>276</v>
      </c>
      <c r="W372" s="39"/>
      <c r="X372" s="39"/>
      <c r="Y372" s="39">
        <f t="shared" si="34"/>
        <v>369</v>
      </c>
      <c r="Z372" s="39">
        <f t="shared" si="35"/>
        <v>237</v>
      </c>
    </row>
    <row r="373" spans="1:26" x14ac:dyDescent="0.2">
      <c r="A373" s="9" t="s">
        <v>741</v>
      </c>
      <c r="B373" s="10" t="s">
        <v>742</v>
      </c>
      <c r="C373" s="11">
        <v>9100</v>
      </c>
      <c r="D373" s="12" t="s">
        <v>5</v>
      </c>
      <c r="E373" s="19">
        <v>8176.6</v>
      </c>
      <c r="F373" s="20">
        <v>6.5000000000000002E-2</v>
      </c>
      <c r="G373" s="21">
        <v>227.3</v>
      </c>
      <c r="H373" s="22">
        <v>0.39100000000000001</v>
      </c>
      <c r="I373" s="22"/>
      <c r="J373" s="17">
        <f>IF(ISNUMBER(E373/(1+F373)),E373/(1+F373),"")</f>
        <v>7677.5586854460098</v>
      </c>
      <c r="K373" s="17">
        <f t="shared" si="32"/>
        <v>7514.1510650290438</v>
      </c>
      <c r="L373" s="18">
        <f>IF(ISNUMBER(G373/(1+H373)),G373/(1+H373),"")</f>
        <v>163.40762041696621</v>
      </c>
      <c r="M373" s="17"/>
      <c r="N373" s="17">
        <f>E373-G373</f>
        <v>7949.3</v>
      </c>
      <c r="O373" s="16" t="str">
        <f>B373</f>
        <v>WESCO International</v>
      </c>
      <c r="P373" s="17">
        <f>E373*(1+RevGrowth)</f>
        <v>8601.7831999999999</v>
      </c>
      <c r="Q373" s="17">
        <f>N373-(AverageSalary*C373*HeadcountReduction)/1000000</f>
        <v>7908.35</v>
      </c>
      <c r="R373" s="17">
        <f t="shared" si="33"/>
        <v>693.43319999999949</v>
      </c>
      <c r="S373" s="37">
        <f>(P373-E373)/E373</f>
        <v>5.1999999999999935E-2</v>
      </c>
      <c r="T373" s="36">
        <f>(R373-G373)/G373</f>
        <v>2.0507399912010533</v>
      </c>
      <c r="U373" s="31">
        <f t="shared" si="30"/>
        <v>364</v>
      </c>
      <c r="V373" s="38">
        <f t="shared" si="31"/>
        <v>407</v>
      </c>
      <c r="W373" s="39"/>
      <c r="X373" s="39"/>
      <c r="Y373" s="39">
        <f t="shared" si="34"/>
        <v>370</v>
      </c>
      <c r="Z373" s="39">
        <f t="shared" si="35"/>
        <v>437</v>
      </c>
    </row>
    <row r="374" spans="1:26" x14ac:dyDescent="0.2">
      <c r="A374" s="9" t="s">
        <v>743</v>
      </c>
      <c r="B374" s="10" t="s">
        <v>744</v>
      </c>
      <c r="C374" s="11">
        <v>40000</v>
      </c>
      <c r="D374" s="12">
        <v>10</v>
      </c>
      <c r="E374" s="19">
        <v>8176</v>
      </c>
      <c r="F374" s="20">
        <v>9.9000000000000005E-2</v>
      </c>
      <c r="G374" s="21">
        <v>836</v>
      </c>
      <c r="H374" s="22">
        <v>0.745</v>
      </c>
      <c r="I374" s="22"/>
      <c r="J374" s="17">
        <f>IF(ISNUMBER(E374/(1+F374)),E374/(1+F374),"")</f>
        <v>7439.490445859873</v>
      </c>
      <c r="K374" s="17">
        <f t="shared" si="32"/>
        <v>6960.4073513039993</v>
      </c>
      <c r="L374" s="18">
        <f>IF(ISNUMBER(G374/(1+H374)),G374/(1+H374),"")</f>
        <v>479.08309455587391</v>
      </c>
      <c r="M374" s="17"/>
      <c r="N374" s="17">
        <f>E374-G374</f>
        <v>7340</v>
      </c>
      <c r="O374" s="16" t="str">
        <f>B374</f>
        <v>Huntington Ingalls Industries</v>
      </c>
      <c r="P374" s="17">
        <f>E374*(1+RevGrowth)</f>
        <v>8601.152</v>
      </c>
      <c r="Q374" s="17">
        <f>N374-(AverageSalary*C374*HeadcountReduction)/1000000</f>
        <v>7160</v>
      </c>
      <c r="R374" s="17">
        <f t="shared" si="33"/>
        <v>1441.152</v>
      </c>
      <c r="S374" s="37">
        <f>(P374-E374)/E374</f>
        <v>5.2000000000000005E-2</v>
      </c>
      <c r="T374" s="36">
        <f>(R374-G374)/G374</f>
        <v>0.72386602870813399</v>
      </c>
      <c r="U374" s="31">
        <f t="shared" si="30"/>
        <v>375</v>
      </c>
      <c r="V374" s="38">
        <f t="shared" si="31"/>
        <v>317</v>
      </c>
      <c r="W374" s="39"/>
      <c r="X374" s="39"/>
      <c r="Y374" s="39">
        <f t="shared" si="34"/>
        <v>371</v>
      </c>
      <c r="Z374" s="39">
        <f t="shared" si="35"/>
        <v>308</v>
      </c>
    </row>
    <row r="375" spans="1:26" x14ac:dyDescent="0.2">
      <c r="A375" s="9" t="s">
        <v>745</v>
      </c>
      <c r="B375" s="10" t="s">
        <v>746</v>
      </c>
      <c r="C375" s="11">
        <v>4700</v>
      </c>
      <c r="D375" s="12">
        <v>-131</v>
      </c>
      <c r="E375" s="19">
        <v>8151.8</v>
      </c>
      <c r="F375" s="20">
        <v>-0.34299999999999997</v>
      </c>
      <c r="G375" s="21">
        <v>1026.8</v>
      </c>
      <c r="H375" s="22">
        <v>4.9790000000000001</v>
      </c>
      <c r="I375" s="22"/>
      <c r="J375" s="17">
        <f>IF(ISNUMBER(E375/(1+F375)),E375/(1+F375),"")</f>
        <v>12407.610350076104</v>
      </c>
      <c r="K375" s="17">
        <f t="shared" si="32"/>
        <v>12235.875946329657</v>
      </c>
      <c r="L375" s="18">
        <f>IF(ISNUMBER(G375/(1+H375)),G375/(1+H375),"")</f>
        <v>171.73440374644588</v>
      </c>
      <c r="M375" s="17"/>
      <c r="N375" s="17">
        <f>E375-G375</f>
        <v>7125</v>
      </c>
      <c r="O375" s="16" t="str">
        <f>B375</f>
        <v>Jefferies Financial Group</v>
      </c>
      <c r="P375" s="17">
        <f>E375*(1+RevGrowth)</f>
        <v>8575.6936000000005</v>
      </c>
      <c r="Q375" s="17">
        <f>N375-(AverageSalary*C375*HeadcountReduction)/1000000</f>
        <v>7103.85</v>
      </c>
      <c r="R375" s="17">
        <f t="shared" si="33"/>
        <v>1471.8436000000002</v>
      </c>
      <c r="S375" s="37">
        <f>(P375-E375)/E375</f>
        <v>5.2000000000000039E-2</v>
      </c>
      <c r="T375" s="36">
        <f>(R375-G375)/G375</f>
        <v>0.43342773665757717</v>
      </c>
      <c r="U375" s="31">
        <f t="shared" si="30"/>
        <v>236</v>
      </c>
      <c r="V375" s="38">
        <f t="shared" si="31"/>
        <v>406</v>
      </c>
      <c r="W375" s="39"/>
      <c r="X375" s="39"/>
      <c r="Y375" s="39">
        <f t="shared" si="34"/>
        <v>372</v>
      </c>
      <c r="Z375" s="39">
        <f t="shared" si="35"/>
        <v>303</v>
      </c>
    </row>
    <row r="376" spans="1:26" x14ac:dyDescent="0.2">
      <c r="A376" s="9" t="s">
        <v>747</v>
      </c>
      <c r="B376" s="10" t="s">
        <v>748</v>
      </c>
      <c r="C376" s="11">
        <v>30900</v>
      </c>
      <c r="D376" s="12">
        <v>20</v>
      </c>
      <c r="E376" s="19">
        <v>8143</v>
      </c>
      <c r="F376" s="20">
        <v>0.13</v>
      </c>
      <c r="G376" s="21">
        <v>427</v>
      </c>
      <c r="H376" s="22">
        <v>2.847</v>
      </c>
      <c r="I376" s="22"/>
      <c r="J376" s="17">
        <f>IF(ISNUMBER(E376/(1+F376)),E376/(1+F376),"")</f>
        <v>7206.1946902654872</v>
      </c>
      <c r="K376" s="17">
        <f t="shared" si="32"/>
        <v>7095.1991092933013</v>
      </c>
      <c r="L376" s="18">
        <f>IF(ISNUMBER(G376/(1+H376)),G376/(1+H376),"")</f>
        <v>110.99558097218612</v>
      </c>
      <c r="M376" s="17"/>
      <c r="N376" s="17">
        <f>E376-G376</f>
        <v>7716</v>
      </c>
      <c r="O376" s="16" t="str">
        <f>B376</f>
        <v>Dana</v>
      </c>
      <c r="P376" s="17">
        <f>E376*(1+RevGrowth)</f>
        <v>8566.4359999999997</v>
      </c>
      <c r="Q376" s="17">
        <f>N376-(AverageSalary*C376*HeadcountReduction)/1000000</f>
        <v>7576.95</v>
      </c>
      <c r="R376" s="17">
        <f t="shared" si="33"/>
        <v>989.48599999999988</v>
      </c>
      <c r="S376" s="37">
        <f>(P376-E376)/E376</f>
        <v>5.1999999999999963E-2</v>
      </c>
      <c r="T376" s="36">
        <f>(R376-G376)/G376</f>
        <v>1.3172974238875876</v>
      </c>
      <c r="U376" s="31">
        <f t="shared" si="30"/>
        <v>386</v>
      </c>
      <c r="V376" s="38">
        <f t="shared" si="31"/>
        <v>417</v>
      </c>
      <c r="W376" s="39"/>
      <c r="X376" s="39"/>
      <c r="Y376" s="39">
        <f t="shared" si="34"/>
        <v>373</v>
      </c>
      <c r="Z376" s="39">
        <f t="shared" si="35"/>
        <v>378</v>
      </c>
    </row>
    <row r="377" spans="1:26" x14ac:dyDescent="0.2">
      <c r="A377" s="9" t="s">
        <v>749</v>
      </c>
      <c r="B377" s="10" t="s">
        <v>750</v>
      </c>
      <c r="C377" s="11">
        <v>17400</v>
      </c>
      <c r="D377" s="12">
        <v>34</v>
      </c>
      <c r="E377" s="19">
        <v>8138.4</v>
      </c>
      <c r="F377" s="20">
        <v>0.17600000000000002</v>
      </c>
      <c r="G377" s="21">
        <v>618.20000000000005</v>
      </c>
      <c r="H377" s="22">
        <v>0.26300000000000001</v>
      </c>
      <c r="I377" s="22"/>
      <c r="J377" s="17">
        <f>IF(ISNUMBER(E377/(1+F377)),E377/(1+F377),"")</f>
        <v>6920.408163265306</v>
      </c>
      <c r="K377" s="17">
        <f t="shared" si="32"/>
        <v>6430.9386462423445</v>
      </c>
      <c r="L377" s="18">
        <f>IF(ISNUMBER(G377/(1+H377)),G377/(1+H377),"")</f>
        <v>489.46951702296127</v>
      </c>
      <c r="M377" s="17"/>
      <c r="N377" s="17">
        <f>E377-G377</f>
        <v>7520.2</v>
      </c>
      <c r="O377" s="16" t="str">
        <f>B377</f>
        <v>Expeditors Intl. of Washington</v>
      </c>
      <c r="P377" s="17">
        <f>E377*(1+RevGrowth)</f>
        <v>8561.5967999999993</v>
      </c>
      <c r="Q377" s="17">
        <f>N377-(AverageSalary*C377*HeadcountReduction)/1000000</f>
        <v>7441.9</v>
      </c>
      <c r="R377" s="17">
        <f t="shared" si="33"/>
        <v>1119.6967999999997</v>
      </c>
      <c r="S377" s="37">
        <f>(P377-E377)/E377</f>
        <v>5.199999999999997E-2</v>
      </c>
      <c r="T377" s="36">
        <f>(R377-G377)/G377</f>
        <v>0.8112209640892909</v>
      </c>
      <c r="U377" s="31">
        <f t="shared" si="30"/>
        <v>401</v>
      </c>
      <c r="V377" s="38">
        <f t="shared" si="31"/>
        <v>314</v>
      </c>
      <c r="W377" s="39"/>
      <c r="X377" s="39"/>
      <c r="Y377" s="39">
        <f t="shared" si="34"/>
        <v>374</v>
      </c>
      <c r="Z377" s="39">
        <f t="shared" si="35"/>
        <v>354</v>
      </c>
    </row>
    <row r="378" spans="1:26" x14ac:dyDescent="0.2">
      <c r="A378" s="9" t="s">
        <v>751</v>
      </c>
      <c r="B378" s="10" t="s">
        <v>752</v>
      </c>
      <c r="C378" s="11">
        <v>33000</v>
      </c>
      <c r="D378" s="12">
        <v>-7</v>
      </c>
      <c r="E378" s="19">
        <v>8130.6</v>
      </c>
      <c r="F378" s="20">
        <v>5.7999999999999996E-2</v>
      </c>
      <c r="G378" s="21">
        <v>283.5</v>
      </c>
      <c r="H378" s="22">
        <v>0.248</v>
      </c>
      <c r="I378" s="22"/>
      <c r="J378" s="17">
        <f>IF(ISNUMBER(E378/(1+F378)),E378/(1+F378),"")</f>
        <v>7684.8771266540643</v>
      </c>
      <c r="K378" s="17">
        <f t="shared" si="32"/>
        <v>7457.7136651156025</v>
      </c>
      <c r="L378" s="18">
        <f>IF(ISNUMBER(G378/(1+H378)),G378/(1+H378),"")</f>
        <v>227.16346153846155</v>
      </c>
      <c r="M378" s="17"/>
      <c r="N378" s="17">
        <f>E378-G378</f>
        <v>7847.1</v>
      </c>
      <c r="O378" s="16" t="str">
        <f>B378</f>
        <v>EMCOR Group</v>
      </c>
      <c r="P378" s="17">
        <f>E378*(1+RevGrowth)</f>
        <v>8553.3912</v>
      </c>
      <c r="Q378" s="17">
        <f>N378-(AverageSalary*C378*HeadcountReduction)/1000000</f>
        <v>7698.6</v>
      </c>
      <c r="R378" s="17">
        <f t="shared" si="33"/>
        <v>854.79119999999966</v>
      </c>
      <c r="S378" s="37">
        <f>(P378-E378)/E378</f>
        <v>5.1999999999999956E-2</v>
      </c>
      <c r="T378" s="36">
        <f>(R378-G378)/G378</f>
        <v>2.0151365079365067</v>
      </c>
      <c r="U378" s="31">
        <f t="shared" si="30"/>
        <v>362</v>
      </c>
      <c r="V378" s="38">
        <f t="shared" si="31"/>
        <v>392</v>
      </c>
      <c r="W378" s="39"/>
      <c r="X378" s="39"/>
      <c r="Y378" s="39">
        <f t="shared" si="34"/>
        <v>375</v>
      </c>
      <c r="Z378" s="39">
        <f t="shared" si="35"/>
        <v>408</v>
      </c>
    </row>
    <row r="379" spans="1:26" x14ac:dyDescent="0.2">
      <c r="A379" s="9" t="s">
        <v>753</v>
      </c>
      <c r="B379" s="10" t="s">
        <v>754</v>
      </c>
      <c r="C379" s="11">
        <v>180656</v>
      </c>
      <c r="D379" s="12">
        <v>20</v>
      </c>
      <c r="E379" s="19">
        <v>8080.1</v>
      </c>
      <c r="F379" s="20">
        <v>0.127</v>
      </c>
      <c r="G379" s="21">
        <v>596</v>
      </c>
      <c r="H379" s="22">
        <v>0.24399999999999999</v>
      </c>
      <c r="I379" s="22"/>
      <c r="J379" s="17">
        <f>IF(ISNUMBER(E379/(1+F379)),E379/(1+F379),"")</f>
        <v>7169.5652173913049</v>
      </c>
      <c r="K379" s="17">
        <f t="shared" si="32"/>
        <v>6690.4655389347135</v>
      </c>
      <c r="L379" s="18">
        <f>IF(ISNUMBER(G379/(1+H379)),G379/(1+H379),"")</f>
        <v>479.09967845659162</v>
      </c>
      <c r="M379" s="17"/>
      <c r="N379" s="17">
        <f>E379-G379</f>
        <v>7484.1</v>
      </c>
      <c r="O379" s="16" t="str">
        <f>B379</f>
        <v>Darden Restaurants</v>
      </c>
      <c r="P379" s="17">
        <f>E379*(1+RevGrowth)</f>
        <v>8500.2652000000016</v>
      </c>
      <c r="Q379" s="17">
        <f>N379-(AverageSalary*C379*HeadcountReduction)/1000000</f>
        <v>6671.1480000000001</v>
      </c>
      <c r="R379" s="17">
        <f t="shared" si="33"/>
        <v>1829.1172000000015</v>
      </c>
      <c r="S379" s="37">
        <f>(P379-E379)/E379</f>
        <v>5.2000000000000157E-2</v>
      </c>
      <c r="T379" s="36">
        <f>(R379-G379)/G379</f>
        <v>2.0689885906040293</v>
      </c>
      <c r="U379" s="31">
        <f t="shared" si="30"/>
        <v>389</v>
      </c>
      <c r="V379" s="38">
        <f t="shared" si="31"/>
        <v>316</v>
      </c>
      <c r="W379" s="39"/>
      <c r="X379" s="39"/>
      <c r="Y379" s="39">
        <f t="shared" si="34"/>
        <v>376</v>
      </c>
      <c r="Z379" s="39">
        <f t="shared" si="35"/>
        <v>247</v>
      </c>
    </row>
    <row r="380" spans="1:26" x14ac:dyDescent="0.2">
      <c r="A380" s="9" t="s">
        <v>755</v>
      </c>
      <c r="B380" s="10" t="s">
        <v>756</v>
      </c>
      <c r="C380" s="11">
        <v>11400</v>
      </c>
      <c r="D380" s="12">
        <v>-26</v>
      </c>
      <c r="E380" s="19">
        <v>8064.6</v>
      </c>
      <c r="F380" s="20">
        <v>-8.0000000000000002E-3</v>
      </c>
      <c r="G380" s="21">
        <v>33.6</v>
      </c>
      <c r="H380" s="22" t="s">
        <v>5</v>
      </c>
      <c r="I380" s="22"/>
      <c r="J380" s="17">
        <f>IF(ISNUMBER(E380/(1+F380)),E380/(1+F380),"")</f>
        <v>8129.6370967741941</v>
      </c>
      <c r="K380" s="17" t="str">
        <f t="shared" si="32"/>
        <v/>
      </c>
      <c r="L380" s="18" t="str">
        <f>IF(ISNUMBER(G380/(1+H380)),G380/(1+H380),"")</f>
        <v/>
      </c>
      <c r="M380" s="17"/>
      <c r="N380" s="17">
        <f>E380-G380</f>
        <v>8031</v>
      </c>
      <c r="O380" s="16" t="str">
        <f>B380</f>
        <v>SpartanNash</v>
      </c>
      <c r="P380" s="17">
        <f>E380*(1+RevGrowth)</f>
        <v>8483.9592000000011</v>
      </c>
      <c r="Q380" s="17">
        <f>N380-(AverageSalary*C380*HeadcountReduction)/1000000</f>
        <v>7979.7</v>
      </c>
      <c r="R380" s="17">
        <f t="shared" si="33"/>
        <v>504.25920000000133</v>
      </c>
      <c r="S380" s="37">
        <f>(P380-E380)/E380</f>
        <v>5.2000000000000095E-2</v>
      </c>
      <c r="T380" s="36">
        <f>(R380-G380)/G380</f>
        <v>14.007714285714323</v>
      </c>
      <c r="U380" s="31">
        <f t="shared" si="30"/>
        <v>345</v>
      </c>
      <c r="V380" s="38" t="e">
        <f t="shared" si="31"/>
        <v>#VALUE!</v>
      </c>
      <c r="W380" s="39"/>
      <c r="X380" s="39"/>
      <c r="Y380" s="39">
        <f t="shared" si="34"/>
        <v>377</v>
      </c>
      <c r="Z380" s="39">
        <f t="shared" si="35"/>
        <v>460</v>
      </c>
    </row>
    <row r="381" spans="1:26" x14ac:dyDescent="0.2">
      <c r="A381" s="9" t="s">
        <v>757</v>
      </c>
      <c r="B381" s="10" t="s">
        <v>758</v>
      </c>
      <c r="C381" s="11">
        <v>14250</v>
      </c>
      <c r="D381" s="12">
        <v>62</v>
      </c>
      <c r="E381" s="19">
        <v>8057.6</v>
      </c>
      <c r="F381" s="20">
        <v>0.25600000000000001</v>
      </c>
      <c r="G381" s="21">
        <v>251</v>
      </c>
      <c r="H381" s="22">
        <v>-0.51700000000000002</v>
      </c>
      <c r="I381" s="22"/>
      <c r="J381" s="17">
        <f>IF(ISNUMBER(E381/(1+F381)),E381/(1+F381),"")</f>
        <v>6415.2866242038217</v>
      </c>
      <c r="K381" s="17">
        <f t="shared" si="32"/>
        <v>5895.6178871437805</v>
      </c>
      <c r="L381" s="18">
        <f>IF(ISNUMBER(G381/(1+H381)),G381/(1+H381),"")</f>
        <v>519.66873706004139</v>
      </c>
      <c r="M381" s="17"/>
      <c r="N381" s="17">
        <f>E381-G381</f>
        <v>7806.6</v>
      </c>
      <c r="O381" s="16" t="str">
        <f>B381</f>
        <v>Assurant</v>
      </c>
      <c r="P381" s="17">
        <f>E381*(1+RevGrowth)</f>
        <v>8476.5952000000016</v>
      </c>
      <c r="Q381" s="17">
        <f>N381-(AverageSalary*C381*HeadcountReduction)/1000000</f>
        <v>7742.4750000000004</v>
      </c>
      <c r="R381" s="17">
        <f t="shared" si="33"/>
        <v>734.1202000000012</v>
      </c>
      <c r="S381" s="37">
        <f>(P381-E381)/E381</f>
        <v>5.200000000000015E-2</v>
      </c>
      <c r="T381" s="36">
        <f>(R381-G381)/G381</f>
        <v>1.9247816733067777</v>
      </c>
      <c r="U381" s="31">
        <f t="shared" si="30"/>
        <v>431</v>
      </c>
      <c r="V381" s="38">
        <f t="shared" si="31"/>
        <v>309</v>
      </c>
      <c r="W381" s="39"/>
      <c r="X381" s="39"/>
      <c r="Y381" s="39">
        <f t="shared" si="34"/>
        <v>378</v>
      </c>
      <c r="Z381" s="39">
        <f t="shared" si="35"/>
        <v>428</v>
      </c>
    </row>
    <row r="382" spans="1:26" x14ac:dyDescent="0.2">
      <c r="A382" s="9" t="s">
        <v>759</v>
      </c>
      <c r="B382" s="10" t="s">
        <v>760</v>
      </c>
      <c r="C382" s="11">
        <v>18500</v>
      </c>
      <c r="D382" s="12">
        <v>45</v>
      </c>
      <c r="E382" s="19">
        <v>8047</v>
      </c>
      <c r="F382" s="20">
        <v>0.21199999999999999</v>
      </c>
      <c r="G382" s="21">
        <v>1096</v>
      </c>
      <c r="H382" s="22">
        <v>-0.186</v>
      </c>
      <c r="I382" s="22"/>
      <c r="J382" s="17">
        <f>IF(ISNUMBER(E382/(1+F382)),E382/(1+F382),"")</f>
        <v>6639.4389438943899</v>
      </c>
      <c r="K382" s="17">
        <f t="shared" si="32"/>
        <v>5293.0015974570433</v>
      </c>
      <c r="L382" s="18">
        <f>IF(ISNUMBER(G382/(1+H382)),G382/(1+H382),"")</f>
        <v>1346.4373464373464</v>
      </c>
      <c r="M382" s="17"/>
      <c r="N382" s="17">
        <f>E382-G382</f>
        <v>6951</v>
      </c>
      <c r="O382" s="16" t="str">
        <f>B382</f>
        <v>United Rentals</v>
      </c>
      <c r="P382" s="17">
        <f>E382*(1+RevGrowth)</f>
        <v>8465.4439999999995</v>
      </c>
      <c r="Q382" s="17">
        <f>N382-(AverageSalary*C382*HeadcountReduction)/1000000</f>
        <v>6867.75</v>
      </c>
      <c r="R382" s="17">
        <f t="shared" si="33"/>
        <v>1597.6939999999995</v>
      </c>
      <c r="S382" s="37">
        <f>(P382-E382)/E382</f>
        <v>5.1999999999999935E-2</v>
      </c>
      <c r="T382" s="36">
        <f>(R382-G382)/G382</f>
        <v>0.45774999999999955</v>
      </c>
      <c r="U382" s="31">
        <f t="shared" si="30"/>
        <v>416</v>
      </c>
      <c r="V382" s="38">
        <f t="shared" si="31"/>
        <v>180</v>
      </c>
      <c r="W382" s="39"/>
      <c r="X382" s="39"/>
      <c r="Y382" s="39">
        <f t="shared" si="34"/>
        <v>379</v>
      </c>
      <c r="Z382" s="39">
        <f t="shared" si="35"/>
        <v>281</v>
      </c>
    </row>
    <row r="383" spans="1:26" x14ac:dyDescent="0.2">
      <c r="A383" s="9" t="s">
        <v>761</v>
      </c>
      <c r="B383" s="10" t="s">
        <v>762</v>
      </c>
      <c r="C383" s="11">
        <v>4641</v>
      </c>
      <c r="D383" s="12">
        <v>-3</v>
      </c>
      <c r="E383" s="19">
        <v>8040</v>
      </c>
      <c r="F383" s="20">
        <v>5.9000000000000004E-2</v>
      </c>
      <c r="G383" s="21">
        <v>531</v>
      </c>
      <c r="H383" s="22">
        <v>-0.60799999999999998</v>
      </c>
      <c r="I383" s="22"/>
      <c r="J383" s="17">
        <f>IF(ISNUMBER(E383/(1+F383)),E383/(1+F383),"")</f>
        <v>7592.0679886685557</v>
      </c>
      <c r="K383" s="17">
        <f t="shared" si="32"/>
        <v>6237.4761519338617</v>
      </c>
      <c r="L383" s="18">
        <f>IF(ISNUMBER(G383/(1+H383)),G383/(1+H383),"")</f>
        <v>1354.5918367346937</v>
      </c>
      <c r="M383" s="17"/>
      <c r="N383" s="17">
        <f>E383-G383</f>
        <v>7509</v>
      </c>
      <c r="O383" s="16" t="str">
        <f>B383</f>
        <v>Liberty Media</v>
      </c>
      <c r="P383" s="17">
        <f>E383*(1+RevGrowth)</f>
        <v>8458.08</v>
      </c>
      <c r="Q383" s="17">
        <f>N383-(AverageSalary*C383*HeadcountReduction)/1000000</f>
        <v>7488.1154999999999</v>
      </c>
      <c r="R383" s="17">
        <f t="shared" si="33"/>
        <v>969.96450000000004</v>
      </c>
      <c r="S383" s="37">
        <f>(P383-E383)/E383</f>
        <v>5.1999999999999991E-2</v>
      </c>
      <c r="T383" s="36">
        <f>(R383-G383)/G383</f>
        <v>0.82667514124293795</v>
      </c>
      <c r="U383" s="31">
        <f t="shared" si="30"/>
        <v>371</v>
      </c>
      <c r="V383" s="38">
        <f t="shared" si="31"/>
        <v>179</v>
      </c>
      <c r="W383" s="39"/>
      <c r="X383" s="39"/>
      <c r="Y383" s="39">
        <f t="shared" si="34"/>
        <v>380</v>
      </c>
      <c r="Z383" s="39">
        <f t="shared" si="35"/>
        <v>386</v>
      </c>
    </row>
    <row r="384" spans="1:26" x14ac:dyDescent="0.2">
      <c r="A384" s="9" t="s">
        <v>763</v>
      </c>
      <c r="B384" s="10" t="s">
        <v>764</v>
      </c>
      <c r="C384" s="11">
        <v>5547</v>
      </c>
      <c r="D384" s="12">
        <v>-3</v>
      </c>
      <c r="E384" s="19">
        <v>8030.7</v>
      </c>
      <c r="F384" s="20">
        <v>6.6000000000000003E-2</v>
      </c>
      <c r="G384" s="21">
        <v>686.3</v>
      </c>
      <c r="H384" s="22">
        <v>-0.2</v>
      </c>
      <c r="I384" s="22"/>
      <c r="J384" s="17">
        <f>IF(ISNUMBER(E384/(1+F384)),E384/(1+F384),"")</f>
        <v>7533.4896810506561</v>
      </c>
      <c r="K384" s="17">
        <f t="shared" si="32"/>
        <v>6675.6146810506561</v>
      </c>
      <c r="L384" s="18">
        <f>IF(ISNUMBER(G384/(1+H384)),G384/(1+H384),"")</f>
        <v>857.87499999999989</v>
      </c>
      <c r="M384" s="17"/>
      <c r="N384" s="17">
        <f>E384-G384</f>
        <v>7344.4</v>
      </c>
      <c r="O384" s="16" t="str">
        <f>B384</f>
        <v>Erie Insurance Group</v>
      </c>
      <c r="P384" s="17">
        <f>E384*(1+RevGrowth)</f>
        <v>8448.2964000000011</v>
      </c>
      <c r="Q384" s="17">
        <f>N384-(AverageSalary*C384*HeadcountReduction)/1000000</f>
        <v>7319.4384999999993</v>
      </c>
      <c r="R384" s="17">
        <f t="shared" si="33"/>
        <v>1128.8579000000018</v>
      </c>
      <c r="S384" s="37">
        <f>(P384-E384)/E384</f>
        <v>5.2000000000000157E-2</v>
      </c>
      <c r="T384" s="36">
        <f>(R384-G384)/G384</f>
        <v>0.64484613142940672</v>
      </c>
      <c r="U384" s="31">
        <f t="shared" si="30"/>
        <v>372</v>
      </c>
      <c r="V384" s="38">
        <f t="shared" si="31"/>
        <v>241</v>
      </c>
      <c r="W384" s="39"/>
      <c r="X384" s="39"/>
      <c r="Y384" s="39">
        <f t="shared" si="34"/>
        <v>381</v>
      </c>
      <c r="Z384" s="39">
        <f t="shared" si="35"/>
        <v>352</v>
      </c>
    </row>
    <row r="385" spans="1:26" x14ac:dyDescent="0.2">
      <c r="A385" s="9" t="s">
        <v>765</v>
      </c>
      <c r="B385" s="10" t="s">
        <v>766</v>
      </c>
      <c r="C385" s="11">
        <v>5517</v>
      </c>
      <c r="D385" s="12">
        <v>-7</v>
      </c>
      <c r="E385" s="19">
        <v>7999.3</v>
      </c>
      <c r="F385" s="20">
        <v>5.2000000000000005E-2</v>
      </c>
      <c r="G385" s="21">
        <v>754.5</v>
      </c>
      <c r="H385" s="22">
        <v>0.16800000000000001</v>
      </c>
      <c r="I385" s="22"/>
      <c r="J385" s="17">
        <f>IF(ISNUMBER(E385/(1+F385)),E385/(1+F385),"")</f>
        <v>7603.8973384030414</v>
      </c>
      <c r="K385" s="17">
        <f t="shared" si="32"/>
        <v>6957.9213110057808</v>
      </c>
      <c r="L385" s="18">
        <f>IF(ISNUMBER(G385/(1+H385)),G385/(1+H385),"")</f>
        <v>645.97602739726028</v>
      </c>
      <c r="M385" s="17"/>
      <c r="N385" s="17">
        <f>E385-G385</f>
        <v>7244.8</v>
      </c>
      <c r="O385" s="16" t="str">
        <f>B385</f>
        <v>Auto-Owners Insurance</v>
      </c>
      <c r="P385" s="17">
        <f>E385*(1+RevGrowth)</f>
        <v>8415.2636000000002</v>
      </c>
      <c r="Q385" s="17">
        <f>N385-(AverageSalary*C385*HeadcountReduction)/1000000</f>
        <v>7219.9735000000001</v>
      </c>
      <c r="R385" s="17">
        <f t="shared" si="33"/>
        <v>1195.2901000000002</v>
      </c>
      <c r="S385" s="37">
        <f>(P385-E385)/E385</f>
        <v>5.2000000000000005E-2</v>
      </c>
      <c r="T385" s="36">
        <f>(R385-G385)/G385</f>
        <v>0.58421484426772718</v>
      </c>
      <c r="U385" s="31">
        <f t="shared" si="30"/>
        <v>369</v>
      </c>
      <c r="V385" s="38">
        <f t="shared" si="31"/>
        <v>277</v>
      </c>
      <c r="W385" s="39"/>
      <c r="X385" s="39"/>
      <c r="Y385" s="39">
        <f t="shared" si="34"/>
        <v>382</v>
      </c>
      <c r="Z385" s="39">
        <f t="shared" si="35"/>
        <v>335</v>
      </c>
    </row>
    <row r="386" spans="1:26" x14ac:dyDescent="0.2">
      <c r="A386" s="9" t="s">
        <v>767</v>
      </c>
      <c r="B386" s="10" t="s">
        <v>768</v>
      </c>
      <c r="C386" s="11">
        <v>1372</v>
      </c>
      <c r="D386" s="12">
        <v>106</v>
      </c>
      <c r="E386" s="19">
        <v>7987</v>
      </c>
      <c r="F386" s="20">
        <v>0.42599999999999999</v>
      </c>
      <c r="G386" s="21">
        <v>471</v>
      </c>
      <c r="H386" s="22" t="s">
        <v>5</v>
      </c>
      <c r="I386" s="22"/>
      <c r="J386" s="17">
        <f>IF(ISNUMBER(E386/(1+F386)),E386/(1+F386),"")</f>
        <v>5600.981767180926</v>
      </c>
      <c r="K386" s="17" t="str">
        <f t="shared" si="32"/>
        <v/>
      </c>
      <c r="L386" s="18" t="str">
        <f>IF(ISNUMBER(G386/(1+H386)),G386/(1+H386),"")</f>
        <v/>
      </c>
      <c r="M386" s="17"/>
      <c r="N386" s="17">
        <f>E386-G386</f>
        <v>7516</v>
      </c>
      <c r="O386" s="16" t="str">
        <f>B386</f>
        <v>Cheniere Energy</v>
      </c>
      <c r="P386" s="17">
        <f>E386*(1+RevGrowth)</f>
        <v>8402.3240000000005</v>
      </c>
      <c r="Q386" s="17">
        <f>N386-(AverageSalary*C386*HeadcountReduction)/1000000</f>
        <v>7509.826</v>
      </c>
      <c r="R386" s="17">
        <f t="shared" si="33"/>
        <v>892.4980000000005</v>
      </c>
      <c r="S386" s="37">
        <f>(P386-E386)/E386</f>
        <v>5.2000000000000067E-2</v>
      </c>
      <c r="T386" s="36">
        <f>(R386-G386)/G386</f>
        <v>0.89490021231422612</v>
      </c>
      <c r="U386" s="31">
        <f t="shared" si="30"/>
        <v>473</v>
      </c>
      <c r="V386" s="38" t="e">
        <f t="shared" si="31"/>
        <v>#VALUE!</v>
      </c>
      <c r="W386" s="39"/>
      <c r="X386" s="39"/>
      <c r="Y386" s="39">
        <f t="shared" si="34"/>
        <v>383</v>
      </c>
      <c r="Z386" s="39">
        <f t="shared" si="35"/>
        <v>398</v>
      </c>
    </row>
    <row r="387" spans="1:26" x14ac:dyDescent="0.2">
      <c r="A387" s="9" t="s">
        <v>769</v>
      </c>
      <c r="B387" s="10" t="s">
        <v>770</v>
      </c>
      <c r="C387" s="11">
        <v>17437</v>
      </c>
      <c r="D387" s="12">
        <v>-18</v>
      </c>
      <c r="E387" s="19">
        <v>7973</v>
      </c>
      <c r="F387" s="20">
        <v>3.4000000000000002E-2</v>
      </c>
      <c r="G387" s="21">
        <v>2193</v>
      </c>
      <c r="H387" s="22">
        <v>0</v>
      </c>
      <c r="I387" s="22"/>
      <c r="J387" s="17">
        <f>IF(ISNUMBER(E387/(1+F387)),E387/(1+F387),"")</f>
        <v>7710.8317214700191</v>
      </c>
      <c r="K387" s="17">
        <f t="shared" si="32"/>
        <v>5517.8317214700191</v>
      </c>
      <c r="L387" s="18">
        <f>IF(ISNUMBER(G387/(1+H387)),G387/(1+H387),"")</f>
        <v>2193</v>
      </c>
      <c r="M387" s="17"/>
      <c r="N387" s="17">
        <f>E387-G387</f>
        <v>5780</v>
      </c>
      <c r="O387" s="16" t="str">
        <f>B387</f>
        <v>Fifth Third Bancorp</v>
      </c>
      <c r="P387" s="17">
        <f>E387*(1+RevGrowth)</f>
        <v>8387.5959999999995</v>
      </c>
      <c r="Q387" s="17">
        <f>N387-(AverageSalary*C387*HeadcountReduction)/1000000</f>
        <v>5701.5334999999995</v>
      </c>
      <c r="R387" s="17">
        <f t="shared" si="33"/>
        <v>2686.0625</v>
      </c>
      <c r="S387" s="37">
        <f>(P387-E387)/E387</f>
        <v>5.1999999999999942E-2</v>
      </c>
      <c r="T387" s="36">
        <f>(R387-G387)/G387</f>
        <v>0.22483470132238942</v>
      </c>
      <c r="U387" s="31">
        <f t="shared" si="30"/>
        <v>360</v>
      </c>
      <c r="V387" s="38">
        <f t="shared" si="31"/>
        <v>110</v>
      </c>
      <c r="W387" s="39"/>
      <c r="X387" s="39"/>
      <c r="Y387" s="39">
        <f t="shared" si="34"/>
        <v>384</v>
      </c>
      <c r="Z387" s="39">
        <f t="shared" si="35"/>
        <v>181</v>
      </c>
    </row>
    <row r="388" spans="1:26" x14ac:dyDescent="0.2">
      <c r="A388" s="9" t="s">
        <v>771</v>
      </c>
      <c r="B388" s="10" t="s">
        <v>772</v>
      </c>
      <c r="C388" s="11">
        <v>32401</v>
      </c>
      <c r="D388" s="12">
        <v>-22</v>
      </c>
      <c r="E388" s="19">
        <v>7939</v>
      </c>
      <c r="F388" s="20">
        <v>0.02</v>
      </c>
      <c r="G388" s="21">
        <v>541</v>
      </c>
      <c r="H388" s="22">
        <v>0.90500000000000003</v>
      </c>
      <c r="I388" s="22"/>
      <c r="J388" s="17">
        <f>IF(ISNUMBER(E388/(1+F388)),E388/(1+F388),"")</f>
        <v>7783.333333333333</v>
      </c>
      <c r="K388" s="17">
        <f t="shared" si="32"/>
        <v>7499.3438320209971</v>
      </c>
      <c r="L388" s="18">
        <f>IF(ISNUMBER(G388/(1+H388)),G388/(1+H388),"")</f>
        <v>283.98950131233596</v>
      </c>
      <c r="M388" s="17"/>
      <c r="N388" s="17">
        <f>E388-G388</f>
        <v>7398</v>
      </c>
      <c r="O388" s="16" t="str">
        <f>B388</f>
        <v>Foot Locker</v>
      </c>
      <c r="P388" s="17">
        <f>E388*(1+RevGrowth)</f>
        <v>8351.8279999999995</v>
      </c>
      <c r="Q388" s="17">
        <f>N388-(AverageSalary*C388*HeadcountReduction)/1000000</f>
        <v>7252.1954999999998</v>
      </c>
      <c r="R388" s="17">
        <f t="shared" si="33"/>
        <v>1099.6324999999997</v>
      </c>
      <c r="S388" s="37">
        <f>(P388-E388)/E388</f>
        <v>5.1999999999999942E-2</v>
      </c>
      <c r="T388" s="36">
        <f>(R388-G388)/G388</f>
        <v>1.0325924214417739</v>
      </c>
      <c r="U388" s="31">
        <f t="shared" ref="U388:U451" si="36">_xlfn.RANK.EQ(J388,$J$4:$J$503)</f>
        <v>357</v>
      </c>
      <c r="V388" s="38">
        <f t="shared" ref="V388:V451" si="37">_xlfn.RANK.EQ(L388,$L$4:$L$503)</f>
        <v>378</v>
      </c>
      <c r="W388" s="39"/>
      <c r="X388" s="39"/>
      <c r="Y388" s="39">
        <f t="shared" si="34"/>
        <v>385</v>
      </c>
      <c r="Z388" s="39">
        <f t="shared" si="35"/>
        <v>357</v>
      </c>
    </row>
    <row r="389" spans="1:26" x14ac:dyDescent="0.2">
      <c r="A389" s="9" t="s">
        <v>773</v>
      </c>
      <c r="B389" s="10" t="s">
        <v>774</v>
      </c>
      <c r="C389" s="11">
        <v>12400</v>
      </c>
      <c r="D389" s="12">
        <v>-65</v>
      </c>
      <c r="E389" s="19">
        <v>7938.3</v>
      </c>
      <c r="F389" s="20">
        <v>-0.14000000000000001</v>
      </c>
      <c r="G389" s="21">
        <v>808.4</v>
      </c>
      <c r="H389" s="22">
        <v>0.26500000000000001</v>
      </c>
      <c r="I389" s="22"/>
      <c r="J389" s="17">
        <f>IF(ISNUMBER(E389/(1+F389)),E389/(1+F389),"")</f>
        <v>9230.5813953488378</v>
      </c>
      <c r="K389" s="17">
        <f t="shared" ref="K389:K452" si="38">IF(ISNUMBER(J389-L389),J389-L389,"")</f>
        <v>8591.5300119496278</v>
      </c>
      <c r="L389" s="18">
        <f>IF(ISNUMBER(G389/(1+H389)),G389/(1+H389),"")</f>
        <v>639.05138339920939</v>
      </c>
      <c r="M389" s="17"/>
      <c r="N389" s="17">
        <f>E389-G389</f>
        <v>7129.9000000000005</v>
      </c>
      <c r="O389" s="16" t="str">
        <f>B389</f>
        <v>Conagra Brands</v>
      </c>
      <c r="P389" s="17">
        <f>E389*(1+RevGrowth)</f>
        <v>8351.0915999999997</v>
      </c>
      <c r="Q389" s="17">
        <f>N389-(AverageSalary*C389*HeadcountReduction)/1000000</f>
        <v>7074.1</v>
      </c>
      <c r="R389" s="17">
        <f t="shared" ref="R389:R452" si="39">P389-Q389</f>
        <v>1276.9915999999994</v>
      </c>
      <c r="S389" s="37">
        <f>(P389-E389)/E389</f>
        <v>5.1999999999999942E-2</v>
      </c>
      <c r="T389" s="36">
        <f>(R389-G389)/G389</f>
        <v>0.57965314200890572</v>
      </c>
      <c r="U389" s="31">
        <f t="shared" si="36"/>
        <v>315</v>
      </c>
      <c r="V389" s="38">
        <f t="shared" si="37"/>
        <v>278</v>
      </c>
      <c r="W389" s="39"/>
      <c r="X389" s="39"/>
      <c r="Y389" s="39">
        <f t="shared" ref="Y389:Y452" si="40">IF(ISNUMBER(P389),_xlfn.RANK.EQ(P389,$P$4:$P$503),"")</f>
        <v>386</v>
      </c>
      <c r="Z389" s="39">
        <f t="shared" ref="Z389:Z452" si="41">IF(ISNUMBER(R389),_xlfn.RANK.EQ(R389,$R$4:$R$503),"")</f>
        <v>330</v>
      </c>
    </row>
    <row r="390" spans="1:26" x14ac:dyDescent="0.2">
      <c r="A390" s="9" t="s">
        <v>775</v>
      </c>
      <c r="B390" s="10" t="s">
        <v>776</v>
      </c>
      <c r="C390" s="11">
        <v>19800</v>
      </c>
      <c r="D390" s="12">
        <v>-26</v>
      </c>
      <c r="E390" s="19">
        <v>7932.9</v>
      </c>
      <c r="F390" s="20">
        <v>1.3999999999999999E-2</v>
      </c>
      <c r="G390" s="21">
        <v>-379.2</v>
      </c>
      <c r="H390" s="22">
        <v>-1.2090000000000001</v>
      </c>
      <c r="I390" s="22"/>
      <c r="J390" s="17">
        <f>IF(ISNUMBER(E390/(1+F390)),E390/(1+F390),"")</f>
        <v>7823.372781065088</v>
      </c>
      <c r="K390" s="17">
        <f t="shared" si="38"/>
        <v>6009.0187140794424</v>
      </c>
      <c r="L390" s="18">
        <f>IF(ISNUMBER(G390/(1+H390)),G390/(1+H390),"")</f>
        <v>1814.3540669856452</v>
      </c>
      <c r="M390" s="17"/>
      <c r="N390" s="17">
        <f>E390-G390</f>
        <v>8312.1</v>
      </c>
      <c r="O390" s="16" t="str">
        <f>B390</f>
        <v>Zimmer Biomet Holdings</v>
      </c>
      <c r="P390" s="17">
        <f>E390*(1+RevGrowth)</f>
        <v>8345.4107999999997</v>
      </c>
      <c r="Q390" s="17">
        <f>N390-(AverageSalary*C390*HeadcountReduction)/1000000</f>
        <v>8223</v>
      </c>
      <c r="R390" s="17">
        <f t="shared" si="39"/>
        <v>122.41079999999965</v>
      </c>
      <c r="S390" s="37">
        <f>(P390-E390)/E390</f>
        <v>5.2000000000000005E-2</v>
      </c>
      <c r="T390" s="36">
        <f>(R390-G390)/G390</f>
        <v>-1.3228132911392396</v>
      </c>
      <c r="U390" s="31">
        <f t="shared" si="36"/>
        <v>355</v>
      </c>
      <c r="V390" s="38">
        <f t="shared" si="37"/>
        <v>137</v>
      </c>
      <c r="W390" s="39"/>
      <c r="X390" s="39"/>
      <c r="Y390" s="39">
        <f t="shared" si="40"/>
        <v>387</v>
      </c>
      <c r="Z390" s="39">
        <f t="shared" si="41"/>
        <v>488</v>
      </c>
    </row>
    <row r="391" spans="1:26" x14ac:dyDescent="0.2">
      <c r="A391" s="9" t="s">
        <v>777</v>
      </c>
      <c r="B391" s="10" t="s">
        <v>778</v>
      </c>
      <c r="C391" s="11">
        <v>22000</v>
      </c>
      <c r="D391" s="12">
        <v>3</v>
      </c>
      <c r="E391" s="19">
        <v>7911</v>
      </c>
      <c r="F391" s="20">
        <v>0.09</v>
      </c>
      <c r="G391" s="21">
        <v>532.4</v>
      </c>
      <c r="H391" s="22">
        <v>0.26</v>
      </c>
      <c r="I391" s="22"/>
      <c r="J391" s="17">
        <f>IF(ISNUMBER(E391/(1+F391)),E391/(1+F391),"")</f>
        <v>7257.798165137614</v>
      </c>
      <c r="K391" s="17">
        <f t="shared" si="38"/>
        <v>6835.2584825979311</v>
      </c>
      <c r="L391" s="18">
        <f>IF(ISNUMBER(G391/(1+H391)),G391/(1+H391),"")</f>
        <v>422.53968253968253</v>
      </c>
      <c r="M391" s="17"/>
      <c r="N391" s="17">
        <f>E391-G391</f>
        <v>7378.6</v>
      </c>
      <c r="O391" s="16" t="str">
        <f>B391</f>
        <v>Tractor Supply</v>
      </c>
      <c r="P391" s="17">
        <f>E391*(1+RevGrowth)</f>
        <v>8322.3720000000012</v>
      </c>
      <c r="Q391" s="17">
        <f>N391-(AverageSalary*C391*HeadcountReduction)/1000000</f>
        <v>7279.6</v>
      </c>
      <c r="R391" s="17">
        <f t="shared" si="39"/>
        <v>1042.7720000000008</v>
      </c>
      <c r="S391" s="37">
        <f>(P391-E391)/E391</f>
        <v>5.200000000000015E-2</v>
      </c>
      <c r="T391" s="36">
        <f>(R391-G391)/G391</f>
        <v>0.9586250939143518</v>
      </c>
      <c r="U391" s="31">
        <f t="shared" si="36"/>
        <v>384</v>
      </c>
      <c r="V391" s="38">
        <f t="shared" si="37"/>
        <v>333</v>
      </c>
      <c r="W391" s="39"/>
      <c r="X391" s="39"/>
      <c r="Y391" s="39">
        <f t="shared" si="40"/>
        <v>388</v>
      </c>
      <c r="Z391" s="39">
        <f t="shared" si="41"/>
        <v>369</v>
      </c>
    </row>
    <row r="392" spans="1:26" x14ac:dyDescent="0.2">
      <c r="A392" s="9" t="s">
        <v>779</v>
      </c>
      <c r="B392" s="10" t="s">
        <v>780</v>
      </c>
      <c r="C392" s="11">
        <v>24000</v>
      </c>
      <c r="D392" s="12">
        <v>10</v>
      </c>
      <c r="E392" s="19">
        <v>7869</v>
      </c>
      <c r="F392" s="20">
        <v>0.109</v>
      </c>
      <c r="G392" s="21">
        <v>496</v>
      </c>
      <c r="H392" s="22">
        <v>0.45900000000000002</v>
      </c>
      <c r="I392" s="22"/>
      <c r="J392" s="17">
        <f>IF(ISNUMBER(E392/(1+F392)),E392/(1+F392),"")</f>
        <v>7095.5816050495941</v>
      </c>
      <c r="K392" s="17">
        <f t="shared" si="38"/>
        <v>6755.6227291071682</v>
      </c>
      <c r="L392" s="18">
        <f>IF(ISNUMBER(G392/(1+H392)),G392/(1+H392),"")</f>
        <v>339.95887594242629</v>
      </c>
      <c r="M392" s="17"/>
      <c r="N392" s="17">
        <f>E392-G392</f>
        <v>7373</v>
      </c>
      <c r="O392" s="16" t="str">
        <f>B392</f>
        <v>Berry Global Group</v>
      </c>
      <c r="P392" s="17">
        <f>E392*(1+RevGrowth)</f>
        <v>8278.1880000000001</v>
      </c>
      <c r="Q392" s="17">
        <f>N392-(AverageSalary*C392*HeadcountReduction)/1000000</f>
        <v>7265</v>
      </c>
      <c r="R392" s="17">
        <f t="shared" si="39"/>
        <v>1013.1880000000001</v>
      </c>
      <c r="S392" s="37">
        <f>(P392-E392)/E392</f>
        <v>5.2000000000000011E-2</v>
      </c>
      <c r="T392" s="36">
        <f>(R392-G392)/G392</f>
        <v>1.0427177419354841</v>
      </c>
      <c r="U392" s="31">
        <f t="shared" si="36"/>
        <v>392</v>
      </c>
      <c r="V392" s="38">
        <f t="shared" si="37"/>
        <v>360</v>
      </c>
      <c r="W392" s="39"/>
      <c r="X392" s="39"/>
      <c r="Y392" s="39">
        <f t="shared" si="40"/>
        <v>389</v>
      </c>
      <c r="Z392" s="39">
        <f t="shared" si="41"/>
        <v>376</v>
      </c>
    </row>
    <row r="393" spans="1:26" x14ac:dyDescent="0.2">
      <c r="A393" s="9" t="s">
        <v>781</v>
      </c>
      <c r="B393" s="10" t="s">
        <v>782</v>
      </c>
      <c r="C393" s="11">
        <v>20000</v>
      </c>
      <c r="D393" s="12">
        <v>-25</v>
      </c>
      <c r="E393" s="19">
        <v>7791.2</v>
      </c>
      <c r="F393" s="20">
        <v>9.0000000000000011E-3</v>
      </c>
      <c r="G393" s="21">
        <v>963.1</v>
      </c>
      <c r="H393" s="22">
        <v>0.221</v>
      </c>
      <c r="I393" s="22"/>
      <c r="J393" s="17">
        <f>IF(ISNUMBER(E393/(1+F393)),E393/(1+F393),"")</f>
        <v>7721.7046580773049</v>
      </c>
      <c r="K393" s="17">
        <f t="shared" si="38"/>
        <v>6932.9249692976164</v>
      </c>
      <c r="L393" s="18">
        <f>IF(ISNUMBER(G393/(1+H393)),G393/(1+H393),"")</f>
        <v>788.77968877968874</v>
      </c>
      <c r="M393" s="17"/>
      <c r="N393" s="17">
        <f>E393-G393</f>
        <v>6828.0999999999995</v>
      </c>
      <c r="O393" s="16" t="str">
        <f>B393</f>
        <v>Alliance Data Systems</v>
      </c>
      <c r="P393" s="17">
        <f>E393*(1+RevGrowth)</f>
        <v>8196.3423999999995</v>
      </c>
      <c r="Q393" s="17">
        <f>N393-(AverageSalary*C393*HeadcountReduction)/1000000</f>
        <v>6738.0999999999995</v>
      </c>
      <c r="R393" s="17">
        <f t="shared" si="39"/>
        <v>1458.2424000000001</v>
      </c>
      <c r="S393" s="37">
        <f>(P393-E393)/E393</f>
        <v>5.1999999999999963E-2</v>
      </c>
      <c r="T393" s="36">
        <f>(R393-G393)/G393</f>
        <v>0.51411317620184827</v>
      </c>
      <c r="U393" s="31">
        <f t="shared" si="36"/>
        <v>359</v>
      </c>
      <c r="V393" s="38">
        <f t="shared" si="37"/>
        <v>256</v>
      </c>
      <c r="W393" s="39"/>
      <c r="X393" s="39"/>
      <c r="Y393" s="39">
        <f t="shared" si="40"/>
        <v>390</v>
      </c>
      <c r="Z393" s="39">
        <f t="shared" si="41"/>
        <v>305</v>
      </c>
    </row>
    <row r="394" spans="1:26" x14ac:dyDescent="0.2">
      <c r="A394" s="9" t="s">
        <v>783</v>
      </c>
      <c r="B394" s="10" t="s">
        <v>784</v>
      </c>
      <c r="C394" s="11">
        <v>15675</v>
      </c>
      <c r="D394" s="12">
        <v>-12</v>
      </c>
      <c r="E394" s="19">
        <v>7791.1</v>
      </c>
      <c r="F394" s="20">
        <v>3.7000000000000005E-2</v>
      </c>
      <c r="G394" s="21">
        <v>1177.5999999999999</v>
      </c>
      <c r="H394" s="22">
        <v>0.504</v>
      </c>
      <c r="I394" s="22"/>
      <c r="J394" s="17">
        <f>IF(ISNUMBER(E394/(1+F394)),E394/(1+F394),"")</f>
        <v>7513.114754098362</v>
      </c>
      <c r="K394" s="17">
        <f t="shared" si="38"/>
        <v>6730.1360306941069</v>
      </c>
      <c r="L394" s="18">
        <f>IF(ISNUMBER(G394/(1+H394)),G394/(1+H394),"")</f>
        <v>782.97872340425522</v>
      </c>
      <c r="M394" s="17"/>
      <c r="N394" s="17">
        <f>E394-G394</f>
        <v>6613.5</v>
      </c>
      <c r="O394" s="16" t="str">
        <f>B394</f>
        <v>Hershey</v>
      </c>
      <c r="P394" s="17">
        <f>E394*(1+RevGrowth)</f>
        <v>8196.2372000000014</v>
      </c>
      <c r="Q394" s="17">
        <f>N394-(AverageSalary*C394*HeadcountReduction)/1000000</f>
        <v>6542.9624999999996</v>
      </c>
      <c r="R394" s="17">
        <f t="shared" si="39"/>
        <v>1653.2747000000018</v>
      </c>
      <c r="S394" s="37">
        <f>(P394-E394)/E394</f>
        <v>5.2000000000000129E-2</v>
      </c>
      <c r="T394" s="36">
        <f>(R394-G394)/G394</f>
        <v>0.4039357167119581</v>
      </c>
      <c r="U394" s="31">
        <f t="shared" si="36"/>
        <v>373</v>
      </c>
      <c r="V394" s="38">
        <f t="shared" si="37"/>
        <v>257</v>
      </c>
      <c r="W394" s="39"/>
      <c r="X394" s="39"/>
      <c r="Y394" s="39">
        <f t="shared" si="40"/>
        <v>391</v>
      </c>
      <c r="Z394" s="39">
        <f t="shared" si="41"/>
        <v>269</v>
      </c>
    </row>
    <row r="395" spans="1:26" x14ac:dyDescent="0.2">
      <c r="A395" s="9" t="s">
        <v>785</v>
      </c>
      <c r="B395" s="10" t="s">
        <v>786</v>
      </c>
      <c r="C395" s="11">
        <v>12444</v>
      </c>
      <c r="D395" s="12">
        <v>-12</v>
      </c>
      <c r="E395" s="19">
        <v>7785</v>
      </c>
      <c r="F395" s="20">
        <v>4.4999999999999998E-2</v>
      </c>
      <c r="G395" s="21">
        <v>1827</v>
      </c>
      <c r="H395" s="22">
        <v>0.62</v>
      </c>
      <c r="I395" s="22"/>
      <c r="J395" s="17">
        <f>IF(ISNUMBER(E395/(1+F395)),E395/(1+F395),"")</f>
        <v>7449.7607655502397</v>
      </c>
      <c r="K395" s="17">
        <f t="shared" si="38"/>
        <v>6321.9829877724624</v>
      </c>
      <c r="L395" s="18">
        <f>IF(ISNUMBER(G395/(1+H395)),G395/(1+H395),"")</f>
        <v>1127.7777777777776</v>
      </c>
      <c r="M395" s="17"/>
      <c r="N395" s="17">
        <f>E395-G395</f>
        <v>5958</v>
      </c>
      <c r="O395" s="16" t="str">
        <f>B395</f>
        <v>PPL</v>
      </c>
      <c r="P395" s="17">
        <f>E395*(1+RevGrowth)</f>
        <v>8189.8200000000006</v>
      </c>
      <c r="Q395" s="17">
        <f>N395-(AverageSalary*C395*HeadcountReduction)/1000000</f>
        <v>5902.0020000000004</v>
      </c>
      <c r="R395" s="17">
        <f t="shared" si="39"/>
        <v>2287.8180000000002</v>
      </c>
      <c r="S395" s="37">
        <f>(P395-E395)/E395</f>
        <v>5.2000000000000081E-2</v>
      </c>
      <c r="T395" s="36">
        <f>(R395-G395)/G395</f>
        <v>0.25222660098522182</v>
      </c>
      <c r="U395" s="31">
        <f t="shared" si="36"/>
        <v>374</v>
      </c>
      <c r="V395" s="38">
        <f t="shared" si="37"/>
        <v>212</v>
      </c>
      <c r="W395" s="39"/>
      <c r="X395" s="39"/>
      <c r="Y395" s="39">
        <f t="shared" si="40"/>
        <v>392</v>
      </c>
      <c r="Z395" s="39">
        <f t="shared" si="41"/>
        <v>210</v>
      </c>
    </row>
    <row r="396" spans="1:26" x14ac:dyDescent="0.2">
      <c r="A396" s="9" t="s">
        <v>787</v>
      </c>
      <c r="B396" s="10" t="s">
        <v>788</v>
      </c>
      <c r="C396" s="11">
        <v>15000</v>
      </c>
      <c r="D396" s="12">
        <v>-31</v>
      </c>
      <c r="E396" s="19">
        <v>7755.3</v>
      </c>
      <c r="F396" s="20">
        <v>-5.0000000000000001E-3</v>
      </c>
      <c r="G396" s="21">
        <v>-326.89999999999998</v>
      </c>
      <c r="H396" s="22">
        <v>-6.3079999999999998</v>
      </c>
      <c r="I396" s="22"/>
      <c r="J396" s="17">
        <f>IF(ISNUMBER(E396/(1+F396)),E396/(1+F396),"")</f>
        <v>7794.2713567839201</v>
      </c>
      <c r="K396" s="17">
        <f t="shared" si="38"/>
        <v>7732.6850719308677</v>
      </c>
      <c r="L396" s="18">
        <f>IF(ISNUMBER(G396/(1+H396)),G396/(1+H396),"")</f>
        <v>61.586284853051993</v>
      </c>
      <c r="M396" s="17"/>
      <c r="N396" s="17">
        <f>E396-G396</f>
        <v>8082.2</v>
      </c>
      <c r="O396" s="16" t="str">
        <f>B396</f>
        <v>Dean Foods</v>
      </c>
      <c r="P396" s="17">
        <f>E396*(1+RevGrowth)</f>
        <v>8158.5756000000001</v>
      </c>
      <c r="Q396" s="17">
        <f>N396-(AverageSalary*C396*HeadcountReduction)/1000000</f>
        <v>8014.7</v>
      </c>
      <c r="R396" s="17">
        <f t="shared" si="39"/>
        <v>143.8756000000003</v>
      </c>
      <c r="S396" s="37">
        <f>(P396-E396)/E396</f>
        <v>5.1999999999999991E-2</v>
      </c>
      <c r="T396" s="36">
        <f>(R396-G396)/G396</f>
        <v>-1.4401211379626806</v>
      </c>
      <c r="U396" s="31">
        <f t="shared" si="36"/>
        <v>356</v>
      </c>
      <c r="V396" s="38">
        <f t="shared" si="37"/>
        <v>430</v>
      </c>
      <c r="W396" s="39"/>
      <c r="X396" s="39"/>
      <c r="Y396" s="39">
        <f t="shared" si="40"/>
        <v>393</v>
      </c>
      <c r="Z396" s="39">
        <f t="shared" si="41"/>
        <v>486</v>
      </c>
    </row>
    <row r="397" spans="1:26" x14ac:dyDescent="0.2">
      <c r="A397" s="9" t="s">
        <v>789</v>
      </c>
      <c r="B397" s="10" t="s">
        <v>790</v>
      </c>
      <c r="C397" s="11">
        <v>15000</v>
      </c>
      <c r="D397" s="12">
        <v>6</v>
      </c>
      <c r="E397" s="19">
        <v>7724.8</v>
      </c>
      <c r="F397" s="20">
        <v>9.8000000000000004E-2</v>
      </c>
      <c r="G397" s="21">
        <v>205.2</v>
      </c>
      <c r="H397" s="22">
        <v>4.2910000000000004</v>
      </c>
      <c r="I397" s="22"/>
      <c r="J397" s="17">
        <f>IF(ISNUMBER(E397/(1+F397)),E397/(1+F397),"")</f>
        <v>7035.3369763205828</v>
      </c>
      <c r="K397" s="17">
        <f t="shared" si="38"/>
        <v>6996.5541375377443</v>
      </c>
      <c r="L397" s="18">
        <f>IF(ISNUMBER(G397/(1+H397)),G397/(1+H397),"")</f>
        <v>38.78283878283878</v>
      </c>
      <c r="M397" s="17"/>
      <c r="N397" s="17">
        <f>E397-G397</f>
        <v>7519.6</v>
      </c>
      <c r="O397" s="16" t="str">
        <f>B397</f>
        <v>Builders FirstSource</v>
      </c>
      <c r="P397" s="17">
        <f>E397*(1+RevGrowth)</f>
        <v>8126.4896000000008</v>
      </c>
      <c r="Q397" s="17">
        <f>N397-(AverageSalary*C397*HeadcountReduction)/1000000</f>
        <v>7452.1</v>
      </c>
      <c r="R397" s="17">
        <f t="shared" si="39"/>
        <v>674.38960000000043</v>
      </c>
      <c r="S397" s="37">
        <f>(P397-E397)/E397</f>
        <v>5.2000000000000081E-2</v>
      </c>
      <c r="T397" s="36">
        <f>(R397-G397)/G397</f>
        <v>2.2864990253411328</v>
      </c>
      <c r="U397" s="31">
        <f t="shared" si="36"/>
        <v>393</v>
      </c>
      <c r="V397" s="38">
        <f t="shared" si="37"/>
        <v>436</v>
      </c>
      <c r="W397" s="39"/>
      <c r="X397" s="39"/>
      <c r="Y397" s="39">
        <f t="shared" si="40"/>
        <v>394</v>
      </c>
      <c r="Z397" s="39">
        <f t="shared" si="41"/>
        <v>439</v>
      </c>
    </row>
    <row r="398" spans="1:26" x14ac:dyDescent="0.2">
      <c r="A398" s="9" t="s">
        <v>791</v>
      </c>
      <c r="B398" s="10" t="s">
        <v>792</v>
      </c>
      <c r="C398" s="11">
        <v>15000</v>
      </c>
      <c r="D398" s="12">
        <v>19</v>
      </c>
      <c r="E398" s="19">
        <v>7705.5</v>
      </c>
      <c r="F398" s="20">
        <v>0.128</v>
      </c>
      <c r="G398" s="21">
        <v>471.9</v>
      </c>
      <c r="H398" s="22">
        <v>0.65200000000000002</v>
      </c>
      <c r="I398" s="22"/>
      <c r="J398" s="17">
        <f>IF(ISNUMBER(E398/(1+F398)),E398/(1+F398),"")</f>
        <v>6831.1170212765946</v>
      </c>
      <c r="K398" s="17">
        <f t="shared" si="38"/>
        <v>6545.4632682499605</v>
      </c>
      <c r="L398" s="18">
        <f>IF(ISNUMBER(G398/(1+H398)),G398/(1+H398),"")</f>
        <v>285.65375302663432</v>
      </c>
      <c r="M398" s="17"/>
      <c r="N398" s="17">
        <f>E398-G398</f>
        <v>7233.6</v>
      </c>
      <c r="O398" s="16" t="str">
        <f>B398</f>
        <v>Oshkosh</v>
      </c>
      <c r="P398" s="17">
        <f>E398*(1+RevGrowth)</f>
        <v>8106.1860000000006</v>
      </c>
      <c r="Q398" s="17">
        <f>N398-(AverageSalary*C398*HeadcountReduction)/1000000</f>
        <v>7166.1</v>
      </c>
      <c r="R398" s="17">
        <f t="shared" si="39"/>
        <v>940.08600000000024</v>
      </c>
      <c r="S398" s="37">
        <f>(P398-E398)/E398</f>
        <v>5.2000000000000081E-2</v>
      </c>
      <c r="T398" s="36">
        <f>(R398-G398)/G398</f>
        <v>0.9921296884933255</v>
      </c>
      <c r="U398" s="31">
        <f t="shared" si="36"/>
        <v>407</v>
      </c>
      <c r="V398" s="38">
        <f t="shared" si="37"/>
        <v>377</v>
      </c>
      <c r="W398" s="39"/>
      <c r="X398" s="39"/>
      <c r="Y398" s="39">
        <f t="shared" si="40"/>
        <v>395</v>
      </c>
      <c r="Z398" s="39">
        <f t="shared" si="41"/>
        <v>392</v>
      </c>
    </row>
    <row r="399" spans="1:26" x14ac:dyDescent="0.2">
      <c r="A399" s="9" t="s">
        <v>793</v>
      </c>
      <c r="B399" s="10" t="s">
        <v>794</v>
      </c>
      <c r="C399" s="11">
        <v>1449</v>
      </c>
      <c r="D399" s="12" t="s">
        <v>5</v>
      </c>
      <c r="E399" s="19">
        <v>7699</v>
      </c>
      <c r="F399" s="20">
        <v>0.34100000000000003</v>
      </c>
      <c r="G399" s="21">
        <v>-13.2</v>
      </c>
      <c r="H399" s="22">
        <v>-1.0620000000000001</v>
      </c>
      <c r="I399" s="22"/>
      <c r="J399" s="17">
        <f>IF(ISNUMBER(E399/(1+F399)),E399/(1+F399),"")</f>
        <v>5741.2378821774801</v>
      </c>
      <c r="K399" s="17">
        <f t="shared" si="38"/>
        <v>5528.3346563710284</v>
      </c>
      <c r="L399" s="18">
        <f>IF(ISNUMBER(G399/(1+H399)),G399/(1+H399),"")</f>
        <v>212.90322580645142</v>
      </c>
      <c r="M399" s="17"/>
      <c r="N399" s="17">
        <f>E399-G399</f>
        <v>7712.2</v>
      </c>
      <c r="O399" s="16" t="str">
        <f>B399</f>
        <v>EnLink Midstream</v>
      </c>
      <c r="P399" s="17">
        <f>E399*(1+RevGrowth)</f>
        <v>8099.348</v>
      </c>
      <c r="Q399" s="17">
        <f>N399-(AverageSalary*C399*HeadcountReduction)/1000000</f>
        <v>7705.6795000000002</v>
      </c>
      <c r="R399" s="17">
        <f t="shared" si="39"/>
        <v>393.66849999999977</v>
      </c>
      <c r="S399" s="37">
        <f>(P399-E399)/E399</f>
        <v>5.1999999999999998E-2</v>
      </c>
      <c r="T399" s="36">
        <f>(R399-G399)/G399</f>
        <v>-30.823371212121195</v>
      </c>
      <c r="U399" s="31">
        <f t="shared" si="36"/>
        <v>469</v>
      </c>
      <c r="V399" s="38">
        <f t="shared" si="37"/>
        <v>396</v>
      </c>
      <c r="W399" s="39"/>
      <c r="X399" s="39"/>
      <c r="Y399" s="39">
        <f t="shared" si="40"/>
        <v>396</v>
      </c>
      <c r="Z399" s="39">
        <f t="shared" si="41"/>
        <v>474</v>
      </c>
    </row>
    <row r="400" spans="1:26" x14ac:dyDescent="0.2">
      <c r="A400" s="9" t="s">
        <v>795</v>
      </c>
      <c r="B400" s="10" t="s">
        <v>796</v>
      </c>
      <c r="C400" s="11">
        <v>7448</v>
      </c>
      <c r="D400" s="12">
        <v>-28</v>
      </c>
      <c r="E400" s="19">
        <v>7691.7</v>
      </c>
      <c r="F400" s="20">
        <v>1E-3</v>
      </c>
      <c r="G400" s="21">
        <v>640.70000000000005</v>
      </c>
      <c r="H400" s="22">
        <v>0.16700000000000001</v>
      </c>
      <c r="I400" s="22"/>
      <c r="J400" s="17">
        <f>IF(ISNUMBER(E400/(1+F400)),E400/(1+F400),"")</f>
        <v>7684.0159840159849</v>
      </c>
      <c r="K400" s="17">
        <f t="shared" si="38"/>
        <v>7135.0014167494901</v>
      </c>
      <c r="L400" s="18">
        <f>IF(ISNUMBER(G400/(1+H400)),G400/(1+H400),"")</f>
        <v>549.01456726649531</v>
      </c>
      <c r="M400" s="17"/>
      <c r="N400" s="17">
        <f>E400-G400</f>
        <v>7051</v>
      </c>
      <c r="O400" s="16" t="str">
        <f>B400</f>
        <v>W.R. Berkley</v>
      </c>
      <c r="P400" s="17">
        <f>E400*(1+RevGrowth)</f>
        <v>8091.6684000000005</v>
      </c>
      <c r="Q400" s="17">
        <f>N400-(AverageSalary*C400*HeadcountReduction)/1000000</f>
        <v>7017.4840000000004</v>
      </c>
      <c r="R400" s="17">
        <f t="shared" si="39"/>
        <v>1074.1844000000001</v>
      </c>
      <c r="S400" s="37">
        <f>(P400-E400)/E400</f>
        <v>5.2000000000000088E-2</v>
      </c>
      <c r="T400" s="36">
        <f>(R400-G400)/G400</f>
        <v>0.67657936631808957</v>
      </c>
      <c r="U400" s="31">
        <f t="shared" si="36"/>
        <v>363</v>
      </c>
      <c r="V400" s="38">
        <f t="shared" si="37"/>
        <v>298</v>
      </c>
      <c r="W400" s="39"/>
      <c r="X400" s="39"/>
      <c r="Y400" s="39">
        <f t="shared" si="40"/>
        <v>397</v>
      </c>
      <c r="Z400" s="39">
        <f t="shared" si="41"/>
        <v>361</v>
      </c>
    </row>
    <row r="401" spans="1:26" x14ac:dyDescent="0.2">
      <c r="A401" s="9" t="s">
        <v>797</v>
      </c>
      <c r="B401" s="10" t="s">
        <v>798</v>
      </c>
      <c r="C401" s="11">
        <v>7878</v>
      </c>
      <c r="D401" s="12">
        <v>-26</v>
      </c>
      <c r="E401" s="19">
        <v>7679.5</v>
      </c>
      <c r="F401" s="20">
        <v>4.0000000000000001E-3</v>
      </c>
      <c r="G401" s="21">
        <v>1059.3</v>
      </c>
      <c r="H401" s="22">
        <v>-0.12</v>
      </c>
      <c r="I401" s="22"/>
      <c r="J401" s="17">
        <f>IF(ISNUMBER(E401/(1+F401)),E401/(1+F401),"")</f>
        <v>7648.9043824701193</v>
      </c>
      <c r="K401" s="17">
        <f t="shared" si="38"/>
        <v>6445.1543824701193</v>
      </c>
      <c r="L401" s="18">
        <f>IF(ISNUMBER(G401/(1+H401)),G401/(1+H401),"")</f>
        <v>1203.75</v>
      </c>
      <c r="M401" s="17"/>
      <c r="N401" s="17">
        <f>E401-G401</f>
        <v>6620.2</v>
      </c>
      <c r="O401" s="16" t="str">
        <f>B401</f>
        <v>WEC Energy Group</v>
      </c>
      <c r="P401" s="17">
        <f>E401*(1+RevGrowth)</f>
        <v>8078.8340000000007</v>
      </c>
      <c r="Q401" s="17">
        <f>N401-(AverageSalary*C401*HeadcountReduction)/1000000</f>
        <v>6584.7489999999998</v>
      </c>
      <c r="R401" s="17">
        <f t="shared" si="39"/>
        <v>1494.0850000000009</v>
      </c>
      <c r="S401" s="37">
        <f>(P401-E401)/E401</f>
        <v>5.2000000000000095E-2</v>
      </c>
      <c r="T401" s="36">
        <f>(R401-G401)/G401</f>
        <v>0.41044557726800812</v>
      </c>
      <c r="U401" s="31">
        <f t="shared" si="36"/>
        <v>366</v>
      </c>
      <c r="V401" s="38">
        <f t="shared" si="37"/>
        <v>203</v>
      </c>
      <c r="W401" s="39"/>
      <c r="X401" s="39"/>
      <c r="Y401" s="39">
        <f t="shared" si="40"/>
        <v>398</v>
      </c>
      <c r="Z401" s="39">
        <f t="shared" si="41"/>
        <v>296</v>
      </c>
    </row>
    <row r="402" spans="1:26" x14ac:dyDescent="0.2">
      <c r="A402" s="9" t="s">
        <v>799</v>
      </c>
      <c r="B402" s="10" t="s">
        <v>800</v>
      </c>
      <c r="C402" s="11">
        <v>18268</v>
      </c>
      <c r="D402" s="12">
        <v>3</v>
      </c>
      <c r="E402" s="19">
        <v>7658</v>
      </c>
      <c r="F402" s="20">
        <v>9.1999999999999998E-2</v>
      </c>
      <c r="G402" s="21">
        <v>188</v>
      </c>
      <c r="H402" s="22">
        <v>-0.83599999999999997</v>
      </c>
      <c r="I402" s="22"/>
      <c r="J402" s="17">
        <f>IF(ISNUMBER(E402/(1+F402)),E402/(1+F402),"")</f>
        <v>7012.8205128205127</v>
      </c>
      <c r="K402" s="17">
        <f t="shared" si="38"/>
        <v>5866.4790494058789</v>
      </c>
      <c r="L402" s="18">
        <f>IF(ISNUMBER(G402/(1+H402)),G402/(1+H402),"")</f>
        <v>1146.3414634146338</v>
      </c>
      <c r="M402" s="17"/>
      <c r="N402" s="17">
        <f>E402-G402</f>
        <v>7470</v>
      </c>
      <c r="O402" s="16" t="str">
        <f>B402</f>
        <v>JetBlue Airways</v>
      </c>
      <c r="P402" s="17">
        <f>E402*(1+RevGrowth)</f>
        <v>8056.2160000000003</v>
      </c>
      <c r="Q402" s="17">
        <f>N402-(AverageSalary*C402*HeadcountReduction)/1000000</f>
        <v>7387.7939999999999</v>
      </c>
      <c r="R402" s="17">
        <f t="shared" si="39"/>
        <v>668.42200000000048</v>
      </c>
      <c r="S402" s="37">
        <f>(P402-E402)/E402</f>
        <v>5.2000000000000046E-2</v>
      </c>
      <c r="T402" s="36">
        <f>(R402-G402)/G402</f>
        <v>2.5554361702127686</v>
      </c>
      <c r="U402" s="31">
        <f t="shared" si="36"/>
        <v>395</v>
      </c>
      <c r="V402" s="38">
        <f t="shared" si="37"/>
        <v>208</v>
      </c>
      <c r="W402" s="39"/>
      <c r="X402" s="39"/>
      <c r="Y402" s="39">
        <f t="shared" si="40"/>
        <v>399</v>
      </c>
      <c r="Z402" s="39">
        <f t="shared" si="41"/>
        <v>440</v>
      </c>
    </row>
    <row r="403" spans="1:26" x14ac:dyDescent="0.2">
      <c r="A403" s="9" t="s">
        <v>801</v>
      </c>
      <c r="B403" s="10" t="s">
        <v>802</v>
      </c>
      <c r="C403" s="11">
        <v>13000</v>
      </c>
      <c r="D403" s="12">
        <v>57</v>
      </c>
      <c r="E403" s="19">
        <v>7651.2</v>
      </c>
      <c r="F403" s="20">
        <v>0.25</v>
      </c>
      <c r="G403" s="21">
        <v>718.7</v>
      </c>
      <c r="H403" s="22">
        <v>0.64600000000000002</v>
      </c>
      <c r="I403" s="22"/>
      <c r="J403" s="17">
        <f>IF(ISNUMBER(E403/(1+F403)),E403/(1+F403),"")</f>
        <v>6120.96</v>
      </c>
      <c r="K403" s="17">
        <f t="shared" si="38"/>
        <v>5684.3257351154316</v>
      </c>
      <c r="L403" s="18">
        <f>IF(ISNUMBER(G403/(1+H403)),G403/(1+H403),"")</f>
        <v>436.63426488456872</v>
      </c>
      <c r="M403" s="17"/>
      <c r="N403" s="17">
        <f>E403-G403</f>
        <v>6932.5</v>
      </c>
      <c r="O403" s="16" t="str">
        <f>B403</f>
        <v>UGI</v>
      </c>
      <c r="P403" s="17">
        <f>E403*(1+RevGrowth)</f>
        <v>8049.0623999999998</v>
      </c>
      <c r="Q403" s="17">
        <f>N403-(AverageSalary*C403*HeadcountReduction)/1000000</f>
        <v>6874</v>
      </c>
      <c r="R403" s="17">
        <f t="shared" si="39"/>
        <v>1175.0623999999998</v>
      </c>
      <c r="S403" s="37">
        <f>(P403-E403)/E403</f>
        <v>5.1999999999999998E-2</v>
      </c>
      <c r="T403" s="36">
        <f>(R403-G403)/G403</f>
        <v>0.63498316404619415</v>
      </c>
      <c r="U403" s="31">
        <f t="shared" si="36"/>
        <v>447</v>
      </c>
      <c r="V403" s="38">
        <f t="shared" si="37"/>
        <v>328</v>
      </c>
      <c r="W403" s="39"/>
      <c r="X403" s="39"/>
      <c r="Y403" s="39">
        <f t="shared" si="40"/>
        <v>400</v>
      </c>
      <c r="Z403" s="39">
        <f t="shared" si="41"/>
        <v>342</v>
      </c>
    </row>
    <row r="404" spans="1:26" x14ac:dyDescent="0.2">
      <c r="A404" s="9" t="s">
        <v>803</v>
      </c>
      <c r="B404" s="10" t="s">
        <v>804</v>
      </c>
      <c r="C404" s="11" t="s">
        <v>370</v>
      </c>
      <c r="D404" s="12">
        <v>3</v>
      </c>
      <c r="E404" s="19">
        <v>7606.2</v>
      </c>
      <c r="F404" s="20">
        <v>8.8000000000000009E-2</v>
      </c>
      <c r="G404" s="21">
        <v>-3.4</v>
      </c>
      <c r="H404" s="22">
        <v>-1.4790000000000001</v>
      </c>
      <c r="I404" s="22"/>
      <c r="J404" s="17">
        <f>IF(ISNUMBER(E404/(1+F404)),E404/(1+F404),"")</f>
        <v>6990.9926470588225</v>
      </c>
      <c r="K404" s="17">
        <f t="shared" si="38"/>
        <v>6983.8945259732272</v>
      </c>
      <c r="L404" s="18">
        <f>IF(ISNUMBER(G404/(1+H404)),G404/(1+H404),"")</f>
        <v>7.0981210855949879</v>
      </c>
      <c r="M404" s="17"/>
      <c r="N404" s="17">
        <f>E404-G404</f>
        <v>7609.5999999999995</v>
      </c>
      <c r="O404" s="16" t="str">
        <f>B404</f>
        <v>A-Mark Precious Metals</v>
      </c>
      <c r="P404" s="17">
        <f>E404*(1+RevGrowth)</f>
        <v>8001.7224000000006</v>
      </c>
      <c r="Q404" s="17">
        <f>N404-(AverageSalary*C404*HeadcountReduction)/1000000</f>
        <v>7608.771999999999</v>
      </c>
      <c r="R404" s="17">
        <f t="shared" si="39"/>
        <v>392.95040000000154</v>
      </c>
      <c r="S404" s="37">
        <f>(P404-E404)/E404</f>
        <v>5.2000000000000102E-2</v>
      </c>
      <c r="T404" s="36">
        <f>(R404-G404)/G404</f>
        <v>-116.57364705882398</v>
      </c>
      <c r="U404" s="31">
        <f t="shared" si="36"/>
        <v>397</v>
      </c>
      <c r="V404" s="38">
        <f t="shared" si="37"/>
        <v>442</v>
      </c>
      <c r="W404" s="39"/>
      <c r="X404" s="39"/>
      <c r="Y404" s="39">
        <f t="shared" si="40"/>
        <v>401</v>
      </c>
      <c r="Z404" s="39">
        <f t="shared" si="41"/>
        <v>475</v>
      </c>
    </row>
    <row r="405" spans="1:26" x14ac:dyDescent="0.2">
      <c r="A405" s="9" t="s">
        <v>805</v>
      </c>
      <c r="B405" s="10" t="s">
        <v>806</v>
      </c>
      <c r="C405" s="11">
        <v>23436</v>
      </c>
      <c r="D405" s="12">
        <v>-100</v>
      </c>
      <c r="E405" s="19">
        <v>7594</v>
      </c>
      <c r="F405" s="20">
        <v>-0.223</v>
      </c>
      <c r="G405" s="21">
        <v>628</v>
      </c>
      <c r="H405" s="22">
        <v>-0.185</v>
      </c>
      <c r="I405" s="22"/>
      <c r="J405" s="17">
        <f>IF(ISNUMBER(E405/(1+F405)),E405/(1+F405),"")</f>
        <v>9773.4877734877737</v>
      </c>
      <c r="K405" s="17">
        <f t="shared" si="38"/>
        <v>9002.9356262485089</v>
      </c>
      <c r="L405" s="18">
        <f>IF(ISNUMBER(G405/(1+H405)),G405/(1+H405),"")</f>
        <v>770.55214723926383</v>
      </c>
      <c r="M405" s="17"/>
      <c r="N405" s="17">
        <f>E405-G405</f>
        <v>6966</v>
      </c>
      <c r="O405" s="16" t="str">
        <f>B405</f>
        <v>Fidelity National Financial</v>
      </c>
      <c r="P405" s="17">
        <f>E405*(1+RevGrowth)</f>
        <v>7988.8879999999999</v>
      </c>
      <c r="Q405" s="17">
        <f>N405-(AverageSalary*C405*HeadcountReduction)/1000000</f>
        <v>6860.5379999999996</v>
      </c>
      <c r="R405" s="17">
        <f t="shared" si="39"/>
        <v>1128.3500000000004</v>
      </c>
      <c r="S405" s="37">
        <f>(P405-E405)/E405</f>
        <v>5.1999999999999991E-2</v>
      </c>
      <c r="T405" s="36">
        <f>(R405-G405)/G405</f>
        <v>0.7967356687898095</v>
      </c>
      <c r="U405" s="31">
        <f t="shared" si="36"/>
        <v>295</v>
      </c>
      <c r="V405" s="38">
        <f t="shared" si="37"/>
        <v>259</v>
      </c>
      <c r="W405" s="39"/>
      <c r="X405" s="39"/>
      <c r="Y405" s="39">
        <f t="shared" si="40"/>
        <v>402</v>
      </c>
      <c r="Z405" s="39">
        <f t="shared" si="41"/>
        <v>353</v>
      </c>
    </row>
    <row r="406" spans="1:26" x14ac:dyDescent="0.2">
      <c r="A406" s="9" t="s">
        <v>807</v>
      </c>
      <c r="B406" s="10" t="s">
        <v>808</v>
      </c>
      <c r="C406" s="11">
        <v>9600</v>
      </c>
      <c r="D406" s="12">
        <v>-17</v>
      </c>
      <c r="E406" s="19">
        <v>7585</v>
      </c>
      <c r="F406" s="20">
        <v>3.5000000000000003E-2</v>
      </c>
      <c r="G406" s="21">
        <v>2318.9</v>
      </c>
      <c r="H406" s="22">
        <v>0.51100000000000001</v>
      </c>
      <c r="I406" s="22"/>
      <c r="J406" s="17">
        <f>IF(ISNUMBER(E406/(1+F406)),E406/(1+F406),"")</f>
        <v>7328.5024154589373</v>
      </c>
      <c r="K406" s="17">
        <f t="shared" si="38"/>
        <v>5793.8233949427231</v>
      </c>
      <c r="L406" s="18">
        <f>IF(ISNUMBER(G406/(1+H406)),G406/(1+H406),"")</f>
        <v>1534.6790205162145</v>
      </c>
      <c r="M406" s="17"/>
      <c r="N406" s="17">
        <f>E406-G406</f>
        <v>5266.1</v>
      </c>
      <c r="O406" s="16" t="str">
        <f>B406</f>
        <v>Constellation Brands</v>
      </c>
      <c r="P406" s="17">
        <f>E406*(1+RevGrowth)</f>
        <v>7979.42</v>
      </c>
      <c r="Q406" s="17">
        <f>N406-(AverageSalary*C406*HeadcountReduction)/1000000</f>
        <v>5222.9000000000005</v>
      </c>
      <c r="R406" s="17">
        <f t="shared" si="39"/>
        <v>2756.5199999999995</v>
      </c>
      <c r="S406" s="37">
        <f>(P406-E406)/E406</f>
        <v>5.2000000000000011E-2</v>
      </c>
      <c r="T406" s="36">
        <f>(R406-G406)/G406</f>
        <v>0.18871878908102954</v>
      </c>
      <c r="U406" s="31">
        <f t="shared" si="36"/>
        <v>381</v>
      </c>
      <c r="V406" s="38">
        <f t="shared" si="37"/>
        <v>162</v>
      </c>
      <c r="W406" s="39"/>
      <c r="X406" s="39"/>
      <c r="Y406" s="39">
        <f t="shared" si="40"/>
        <v>403</v>
      </c>
      <c r="Z406" s="39">
        <f t="shared" si="41"/>
        <v>177</v>
      </c>
    </row>
    <row r="407" spans="1:26" x14ac:dyDescent="0.2">
      <c r="A407" s="9" t="s">
        <v>809</v>
      </c>
      <c r="B407" s="10" t="s">
        <v>810</v>
      </c>
      <c r="C407" s="11">
        <v>46000</v>
      </c>
      <c r="D407" s="12">
        <v>-37</v>
      </c>
      <c r="E407" s="19">
        <v>7531</v>
      </c>
      <c r="F407" s="20">
        <v>-2.3E-2</v>
      </c>
      <c r="G407" s="21">
        <v>736</v>
      </c>
      <c r="H407" s="22">
        <v>-4.7E-2</v>
      </c>
      <c r="I407" s="22"/>
      <c r="J407" s="17">
        <f>IF(ISNUMBER(E407/(1+F407)),E407/(1+F407),"")</f>
        <v>7708.2906857727739</v>
      </c>
      <c r="K407" s="17">
        <f t="shared" si="38"/>
        <v>6935.9926794768662</v>
      </c>
      <c r="L407" s="18">
        <f>IF(ISNUMBER(G407/(1+H407)),G407/(1+H407),"")</f>
        <v>772.29800629590773</v>
      </c>
      <c r="M407" s="17"/>
      <c r="N407" s="17">
        <f>E407-G407</f>
        <v>6795</v>
      </c>
      <c r="O407" s="16" t="str">
        <f>B407</f>
        <v>Quest Diagnostics</v>
      </c>
      <c r="P407" s="17">
        <f>E407*(1+RevGrowth)</f>
        <v>7922.6120000000001</v>
      </c>
      <c r="Q407" s="17">
        <f>N407-(AverageSalary*C407*HeadcountReduction)/1000000</f>
        <v>6588</v>
      </c>
      <c r="R407" s="17">
        <f t="shared" si="39"/>
        <v>1334.6120000000001</v>
      </c>
      <c r="S407" s="37">
        <f>(P407-E407)/E407</f>
        <v>5.2000000000000011E-2</v>
      </c>
      <c r="T407" s="36">
        <f>(R407-G407)/G407</f>
        <v>0.81333152173913059</v>
      </c>
      <c r="U407" s="31">
        <f t="shared" si="36"/>
        <v>361</v>
      </c>
      <c r="V407" s="38">
        <f t="shared" si="37"/>
        <v>258</v>
      </c>
      <c r="W407" s="39"/>
      <c r="X407" s="39"/>
      <c r="Y407" s="39">
        <f t="shared" si="40"/>
        <v>404</v>
      </c>
      <c r="Z407" s="39">
        <f t="shared" si="41"/>
        <v>321</v>
      </c>
    </row>
    <row r="408" spans="1:26" x14ac:dyDescent="0.2">
      <c r="A408" s="9" t="s">
        <v>811</v>
      </c>
      <c r="B408" s="10" t="s">
        <v>812</v>
      </c>
      <c r="C408" s="11">
        <v>9900</v>
      </c>
      <c r="D408" s="12">
        <v>-4</v>
      </c>
      <c r="E408" s="19">
        <v>7500</v>
      </c>
      <c r="F408" s="20">
        <v>6.9000000000000006E-2</v>
      </c>
      <c r="G408" s="21">
        <v>1813</v>
      </c>
      <c r="H408" s="22">
        <v>5.641</v>
      </c>
      <c r="I408" s="22"/>
      <c r="J408" s="17">
        <f>IF(ISNUMBER(E408/(1+F408)),E408/(1+F408),"")</f>
        <v>7015.9027128157159</v>
      </c>
      <c r="K408" s="17">
        <f t="shared" si="38"/>
        <v>6742.9016587575925</v>
      </c>
      <c r="L408" s="18">
        <f>IF(ISNUMBER(G408/(1+H408)),G408/(1+H408),"")</f>
        <v>273.00105405812377</v>
      </c>
      <c r="M408" s="17"/>
      <c r="N408" s="17">
        <f>E408-G408</f>
        <v>5687</v>
      </c>
      <c r="O408" s="16" t="str">
        <f>B408</f>
        <v>Activision Blizzard</v>
      </c>
      <c r="P408" s="17">
        <f>E408*(1+RevGrowth)</f>
        <v>7890</v>
      </c>
      <c r="Q408" s="17">
        <f>N408-(AverageSalary*C408*HeadcountReduction)/1000000</f>
        <v>5642.45</v>
      </c>
      <c r="R408" s="17">
        <f t="shared" si="39"/>
        <v>2247.5500000000002</v>
      </c>
      <c r="S408" s="37">
        <f>(P408-E408)/E408</f>
        <v>5.1999999999999998E-2</v>
      </c>
      <c r="T408" s="36">
        <f>(R408-G408)/G408</f>
        <v>0.23968560397131836</v>
      </c>
      <c r="U408" s="31">
        <f t="shared" si="36"/>
        <v>394</v>
      </c>
      <c r="V408" s="38">
        <f t="shared" si="37"/>
        <v>381</v>
      </c>
      <c r="W408" s="39"/>
      <c r="X408" s="39"/>
      <c r="Y408" s="39">
        <f t="shared" si="40"/>
        <v>405</v>
      </c>
      <c r="Z408" s="39">
        <f t="shared" si="41"/>
        <v>212</v>
      </c>
    </row>
    <row r="409" spans="1:26" x14ac:dyDescent="0.2">
      <c r="A409" s="9" t="s">
        <v>813</v>
      </c>
      <c r="B409" s="10" t="s">
        <v>814</v>
      </c>
      <c r="C409" s="11">
        <v>9300</v>
      </c>
      <c r="D409" s="12">
        <v>-12</v>
      </c>
      <c r="E409" s="19">
        <v>7476</v>
      </c>
      <c r="F409" s="20">
        <v>3.9E-2</v>
      </c>
      <c r="G409" s="21">
        <v>748</v>
      </c>
      <c r="H409" s="22">
        <v>0.28499999999999998</v>
      </c>
      <c r="I409" s="22"/>
      <c r="J409" s="17">
        <f>IF(ISNUMBER(E409/(1+F409)),E409/(1+F409),"")</f>
        <v>7195.380173243504</v>
      </c>
      <c r="K409" s="17">
        <f t="shared" si="38"/>
        <v>6613.2790059283288</v>
      </c>
      <c r="L409" s="18">
        <f>IF(ISNUMBER(G409/(1+H409)),G409/(1+H409),"")</f>
        <v>582.10116731517519</v>
      </c>
      <c r="M409" s="17"/>
      <c r="N409" s="17">
        <f>E409-G409</f>
        <v>6728</v>
      </c>
      <c r="O409" s="16" t="str">
        <f>B409</f>
        <v>Weyerhaeuser</v>
      </c>
      <c r="P409" s="17">
        <f>E409*(1+RevGrowth)</f>
        <v>7864.7520000000004</v>
      </c>
      <c r="Q409" s="17">
        <f>N409-(AverageSalary*C409*HeadcountReduction)/1000000</f>
        <v>6686.15</v>
      </c>
      <c r="R409" s="17">
        <f t="shared" si="39"/>
        <v>1178.6020000000008</v>
      </c>
      <c r="S409" s="37">
        <f>(P409-E409)/E409</f>
        <v>5.2000000000000053E-2</v>
      </c>
      <c r="T409" s="36">
        <f>(R409-G409)/G409</f>
        <v>0.57567112299465339</v>
      </c>
      <c r="U409" s="31">
        <f t="shared" si="36"/>
        <v>387</v>
      </c>
      <c r="V409" s="38">
        <f t="shared" si="37"/>
        <v>289</v>
      </c>
      <c r="W409" s="39"/>
      <c r="X409" s="39"/>
      <c r="Y409" s="39">
        <f t="shared" si="40"/>
        <v>406</v>
      </c>
      <c r="Z409" s="39">
        <f t="shared" si="41"/>
        <v>341</v>
      </c>
    </row>
    <row r="410" spans="1:26" x14ac:dyDescent="0.2">
      <c r="A410" s="9" t="s">
        <v>815</v>
      </c>
      <c r="B410" s="10" t="s">
        <v>816</v>
      </c>
      <c r="C410" s="11">
        <v>13900</v>
      </c>
      <c r="D410" s="12">
        <v>24</v>
      </c>
      <c r="E410" s="19">
        <v>7475.8</v>
      </c>
      <c r="F410" s="20">
        <v>0.14599999999999999</v>
      </c>
      <c r="G410" s="21">
        <v>856.7</v>
      </c>
      <c r="H410" s="22">
        <v>0.34699999999999998</v>
      </c>
      <c r="I410" s="22"/>
      <c r="J410" s="17">
        <f>IF(ISNUMBER(E410/(1+F410)),E410/(1+F410),"")</f>
        <v>6523.3856893542761</v>
      </c>
      <c r="K410" s="17">
        <f t="shared" si="38"/>
        <v>5887.3797502302968</v>
      </c>
      <c r="L410" s="18">
        <f>IF(ISNUMBER(G410/(1+H410)),G410/(1+H410),"")</f>
        <v>636.00593912397926</v>
      </c>
      <c r="M410" s="17"/>
      <c r="N410" s="17">
        <f>E410-G410</f>
        <v>6619.1</v>
      </c>
      <c r="O410" s="16" t="str">
        <f>B410</f>
        <v>Raymond James Financial</v>
      </c>
      <c r="P410" s="17">
        <f>E410*(1+RevGrowth)</f>
        <v>7864.5416000000005</v>
      </c>
      <c r="Q410" s="17">
        <f>N410-(AverageSalary*C410*HeadcountReduction)/1000000</f>
        <v>6556.55</v>
      </c>
      <c r="R410" s="17">
        <f t="shared" si="39"/>
        <v>1307.9916000000003</v>
      </c>
      <c r="S410" s="37">
        <f>(P410-E410)/E410</f>
        <v>5.2000000000000039E-2</v>
      </c>
      <c r="T410" s="36">
        <f>(R410-G410)/G410</f>
        <v>0.52677903583518182</v>
      </c>
      <c r="U410" s="31">
        <f t="shared" si="36"/>
        <v>422</v>
      </c>
      <c r="V410" s="38">
        <f t="shared" si="37"/>
        <v>279</v>
      </c>
      <c r="W410" s="39"/>
      <c r="X410" s="39"/>
      <c r="Y410" s="39">
        <f t="shared" si="40"/>
        <v>407</v>
      </c>
      <c r="Z410" s="39">
        <f t="shared" si="41"/>
        <v>326</v>
      </c>
    </row>
    <row r="411" spans="1:26" x14ac:dyDescent="0.2">
      <c r="A411" s="9" t="s">
        <v>817</v>
      </c>
      <c r="B411" s="10" t="s">
        <v>818</v>
      </c>
      <c r="C411" s="11">
        <v>27561</v>
      </c>
      <c r="D411" s="12">
        <v>17</v>
      </c>
      <c r="E411" s="19">
        <v>7472.1</v>
      </c>
      <c r="F411" s="20">
        <v>0.125</v>
      </c>
      <c r="G411" s="21">
        <v>317.89999999999998</v>
      </c>
      <c r="H411" s="22">
        <v>0.79100000000000004</v>
      </c>
      <c r="I411" s="22"/>
      <c r="J411" s="17">
        <f>IF(ISNUMBER(E411/(1+F411)),E411/(1+F411),"")</f>
        <v>6641.8666666666668</v>
      </c>
      <c r="K411" s="17">
        <f t="shared" si="38"/>
        <v>6464.368062534897</v>
      </c>
      <c r="L411" s="18">
        <f>IF(ISNUMBER(G411/(1+H411)),G411/(1+H411),"")</f>
        <v>177.49860413176995</v>
      </c>
      <c r="M411" s="17"/>
      <c r="N411" s="17">
        <f>E411-G411</f>
        <v>7154.2000000000007</v>
      </c>
      <c r="O411" s="16" t="str">
        <f>B411</f>
        <v>Casey's General Stores</v>
      </c>
      <c r="P411" s="17">
        <f>E411*(1+RevGrowth)</f>
        <v>7860.6492000000007</v>
      </c>
      <c r="Q411" s="17">
        <f>N411-(AverageSalary*C411*HeadcountReduction)/1000000</f>
        <v>7030.1755000000003</v>
      </c>
      <c r="R411" s="17">
        <f t="shared" si="39"/>
        <v>830.47370000000046</v>
      </c>
      <c r="S411" s="37">
        <f>(P411-E411)/E411</f>
        <v>5.2000000000000046E-2</v>
      </c>
      <c r="T411" s="36">
        <f>(R411-G411)/G411</f>
        <v>1.6123740169864753</v>
      </c>
      <c r="U411" s="31">
        <f t="shared" si="36"/>
        <v>415</v>
      </c>
      <c r="V411" s="38">
        <f t="shared" si="37"/>
        <v>404</v>
      </c>
      <c r="W411" s="39"/>
      <c r="X411" s="39"/>
      <c r="Y411" s="39">
        <f t="shared" si="40"/>
        <v>408</v>
      </c>
      <c r="Z411" s="39">
        <f t="shared" si="41"/>
        <v>412</v>
      </c>
    </row>
    <row r="412" spans="1:26" x14ac:dyDescent="0.2">
      <c r="A412" s="9" t="s">
        <v>819</v>
      </c>
      <c r="B412" s="10" t="s">
        <v>820</v>
      </c>
      <c r="C412" s="11">
        <v>25500</v>
      </c>
      <c r="D412" s="12">
        <v>9</v>
      </c>
      <c r="E412" s="19">
        <v>7442</v>
      </c>
      <c r="F412" s="20">
        <v>0.11199999999999999</v>
      </c>
      <c r="G412" s="21">
        <v>586</v>
      </c>
      <c r="H412" s="22">
        <v>-0.45500000000000002</v>
      </c>
      <c r="I412" s="22"/>
      <c r="J412" s="17">
        <f>IF(ISNUMBER(E412/(1+F412)),E412/(1+F412),"")</f>
        <v>6692.446043165467</v>
      </c>
      <c r="K412" s="17">
        <f t="shared" si="38"/>
        <v>5617.2166853673016</v>
      </c>
      <c r="L412" s="18">
        <f>IF(ISNUMBER(G412/(1+H412)),G412/(1+H412),"")</f>
        <v>1075.2293577981652</v>
      </c>
      <c r="M412" s="17"/>
      <c r="N412" s="17">
        <f>E412-G412</f>
        <v>6856</v>
      </c>
      <c r="O412" s="16" t="str">
        <f>B412</f>
        <v>Keurig Dr Pepper</v>
      </c>
      <c r="P412" s="17">
        <f>E412*(1+RevGrowth)</f>
        <v>7828.9840000000004</v>
      </c>
      <c r="Q412" s="17">
        <f>N412-(AverageSalary*C412*HeadcountReduction)/1000000</f>
        <v>6741.25</v>
      </c>
      <c r="R412" s="17">
        <f t="shared" si="39"/>
        <v>1087.7340000000004</v>
      </c>
      <c r="S412" s="37">
        <f>(P412-E412)/E412</f>
        <v>5.2000000000000053E-2</v>
      </c>
      <c r="T412" s="36">
        <f>(R412-G412)/G412</f>
        <v>0.85620136518771395</v>
      </c>
      <c r="U412" s="31">
        <f t="shared" si="36"/>
        <v>410</v>
      </c>
      <c r="V412" s="38">
        <f t="shared" si="37"/>
        <v>215</v>
      </c>
      <c r="W412" s="39"/>
      <c r="X412" s="39"/>
      <c r="Y412" s="39">
        <f t="shared" si="40"/>
        <v>409</v>
      </c>
      <c r="Z412" s="39">
        <f t="shared" si="41"/>
        <v>359</v>
      </c>
    </row>
    <row r="413" spans="1:26" x14ac:dyDescent="0.2">
      <c r="A413" s="9" t="s">
        <v>821</v>
      </c>
      <c r="B413" s="10" t="s">
        <v>822</v>
      </c>
      <c r="C413" s="11">
        <v>5026</v>
      </c>
      <c r="D413" s="12">
        <v>9</v>
      </c>
      <c r="E413" s="19">
        <v>7440.1</v>
      </c>
      <c r="F413" s="20">
        <v>0.11599999999999999</v>
      </c>
      <c r="G413" s="21">
        <v>1236.4000000000001</v>
      </c>
      <c r="H413" s="22">
        <v>-2E-3</v>
      </c>
      <c r="I413" s="22"/>
      <c r="J413" s="17">
        <f>IF(ISNUMBER(E413/(1+F413)),E413/(1+F413),"")</f>
        <v>6666.7562724014333</v>
      </c>
      <c r="K413" s="17">
        <f t="shared" si="38"/>
        <v>5427.8785168904114</v>
      </c>
      <c r="L413" s="18">
        <f>IF(ISNUMBER(G413/(1+H413)),G413/(1+H413),"")</f>
        <v>1238.8777555110221</v>
      </c>
      <c r="M413" s="17"/>
      <c r="N413" s="17">
        <f>E413-G413</f>
        <v>6203.7000000000007</v>
      </c>
      <c r="O413" s="16" t="str">
        <f>B413</f>
        <v>American Tower</v>
      </c>
      <c r="P413" s="17">
        <f>E413*(1+RevGrowth)</f>
        <v>7826.985200000001</v>
      </c>
      <c r="Q413" s="17">
        <f>N413-(AverageSalary*C413*HeadcountReduction)/1000000</f>
        <v>6181.0830000000005</v>
      </c>
      <c r="R413" s="17">
        <f t="shared" si="39"/>
        <v>1645.9022000000004</v>
      </c>
      <c r="S413" s="37">
        <f>(P413-E413)/E413</f>
        <v>5.2000000000000081E-2</v>
      </c>
      <c r="T413" s="36">
        <f>(R413-G413)/G413</f>
        <v>0.33120527337431277</v>
      </c>
      <c r="U413" s="31">
        <f t="shared" si="36"/>
        <v>411</v>
      </c>
      <c r="V413" s="38">
        <f t="shared" si="37"/>
        <v>201</v>
      </c>
      <c r="W413" s="39"/>
      <c r="X413" s="39"/>
      <c r="Y413" s="39">
        <f t="shared" si="40"/>
        <v>410</v>
      </c>
      <c r="Z413" s="39">
        <f t="shared" si="41"/>
        <v>271</v>
      </c>
    </row>
    <row r="414" spans="1:26" x14ac:dyDescent="0.2">
      <c r="A414" s="9" t="s">
        <v>823</v>
      </c>
      <c r="B414" s="10" t="s">
        <v>824</v>
      </c>
      <c r="C414" s="11">
        <v>3420</v>
      </c>
      <c r="D414" s="12">
        <v>27</v>
      </c>
      <c r="E414" s="19">
        <v>7424</v>
      </c>
      <c r="F414" s="20">
        <v>0.156</v>
      </c>
      <c r="G414" s="21">
        <v>40</v>
      </c>
      <c r="H414" s="22">
        <v>-0.96899999999999997</v>
      </c>
      <c r="I414" s="22"/>
      <c r="J414" s="17">
        <f>IF(ISNUMBER(E414/(1+F414)),E414/(1+F414),"")</f>
        <v>6422.1453287197237</v>
      </c>
      <c r="K414" s="17">
        <f t="shared" si="38"/>
        <v>5131.8227480745636</v>
      </c>
      <c r="L414" s="18">
        <f>IF(ISNUMBER(G414/(1+H414)),G414/(1+H414),"")</f>
        <v>1290.3225806451601</v>
      </c>
      <c r="M414" s="17"/>
      <c r="N414" s="17">
        <f>E414-G414</f>
        <v>7384</v>
      </c>
      <c r="O414" s="16" t="str">
        <f>B414</f>
        <v>Apache</v>
      </c>
      <c r="P414" s="17">
        <f>E414*(1+RevGrowth)</f>
        <v>7810.0480000000007</v>
      </c>
      <c r="Q414" s="17">
        <f>N414-(AverageSalary*C414*HeadcountReduction)/1000000</f>
        <v>7368.61</v>
      </c>
      <c r="R414" s="17">
        <f t="shared" si="39"/>
        <v>441.43800000000101</v>
      </c>
      <c r="S414" s="37">
        <f>(P414-E414)/E414</f>
        <v>5.2000000000000095E-2</v>
      </c>
      <c r="T414" s="36">
        <f>(R414-G414)/G414</f>
        <v>10.035950000000025</v>
      </c>
      <c r="U414" s="31">
        <f t="shared" si="36"/>
        <v>429</v>
      </c>
      <c r="V414" s="38">
        <f t="shared" si="37"/>
        <v>190</v>
      </c>
      <c r="W414" s="39"/>
      <c r="X414" s="39"/>
      <c r="Y414" s="39">
        <f t="shared" si="40"/>
        <v>411</v>
      </c>
      <c r="Z414" s="39">
        <f t="shared" si="41"/>
        <v>467</v>
      </c>
    </row>
    <row r="415" spans="1:26" x14ac:dyDescent="0.2">
      <c r="A415" s="9" t="s">
        <v>825</v>
      </c>
      <c r="B415" s="10" t="s">
        <v>826</v>
      </c>
      <c r="C415" s="11">
        <v>24000</v>
      </c>
      <c r="D415" s="12">
        <v>-52</v>
      </c>
      <c r="E415" s="19">
        <v>7395.8</v>
      </c>
      <c r="F415" s="20">
        <v>-5.5999999999999994E-2</v>
      </c>
      <c r="G415" s="21">
        <v>570.29999999999995</v>
      </c>
      <c r="H415" s="22">
        <v>-0.29699999999999999</v>
      </c>
      <c r="I415" s="22"/>
      <c r="J415" s="17">
        <f>IF(ISNUMBER(E415/(1+F415)),E415/(1+F415),"")</f>
        <v>7834.5338983050851</v>
      </c>
      <c r="K415" s="17">
        <f t="shared" si="38"/>
        <v>7023.2963449622684</v>
      </c>
      <c r="L415" s="18">
        <f>IF(ISNUMBER(G415/(1+H415)),G415/(1+H415),"")</f>
        <v>811.23755334281634</v>
      </c>
      <c r="M415" s="17"/>
      <c r="N415" s="17">
        <f>E415-G415</f>
        <v>6825.5</v>
      </c>
      <c r="O415" s="16" t="str">
        <f>B415</f>
        <v>Dover</v>
      </c>
      <c r="P415" s="17">
        <f>E415*(1+RevGrowth)</f>
        <v>7780.3816000000006</v>
      </c>
      <c r="Q415" s="17">
        <f>N415-(AverageSalary*C415*HeadcountReduction)/1000000</f>
        <v>6717.5</v>
      </c>
      <c r="R415" s="17">
        <f t="shared" si="39"/>
        <v>1062.8816000000006</v>
      </c>
      <c r="S415" s="37">
        <f>(P415-E415)/E415</f>
        <v>5.200000000000006E-2</v>
      </c>
      <c r="T415" s="36">
        <f>(R415-G415)/G415</f>
        <v>0.86372365421707997</v>
      </c>
      <c r="U415" s="31">
        <f t="shared" si="36"/>
        <v>354</v>
      </c>
      <c r="V415" s="38">
        <f t="shared" si="37"/>
        <v>251</v>
      </c>
      <c r="W415" s="39"/>
      <c r="X415" s="39"/>
      <c r="Y415" s="39">
        <f t="shared" si="40"/>
        <v>412</v>
      </c>
      <c r="Z415" s="39">
        <f t="shared" si="41"/>
        <v>363</v>
      </c>
    </row>
    <row r="416" spans="1:26" x14ac:dyDescent="0.2">
      <c r="A416" s="9" t="s">
        <v>827</v>
      </c>
      <c r="B416" s="10" t="s">
        <v>828</v>
      </c>
      <c r="C416" s="11">
        <v>18180</v>
      </c>
      <c r="D416" s="12">
        <v>-1</v>
      </c>
      <c r="E416" s="19">
        <v>7393</v>
      </c>
      <c r="F416" s="20">
        <v>7.5999999999999998E-2</v>
      </c>
      <c r="G416" s="21">
        <v>1866</v>
      </c>
      <c r="H416" s="22">
        <v>0.44</v>
      </c>
      <c r="I416" s="22"/>
      <c r="J416" s="17">
        <f>IF(ISNUMBER(E416/(1+F416)),E416/(1+F416),"")</f>
        <v>6870.8178438661707</v>
      </c>
      <c r="K416" s="17">
        <f t="shared" si="38"/>
        <v>5574.9845105328368</v>
      </c>
      <c r="L416" s="18">
        <f>IF(ISNUMBER(G416/(1+H416)),G416/(1+H416),"")</f>
        <v>1295.8333333333335</v>
      </c>
      <c r="M416" s="17"/>
      <c r="N416" s="17">
        <f>E416-G416</f>
        <v>5527</v>
      </c>
      <c r="O416" s="16" t="str">
        <f>B416</f>
        <v>KeyCorp</v>
      </c>
      <c r="P416" s="17">
        <f>E416*(1+RevGrowth)</f>
        <v>7777.4360000000006</v>
      </c>
      <c r="Q416" s="17">
        <f>N416-(AverageSalary*C416*HeadcountReduction)/1000000</f>
        <v>5445.19</v>
      </c>
      <c r="R416" s="17">
        <f t="shared" si="39"/>
        <v>2332.246000000001</v>
      </c>
      <c r="S416" s="37">
        <f>(P416-E416)/E416</f>
        <v>5.2000000000000081E-2</v>
      </c>
      <c r="T416" s="36">
        <f>(R416-G416)/G416</f>
        <v>0.24986387995712808</v>
      </c>
      <c r="U416" s="31">
        <f t="shared" si="36"/>
        <v>403</v>
      </c>
      <c r="V416" s="38">
        <f t="shared" si="37"/>
        <v>189</v>
      </c>
      <c r="W416" s="39"/>
      <c r="X416" s="39"/>
      <c r="Y416" s="39">
        <f t="shared" si="40"/>
        <v>413</v>
      </c>
      <c r="Z416" s="39">
        <f t="shared" si="41"/>
        <v>206</v>
      </c>
    </row>
    <row r="417" spans="1:26" x14ac:dyDescent="0.2">
      <c r="A417" s="9" t="s">
        <v>829</v>
      </c>
      <c r="B417" s="10" t="s">
        <v>830</v>
      </c>
      <c r="C417" s="11">
        <v>7000</v>
      </c>
      <c r="D417" s="12">
        <v>-31</v>
      </c>
      <c r="E417" s="19">
        <v>7357.1</v>
      </c>
      <c r="F417" s="20">
        <v>-5.0000000000000001E-3</v>
      </c>
      <c r="G417" s="21">
        <v>1338.6</v>
      </c>
      <c r="H417" s="22">
        <v>1.26</v>
      </c>
      <c r="I417" s="22"/>
      <c r="J417" s="17">
        <f>IF(ISNUMBER(E417/(1+F417)),E417/(1+F417),"")</f>
        <v>7394.0703517587945</v>
      </c>
      <c r="K417" s="17">
        <f t="shared" si="38"/>
        <v>6801.7694668030417</v>
      </c>
      <c r="L417" s="18">
        <f>IF(ISNUMBER(G417/(1+H417)),G417/(1+H417),"")</f>
        <v>592.30088495575228</v>
      </c>
      <c r="M417" s="17"/>
      <c r="N417" s="17">
        <f>E417-G417</f>
        <v>6018.5</v>
      </c>
      <c r="O417" s="16" t="str">
        <f>B417</f>
        <v>J.M. Smucker</v>
      </c>
      <c r="P417" s="17">
        <f>E417*(1+RevGrowth)</f>
        <v>7739.6692000000003</v>
      </c>
      <c r="Q417" s="17">
        <f>N417-(AverageSalary*C417*HeadcountReduction)/1000000</f>
        <v>5987</v>
      </c>
      <c r="R417" s="17">
        <f t="shared" si="39"/>
        <v>1752.6692000000003</v>
      </c>
      <c r="S417" s="37">
        <f>(P417-E417)/E417</f>
        <v>5.1999999999999984E-2</v>
      </c>
      <c r="T417" s="36">
        <f>(R417-G417)/G417</f>
        <v>0.30933004631704797</v>
      </c>
      <c r="U417" s="31">
        <f t="shared" si="36"/>
        <v>377</v>
      </c>
      <c r="V417" s="38">
        <f t="shared" si="37"/>
        <v>286</v>
      </c>
      <c r="W417" s="39"/>
      <c r="X417" s="39"/>
      <c r="Y417" s="39">
        <f t="shared" si="40"/>
        <v>414</v>
      </c>
      <c r="Z417" s="39">
        <f t="shared" si="41"/>
        <v>257</v>
      </c>
    </row>
    <row r="418" spans="1:26" x14ac:dyDescent="0.2">
      <c r="A418" s="9" t="s">
        <v>831</v>
      </c>
      <c r="B418" s="10" t="s">
        <v>832</v>
      </c>
      <c r="C418" s="11">
        <v>18140</v>
      </c>
      <c r="D418" s="12">
        <v>20</v>
      </c>
      <c r="E418" s="19">
        <v>7354</v>
      </c>
      <c r="F418" s="20">
        <v>0.13900000000000001</v>
      </c>
      <c r="G418" s="21">
        <v>1721</v>
      </c>
      <c r="H418" s="22">
        <v>4.2000000000000003E-2</v>
      </c>
      <c r="I418" s="22"/>
      <c r="J418" s="17">
        <f>IF(ISNUMBER(E418/(1+F418)),E418/(1+F418),"")</f>
        <v>6456.5408252853376</v>
      </c>
      <c r="K418" s="17">
        <f t="shared" si="38"/>
        <v>4804.9093473582743</v>
      </c>
      <c r="L418" s="18">
        <f>IF(ISNUMBER(G418/(1+H418)),G418/(1+H418),"")</f>
        <v>1651.6314779270633</v>
      </c>
      <c r="M418" s="17"/>
      <c r="N418" s="17">
        <f>E418-G418</f>
        <v>5633</v>
      </c>
      <c r="O418" s="16" t="str">
        <f>B418</f>
        <v>Citizens Financial Group</v>
      </c>
      <c r="P418" s="17">
        <f>E418*(1+RevGrowth)</f>
        <v>7736.4080000000004</v>
      </c>
      <c r="Q418" s="17">
        <f>N418-(AverageSalary*C418*HeadcountReduction)/1000000</f>
        <v>5551.37</v>
      </c>
      <c r="R418" s="17">
        <f t="shared" si="39"/>
        <v>2185.0380000000005</v>
      </c>
      <c r="S418" s="37">
        <f>(P418-E418)/E418</f>
        <v>5.2000000000000046E-2</v>
      </c>
      <c r="T418" s="36">
        <f>(R418-G418)/G418</f>
        <v>0.26963277164439309</v>
      </c>
      <c r="U418" s="31">
        <f t="shared" si="36"/>
        <v>425</v>
      </c>
      <c r="V418" s="38">
        <f t="shared" si="37"/>
        <v>152</v>
      </c>
      <c r="W418" s="39"/>
      <c r="X418" s="39"/>
      <c r="Y418" s="39">
        <f t="shared" si="40"/>
        <v>415</v>
      </c>
      <c r="Z418" s="39">
        <f t="shared" si="41"/>
        <v>218</v>
      </c>
    </row>
    <row r="419" spans="1:26" x14ac:dyDescent="0.2">
      <c r="A419" s="9" t="s">
        <v>833</v>
      </c>
      <c r="B419" s="10" t="s">
        <v>834</v>
      </c>
      <c r="C419" s="11">
        <v>16000</v>
      </c>
      <c r="D419" s="12">
        <v>27</v>
      </c>
      <c r="E419" s="19">
        <v>7343</v>
      </c>
      <c r="F419" s="20">
        <v>0.151</v>
      </c>
      <c r="G419" s="21">
        <v>966</v>
      </c>
      <c r="H419" s="22" t="s">
        <v>5</v>
      </c>
      <c r="I419" s="22"/>
      <c r="J419" s="17">
        <f>IF(ISNUMBER(E419/(1+F419)),E419/(1+F419),"")</f>
        <v>6379.669852302346</v>
      </c>
      <c r="K419" s="17" t="str">
        <f t="shared" si="38"/>
        <v/>
      </c>
      <c r="L419" s="18" t="str">
        <f>IF(ISNUMBER(G419/(1+H419)),G419/(1+H419),"")</f>
        <v/>
      </c>
      <c r="M419" s="17"/>
      <c r="N419" s="17">
        <f>E419-G419</f>
        <v>6377</v>
      </c>
      <c r="O419" s="16" t="str">
        <f>B419</f>
        <v>Motorola Solutions</v>
      </c>
      <c r="P419" s="17">
        <f>E419*(1+RevGrowth)</f>
        <v>7724.8360000000002</v>
      </c>
      <c r="Q419" s="17">
        <f>N419-(AverageSalary*C419*HeadcountReduction)/1000000</f>
        <v>6305</v>
      </c>
      <c r="R419" s="17">
        <f t="shared" si="39"/>
        <v>1419.8360000000002</v>
      </c>
      <c r="S419" s="37">
        <f>(P419-E419)/E419</f>
        <v>5.2000000000000032E-2</v>
      </c>
      <c r="T419" s="36">
        <f>(R419-G419)/G419</f>
        <v>0.46980952380952407</v>
      </c>
      <c r="U419" s="31">
        <f t="shared" si="36"/>
        <v>434</v>
      </c>
      <c r="V419" s="38" t="e">
        <f t="shared" si="37"/>
        <v>#VALUE!</v>
      </c>
      <c r="W419" s="39"/>
      <c r="X419" s="39"/>
      <c r="Y419" s="39">
        <f t="shared" si="40"/>
        <v>416</v>
      </c>
      <c r="Z419" s="39">
        <f t="shared" si="41"/>
        <v>309</v>
      </c>
    </row>
    <row r="420" spans="1:26" x14ac:dyDescent="0.2">
      <c r="A420" s="9" t="s">
        <v>835</v>
      </c>
      <c r="B420" s="10" t="s">
        <v>836</v>
      </c>
      <c r="C420" s="11">
        <v>10500</v>
      </c>
      <c r="D420" s="12">
        <v>58</v>
      </c>
      <c r="E420" s="19">
        <v>7314.2</v>
      </c>
      <c r="F420" s="20">
        <v>0.253</v>
      </c>
      <c r="G420" s="21">
        <v>24.2</v>
      </c>
      <c r="H420" s="22">
        <v>-0.78100000000000003</v>
      </c>
      <c r="I420" s="22"/>
      <c r="J420" s="17">
        <f>IF(ISNUMBER(E420/(1+F420)),E420/(1+F420),"")</f>
        <v>5837.3503591380677</v>
      </c>
      <c r="K420" s="17">
        <f t="shared" si="38"/>
        <v>5726.8480760330449</v>
      </c>
      <c r="L420" s="18">
        <f>IF(ISNUMBER(G420/(1+H420)),G420/(1+H420),"")</f>
        <v>110.50228310502284</v>
      </c>
      <c r="M420" s="17"/>
      <c r="N420" s="17">
        <f>E420-G420</f>
        <v>7290</v>
      </c>
      <c r="O420" s="16" t="str">
        <f>B420</f>
        <v>Magellan Health</v>
      </c>
      <c r="P420" s="17">
        <f>E420*(1+RevGrowth)</f>
        <v>7694.5384000000004</v>
      </c>
      <c r="Q420" s="17">
        <f>N420-(AverageSalary*C420*HeadcountReduction)/1000000</f>
        <v>7242.75</v>
      </c>
      <c r="R420" s="17">
        <f t="shared" si="39"/>
        <v>451.78840000000037</v>
      </c>
      <c r="S420" s="37">
        <f>(P420-E420)/E420</f>
        <v>5.2000000000000074E-2</v>
      </c>
      <c r="T420" s="36">
        <f>(R420-G420)/G420</f>
        <v>17.668942148760348</v>
      </c>
      <c r="U420" s="31">
        <f t="shared" si="36"/>
        <v>461</v>
      </c>
      <c r="V420" s="38">
        <f t="shared" si="37"/>
        <v>418</v>
      </c>
      <c r="W420" s="39"/>
      <c r="X420" s="39"/>
      <c r="Y420" s="39">
        <f t="shared" si="40"/>
        <v>417</v>
      </c>
      <c r="Z420" s="39">
        <f t="shared" si="41"/>
        <v>465</v>
      </c>
    </row>
    <row r="421" spans="1:26" x14ac:dyDescent="0.2">
      <c r="A421" s="9" t="s">
        <v>837</v>
      </c>
      <c r="B421" s="10" t="s">
        <v>838</v>
      </c>
      <c r="C421" s="11">
        <v>25000</v>
      </c>
      <c r="D421" s="12">
        <v>31</v>
      </c>
      <c r="E421" s="19">
        <v>7270.4</v>
      </c>
      <c r="F421" s="20">
        <v>0.16</v>
      </c>
      <c r="G421" s="21">
        <v>-57.5</v>
      </c>
      <c r="H421" s="22">
        <v>-1.171</v>
      </c>
      <c r="I421" s="22"/>
      <c r="J421" s="17">
        <f>IF(ISNUMBER(E421/(1+F421)),E421/(1+F421),"")</f>
        <v>6267.5862068965516</v>
      </c>
      <c r="K421" s="17">
        <f t="shared" si="38"/>
        <v>5931.3288969550313</v>
      </c>
      <c r="L421" s="18">
        <f>IF(ISNUMBER(G421/(1+H421)),G421/(1+H421),"")</f>
        <v>336.25730994152036</v>
      </c>
      <c r="M421" s="17"/>
      <c r="N421" s="17">
        <f>E421-G421</f>
        <v>7327.9</v>
      </c>
      <c r="O421" s="16" t="str">
        <f>B421</f>
        <v>American Axle &amp; Manufacturing</v>
      </c>
      <c r="P421" s="17">
        <f>E421*(1+RevGrowth)</f>
        <v>7648.4607999999998</v>
      </c>
      <c r="Q421" s="17">
        <f>N421-(AverageSalary*C421*HeadcountReduction)/1000000</f>
        <v>7215.4</v>
      </c>
      <c r="R421" s="17">
        <f t="shared" si="39"/>
        <v>433.0608000000002</v>
      </c>
      <c r="S421" s="37">
        <f>(P421-E421)/E421</f>
        <v>5.2000000000000032E-2</v>
      </c>
      <c r="T421" s="36">
        <f>(R421-G421)/G421</f>
        <v>-8.5314921739130476</v>
      </c>
      <c r="U421" s="31">
        <f t="shared" si="36"/>
        <v>440</v>
      </c>
      <c r="V421" s="38">
        <f t="shared" si="37"/>
        <v>362</v>
      </c>
      <c r="W421" s="39"/>
      <c r="X421" s="39"/>
      <c r="Y421" s="39">
        <f t="shared" si="40"/>
        <v>418</v>
      </c>
      <c r="Z421" s="39">
        <f t="shared" si="41"/>
        <v>470</v>
      </c>
    </row>
    <row r="422" spans="1:26" x14ac:dyDescent="0.2">
      <c r="A422" s="9" t="s">
        <v>839</v>
      </c>
      <c r="B422" s="10" t="s">
        <v>840</v>
      </c>
      <c r="C422" s="11">
        <v>12442</v>
      </c>
      <c r="D422" s="12">
        <v>-34</v>
      </c>
      <c r="E422" s="19">
        <v>7253</v>
      </c>
      <c r="F422" s="20">
        <v>-1.3000000000000001E-2</v>
      </c>
      <c r="G422" s="21">
        <v>341</v>
      </c>
      <c r="H422" s="22" t="s">
        <v>5</v>
      </c>
      <c r="I422" s="22"/>
      <c r="J422" s="17">
        <f>IF(ISNUMBER(E422/(1+F422)),E422/(1+F422),"")</f>
        <v>7348.5309017223908</v>
      </c>
      <c r="K422" s="17" t="str">
        <f t="shared" si="38"/>
        <v/>
      </c>
      <c r="L422" s="18" t="str">
        <f>IF(ISNUMBER(G422/(1+H422)),G422/(1+H422),"")</f>
        <v/>
      </c>
      <c r="M422" s="17"/>
      <c r="N422" s="17">
        <f>E422-G422</f>
        <v>6912</v>
      </c>
      <c r="O422" s="16" t="str">
        <f>B422</f>
        <v>Newmont Goldcorp</v>
      </c>
      <c r="P422" s="17">
        <f>E422*(1+RevGrowth)</f>
        <v>7630.1559999999999</v>
      </c>
      <c r="Q422" s="17">
        <f>N422-(AverageSalary*C422*HeadcountReduction)/1000000</f>
        <v>6856.0110000000004</v>
      </c>
      <c r="R422" s="17">
        <f t="shared" si="39"/>
        <v>774.14499999999953</v>
      </c>
      <c r="S422" s="37">
        <f>(P422-E422)/E422</f>
        <v>5.1999999999999991E-2</v>
      </c>
      <c r="T422" s="36">
        <f>(R422-G422)/G422</f>
        <v>1.2702199413489723</v>
      </c>
      <c r="U422" s="31">
        <f t="shared" si="36"/>
        <v>378</v>
      </c>
      <c r="V422" s="38" t="e">
        <f t="shared" si="37"/>
        <v>#VALUE!</v>
      </c>
      <c r="W422" s="39"/>
      <c r="X422" s="39"/>
      <c r="Y422" s="39">
        <f t="shared" si="40"/>
        <v>419</v>
      </c>
      <c r="Z422" s="39">
        <f t="shared" si="41"/>
        <v>421</v>
      </c>
    </row>
    <row r="423" spans="1:26" x14ac:dyDescent="0.2">
      <c r="A423" s="9" t="s">
        <v>841</v>
      </c>
      <c r="B423" s="10" t="s">
        <v>842</v>
      </c>
      <c r="C423" s="11">
        <v>17000</v>
      </c>
      <c r="D423" s="12">
        <v>-15</v>
      </c>
      <c r="E423" s="19">
        <v>7222</v>
      </c>
      <c r="F423" s="20">
        <v>3.4000000000000002E-2</v>
      </c>
      <c r="G423" s="21">
        <v>617</v>
      </c>
      <c r="H423" s="22">
        <v>0.73899999999999999</v>
      </c>
      <c r="I423" s="22"/>
      <c r="J423" s="17">
        <f>IF(ISNUMBER(E423/(1+F423)),E423/(1+F423),"")</f>
        <v>6984.5261121856865</v>
      </c>
      <c r="K423" s="17">
        <f t="shared" si="38"/>
        <v>6629.724502064927</v>
      </c>
      <c r="L423" s="18">
        <f>IF(ISNUMBER(G423/(1+H423)),G423/(1+H423),"")</f>
        <v>354.80161012075911</v>
      </c>
      <c r="M423" s="17"/>
      <c r="N423" s="17">
        <f>E423-G423</f>
        <v>6605</v>
      </c>
      <c r="O423" s="16" t="str">
        <f>B423</f>
        <v>Spirit AeroSystems Holdings</v>
      </c>
      <c r="P423" s="17">
        <f>E423*(1+RevGrowth)</f>
        <v>7597.5440000000008</v>
      </c>
      <c r="Q423" s="17">
        <f>N423-(AverageSalary*C423*HeadcountReduction)/1000000</f>
        <v>6528.5</v>
      </c>
      <c r="R423" s="17">
        <f t="shared" si="39"/>
        <v>1069.0440000000008</v>
      </c>
      <c r="S423" s="37">
        <f>(P423-E423)/E423</f>
        <v>5.2000000000000109E-2</v>
      </c>
      <c r="T423" s="36">
        <f>(R423-G423)/G423</f>
        <v>0.73264829821718114</v>
      </c>
      <c r="U423" s="31">
        <f t="shared" si="36"/>
        <v>398</v>
      </c>
      <c r="V423" s="38">
        <f t="shared" si="37"/>
        <v>354</v>
      </c>
      <c r="W423" s="39"/>
      <c r="X423" s="39"/>
      <c r="Y423" s="39">
        <f t="shared" si="40"/>
        <v>420</v>
      </c>
      <c r="Z423" s="39">
        <f t="shared" si="41"/>
        <v>362</v>
      </c>
    </row>
    <row r="424" spans="1:26" x14ac:dyDescent="0.2">
      <c r="A424" s="9" t="s">
        <v>843</v>
      </c>
      <c r="B424" s="10" t="s">
        <v>844</v>
      </c>
      <c r="C424" s="11">
        <v>2769</v>
      </c>
      <c r="D424" s="12">
        <v>55</v>
      </c>
      <c r="E424" s="19">
        <v>7205</v>
      </c>
      <c r="F424" s="20">
        <v>0.23499999999999999</v>
      </c>
      <c r="G424" s="21">
        <v>495</v>
      </c>
      <c r="H424" s="22">
        <v>0.59399999999999997</v>
      </c>
      <c r="I424" s="22"/>
      <c r="J424" s="17">
        <f>IF(ISNUMBER(E424/(1+F424)),E424/(1+F424),"")</f>
        <v>5834.0080971659927</v>
      </c>
      <c r="K424" s="17">
        <f t="shared" si="38"/>
        <v>5523.4685739539473</v>
      </c>
      <c r="L424" s="18">
        <f>IF(ISNUMBER(G424/(1+H424)),G424/(1+H424),"")</f>
        <v>310.5395232120452</v>
      </c>
      <c r="M424" s="17"/>
      <c r="N424" s="17">
        <f>E424-G424</f>
        <v>6710</v>
      </c>
      <c r="O424" s="16" t="str">
        <f>B424</f>
        <v>Western &amp; Southern Financial Group</v>
      </c>
      <c r="P424" s="17">
        <f>E424*(1+RevGrowth)</f>
        <v>7579.6600000000008</v>
      </c>
      <c r="Q424" s="17">
        <f>N424-(AverageSalary*C424*HeadcountReduction)/1000000</f>
        <v>6697.5394999999999</v>
      </c>
      <c r="R424" s="17">
        <f t="shared" si="39"/>
        <v>882.1205000000009</v>
      </c>
      <c r="S424" s="37">
        <f>(P424-E424)/E424</f>
        <v>5.2000000000000109E-2</v>
      </c>
      <c r="T424" s="36">
        <f>(R424-G424)/G424</f>
        <v>0.78206161616161796</v>
      </c>
      <c r="U424" s="31">
        <f t="shared" si="36"/>
        <v>462</v>
      </c>
      <c r="V424" s="38">
        <f t="shared" si="37"/>
        <v>368</v>
      </c>
      <c r="W424" s="39"/>
      <c r="X424" s="39"/>
      <c r="Y424" s="39">
        <f t="shared" si="40"/>
        <v>421</v>
      </c>
      <c r="Z424" s="39">
        <f t="shared" si="41"/>
        <v>403</v>
      </c>
    </row>
    <row r="425" spans="1:26" x14ac:dyDescent="0.2">
      <c r="A425" s="9" t="s">
        <v>845</v>
      </c>
      <c r="B425" s="10" t="s">
        <v>846</v>
      </c>
      <c r="C425" s="11">
        <v>24000</v>
      </c>
      <c r="D425" s="12">
        <v>-2</v>
      </c>
      <c r="E425" s="19">
        <v>7203.2</v>
      </c>
      <c r="F425" s="20">
        <v>8.199999999999999E-2</v>
      </c>
      <c r="G425" s="21">
        <v>2913.8</v>
      </c>
      <c r="H425" s="22">
        <v>1.79</v>
      </c>
      <c r="I425" s="22"/>
      <c r="J425" s="17">
        <f>IF(ISNUMBER(E425/(1+F425)),E425/(1+F425),"")</f>
        <v>6657.3012939001846</v>
      </c>
      <c r="K425" s="17">
        <f t="shared" si="38"/>
        <v>5612.9285340435536</v>
      </c>
      <c r="L425" s="18">
        <f>IF(ISNUMBER(G425/(1+H425)),G425/(1+H425),"")</f>
        <v>1044.3727598566309</v>
      </c>
      <c r="M425" s="17"/>
      <c r="N425" s="17">
        <f>E425-G425</f>
        <v>4289.3999999999996</v>
      </c>
      <c r="O425" s="16" t="str">
        <f>B425</f>
        <v>Fortive</v>
      </c>
      <c r="P425" s="17">
        <f>E425*(1+RevGrowth)</f>
        <v>7577.7664000000004</v>
      </c>
      <c r="Q425" s="17">
        <f>N425-(AverageSalary*C425*HeadcountReduction)/1000000</f>
        <v>4181.3999999999996</v>
      </c>
      <c r="R425" s="17">
        <f t="shared" si="39"/>
        <v>3396.3664000000008</v>
      </c>
      <c r="S425" s="37">
        <f>(P425-E425)/E425</f>
        <v>5.2000000000000088E-2</v>
      </c>
      <c r="T425" s="36">
        <f>(R425-G425)/G425</f>
        <v>0.16561411215594776</v>
      </c>
      <c r="U425" s="31">
        <f t="shared" si="36"/>
        <v>412</v>
      </c>
      <c r="V425" s="38">
        <f t="shared" si="37"/>
        <v>217</v>
      </c>
      <c r="W425" s="39"/>
      <c r="X425" s="39"/>
      <c r="Y425" s="39">
        <f t="shared" si="40"/>
        <v>422</v>
      </c>
      <c r="Z425" s="39">
        <f t="shared" si="41"/>
        <v>150</v>
      </c>
    </row>
    <row r="426" spans="1:26" x14ac:dyDescent="0.2">
      <c r="A426" s="9" t="s">
        <v>847</v>
      </c>
      <c r="B426" s="10" t="s">
        <v>848</v>
      </c>
      <c r="C426" s="11">
        <v>8700</v>
      </c>
      <c r="D426" s="12">
        <v>3</v>
      </c>
      <c r="E426" s="19">
        <v>7202.5</v>
      </c>
      <c r="F426" s="20">
        <v>8.5999999999999993E-2</v>
      </c>
      <c r="G426" s="21">
        <v>143.30000000000001</v>
      </c>
      <c r="H426" s="22">
        <v>1.0009999999999999</v>
      </c>
      <c r="I426" s="22"/>
      <c r="J426" s="17">
        <f>IF(ISNUMBER(E426/(1+F426)),E426/(1+F426),"")</f>
        <v>6632.1362799263343</v>
      </c>
      <c r="K426" s="17">
        <f t="shared" si="38"/>
        <v>6560.5220870227859</v>
      </c>
      <c r="L426" s="18">
        <f>IF(ISNUMBER(G426/(1+H426)),G426/(1+H426),"")</f>
        <v>71.614192903548229</v>
      </c>
      <c r="M426" s="17"/>
      <c r="N426" s="17">
        <f>E426-G426</f>
        <v>7059.2</v>
      </c>
      <c r="O426" s="16" t="str">
        <f>B426</f>
        <v>Graybar Electric</v>
      </c>
      <c r="P426" s="17">
        <f>E426*(1+RevGrowth)</f>
        <v>7577.0300000000007</v>
      </c>
      <c r="Q426" s="17">
        <f>N426-(AverageSalary*C426*HeadcountReduction)/1000000</f>
        <v>7020.05</v>
      </c>
      <c r="R426" s="17">
        <f t="shared" si="39"/>
        <v>556.98000000000047</v>
      </c>
      <c r="S426" s="37">
        <f>(P426-E426)/E426</f>
        <v>5.2000000000000088E-2</v>
      </c>
      <c r="T426" s="36">
        <f>(R426-G426)/G426</f>
        <v>2.8868108862526198</v>
      </c>
      <c r="U426" s="31">
        <f t="shared" si="36"/>
        <v>417</v>
      </c>
      <c r="V426" s="38">
        <f t="shared" si="37"/>
        <v>427</v>
      </c>
      <c r="W426" s="39"/>
      <c r="X426" s="39"/>
      <c r="Y426" s="39">
        <f t="shared" si="40"/>
        <v>423</v>
      </c>
      <c r="Z426" s="39">
        <f t="shared" si="41"/>
        <v>456</v>
      </c>
    </row>
    <row r="427" spans="1:26" x14ac:dyDescent="0.2">
      <c r="A427" s="9" t="s">
        <v>849</v>
      </c>
      <c r="B427" s="10" t="s">
        <v>850</v>
      </c>
      <c r="C427" s="11">
        <v>5600</v>
      </c>
      <c r="D427" s="12">
        <v>20</v>
      </c>
      <c r="E427" s="19">
        <v>7189.7</v>
      </c>
      <c r="F427" s="20">
        <v>0.13699999999999998</v>
      </c>
      <c r="G427" s="21">
        <v>797.2</v>
      </c>
      <c r="H427" s="22">
        <v>0.48299999999999998</v>
      </c>
      <c r="I427" s="22"/>
      <c r="J427" s="17">
        <f>IF(ISNUMBER(E427/(1+F427)),E427/(1+F427),"")</f>
        <v>6323.3948988566399</v>
      </c>
      <c r="K427" s="17">
        <f t="shared" si="38"/>
        <v>5785.8358968337134</v>
      </c>
      <c r="L427" s="18">
        <f>IF(ISNUMBER(G427/(1+H427)),G427/(1+H427),"")</f>
        <v>537.55900202292651</v>
      </c>
      <c r="M427" s="17"/>
      <c r="N427" s="17">
        <f>E427-G427</f>
        <v>6392.5</v>
      </c>
      <c r="O427" s="16" t="str">
        <f>B427</f>
        <v>NVR</v>
      </c>
      <c r="P427" s="17">
        <f>E427*(1+RevGrowth)</f>
        <v>7563.5644000000002</v>
      </c>
      <c r="Q427" s="17">
        <f>N427-(AverageSalary*C427*HeadcountReduction)/1000000</f>
        <v>6367.3</v>
      </c>
      <c r="R427" s="17">
        <f t="shared" si="39"/>
        <v>1196.2644</v>
      </c>
      <c r="S427" s="37">
        <f>(P427-E427)/E427</f>
        <v>5.2000000000000053E-2</v>
      </c>
      <c r="T427" s="36">
        <f>(R427-G427)/G427</f>
        <v>0.50058253888610127</v>
      </c>
      <c r="U427" s="31">
        <f t="shared" si="36"/>
        <v>435</v>
      </c>
      <c r="V427" s="38">
        <f t="shared" si="37"/>
        <v>301</v>
      </c>
      <c r="W427" s="39"/>
      <c r="X427" s="39"/>
      <c r="Y427" s="39">
        <f t="shared" si="40"/>
        <v>424</v>
      </c>
      <c r="Z427" s="39">
        <f t="shared" si="41"/>
        <v>334</v>
      </c>
    </row>
    <row r="428" spans="1:26" x14ac:dyDescent="0.2">
      <c r="A428" s="9" t="s">
        <v>851</v>
      </c>
      <c r="B428" s="10" t="s">
        <v>852</v>
      </c>
      <c r="C428" s="11">
        <v>30000</v>
      </c>
      <c r="D428" s="12">
        <v>2</v>
      </c>
      <c r="E428" s="19">
        <v>7159</v>
      </c>
      <c r="F428" s="20">
        <v>8.199999999999999E-2</v>
      </c>
      <c r="G428" s="21">
        <v>467.4</v>
      </c>
      <c r="H428" s="22">
        <v>0.65900000000000003</v>
      </c>
      <c r="I428" s="22"/>
      <c r="J428" s="17">
        <f>IF(ISNUMBER(E428/(1+F428)),E428/(1+F428),"")</f>
        <v>6616.4510166358587</v>
      </c>
      <c r="K428" s="17">
        <f t="shared" si="38"/>
        <v>6334.7150311024052</v>
      </c>
      <c r="L428" s="18">
        <f>IF(ISNUMBER(G428/(1+H428)),G428/(1+H428),"")</f>
        <v>281.73598553345386</v>
      </c>
      <c r="M428" s="17"/>
      <c r="N428" s="17">
        <f>E428-G428</f>
        <v>6691.6</v>
      </c>
      <c r="O428" s="16" t="str">
        <f>B428</f>
        <v>Avery Dennison</v>
      </c>
      <c r="P428" s="17">
        <f>E428*(1+RevGrowth)</f>
        <v>7531.268</v>
      </c>
      <c r="Q428" s="17">
        <f>N428-(AverageSalary*C428*HeadcountReduction)/1000000</f>
        <v>6556.6</v>
      </c>
      <c r="R428" s="17">
        <f t="shared" si="39"/>
        <v>974.66799999999967</v>
      </c>
      <c r="S428" s="37">
        <f>(P428-E428)/E428</f>
        <v>5.2000000000000005E-2</v>
      </c>
      <c r="T428" s="36">
        <f>(R428-G428)/G428</f>
        <v>1.0852973898160028</v>
      </c>
      <c r="U428" s="31">
        <f t="shared" si="36"/>
        <v>418</v>
      </c>
      <c r="V428" s="38">
        <f t="shared" si="37"/>
        <v>379</v>
      </c>
      <c r="W428" s="39"/>
      <c r="X428" s="39"/>
      <c r="Y428" s="39">
        <f t="shared" si="40"/>
        <v>425</v>
      </c>
      <c r="Z428" s="39">
        <f t="shared" si="41"/>
        <v>383</v>
      </c>
    </row>
    <row r="429" spans="1:26" x14ac:dyDescent="0.2">
      <c r="A429" s="9" t="s">
        <v>853</v>
      </c>
      <c r="B429" s="10" t="s">
        <v>854</v>
      </c>
      <c r="C429" s="11">
        <v>7684</v>
      </c>
      <c r="D429" s="12">
        <v>29</v>
      </c>
      <c r="E429" s="19">
        <v>7155</v>
      </c>
      <c r="F429" s="20">
        <v>0.16500000000000001</v>
      </c>
      <c r="G429" s="21">
        <v>1207</v>
      </c>
      <c r="H429" s="22">
        <v>0.432</v>
      </c>
      <c r="I429" s="22"/>
      <c r="J429" s="17">
        <f>IF(ISNUMBER(E429/(1+F429)),E429/(1+F429),"")</f>
        <v>6141.6309012875536</v>
      </c>
      <c r="K429" s="17">
        <f t="shared" si="38"/>
        <v>5298.7538063154861</v>
      </c>
      <c r="L429" s="18">
        <f>IF(ISNUMBER(G429/(1+H429)),G429/(1+H429),"")</f>
        <v>842.87709497206708</v>
      </c>
      <c r="M429" s="17"/>
      <c r="N429" s="17">
        <f>E429-G429</f>
        <v>5948</v>
      </c>
      <c r="O429" s="16" t="str">
        <f>B429</f>
        <v>Celanese</v>
      </c>
      <c r="P429" s="17">
        <f>E429*(1+RevGrowth)</f>
        <v>7527.06</v>
      </c>
      <c r="Q429" s="17">
        <f>N429-(AverageSalary*C429*HeadcountReduction)/1000000</f>
        <v>5913.4219999999996</v>
      </c>
      <c r="R429" s="17">
        <f t="shared" si="39"/>
        <v>1613.6380000000008</v>
      </c>
      <c r="S429" s="37">
        <f>(P429-E429)/E429</f>
        <v>5.2000000000000053E-2</v>
      </c>
      <c r="T429" s="36">
        <f>(R429-G429)/G429</f>
        <v>0.33689975144987644</v>
      </c>
      <c r="U429" s="31">
        <f t="shared" si="36"/>
        <v>446</v>
      </c>
      <c r="V429" s="38">
        <f t="shared" si="37"/>
        <v>244</v>
      </c>
      <c r="W429" s="39"/>
      <c r="X429" s="39"/>
      <c r="Y429" s="39">
        <f t="shared" si="40"/>
        <v>426</v>
      </c>
      <c r="Z429" s="39">
        <f t="shared" si="41"/>
        <v>275</v>
      </c>
    </row>
    <row r="430" spans="1:26" x14ac:dyDescent="0.2">
      <c r="A430" s="9" t="s">
        <v>855</v>
      </c>
      <c r="B430" s="10" t="s">
        <v>856</v>
      </c>
      <c r="C430" s="11">
        <v>7600</v>
      </c>
      <c r="D430" s="12">
        <v>-14</v>
      </c>
      <c r="E430" s="19">
        <v>7150</v>
      </c>
      <c r="F430" s="20">
        <v>4.2000000000000003E-2</v>
      </c>
      <c r="G430" s="21">
        <v>530</v>
      </c>
      <c r="H430" s="22">
        <v>0.11600000000000001</v>
      </c>
      <c r="I430" s="22"/>
      <c r="J430" s="17">
        <f>IF(ISNUMBER(E430/(1+F430)),E430/(1+F430),"")</f>
        <v>6861.8042226487523</v>
      </c>
      <c r="K430" s="17">
        <f t="shared" si="38"/>
        <v>6386.8938283835196</v>
      </c>
      <c r="L430" s="18">
        <f>IF(ISNUMBER(G430/(1+H430)),G430/(1+H430),"")</f>
        <v>474.91039426523292</v>
      </c>
      <c r="M430" s="17"/>
      <c r="N430" s="17">
        <f>E430-G430</f>
        <v>6620</v>
      </c>
      <c r="O430" s="16" t="str">
        <f>B430</f>
        <v>American Financial Group</v>
      </c>
      <c r="P430" s="17">
        <f>E430*(1+RevGrowth)</f>
        <v>7521.8</v>
      </c>
      <c r="Q430" s="17">
        <f>N430-(AverageSalary*C430*HeadcountReduction)/1000000</f>
        <v>6585.8</v>
      </c>
      <c r="R430" s="17">
        <f t="shared" si="39"/>
        <v>936</v>
      </c>
      <c r="S430" s="37">
        <f>(P430-E430)/E430</f>
        <v>5.2000000000000025E-2</v>
      </c>
      <c r="T430" s="36">
        <f>(R430-G430)/G430</f>
        <v>0.76603773584905666</v>
      </c>
      <c r="U430" s="31">
        <f t="shared" si="36"/>
        <v>406</v>
      </c>
      <c r="V430" s="38">
        <f t="shared" si="37"/>
        <v>320</v>
      </c>
      <c r="W430" s="39"/>
      <c r="X430" s="39"/>
      <c r="Y430" s="39">
        <f t="shared" si="40"/>
        <v>427</v>
      </c>
      <c r="Z430" s="39">
        <f t="shared" si="41"/>
        <v>393</v>
      </c>
    </row>
    <row r="431" spans="1:26" x14ac:dyDescent="0.2">
      <c r="A431" s="9" t="s">
        <v>857</v>
      </c>
      <c r="B431" s="10" t="s">
        <v>858</v>
      </c>
      <c r="C431" s="11">
        <v>4900</v>
      </c>
      <c r="D431" s="12">
        <v>52</v>
      </c>
      <c r="E431" s="19">
        <v>7143.3</v>
      </c>
      <c r="F431" s="20">
        <v>0.22800000000000001</v>
      </c>
      <c r="G431" s="21">
        <v>748.2</v>
      </c>
      <c r="H431" s="22">
        <v>0.39700000000000002</v>
      </c>
      <c r="I431" s="22"/>
      <c r="J431" s="17">
        <f>IF(ISNUMBER(E431/(1+F431)),E431/(1+F431),"")</f>
        <v>5817.0195439739418</v>
      </c>
      <c r="K431" s="17">
        <f t="shared" si="38"/>
        <v>5281.4433091851088</v>
      </c>
      <c r="L431" s="18">
        <f>IF(ISNUMBER(G431/(1+H431)),G431/(1+H431),"")</f>
        <v>535.57623478883329</v>
      </c>
      <c r="M431" s="17"/>
      <c r="N431" s="17">
        <f>E431-G431</f>
        <v>6395.1</v>
      </c>
      <c r="O431" s="16" t="str">
        <f>B431</f>
        <v>Toll Brothers</v>
      </c>
      <c r="P431" s="17">
        <f>E431*(1+RevGrowth)</f>
        <v>7514.7516000000005</v>
      </c>
      <c r="Q431" s="17">
        <f>N431-(AverageSalary*C431*HeadcountReduction)/1000000</f>
        <v>6373.05</v>
      </c>
      <c r="R431" s="17">
        <f t="shared" si="39"/>
        <v>1141.7016000000003</v>
      </c>
      <c r="S431" s="37">
        <f>(P431-E431)/E431</f>
        <v>5.2000000000000046E-2</v>
      </c>
      <c r="T431" s="36">
        <f>(R431-G431)/G431</f>
        <v>0.52593103448275902</v>
      </c>
      <c r="U431" s="31">
        <f t="shared" si="36"/>
        <v>465</v>
      </c>
      <c r="V431" s="38">
        <f t="shared" si="37"/>
        <v>302</v>
      </c>
      <c r="W431" s="39"/>
      <c r="X431" s="39"/>
      <c r="Y431" s="39">
        <f t="shared" si="40"/>
        <v>428</v>
      </c>
      <c r="Z431" s="39">
        <f t="shared" si="41"/>
        <v>348</v>
      </c>
    </row>
    <row r="432" spans="1:26" x14ac:dyDescent="0.2">
      <c r="A432" s="9" t="s">
        <v>859</v>
      </c>
      <c r="B432" s="10" t="s">
        <v>860</v>
      </c>
      <c r="C432" s="11">
        <v>41200</v>
      </c>
      <c r="D432" s="12">
        <v>-18</v>
      </c>
      <c r="E432" s="19">
        <v>7110.1</v>
      </c>
      <c r="F432" s="20">
        <v>3.5000000000000003E-2</v>
      </c>
      <c r="G432" s="21">
        <v>-95.5</v>
      </c>
      <c r="H432" s="22">
        <v>-1.6879999999999999</v>
      </c>
      <c r="I432" s="22"/>
      <c r="J432" s="17">
        <f>IF(ISNUMBER(E432/(1+F432)),E432/(1+F432),"")</f>
        <v>6869.6618357487932</v>
      </c>
      <c r="K432" s="17">
        <f t="shared" si="38"/>
        <v>6730.8536962139096</v>
      </c>
      <c r="L432" s="18">
        <f>IF(ISNUMBER(G432/(1+H432)),G432/(1+H432),"")</f>
        <v>138.80813953488374</v>
      </c>
      <c r="M432" s="17"/>
      <c r="N432" s="17">
        <f>E432-G432</f>
        <v>7205.6</v>
      </c>
      <c r="O432" s="16" t="str">
        <f>B432</f>
        <v>Sanmina</v>
      </c>
      <c r="P432" s="17">
        <f>E432*(1+RevGrowth)</f>
        <v>7479.8252000000011</v>
      </c>
      <c r="Q432" s="17">
        <f>N432-(AverageSalary*C432*HeadcountReduction)/1000000</f>
        <v>7020.2000000000007</v>
      </c>
      <c r="R432" s="17">
        <f t="shared" si="39"/>
        <v>459.6252000000004</v>
      </c>
      <c r="S432" s="37">
        <f>(P432-E432)/E432</f>
        <v>5.2000000000000109E-2</v>
      </c>
      <c r="T432" s="36">
        <f>(R432-G432)/G432</f>
        <v>-5.8128293193717324</v>
      </c>
      <c r="U432" s="31">
        <f t="shared" si="36"/>
        <v>405</v>
      </c>
      <c r="V432" s="38">
        <f t="shared" si="37"/>
        <v>410</v>
      </c>
      <c r="W432" s="39"/>
      <c r="X432" s="39"/>
      <c r="Y432" s="39">
        <f t="shared" si="40"/>
        <v>429</v>
      </c>
      <c r="Z432" s="39">
        <f t="shared" si="41"/>
        <v>464</v>
      </c>
    </row>
    <row r="433" spans="1:26" x14ac:dyDescent="0.2">
      <c r="A433" s="9" t="s">
        <v>861</v>
      </c>
      <c r="B433" s="10" t="s">
        <v>862</v>
      </c>
      <c r="C433" s="11">
        <v>7420</v>
      </c>
      <c r="D433" s="12">
        <v>-13</v>
      </c>
      <c r="E433" s="19">
        <v>7080.1</v>
      </c>
      <c r="F433" s="20">
        <v>5.5999999999999994E-2</v>
      </c>
      <c r="G433" s="21">
        <v>163.69999999999999</v>
      </c>
      <c r="H433" s="22">
        <v>0.80500000000000005</v>
      </c>
      <c r="I433" s="22"/>
      <c r="J433" s="17">
        <f>IF(ISNUMBER(E433/(1+F433)),E433/(1+F433),"")</f>
        <v>6704.640151515152</v>
      </c>
      <c r="K433" s="17">
        <f t="shared" si="38"/>
        <v>6613.9476307395289</v>
      </c>
      <c r="L433" s="18">
        <f>IF(ISNUMBER(G433/(1+H433)),G433/(1+H433),"")</f>
        <v>90.692520775623251</v>
      </c>
      <c r="M433" s="17"/>
      <c r="N433" s="17">
        <f>E433-G433</f>
        <v>6916.4000000000005</v>
      </c>
      <c r="O433" s="16" t="str">
        <f>B433</f>
        <v>Insight Enterprises</v>
      </c>
      <c r="P433" s="17">
        <f>E433*(1+RevGrowth)</f>
        <v>7448.2652000000007</v>
      </c>
      <c r="Q433" s="17">
        <f>N433-(AverageSalary*C433*HeadcountReduction)/1000000</f>
        <v>6883.01</v>
      </c>
      <c r="R433" s="17">
        <f t="shared" si="39"/>
        <v>565.25520000000051</v>
      </c>
      <c r="S433" s="37">
        <f>(P433-E433)/E433</f>
        <v>5.2000000000000046E-2</v>
      </c>
      <c r="T433" s="36">
        <f>(R433-G433)/G433</f>
        <v>2.4529945021380608</v>
      </c>
      <c r="U433" s="31">
        <f t="shared" si="36"/>
        <v>409</v>
      </c>
      <c r="V433" s="38">
        <f t="shared" si="37"/>
        <v>424</v>
      </c>
      <c r="W433" s="39"/>
      <c r="X433" s="39"/>
      <c r="Y433" s="39">
        <f t="shared" si="40"/>
        <v>430</v>
      </c>
      <c r="Z433" s="39">
        <f t="shared" si="41"/>
        <v>452</v>
      </c>
    </row>
    <row r="434" spans="1:26" x14ac:dyDescent="0.2">
      <c r="A434" s="9" t="s">
        <v>863</v>
      </c>
      <c r="B434" s="10" t="s">
        <v>864</v>
      </c>
      <c r="C434" s="11">
        <v>20000</v>
      </c>
      <c r="D434" s="12">
        <v>11</v>
      </c>
      <c r="E434" s="19">
        <v>7057</v>
      </c>
      <c r="F434" s="20">
        <v>0.105</v>
      </c>
      <c r="G434" s="21">
        <v>545</v>
      </c>
      <c r="H434" s="22">
        <v>0.88600000000000001</v>
      </c>
      <c r="I434" s="22"/>
      <c r="J434" s="17">
        <f>IF(ISNUMBER(E434/(1+F434)),E434/(1+F434),"")</f>
        <v>6386.4253393665158</v>
      </c>
      <c r="K434" s="17">
        <f t="shared" si="38"/>
        <v>6097.4539713919667</v>
      </c>
      <c r="L434" s="18">
        <f>IF(ISNUMBER(G434/(1+H434)),G434/(1+H434),"")</f>
        <v>288.97136797454931</v>
      </c>
      <c r="M434" s="17"/>
      <c r="N434" s="17">
        <f>E434-G434</f>
        <v>6512</v>
      </c>
      <c r="O434" s="16" t="str">
        <f>B434</f>
        <v>Owens Corning</v>
      </c>
      <c r="P434" s="17">
        <f>E434*(1+RevGrowth)</f>
        <v>7423.9639999999999</v>
      </c>
      <c r="Q434" s="17">
        <f>N434-(AverageSalary*C434*HeadcountReduction)/1000000</f>
        <v>6422</v>
      </c>
      <c r="R434" s="17">
        <f t="shared" si="39"/>
        <v>1001.9639999999999</v>
      </c>
      <c r="S434" s="37">
        <f>(P434-E434)/E434</f>
        <v>5.1999999999999991E-2</v>
      </c>
      <c r="T434" s="36">
        <f>(R434-G434)/G434</f>
        <v>0.83846605504587146</v>
      </c>
      <c r="U434" s="31">
        <f t="shared" si="36"/>
        <v>433</v>
      </c>
      <c r="V434" s="38">
        <f t="shared" si="37"/>
        <v>375</v>
      </c>
      <c r="W434" s="39"/>
      <c r="X434" s="39"/>
      <c r="Y434" s="39">
        <f t="shared" si="40"/>
        <v>431</v>
      </c>
      <c r="Z434" s="39">
        <f t="shared" si="41"/>
        <v>377</v>
      </c>
    </row>
    <row r="435" spans="1:26" x14ac:dyDescent="0.2">
      <c r="A435" s="9" t="s">
        <v>865</v>
      </c>
      <c r="B435" s="10" t="s">
        <v>866</v>
      </c>
      <c r="C435" s="11">
        <v>15000</v>
      </c>
      <c r="D435" s="12">
        <v>4</v>
      </c>
      <c r="E435" s="19">
        <v>7014.6</v>
      </c>
      <c r="F435" s="20">
        <v>8.8000000000000009E-2</v>
      </c>
      <c r="G435" s="21">
        <v>738</v>
      </c>
      <c r="H435" s="22">
        <v>0.104</v>
      </c>
      <c r="I435" s="22"/>
      <c r="J435" s="17">
        <f>IF(ISNUMBER(E435/(1+F435)),E435/(1+F435),"")</f>
        <v>6447.2426470588234</v>
      </c>
      <c r="K435" s="17">
        <f t="shared" si="38"/>
        <v>5778.7643861892584</v>
      </c>
      <c r="L435" s="18">
        <f>IF(ISNUMBER(G435/(1+H435)),G435/(1+H435),"")</f>
        <v>668.47826086956513</v>
      </c>
      <c r="M435" s="17"/>
      <c r="N435" s="17">
        <f>E435-G435</f>
        <v>6276.6</v>
      </c>
      <c r="O435" s="16" t="str">
        <f>B435</f>
        <v>Packaging Corp. of America</v>
      </c>
      <c r="P435" s="17">
        <f>E435*(1+RevGrowth)</f>
        <v>7379.3592000000008</v>
      </c>
      <c r="Q435" s="17">
        <f>N435-(AverageSalary*C435*HeadcountReduction)/1000000</f>
        <v>6209.1</v>
      </c>
      <c r="R435" s="17">
        <f t="shared" si="39"/>
        <v>1170.2592000000004</v>
      </c>
      <c r="S435" s="37">
        <f>(P435-E435)/E435</f>
        <v>5.200000000000006E-2</v>
      </c>
      <c r="T435" s="36">
        <f>(R435-G435)/G435</f>
        <v>0.58571707317073229</v>
      </c>
      <c r="U435" s="31">
        <f t="shared" si="36"/>
        <v>427</v>
      </c>
      <c r="V435" s="38">
        <f t="shared" si="37"/>
        <v>273</v>
      </c>
      <c r="W435" s="39"/>
      <c r="X435" s="39"/>
      <c r="Y435" s="39">
        <f t="shared" si="40"/>
        <v>432</v>
      </c>
      <c r="Z435" s="39">
        <f t="shared" si="41"/>
        <v>344</v>
      </c>
    </row>
    <row r="436" spans="1:26" x14ac:dyDescent="0.2">
      <c r="A436" s="9" t="s">
        <v>867</v>
      </c>
      <c r="B436" s="10" t="s">
        <v>868</v>
      </c>
      <c r="C436" s="11">
        <v>18277</v>
      </c>
      <c r="D436" s="12">
        <v>32</v>
      </c>
      <c r="E436" s="19">
        <v>6973.6</v>
      </c>
      <c r="F436" s="20">
        <v>0.152</v>
      </c>
      <c r="G436" s="21">
        <v>-120.6</v>
      </c>
      <c r="H436" s="22">
        <v>-14.016</v>
      </c>
      <c r="I436" s="22"/>
      <c r="J436" s="17">
        <f>IF(ISNUMBER(E436/(1+F436)),E436/(1+F436),"")</f>
        <v>6053.4722222222226</v>
      </c>
      <c r="K436" s="17">
        <f t="shared" si="38"/>
        <v>6044.2067028614356</v>
      </c>
      <c r="L436" s="18">
        <f>IF(ISNUMBER(G436/(1+H436)),G436/(1+H436),"")</f>
        <v>9.2655193607867243</v>
      </c>
      <c r="M436" s="17"/>
      <c r="N436" s="17">
        <f>E436-G436</f>
        <v>7094.2000000000007</v>
      </c>
      <c r="O436" s="16" t="str">
        <f>B436</f>
        <v>TravelCenters of America</v>
      </c>
      <c r="P436" s="17">
        <f>E436*(1+RevGrowth)</f>
        <v>7336.2272000000003</v>
      </c>
      <c r="Q436" s="17">
        <f>N436-(AverageSalary*C436*HeadcountReduction)/1000000</f>
        <v>7011.9535000000005</v>
      </c>
      <c r="R436" s="17">
        <f t="shared" si="39"/>
        <v>324.27369999999974</v>
      </c>
      <c r="S436" s="37">
        <f>(P436-E436)/E436</f>
        <v>5.1999999999999984E-2</v>
      </c>
      <c r="T436" s="36">
        <f>(R436-G436)/G436</f>
        <v>-3.6888366500829171</v>
      </c>
      <c r="U436" s="31">
        <f t="shared" si="36"/>
        <v>454</v>
      </c>
      <c r="V436" s="38">
        <f t="shared" si="37"/>
        <v>441</v>
      </c>
      <c r="W436" s="39"/>
      <c r="X436" s="39"/>
      <c r="Y436" s="39">
        <f t="shared" si="40"/>
        <v>433</v>
      </c>
      <c r="Z436" s="39">
        <f t="shared" si="41"/>
        <v>478</v>
      </c>
    </row>
    <row r="437" spans="1:26" x14ac:dyDescent="0.2">
      <c r="A437" s="9" t="s">
        <v>869</v>
      </c>
      <c r="B437" s="10" t="s">
        <v>870</v>
      </c>
      <c r="C437" s="11">
        <v>6500</v>
      </c>
      <c r="D437" s="12">
        <v>14</v>
      </c>
      <c r="E437" s="19">
        <v>6946.1</v>
      </c>
      <c r="F437" s="20">
        <v>0.10800000000000001</v>
      </c>
      <c r="G437" s="21">
        <v>327.9</v>
      </c>
      <c r="H437" s="22">
        <v>-0.40300000000000002</v>
      </c>
      <c r="I437" s="22"/>
      <c r="J437" s="17">
        <f>IF(ISNUMBER(E437/(1+F437)),E437/(1+F437),"")</f>
        <v>6269.0433212996386</v>
      </c>
      <c r="K437" s="17">
        <f t="shared" si="38"/>
        <v>5719.7970901438594</v>
      </c>
      <c r="L437" s="18">
        <f>IF(ISNUMBER(G437/(1+H437)),G437/(1+H437),"")</f>
        <v>549.2462311557789</v>
      </c>
      <c r="M437" s="17"/>
      <c r="N437" s="17">
        <f>E437-G437</f>
        <v>6618.2000000000007</v>
      </c>
      <c r="O437" s="16" t="str">
        <f>B437</f>
        <v>Olin</v>
      </c>
      <c r="P437" s="17">
        <f>E437*(1+RevGrowth)</f>
        <v>7307.2972000000009</v>
      </c>
      <c r="Q437" s="17">
        <f>N437-(AverageSalary*C437*HeadcountReduction)/1000000</f>
        <v>6588.9500000000007</v>
      </c>
      <c r="R437" s="17">
        <f t="shared" si="39"/>
        <v>718.34720000000016</v>
      </c>
      <c r="S437" s="37">
        <f>(P437-E437)/E437</f>
        <v>5.2000000000000074E-2</v>
      </c>
      <c r="T437" s="36">
        <f>(R437-G437)/G437</f>
        <v>1.1907508386703269</v>
      </c>
      <c r="U437" s="31">
        <f t="shared" si="36"/>
        <v>439</v>
      </c>
      <c r="V437" s="38">
        <f t="shared" si="37"/>
        <v>297</v>
      </c>
      <c r="W437" s="39"/>
      <c r="X437" s="39"/>
      <c r="Y437" s="39">
        <f t="shared" si="40"/>
        <v>434</v>
      </c>
      <c r="Z437" s="39">
        <f t="shared" si="41"/>
        <v>432</v>
      </c>
    </row>
    <row r="438" spans="1:26" x14ac:dyDescent="0.2">
      <c r="A438" s="9" t="s">
        <v>871</v>
      </c>
      <c r="B438" s="10" t="s">
        <v>872</v>
      </c>
      <c r="C438" s="11">
        <v>30362</v>
      </c>
      <c r="D438" s="12">
        <v>19</v>
      </c>
      <c r="E438" s="19">
        <v>6934</v>
      </c>
      <c r="F438" s="20">
        <v>0.126</v>
      </c>
      <c r="G438" s="21">
        <v>633.5</v>
      </c>
      <c r="H438" s="22">
        <v>0.36799999999999999</v>
      </c>
      <c r="I438" s="22"/>
      <c r="J438" s="17">
        <f>IF(ISNUMBER(E438/(1+F438)),E438/(1+F438),"")</f>
        <v>6158.0817051509775</v>
      </c>
      <c r="K438" s="17">
        <f t="shared" si="38"/>
        <v>5694.9969098293404</v>
      </c>
      <c r="L438" s="18">
        <f>IF(ISNUMBER(G438/(1+H438)),G438/(1+H438),"")</f>
        <v>463.08479532163744</v>
      </c>
      <c r="M438" s="17"/>
      <c r="N438" s="17">
        <f>E438-G438</f>
        <v>6300.5</v>
      </c>
      <c r="O438" s="16" t="str">
        <f>B438</f>
        <v>Arthur J. Gallagher</v>
      </c>
      <c r="P438" s="17">
        <f>E438*(1+RevGrowth)</f>
        <v>7294.5680000000002</v>
      </c>
      <c r="Q438" s="17">
        <f>N438-(AverageSalary*C438*HeadcountReduction)/1000000</f>
        <v>6163.8710000000001</v>
      </c>
      <c r="R438" s="17">
        <f t="shared" si="39"/>
        <v>1130.6970000000001</v>
      </c>
      <c r="S438" s="37">
        <f>(P438-E438)/E438</f>
        <v>5.2000000000000032E-2</v>
      </c>
      <c r="T438" s="36">
        <f>(R438-G438)/G438</f>
        <v>0.78484135753749029</v>
      </c>
      <c r="U438" s="31">
        <f t="shared" si="36"/>
        <v>445</v>
      </c>
      <c r="V438" s="38">
        <f t="shared" si="37"/>
        <v>321</v>
      </c>
      <c r="W438" s="39"/>
      <c r="X438" s="39"/>
      <c r="Y438" s="39">
        <f t="shared" si="40"/>
        <v>435</v>
      </c>
      <c r="Z438" s="39">
        <f t="shared" si="41"/>
        <v>351</v>
      </c>
    </row>
    <row r="439" spans="1:26" x14ac:dyDescent="0.2">
      <c r="A439" s="9" t="s">
        <v>873</v>
      </c>
      <c r="B439" s="10" t="s">
        <v>874</v>
      </c>
      <c r="C439" s="11">
        <v>19000</v>
      </c>
      <c r="D439" s="12">
        <v>-8</v>
      </c>
      <c r="E439" s="19">
        <v>6909.4</v>
      </c>
      <c r="F439" s="20">
        <v>4.5999999999999999E-2</v>
      </c>
      <c r="G439" s="21">
        <v>259.7</v>
      </c>
      <c r="H439" s="22">
        <v>-0.252</v>
      </c>
      <c r="I439" s="22"/>
      <c r="J439" s="17">
        <f>IF(ISNUMBER(E439/(1+F439)),E439/(1+F439),"")</f>
        <v>6605.5449330783931</v>
      </c>
      <c r="K439" s="17">
        <f t="shared" si="38"/>
        <v>6258.3524197094093</v>
      </c>
      <c r="L439" s="18">
        <f>IF(ISNUMBER(G439/(1+H439)),G439/(1+H439),"")</f>
        <v>347.19251336898395</v>
      </c>
      <c r="M439" s="17"/>
      <c r="N439" s="17">
        <f>E439-G439</f>
        <v>6649.7</v>
      </c>
      <c r="O439" s="16" t="str">
        <f>B439</f>
        <v>MasTec</v>
      </c>
      <c r="P439" s="17">
        <f>E439*(1+RevGrowth)</f>
        <v>7268.6887999999999</v>
      </c>
      <c r="Q439" s="17">
        <f>N439-(AverageSalary*C439*HeadcountReduction)/1000000</f>
        <v>6564.2</v>
      </c>
      <c r="R439" s="17">
        <f t="shared" si="39"/>
        <v>704.48880000000008</v>
      </c>
      <c r="S439" s="37">
        <f>(P439-E439)/E439</f>
        <v>5.2000000000000039E-2</v>
      </c>
      <c r="T439" s="36">
        <f>(R439-G439)/G439</f>
        <v>1.7127023488640745</v>
      </c>
      <c r="U439" s="31">
        <f t="shared" si="36"/>
        <v>419</v>
      </c>
      <c r="V439" s="38">
        <f t="shared" si="37"/>
        <v>356</v>
      </c>
      <c r="W439" s="39"/>
      <c r="X439" s="39"/>
      <c r="Y439" s="39">
        <f t="shared" si="40"/>
        <v>436</v>
      </c>
      <c r="Z439" s="39">
        <f t="shared" si="41"/>
        <v>436</v>
      </c>
    </row>
    <row r="440" spans="1:26" x14ac:dyDescent="0.2">
      <c r="A440" s="9" t="s">
        <v>875</v>
      </c>
      <c r="B440" s="10" t="s">
        <v>876</v>
      </c>
      <c r="C440" s="11">
        <v>9300</v>
      </c>
      <c r="D440" s="12" t="s">
        <v>5</v>
      </c>
      <c r="E440" s="19">
        <v>6887.2</v>
      </c>
      <c r="F440" s="20">
        <v>7.2000000000000008E-2</v>
      </c>
      <c r="G440" s="21">
        <v>39.5</v>
      </c>
      <c r="H440" s="22">
        <v>-0.56100000000000005</v>
      </c>
      <c r="I440" s="22"/>
      <c r="J440" s="17">
        <f>IF(ISNUMBER(E440/(1+F440)),E440/(1+F440),"")</f>
        <v>6424.6268656716411</v>
      </c>
      <c r="K440" s="17">
        <f t="shared" si="38"/>
        <v>6334.6496447149211</v>
      </c>
      <c r="L440" s="18">
        <f>IF(ISNUMBER(G440/(1+H440)),G440/(1+H440),"")</f>
        <v>89.977220956719833</v>
      </c>
      <c r="M440" s="17"/>
      <c r="N440" s="17">
        <f>E440-G440</f>
        <v>6847.7</v>
      </c>
      <c r="O440" s="16" t="str">
        <f>B440</f>
        <v>Alleghany</v>
      </c>
      <c r="P440" s="17">
        <f>E440*(1+RevGrowth)</f>
        <v>7245.3343999999997</v>
      </c>
      <c r="Q440" s="17">
        <f>N440-(AverageSalary*C440*HeadcountReduction)/1000000</f>
        <v>6805.8499999999995</v>
      </c>
      <c r="R440" s="17">
        <f t="shared" si="39"/>
        <v>439.48440000000028</v>
      </c>
      <c r="S440" s="37">
        <f>(P440-E440)/E440</f>
        <v>5.1999999999999991E-2</v>
      </c>
      <c r="T440" s="36">
        <f>(R440-G440)/G440</f>
        <v>10.126187341772159</v>
      </c>
      <c r="U440" s="31">
        <f t="shared" si="36"/>
        <v>428</v>
      </c>
      <c r="V440" s="38">
        <f t="shared" si="37"/>
        <v>425</v>
      </c>
      <c r="W440" s="39"/>
      <c r="X440" s="39"/>
      <c r="Y440" s="39">
        <f t="shared" si="40"/>
        <v>437</v>
      </c>
      <c r="Z440" s="39">
        <f t="shared" si="41"/>
        <v>469</v>
      </c>
    </row>
    <row r="441" spans="1:26" x14ac:dyDescent="0.2">
      <c r="A441" s="9" t="s">
        <v>877</v>
      </c>
      <c r="B441" s="10" t="s">
        <v>878</v>
      </c>
      <c r="C441" s="11">
        <v>26500</v>
      </c>
      <c r="D441" s="12">
        <v>-28</v>
      </c>
      <c r="E441" s="19">
        <v>6877</v>
      </c>
      <c r="F441" s="20">
        <v>1E-3</v>
      </c>
      <c r="G441" s="21">
        <v>257</v>
      </c>
      <c r="H441" s="22">
        <v>0.42799999999999999</v>
      </c>
      <c r="I441" s="22"/>
      <c r="J441" s="17">
        <f>IF(ISNUMBER(E441/(1+F441)),E441/(1+F441),"")</f>
        <v>6870.1298701298711</v>
      </c>
      <c r="K441" s="17">
        <f t="shared" si="38"/>
        <v>6690.1578813343531</v>
      </c>
      <c r="L441" s="18">
        <f>IF(ISNUMBER(G441/(1+H441)),G441/(1+H441),"")</f>
        <v>179.97198879551823</v>
      </c>
      <c r="M441" s="17"/>
      <c r="N441" s="17">
        <f>E441-G441</f>
        <v>6620</v>
      </c>
      <c r="O441" s="16" t="str">
        <f>B441</f>
        <v>Owens-Illinois</v>
      </c>
      <c r="P441" s="17">
        <f>E441*(1+RevGrowth)</f>
        <v>7234.6040000000003</v>
      </c>
      <c r="Q441" s="17">
        <f>N441-(AverageSalary*C441*HeadcountReduction)/1000000</f>
        <v>6500.75</v>
      </c>
      <c r="R441" s="17">
        <f t="shared" si="39"/>
        <v>733.85400000000027</v>
      </c>
      <c r="S441" s="37">
        <f>(P441-E441)/E441</f>
        <v>5.2000000000000039E-2</v>
      </c>
      <c r="T441" s="36">
        <f>(R441-G441)/G441</f>
        <v>1.8554630350194563</v>
      </c>
      <c r="U441" s="31">
        <f t="shared" si="36"/>
        <v>404</v>
      </c>
      <c r="V441" s="38">
        <f t="shared" si="37"/>
        <v>403</v>
      </c>
      <c r="W441" s="39"/>
      <c r="X441" s="39"/>
      <c r="Y441" s="39">
        <f t="shared" si="40"/>
        <v>438</v>
      </c>
      <c r="Z441" s="39">
        <f t="shared" si="41"/>
        <v>429</v>
      </c>
    </row>
    <row r="442" spans="1:26" x14ac:dyDescent="0.2">
      <c r="A442" s="9" t="s">
        <v>879</v>
      </c>
      <c r="B442" s="10" t="s">
        <v>880</v>
      </c>
      <c r="C442" s="11">
        <v>8200</v>
      </c>
      <c r="D442" s="12">
        <v>-5</v>
      </c>
      <c r="E442" s="19">
        <v>6874.4</v>
      </c>
      <c r="F442" s="20">
        <v>6.5000000000000002E-2</v>
      </c>
      <c r="G442" s="21">
        <v>168</v>
      </c>
      <c r="H442" s="22">
        <v>0.20799999999999999</v>
      </c>
      <c r="I442" s="22"/>
      <c r="J442" s="17">
        <f>IF(ISNUMBER(E442/(1+F442)),E442/(1+F442),"")</f>
        <v>6454.8356807511736</v>
      </c>
      <c r="K442" s="17">
        <f t="shared" si="38"/>
        <v>6315.7628330690541</v>
      </c>
      <c r="L442" s="18">
        <f>IF(ISNUMBER(G442/(1+H442)),G442/(1+H442),"")</f>
        <v>139.0728476821192</v>
      </c>
      <c r="M442" s="17"/>
      <c r="N442" s="17">
        <f>E442-G442</f>
        <v>6706.4</v>
      </c>
      <c r="O442" s="16" t="str">
        <f>B442</f>
        <v>Asbury Automotive Group</v>
      </c>
      <c r="P442" s="17">
        <f>E442*(1+RevGrowth)</f>
        <v>7231.8688000000002</v>
      </c>
      <c r="Q442" s="17">
        <f>N442-(AverageSalary*C442*HeadcountReduction)/1000000</f>
        <v>6669.5</v>
      </c>
      <c r="R442" s="17">
        <f t="shared" si="39"/>
        <v>562.36880000000019</v>
      </c>
      <c r="S442" s="37">
        <f>(P442-E442)/E442</f>
        <v>5.2000000000000081E-2</v>
      </c>
      <c r="T442" s="36">
        <f>(R442-G442)/G442</f>
        <v>2.3474333333333344</v>
      </c>
      <c r="U442" s="31">
        <f t="shared" si="36"/>
        <v>426</v>
      </c>
      <c r="V442" s="38">
        <f t="shared" si="37"/>
        <v>409</v>
      </c>
      <c r="W442" s="39"/>
      <c r="X442" s="39"/>
      <c r="Y442" s="39">
        <f t="shared" si="40"/>
        <v>439</v>
      </c>
      <c r="Z442" s="39">
        <f t="shared" si="41"/>
        <v>454</v>
      </c>
    </row>
    <row r="443" spans="1:26" x14ac:dyDescent="0.2">
      <c r="A443" s="9" t="s">
        <v>881</v>
      </c>
      <c r="B443" s="10" t="s">
        <v>882</v>
      </c>
      <c r="C443" s="11">
        <v>8291</v>
      </c>
      <c r="D443" s="12">
        <v>-11</v>
      </c>
      <c r="E443" s="19">
        <v>6873</v>
      </c>
      <c r="F443" s="20">
        <v>4.4000000000000004E-2</v>
      </c>
      <c r="G443" s="21">
        <v>657</v>
      </c>
      <c r="H443" s="22">
        <v>0.42799999999999999</v>
      </c>
      <c r="I443" s="22"/>
      <c r="J443" s="17">
        <f>IF(ISNUMBER(E443/(1+F443)),E443/(1+F443),"")</f>
        <v>6583.333333333333</v>
      </c>
      <c r="K443" s="17">
        <f t="shared" si="38"/>
        <v>6123.2492997198879</v>
      </c>
      <c r="L443" s="18">
        <f>IF(ISNUMBER(G443/(1+H443)),G443/(1+H443),"")</f>
        <v>460.0840336134454</v>
      </c>
      <c r="M443" s="17"/>
      <c r="N443" s="17">
        <f>E443-G443</f>
        <v>6216</v>
      </c>
      <c r="O443" s="16" t="str">
        <f>B443</f>
        <v>CMS Energy</v>
      </c>
      <c r="P443" s="17">
        <f>E443*(1+RevGrowth)</f>
        <v>7230.3960000000006</v>
      </c>
      <c r="Q443" s="17">
        <f>N443-(AverageSalary*C443*HeadcountReduction)/1000000</f>
        <v>6178.6904999999997</v>
      </c>
      <c r="R443" s="17">
        <f t="shared" si="39"/>
        <v>1051.7055000000009</v>
      </c>
      <c r="S443" s="37">
        <f>(P443-E443)/E443</f>
        <v>5.2000000000000095E-2</v>
      </c>
      <c r="T443" s="36">
        <f>(R443-G443)/G443</f>
        <v>0.60076940639269549</v>
      </c>
      <c r="U443" s="31">
        <f t="shared" si="36"/>
        <v>420</v>
      </c>
      <c r="V443" s="38">
        <f t="shared" si="37"/>
        <v>322</v>
      </c>
      <c r="W443" s="39"/>
      <c r="X443" s="39"/>
      <c r="Y443" s="39">
        <f t="shared" si="40"/>
        <v>440</v>
      </c>
      <c r="Z443" s="39">
        <f t="shared" si="41"/>
        <v>367</v>
      </c>
    </row>
    <row r="444" spans="1:26" x14ac:dyDescent="0.2">
      <c r="A444" s="9" t="s">
        <v>883</v>
      </c>
      <c r="B444" s="10" t="s">
        <v>884</v>
      </c>
      <c r="C444" s="11">
        <v>17400</v>
      </c>
      <c r="D444" s="12">
        <v>23</v>
      </c>
      <c r="E444" s="19">
        <v>6841.3</v>
      </c>
      <c r="F444" s="20">
        <v>0.129</v>
      </c>
      <c r="G444" s="21">
        <v>-128.19999999999999</v>
      </c>
      <c r="H444" s="22">
        <v>-1.3240000000000001</v>
      </c>
      <c r="I444" s="22"/>
      <c r="J444" s="17">
        <f>IF(ISNUMBER(E444/(1+F444)),E444/(1+F444),"")</f>
        <v>6059.6102745792741</v>
      </c>
      <c r="K444" s="17">
        <f t="shared" si="38"/>
        <v>5663.9312622335956</v>
      </c>
      <c r="L444" s="18">
        <f>IF(ISNUMBER(G444/(1+H444)),G444/(1+H444),"")</f>
        <v>395.67901234567887</v>
      </c>
      <c r="M444" s="17"/>
      <c r="N444" s="17">
        <f>E444-G444</f>
        <v>6969.5</v>
      </c>
      <c r="O444" s="16" t="str">
        <f>B444</f>
        <v>Markel</v>
      </c>
      <c r="P444" s="17">
        <f>E444*(1+RevGrowth)</f>
        <v>7197.0476000000008</v>
      </c>
      <c r="Q444" s="17">
        <f>N444-(AverageSalary*C444*HeadcountReduction)/1000000</f>
        <v>6891.2</v>
      </c>
      <c r="R444" s="17">
        <f t="shared" si="39"/>
        <v>305.84760000000097</v>
      </c>
      <c r="S444" s="37">
        <f>(P444-E444)/E444</f>
        <v>5.2000000000000088E-2</v>
      </c>
      <c r="T444" s="36">
        <f>(R444-G444)/G444</f>
        <v>-3.3857067082683385</v>
      </c>
      <c r="U444" s="31">
        <f t="shared" si="36"/>
        <v>453</v>
      </c>
      <c r="V444" s="38">
        <f t="shared" si="37"/>
        <v>340</v>
      </c>
      <c r="W444" s="39"/>
      <c r="X444" s="39"/>
      <c r="Y444" s="39">
        <f t="shared" si="40"/>
        <v>441</v>
      </c>
      <c r="Z444" s="39">
        <f t="shared" si="41"/>
        <v>480</v>
      </c>
    </row>
    <row r="445" spans="1:26" x14ac:dyDescent="0.2">
      <c r="A445" s="9" t="s">
        <v>885</v>
      </c>
      <c r="B445" s="10" t="s">
        <v>886</v>
      </c>
      <c r="C445" s="11">
        <v>2615</v>
      </c>
      <c r="D445" s="12">
        <v>-44</v>
      </c>
      <c r="E445" s="19">
        <v>6833.3</v>
      </c>
      <c r="F445" s="20">
        <v>-0.04</v>
      </c>
      <c r="G445" s="21">
        <v>1541.8</v>
      </c>
      <c r="H445" s="22">
        <v>4.8000000000000001E-2</v>
      </c>
      <c r="I445" s="22"/>
      <c r="J445" s="17">
        <f>IF(ISNUMBER(E445/(1+F445)),E445/(1+F445),"")</f>
        <v>7118.0208333333339</v>
      </c>
      <c r="K445" s="17">
        <f t="shared" si="38"/>
        <v>5646.8376272264641</v>
      </c>
      <c r="L445" s="18">
        <f>IF(ISNUMBER(G445/(1+H445)),G445/(1+H445),"")</f>
        <v>1471.1832061068701</v>
      </c>
      <c r="M445" s="17"/>
      <c r="N445" s="17">
        <f>E445-G445</f>
        <v>5291.5</v>
      </c>
      <c r="O445" s="16" t="str">
        <f>B445</f>
        <v>Blackstone Group</v>
      </c>
      <c r="P445" s="17">
        <f>E445*(1+RevGrowth)</f>
        <v>7188.6316000000006</v>
      </c>
      <c r="Q445" s="17">
        <f>N445-(AverageSalary*C445*HeadcountReduction)/1000000</f>
        <v>5279.7325000000001</v>
      </c>
      <c r="R445" s="17">
        <f t="shared" si="39"/>
        <v>1908.8991000000005</v>
      </c>
      <c r="S445" s="37">
        <f>(P445-E445)/E445</f>
        <v>5.200000000000006E-2</v>
      </c>
      <c r="T445" s="36">
        <f>(R445-G445)/G445</f>
        <v>0.23809774289791191</v>
      </c>
      <c r="U445" s="31">
        <f t="shared" si="36"/>
        <v>391</v>
      </c>
      <c r="V445" s="38">
        <f t="shared" si="37"/>
        <v>170</v>
      </c>
      <c r="W445" s="39"/>
      <c r="X445" s="39"/>
      <c r="Y445" s="39">
        <f t="shared" si="40"/>
        <v>442</v>
      </c>
      <c r="Z445" s="39">
        <f t="shared" si="41"/>
        <v>241</v>
      </c>
    </row>
    <row r="446" spans="1:26" x14ac:dyDescent="0.2">
      <c r="A446" s="9" t="s">
        <v>887</v>
      </c>
      <c r="B446" s="10" t="s">
        <v>888</v>
      </c>
      <c r="C446" s="11">
        <v>9500</v>
      </c>
      <c r="D446" s="12">
        <v>18</v>
      </c>
      <c r="E446" s="19">
        <v>6818.2</v>
      </c>
      <c r="F446" s="20">
        <v>0.121</v>
      </c>
      <c r="G446" s="21">
        <v>186</v>
      </c>
      <c r="H446" s="22">
        <v>29</v>
      </c>
      <c r="I446" s="22"/>
      <c r="J446" s="17">
        <f>IF(ISNUMBER(E446/(1+F446)),E446/(1+F446),"")</f>
        <v>6082.2479928635148</v>
      </c>
      <c r="K446" s="17">
        <f t="shared" si="38"/>
        <v>6076.047992863515</v>
      </c>
      <c r="L446" s="18">
        <f>IF(ISNUMBER(G446/(1+H446)),G446/(1+H446),"")</f>
        <v>6.2</v>
      </c>
      <c r="M446" s="17"/>
      <c r="N446" s="17">
        <f>E446-G446</f>
        <v>6632.2</v>
      </c>
      <c r="O446" s="16" t="str">
        <f>B446</f>
        <v>AK Steel Holding</v>
      </c>
      <c r="P446" s="17">
        <f>E446*(1+RevGrowth)</f>
        <v>7172.7464</v>
      </c>
      <c r="Q446" s="17">
        <f>N446-(AverageSalary*C446*HeadcountReduction)/1000000</f>
        <v>6589.45</v>
      </c>
      <c r="R446" s="17">
        <f t="shared" si="39"/>
        <v>583.29640000000018</v>
      </c>
      <c r="S446" s="37">
        <f>(P446-E446)/E446</f>
        <v>5.2000000000000025E-2</v>
      </c>
      <c r="T446" s="36">
        <f>(R446-G446)/G446</f>
        <v>2.1360021505376352</v>
      </c>
      <c r="U446" s="31">
        <f t="shared" si="36"/>
        <v>451</v>
      </c>
      <c r="V446" s="38">
        <f t="shared" si="37"/>
        <v>444</v>
      </c>
      <c r="W446" s="39"/>
      <c r="X446" s="39"/>
      <c r="Y446" s="39">
        <f t="shared" si="40"/>
        <v>443</v>
      </c>
      <c r="Z446" s="39">
        <f t="shared" si="41"/>
        <v>448</v>
      </c>
    </row>
    <row r="447" spans="1:26" x14ac:dyDescent="0.2">
      <c r="A447" s="9" t="s">
        <v>889</v>
      </c>
      <c r="B447" s="10" t="s">
        <v>890</v>
      </c>
      <c r="C447" s="11">
        <v>68000</v>
      </c>
      <c r="D447" s="12">
        <v>-11</v>
      </c>
      <c r="E447" s="19">
        <v>6804</v>
      </c>
      <c r="F447" s="20">
        <v>0.05</v>
      </c>
      <c r="G447" s="21">
        <v>553.1</v>
      </c>
      <c r="H447" s="22">
        <v>7.9359999999999999</v>
      </c>
      <c r="I447" s="22"/>
      <c r="J447" s="17">
        <f>IF(ISNUMBER(E447/(1+F447)),E447/(1+F447),"")</f>
        <v>6480</v>
      </c>
      <c r="K447" s="17">
        <f t="shared" si="38"/>
        <v>6418.1042972247087</v>
      </c>
      <c r="L447" s="18">
        <f>IF(ISNUMBER(G447/(1+H447)),G447/(1+H447),"")</f>
        <v>61.895702775290964</v>
      </c>
      <c r="M447" s="17"/>
      <c r="N447" s="17">
        <f>E447-G447</f>
        <v>6250.9</v>
      </c>
      <c r="O447" s="16" t="str">
        <f>B447</f>
        <v>Hanesbrands</v>
      </c>
      <c r="P447" s="17">
        <f>E447*(1+RevGrowth)</f>
        <v>7157.808</v>
      </c>
      <c r="Q447" s="17">
        <f>N447-(AverageSalary*C447*HeadcountReduction)/1000000</f>
        <v>5944.9</v>
      </c>
      <c r="R447" s="17">
        <f t="shared" si="39"/>
        <v>1212.9080000000004</v>
      </c>
      <c r="S447" s="37">
        <f>(P447-E447)/E447</f>
        <v>5.1999999999999998E-2</v>
      </c>
      <c r="T447" s="36">
        <f>(R447-G447)/G447</f>
        <v>1.1929271379497384</v>
      </c>
      <c r="U447" s="31">
        <f t="shared" si="36"/>
        <v>424</v>
      </c>
      <c r="V447" s="38">
        <f t="shared" si="37"/>
        <v>429</v>
      </c>
      <c r="W447" s="39"/>
      <c r="X447" s="39"/>
      <c r="Y447" s="39">
        <f t="shared" si="40"/>
        <v>444</v>
      </c>
      <c r="Z447" s="39">
        <f t="shared" si="41"/>
        <v>332</v>
      </c>
    </row>
    <row r="448" spans="1:26" x14ac:dyDescent="0.2">
      <c r="A448" s="9" t="s">
        <v>891</v>
      </c>
      <c r="B448" s="10" t="s">
        <v>892</v>
      </c>
      <c r="C448" s="11">
        <v>39500</v>
      </c>
      <c r="D448" s="12">
        <v>-39</v>
      </c>
      <c r="E448" s="19">
        <v>6800.2</v>
      </c>
      <c r="F448" s="20">
        <v>-0.02</v>
      </c>
      <c r="G448" s="21">
        <v>-11</v>
      </c>
      <c r="H448" s="22" t="s">
        <v>5</v>
      </c>
      <c r="I448" s="22"/>
      <c r="J448" s="17">
        <f>IF(ISNUMBER(E448/(1+F448)),E448/(1+F448),"")</f>
        <v>6938.9795918367345</v>
      </c>
      <c r="K448" s="17" t="str">
        <f t="shared" si="38"/>
        <v/>
      </c>
      <c r="L448" s="18" t="str">
        <f>IF(ISNUMBER(G448/(1+H448)),G448/(1+H448),"")</f>
        <v/>
      </c>
      <c r="M448" s="17"/>
      <c r="N448" s="17">
        <f>E448-G448</f>
        <v>6811.2</v>
      </c>
      <c r="O448" s="16" t="str">
        <f>B448</f>
        <v>R.R. Donnelley &amp; Sons</v>
      </c>
      <c r="P448" s="17">
        <f>E448*(1+RevGrowth)</f>
        <v>7153.8104000000003</v>
      </c>
      <c r="Q448" s="17">
        <f>N448-(AverageSalary*C448*HeadcountReduction)/1000000</f>
        <v>6633.45</v>
      </c>
      <c r="R448" s="17">
        <f t="shared" si="39"/>
        <v>520.36040000000048</v>
      </c>
      <c r="S448" s="37">
        <f>(P448-E448)/E448</f>
        <v>5.2000000000000074E-2</v>
      </c>
      <c r="T448" s="36">
        <f>(R448-G448)/G448</f>
        <v>-48.305490909090956</v>
      </c>
      <c r="U448" s="31">
        <f t="shared" si="36"/>
        <v>399</v>
      </c>
      <c r="V448" s="38" t="e">
        <f t="shared" si="37"/>
        <v>#VALUE!</v>
      </c>
      <c r="W448" s="39"/>
      <c r="X448" s="39"/>
      <c r="Y448" s="39">
        <f t="shared" si="40"/>
        <v>445</v>
      </c>
      <c r="Z448" s="39">
        <f t="shared" si="41"/>
        <v>457</v>
      </c>
    </row>
    <row r="449" spans="1:26" x14ac:dyDescent="0.2">
      <c r="A449" s="9" t="s">
        <v>893</v>
      </c>
      <c r="B449" s="10" t="s">
        <v>894</v>
      </c>
      <c r="C449" s="11">
        <v>12124</v>
      </c>
      <c r="D449" s="12" t="s">
        <v>5</v>
      </c>
      <c r="E449" s="19">
        <v>6779.2</v>
      </c>
      <c r="F449" s="20">
        <v>0.436</v>
      </c>
      <c r="G449" s="21">
        <v>-504.1</v>
      </c>
      <c r="H449" s="22" t="s">
        <v>5</v>
      </c>
      <c r="I449" s="22"/>
      <c r="J449" s="17">
        <f>IF(ISNUMBER(E449/(1+F449)),E449/(1+F449),"")</f>
        <v>4720.8913649025071</v>
      </c>
      <c r="K449" s="17" t="str">
        <f t="shared" si="38"/>
        <v/>
      </c>
      <c r="L449" s="18" t="str">
        <f>IF(ISNUMBER(G449/(1+H449)),G449/(1+H449),"")</f>
        <v/>
      </c>
      <c r="M449" s="17"/>
      <c r="N449" s="17">
        <f>E449-G449</f>
        <v>7283.3</v>
      </c>
      <c r="O449" s="16" t="str">
        <f>B449</f>
        <v>Wayfair</v>
      </c>
      <c r="P449" s="17">
        <f>E449*(1+RevGrowth)</f>
        <v>7131.7183999999997</v>
      </c>
      <c r="Q449" s="17">
        <f>N449-(AverageSalary*C449*HeadcountReduction)/1000000</f>
        <v>7228.7420000000002</v>
      </c>
      <c r="R449" s="17">
        <f t="shared" si="39"/>
        <v>-97.023600000000442</v>
      </c>
      <c r="S449" s="37">
        <f>(P449-E449)/E449</f>
        <v>5.1999999999999991E-2</v>
      </c>
      <c r="T449" s="36">
        <f>(R449-G449)/G449</f>
        <v>-0.80753104542749365</v>
      </c>
      <c r="U449" s="31">
        <f t="shared" si="36"/>
        <v>496</v>
      </c>
      <c r="V449" s="38" t="e">
        <f t="shared" si="37"/>
        <v>#VALUE!</v>
      </c>
      <c r="W449" s="39"/>
      <c r="X449" s="39"/>
      <c r="Y449" s="39">
        <f t="shared" si="40"/>
        <v>446</v>
      </c>
      <c r="Z449" s="39">
        <f t="shared" si="41"/>
        <v>491</v>
      </c>
    </row>
    <row r="450" spans="1:26" x14ac:dyDescent="0.2">
      <c r="A450" s="9" t="s">
        <v>895</v>
      </c>
      <c r="B450" s="10" t="s">
        <v>896</v>
      </c>
      <c r="C450" s="11">
        <v>19969</v>
      </c>
      <c r="D450" s="12">
        <v>13</v>
      </c>
      <c r="E450" s="19">
        <v>6762</v>
      </c>
      <c r="F450" s="20">
        <v>0.11</v>
      </c>
      <c r="G450" s="21">
        <v>1759</v>
      </c>
      <c r="H450" s="22">
        <v>0.39300000000000002</v>
      </c>
      <c r="I450" s="22"/>
      <c r="J450" s="17">
        <f>IF(ISNUMBER(E450/(1+F450)),E450/(1+F450),"")</f>
        <v>6091.8918918918916</v>
      </c>
      <c r="K450" s="17">
        <f t="shared" si="38"/>
        <v>4829.1496090491064</v>
      </c>
      <c r="L450" s="18">
        <f>IF(ISNUMBER(G450/(1+H450)),G450/(1+H450),"")</f>
        <v>1262.7422828427852</v>
      </c>
      <c r="M450" s="17"/>
      <c r="N450" s="17">
        <f>E450-G450</f>
        <v>5003</v>
      </c>
      <c r="O450" s="16" t="str">
        <f>B450</f>
        <v>Regions Financial</v>
      </c>
      <c r="P450" s="17">
        <f>E450*(1+RevGrowth)</f>
        <v>7113.6240000000007</v>
      </c>
      <c r="Q450" s="17">
        <f>N450-(AverageSalary*C450*HeadcountReduction)/1000000</f>
        <v>4913.1395000000002</v>
      </c>
      <c r="R450" s="17">
        <f t="shared" si="39"/>
        <v>2200.4845000000005</v>
      </c>
      <c r="S450" s="37">
        <f>(P450-E450)/E450</f>
        <v>5.2000000000000102E-2</v>
      </c>
      <c r="T450" s="36">
        <f>(R450-G450)/G450</f>
        <v>0.25098607163160913</v>
      </c>
      <c r="U450" s="31">
        <f t="shared" si="36"/>
        <v>450</v>
      </c>
      <c r="V450" s="38">
        <f t="shared" si="37"/>
        <v>196</v>
      </c>
      <c r="W450" s="39"/>
      <c r="X450" s="39"/>
      <c r="Y450" s="39">
        <f t="shared" si="40"/>
        <v>447</v>
      </c>
      <c r="Z450" s="39">
        <f t="shared" si="41"/>
        <v>216</v>
      </c>
    </row>
    <row r="451" spans="1:26" x14ac:dyDescent="0.2">
      <c r="A451" s="9" t="s">
        <v>897</v>
      </c>
      <c r="B451" s="10" t="s">
        <v>898</v>
      </c>
      <c r="C451" s="11">
        <v>26000</v>
      </c>
      <c r="D451" s="12">
        <v>-1</v>
      </c>
      <c r="E451" s="19">
        <v>6717.7</v>
      </c>
      <c r="F451" s="20">
        <v>6.5000000000000002E-2</v>
      </c>
      <c r="G451" s="21">
        <v>572.4</v>
      </c>
      <c r="H451" s="22">
        <v>-0.23400000000000001</v>
      </c>
      <c r="I451" s="22"/>
      <c r="J451" s="17">
        <f>IF(ISNUMBER(E451/(1+F451)),E451/(1+F451),"")</f>
        <v>6307.6995305164319</v>
      </c>
      <c r="K451" s="17">
        <f t="shared" si="38"/>
        <v>5560.4410448767449</v>
      </c>
      <c r="L451" s="18">
        <f>IF(ISNUMBER(G451/(1+H451)),G451/(1+H451),"")</f>
        <v>747.25848563968668</v>
      </c>
      <c r="M451" s="17"/>
      <c r="N451" s="17">
        <f>E451-G451</f>
        <v>6145.3</v>
      </c>
      <c r="O451" s="16" t="str">
        <f>B451</f>
        <v>Wynn Resorts</v>
      </c>
      <c r="P451" s="17">
        <f>E451*(1+RevGrowth)</f>
        <v>7067.0204000000003</v>
      </c>
      <c r="Q451" s="17">
        <f>N451-(AverageSalary*C451*HeadcountReduction)/1000000</f>
        <v>6028.3</v>
      </c>
      <c r="R451" s="17">
        <f t="shared" si="39"/>
        <v>1038.7204000000002</v>
      </c>
      <c r="S451" s="37">
        <f>(P451-E451)/E451</f>
        <v>5.2000000000000081E-2</v>
      </c>
      <c r="T451" s="36">
        <f>(R451-G451)/G451</f>
        <v>0.81467575122292135</v>
      </c>
      <c r="U451" s="31">
        <f t="shared" si="36"/>
        <v>437</v>
      </c>
      <c r="V451" s="38">
        <f t="shared" si="37"/>
        <v>262</v>
      </c>
      <c r="W451" s="39"/>
      <c r="X451" s="39"/>
      <c r="Y451" s="39">
        <f t="shared" si="40"/>
        <v>448</v>
      </c>
      <c r="Z451" s="39">
        <f t="shared" si="41"/>
        <v>370</v>
      </c>
    </row>
    <row r="452" spans="1:26" x14ac:dyDescent="0.2">
      <c r="A452" s="9" t="s">
        <v>899</v>
      </c>
      <c r="B452" s="10" t="s">
        <v>900</v>
      </c>
      <c r="C452" s="11">
        <v>30000</v>
      </c>
      <c r="D452" s="12">
        <v>22</v>
      </c>
      <c r="E452" s="19">
        <v>6716.6</v>
      </c>
      <c r="F452" s="20">
        <v>0.14099999999999999</v>
      </c>
      <c r="G452" s="21">
        <v>658.6</v>
      </c>
      <c r="H452" s="22">
        <v>0.186</v>
      </c>
      <c r="I452" s="22"/>
      <c r="J452" s="17">
        <f>IF(ISNUMBER(E452/(1+F452)),E452/(1+F452),"")</f>
        <v>5886.590709903594</v>
      </c>
      <c r="K452" s="17">
        <f t="shared" si="38"/>
        <v>5331.2787368850441</v>
      </c>
      <c r="L452" s="18">
        <f>IF(ISNUMBER(G452/(1+H452)),G452/(1+H452),"")</f>
        <v>555.31197301854979</v>
      </c>
      <c r="M452" s="17"/>
      <c r="N452" s="17">
        <f>E452-G452</f>
        <v>6058</v>
      </c>
      <c r="O452" s="16" t="str">
        <f>B452</f>
        <v>Ulta Beauty</v>
      </c>
      <c r="P452" s="17">
        <f>E452*(1+RevGrowth)</f>
        <v>7065.8632000000007</v>
      </c>
      <c r="Q452" s="17">
        <f>N452-(AverageSalary*C452*HeadcountReduction)/1000000</f>
        <v>5923</v>
      </c>
      <c r="R452" s="17">
        <f t="shared" si="39"/>
        <v>1142.8632000000007</v>
      </c>
      <c r="S452" s="37">
        <f>(P452-E452)/E452</f>
        <v>5.2000000000000046E-2</v>
      </c>
      <c r="T452" s="36">
        <f>(R452-G452)/G452</f>
        <v>0.7352918311570007</v>
      </c>
      <c r="U452" s="31">
        <f t="shared" ref="U452:U503" si="42">_xlfn.RANK.EQ(J452,$J$4:$J$503)</f>
        <v>457</v>
      </c>
      <c r="V452" s="38">
        <f t="shared" ref="V452:V503" si="43">_xlfn.RANK.EQ(L452,$L$4:$L$503)</f>
        <v>295</v>
      </c>
      <c r="W452" s="39"/>
      <c r="X452" s="39"/>
      <c r="Y452" s="39">
        <f t="shared" si="40"/>
        <v>449</v>
      </c>
      <c r="Z452" s="39">
        <f t="shared" si="41"/>
        <v>347</v>
      </c>
    </row>
    <row r="453" spans="1:26" x14ac:dyDescent="0.2">
      <c r="A453" s="9" t="s">
        <v>901</v>
      </c>
      <c r="B453" s="10" t="s">
        <v>902</v>
      </c>
      <c r="C453" s="11">
        <v>7400</v>
      </c>
      <c r="D453" s="12">
        <v>23</v>
      </c>
      <c r="E453" s="19">
        <v>6710.8</v>
      </c>
      <c r="F453" s="20">
        <v>0.14300000000000002</v>
      </c>
      <c r="G453" s="21">
        <v>2444.4</v>
      </c>
      <c r="H453" s="22">
        <v>1.04</v>
      </c>
      <c r="I453" s="22"/>
      <c r="J453" s="17">
        <f>IF(ISNUMBER(E453/(1+F453)),E453/(1+F453),"")</f>
        <v>5871.2160979877517</v>
      </c>
      <c r="K453" s="17">
        <f t="shared" ref="K453:K503" si="44">IF(ISNUMBER(J453-L453),J453-L453,"")</f>
        <v>4672.9808038701049</v>
      </c>
      <c r="L453" s="18">
        <f>IF(ISNUMBER(G453/(1+H453)),G453/(1+H453),"")</f>
        <v>1198.2352941176471</v>
      </c>
      <c r="M453" s="17"/>
      <c r="N453" s="17">
        <f>E453-G453</f>
        <v>4266.3999999999996</v>
      </c>
      <c r="O453" s="16" t="str">
        <f>B453</f>
        <v>Regeneron Pharmaceuticals</v>
      </c>
      <c r="P453" s="17">
        <f>E453*(1+RevGrowth)</f>
        <v>7059.7616000000007</v>
      </c>
      <c r="Q453" s="17">
        <f>N453-(AverageSalary*C453*HeadcountReduction)/1000000</f>
        <v>4233.0999999999995</v>
      </c>
      <c r="R453" s="17">
        <f t="shared" ref="R453:R503" si="45">P453-Q453</f>
        <v>2826.6616000000013</v>
      </c>
      <c r="S453" s="37">
        <f>(P453-E453)/E453</f>
        <v>5.2000000000000081E-2</v>
      </c>
      <c r="T453" s="36">
        <f>(R453-G453)/G453</f>
        <v>0.15638258877434183</v>
      </c>
      <c r="U453" s="31">
        <f t="shared" si="42"/>
        <v>459</v>
      </c>
      <c r="V453" s="38">
        <f t="shared" si="43"/>
        <v>205</v>
      </c>
      <c r="W453" s="39"/>
      <c r="X453" s="39"/>
      <c r="Y453" s="39">
        <f t="shared" ref="Y453:Y503" si="46">IF(ISNUMBER(P453),_xlfn.RANK.EQ(P453,$P$4:$P$503),"")</f>
        <v>450</v>
      </c>
      <c r="Z453" s="39">
        <f t="shared" ref="Z453:Z503" si="47">IF(ISNUMBER(R453),_xlfn.RANK.EQ(R453,$R$4:$R$503),"")</f>
        <v>173</v>
      </c>
    </row>
    <row r="454" spans="1:26" x14ac:dyDescent="0.2">
      <c r="A454" s="9" t="s">
        <v>903</v>
      </c>
      <c r="B454" s="10" t="s">
        <v>904</v>
      </c>
      <c r="C454" s="11">
        <v>44000</v>
      </c>
      <c r="D454" s="12">
        <v>8</v>
      </c>
      <c r="E454" s="19">
        <v>6668.5</v>
      </c>
      <c r="F454" s="20">
        <v>9.0999999999999998E-2</v>
      </c>
      <c r="G454" s="21">
        <v>414.7</v>
      </c>
      <c r="H454" s="22">
        <v>7.8E-2</v>
      </c>
      <c r="I454" s="22"/>
      <c r="J454" s="17">
        <f>IF(ISNUMBER(E454/(1+F454)),E454/(1+F454),"")</f>
        <v>6112.282309807516</v>
      </c>
      <c r="K454" s="17">
        <f t="shared" si="44"/>
        <v>5727.5884322564953</v>
      </c>
      <c r="L454" s="18">
        <f>IF(ISNUMBER(G454/(1+H454)),G454/(1+H454),"")</f>
        <v>384.69387755102036</v>
      </c>
      <c r="M454" s="17"/>
      <c r="N454" s="17">
        <f>E454-G454</f>
        <v>6253.8</v>
      </c>
      <c r="O454" s="16" t="str">
        <f>B454</f>
        <v>Burlington Stores</v>
      </c>
      <c r="P454" s="17">
        <f>E454*(1+RevGrowth)</f>
        <v>7015.2620000000006</v>
      </c>
      <c r="Q454" s="17">
        <f>N454-(AverageSalary*C454*HeadcountReduction)/1000000</f>
        <v>6055.8</v>
      </c>
      <c r="R454" s="17">
        <f t="shared" si="45"/>
        <v>959.46200000000044</v>
      </c>
      <c r="S454" s="37">
        <f>(P454-E454)/E454</f>
        <v>5.2000000000000095E-2</v>
      </c>
      <c r="T454" s="36">
        <f>(R454-G454)/G454</f>
        <v>1.3136291294911995</v>
      </c>
      <c r="U454" s="31">
        <f t="shared" si="42"/>
        <v>449</v>
      </c>
      <c r="V454" s="38">
        <f t="shared" si="43"/>
        <v>343</v>
      </c>
      <c r="W454" s="39"/>
      <c r="X454" s="39"/>
      <c r="Y454" s="39">
        <f t="shared" si="46"/>
        <v>451</v>
      </c>
      <c r="Z454" s="39">
        <f t="shared" si="47"/>
        <v>388</v>
      </c>
    </row>
    <row r="455" spans="1:26" x14ac:dyDescent="0.2">
      <c r="A455" s="9" t="s">
        <v>905</v>
      </c>
      <c r="B455" s="10" t="s">
        <v>906</v>
      </c>
      <c r="C455" s="11">
        <v>23000</v>
      </c>
      <c r="D455" s="12">
        <v>-7</v>
      </c>
      <c r="E455" s="19">
        <v>6666</v>
      </c>
      <c r="F455" s="20">
        <v>5.5999999999999994E-2</v>
      </c>
      <c r="G455" s="21">
        <v>535.5</v>
      </c>
      <c r="H455" s="22">
        <v>-0.35099999999999998</v>
      </c>
      <c r="I455" s="22"/>
      <c r="J455" s="17">
        <f>IF(ISNUMBER(E455/(1+F455)),E455/(1+F455),"")</f>
        <v>6312.5</v>
      </c>
      <c r="K455" s="17">
        <f t="shared" si="44"/>
        <v>5487.3844375963017</v>
      </c>
      <c r="L455" s="18">
        <f>IF(ISNUMBER(G455/(1+H455)),G455/(1+H455),"")</f>
        <v>825.11556240369794</v>
      </c>
      <c r="M455" s="17"/>
      <c r="N455" s="17">
        <f>E455-G455</f>
        <v>6130.5</v>
      </c>
      <c r="O455" s="16" t="str">
        <f>B455</f>
        <v>Rockwell Automation</v>
      </c>
      <c r="P455" s="17">
        <f>E455*(1+RevGrowth)</f>
        <v>7012.6320000000005</v>
      </c>
      <c r="Q455" s="17">
        <f>N455-(AverageSalary*C455*HeadcountReduction)/1000000</f>
        <v>6027</v>
      </c>
      <c r="R455" s="17">
        <f t="shared" si="45"/>
        <v>985.63200000000052</v>
      </c>
      <c r="S455" s="37">
        <f>(P455-E455)/E455</f>
        <v>5.2000000000000081E-2</v>
      </c>
      <c r="T455" s="36">
        <f>(R455-G455)/G455</f>
        <v>0.84058263305322223</v>
      </c>
      <c r="U455" s="31">
        <f t="shared" si="42"/>
        <v>436</v>
      </c>
      <c r="V455" s="38">
        <f t="shared" si="43"/>
        <v>248</v>
      </c>
      <c r="W455" s="39"/>
      <c r="X455" s="39"/>
      <c r="Y455" s="39">
        <f t="shared" si="46"/>
        <v>452</v>
      </c>
      <c r="Z455" s="39">
        <f t="shared" si="47"/>
        <v>380</v>
      </c>
    </row>
    <row r="456" spans="1:26" x14ac:dyDescent="0.2">
      <c r="A456" s="9" t="s">
        <v>907</v>
      </c>
      <c r="B456" s="10" t="s">
        <v>908</v>
      </c>
      <c r="C456" s="11">
        <v>18800</v>
      </c>
      <c r="D456" s="12">
        <v>33</v>
      </c>
      <c r="E456" s="19">
        <v>6658.9</v>
      </c>
      <c r="F456" s="20">
        <v>0.16500000000000001</v>
      </c>
      <c r="G456" s="21">
        <v>1556.4</v>
      </c>
      <c r="H456" s="22">
        <v>0.29799999999999999</v>
      </c>
      <c r="I456" s="22"/>
      <c r="J456" s="17">
        <f>IF(ISNUMBER(E456/(1+F456)),E456/(1+F456),"")</f>
        <v>5715.7939914163089</v>
      </c>
      <c r="K456" s="17">
        <f t="shared" si="44"/>
        <v>4516.7184906458933</v>
      </c>
      <c r="L456" s="18">
        <f>IF(ISNUMBER(G456/(1+H456)),G456/(1+H456),"")</f>
        <v>1199.0755007704161</v>
      </c>
      <c r="M456" s="17"/>
      <c r="N456" s="17">
        <f>E456-G456</f>
        <v>5102.5</v>
      </c>
      <c r="O456" s="16" t="str">
        <f>B456</f>
        <v>Northern Trust</v>
      </c>
      <c r="P456" s="17">
        <f>E456*(1+RevGrowth)</f>
        <v>7005.1628000000001</v>
      </c>
      <c r="Q456" s="17">
        <f>N456-(AverageSalary*C456*HeadcountReduction)/1000000</f>
        <v>5017.8999999999996</v>
      </c>
      <c r="R456" s="17">
        <f t="shared" si="45"/>
        <v>1987.2628000000004</v>
      </c>
      <c r="S456" s="37">
        <f>(P456-E456)/E456</f>
        <v>5.2000000000000067E-2</v>
      </c>
      <c r="T456" s="36">
        <f>(R456-G456)/G456</f>
        <v>0.27683294782832196</v>
      </c>
      <c r="U456" s="31">
        <f t="shared" si="42"/>
        <v>470</v>
      </c>
      <c r="V456" s="38">
        <f t="shared" si="43"/>
        <v>204</v>
      </c>
      <c r="W456" s="39"/>
      <c r="X456" s="39"/>
      <c r="Y456" s="39">
        <f t="shared" si="46"/>
        <v>453</v>
      </c>
      <c r="Z456" s="39">
        <f t="shared" si="47"/>
        <v>235</v>
      </c>
    </row>
    <row r="457" spans="1:26" x14ac:dyDescent="0.2">
      <c r="A457" s="9" t="s">
        <v>909</v>
      </c>
      <c r="B457" s="10" t="s">
        <v>910</v>
      </c>
      <c r="C457" s="11">
        <v>7000</v>
      </c>
      <c r="D457" s="12">
        <v>-3</v>
      </c>
      <c r="E457" s="19">
        <v>6638</v>
      </c>
      <c r="F457" s="20">
        <v>7.400000000000001E-2</v>
      </c>
      <c r="G457" s="21">
        <v>995</v>
      </c>
      <c r="H457" s="22">
        <v>0.33400000000000002</v>
      </c>
      <c r="I457" s="22"/>
      <c r="J457" s="17">
        <f>IF(ISNUMBER(E457/(1+F457)),E457/(1+F457),"")</f>
        <v>6180.6331471135936</v>
      </c>
      <c r="K457" s="17">
        <f t="shared" si="44"/>
        <v>5434.7560856443288</v>
      </c>
      <c r="L457" s="18">
        <f>IF(ISNUMBER(G457/(1+H457)),G457/(1+H457),"")</f>
        <v>745.8770614692653</v>
      </c>
      <c r="M457" s="17"/>
      <c r="N457" s="17">
        <f>E457-G457</f>
        <v>5643</v>
      </c>
      <c r="O457" s="16" t="str">
        <f>B457</f>
        <v>Chemours</v>
      </c>
      <c r="P457" s="17">
        <f>E457*(1+RevGrowth)</f>
        <v>6983.1760000000004</v>
      </c>
      <c r="Q457" s="17">
        <f>N457-(AverageSalary*C457*HeadcountReduction)/1000000</f>
        <v>5611.5</v>
      </c>
      <c r="R457" s="17">
        <f t="shared" si="45"/>
        <v>1371.6760000000004</v>
      </c>
      <c r="S457" s="37">
        <f>(P457-E457)/E457</f>
        <v>5.200000000000006E-2</v>
      </c>
      <c r="T457" s="36">
        <f>(R457-G457)/G457</f>
        <v>0.37856884422110593</v>
      </c>
      <c r="U457" s="31">
        <f t="shared" si="42"/>
        <v>442</v>
      </c>
      <c r="V457" s="38">
        <f t="shared" si="43"/>
        <v>263</v>
      </c>
      <c r="W457" s="39"/>
      <c r="X457" s="39"/>
      <c r="Y457" s="39">
        <f t="shared" si="46"/>
        <v>454</v>
      </c>
      <c r="Z457" s="39">
        <f t="shared" si="47"/>
        <v>314</v>
      </c>
    </row>
    <row r="458" spans="1:26" x14ac:dyDescent="0.2">
      <c r="A458" s="9" t="s">
        <v>911</v>
      </c>
      <c r="B458" s="10" t="s">
        <v>912</v>
      </c>
      <c r="C458" s="11">
        <v>12600</v>
      </c>
      <c r="D458" s="12">
        <v>26</v>
      </c>
      <c r="E458" s="19">
        <v>6583</v>
      </c>
      <c r="F458" s="20">
        <v>0.13300000000000001</v>
      </c>
      <c r="G458" s="21">
        <v>-17</v>
      </c>
      <c r="H458" s="22">
        <v>-1.069</v>
      </c>
      <c r="I458" s="22"/>
      <c r="J458" s="17">
        <f>IF(ISNUMBER(E458/(1+F458)),E458/(1+F458),"")</f>
        <v>5810.2383053839367</v>
      </c>
      <c r="K458" s="17">
        <f t="shared" si="44"/>
        <v>5563.8614937897337</v>
      </c>
      <c r="L458" s="18">
        <f>IF(ISNUMBER(G458/(1+H458)),G458/(1+H458),"")</f>
        <v>246.37681159420308</v>
      </c>
      <c r="M458" s="17"/>
      <c r="N458" s="17">
        <f>E458-G458</f>
        <v>6600</v>
      </c>
      <c r="O458" s="16" t="str">
        <f>B458</f>
        <v>Seaboard</v>
      </c>
      <c r="P458" s="17">
        <f>E458*(1+RevGrowth)</f>
        <v>6925.3160000000007</v>
      </c>
      <c r="Q458" s="17">
        <f>N458-(AverageSalary*C458*HeadcountReduction)/1000000</f>
        <v>6543.3</v>
      </c>
      <c r="R458" s="17">
        <f t="shared" si="45"/>
        <v>382.01600000000053</v>
      </c>
      <c r="S458" s="37">
        <f>(P458-E458)/E458</f>
        <v>5.2000000000000109E-2</v>
      </c>
      <c r="T458" s="36">
        <f>(R458-G458)/G458</f>
        <v>-23.471529411764738</v>
      </c>
      <c r="U458" s="31">
        <f t="shared" si="42"/>
        <v>466</v>
      </c>
      <c r="V458" s="38">
        <f t="shared" si="43"/>
        <v>387</v>
      </c>
      <c r="W458" s="39"/>
      <c r="X458" s="39"/>
      <c r="Y458" s="39">
        <f t="shared" si="46"/>
        <v>455</v>
      </c>
      <c r="Z458" s="39">
        <f t="shared" si="47"/>
        <v>476</v>
      </c>
    </row>
    <row r="459" spans="1:26" x14ac:dyDescent="0.2">
      <c r="A459" s="9" t="s">
        <v>913</v>
      </c>
      <c r="B459" s="10" t="s">
        <v>914</v>
      </c>
      <c r="C459" s="11">
        <v>2400</v>
      </c>
      <c r="D459" s="12" t="s">
        <v>5</v>
      </c>
      <c r="E459" s="19">
        <v>6582</v>
      </c>
      <c r="F459" s="20">
        <v>0.27699999999999997</v>
      </c>
      <c r="G459" s="21">
        <v>1096</v>
      </c>
      <c r="H459" s="22" t="s">
        <v>5</v>
      </c>
      <c r="I459" s="22"/>
      <c r="J459" s="17">
        <f>IF(ISNUMBER(E459/(1+F459)),E459/(1+F459),"")</f>
        <v>5154.2678151918562</v>
      </c>
      <c r="K459" s="17" t="str">
        <f t="shared" si="44"/>
        <v/>
      </c>
      <c r="L459" s="18" t="str">
        <f>IF(ISNUMBER(G459/(1+H459)),G459/(1+H459),"")</f>
        <v/>
      </c>
      <c r="M459" s="17"/>
      <c r="N459" s="17">
        <f>E459-G459</f>
        <v>5486</v>
      </c>
      <c r="O459" s="16" t="str">
        <f>B459</f>
        <v>Marathon Oil</v>
      </c>
      <c r="P459" s="17">
        <f>E459*(1+RevGrowth)</f>
        <v>6924.2640000000001</v>
      </c>
      <c r="Q459" s="17">
        <f>N459-(AverageSalary*C459*HeadcountReduction)/1000000</f>
        <v>5475.2</v>
      </c>
      <c r="R459" s="17">
        <f t="shared" si="45"/>
        <v>1449.0640000000003</v>
      </c>
      <c r="S459" s="37">
        <f>(P459-E459)/E459</f>
        <v>5.2000000000000018E-2</v>
      </c>
      <c r="T459" s="36">
        <f>(R459-G459)/G459</f>
        <v>0.32213868613138713</v>
      </c>
      <c r="U459" s="31">
        <f t="shared" si="42"/>
        <v>492</v>
      </c>
      <c r="V459" s="38" t="e">
        <f t="shared" si="43"/>
        <v>#VALUE!</v>
      </c>
      <c r="W459" s="39"/>
      <c r="X459" s="39"/>
      <c r="Y459" s="39">
        <f t="shared" si="46"/>
        <v>456</v>
      </c>
      <c r="Z459" s="39">
        <f t="shared" si="47"/>
        <v>306</v>
      </c>
    </row>
    <row r="460" spans="1:26" x14ac:dyDescent="0.2">
      <c r="A460" s="9" t="s">
        <v>915</v>
      </c>
      <c r="B460" s="10" t="s">
        <v>916</v>
      </c>
      <c r="C460" s="11">
        <v>39500</v>
      </c>
      <c r="D460" s="12">
        <v>-34</v>
      </c>
      <c r="E460" s="19">
        <v>6578.3</v>
      </c>
      <c r="F460" s="20">
        <v>-1.1000000000000001E-2</v>
      </c>
      <c r="G460" s="21">
        <v>-39.700000000000003</v>
      </c>
      <c r="H460" s="22" t="s">
        <v>5</v>
      </c>
      <c r="I460" s="22"/>
      <c r="J460" s="17">
        <f>IF(ISNUMBER(E460/(1+F460)),E460/(1+F460),"")</f>
        <v>6651.4661274014161</v>
      </c>
      <c r="K460" s="17" t="str">
        <f t="shared" si="44"/>
        <v/>
      </c>
      <c r="L460" s="18" t="str">
        <f>IF(ISNUMBER(G460/(1+H460)),G460/(1+H460),"")</f>
        <v/>
      </c>
      <c r="M460" s="17"/>
      <c r="N460" s="17">
        <f>E460-G460</f>
        <v>6618</v>
      </c>
      <c r="O460" s="16" t="str">
        <f>B460</f>
        <v>Ascena Retail Group</v>
      </c>
      <c r="P460" s="17">
        <f>E460*(1+RevGrowth)</f>
        <v>6920.3716000000004</v>
      </c>
      <c r="Q460" s="17">
        <f>N460-(AverageSalary*C460*HeadcountReduction)/1000000</f>
        <v>6440.25</v>
      </c>
      <c r="R460" s="17">
        <f t="shared" si="45"/>
        <v>480.1216000000004</v>
      </c>
      <c r="S460" s="37">
        <f>(P460-E460)/E460</f>
        <v>5.2000000000000032E-2</v>
      </c>
      <c r="T460" s="36">
        <f>(R460-G460)/G460</f>
        <v>-13.09374307304787</v>
      </c>
      <c r="U460" s="31">
        <f t="shared" si="42"/>
        <v>414</v>
      </c>
      <c r="V460" s="38" t="e">
        <f t="shared" si="43"/>
        <v>#VALUE!</v>
      </c>
      <c r="W460" s="39"/>
      <c r="X460" s="39"/>
      <c r="Y460" s="39">
        <f t="shared" si="46"/>
        <v>457</v>
      </c>
      <c r="Z460" s="39">
        <f t="shared" si="47"/>
        <v>461</v>
      </c>
    </row>
    <row r="461" spans="1:26" x14ac:dyDescent="0.2">
      <c r="A461" s="9" t="s">
        <v>917</v>
      </c>
      <c r="B461" s="10" t="s">
        <v>918</v>
      </c>
      <c r="C461" s="11">
        <v>31005</v>
      </c>
      <c r="D461" s="12">
        <v>-19</v>
      </c>
      <c r="E461" s="19">
        <v>6503.3</v>
      </c>
      <c r="F461" s="20">
        <v>1.3000000000000001E-2</v>
      </c>
      <c r="G461" s="21">
        <v>170.3</v>
      </c>
      <c r="H461" s="22">
        <v>-0.23100000000000001</v>
      </c>
      <c r="I461" s="22"/>
      <c r="J461" s="17">
        <f>IF(ISNUMBER(E461/(1+F461)),E461/(1+F461),"")</f>
        <v>6419.8420533070093</v>
      </c>
      <c r="K461" s="17">
        <f t="shared" si="44"/>
        <v>6198.3856163759301</v>
      </c>
      <c r="L461" s="18">
        <f>IF(ISNUMBER(G461/(1+H461)),G461/(1+H461),"")</f>
        <v>221.45643693107934</v>
      </c>
      <c r="M461" s="17"/>
      <c r="N461" s="17">
        <f>E461-G461</f>
        <v>6333</v>
      </c>
      <c r="O461" s="16" t="str">
        <f>B461</f>
        <v>Dillard's</v>
      </c>
      <c r="P461" s="17">
        <f>E461*(1+RevGrowth)</f>
        <v>6841.4716000000008</v>
      </c>
      <c r="Q461" s="17">
        <f>N461-(AverageSalary*C461*HeadcountReduction)/1000000</f>
        <v>6193.4775</v>
      </c>
      <c r="R461" s="17">
        <f t="shared" si="45"/>
        <v>647.9941000000008</v>
      </c>
      <c r="S461" s="37">
        <f>(P461-E461)/E461</f>
        <v>5.2000000000000088E-2</v>
      </c>
      <c r="T461" s="36">
        <f>(R461-G461)/G461</f>
        <v>2.8050152671755768</v>
      </c>
      <c r="U461" s="31">
        <f t="shared" si="42"/>
        <v>430</v>
      </c>
      <c r="V461" s="38">
        <f t="shared" si="43"/>
        <v>393</v>
      </c>
      <c r="W461" s="39"/>
      <c r="X461" s="39"/>
      <c r="Y461" s="39">
        <f t="shared" si="46"/>
        <v>458</v>
      </c>
      <c r="Z461" s="39">
        <f t="shared" si="47"/>
        <v>442</v>
      </c>
    </row>
    <row r="462" spans="1:26" x14ac:dyDescent="0.2">
      <c r="A462" s="9" t="s">
        <v>919</v>
      </c>
      <c r="B462" s="10" t="s">
        <v>920</v>
      </c>
      <c r="C462" s="11">
        <v>41000</v>
      </c>
      <c r="D462" s="12">
        <v>41</v>
      </c>
      <c r="E462" s="19">
        <v>6487.4</v>
      </c>
      <c r="F462" s="20">
        <v>0.19500000000000001</v>
      </c>
      <c r="G462" s="21">
        <v>842.6</v>
      </c>
      <c r="H462" s="22">
        <v>0.753</v>
      </c>
      <c r="I462" s="22"/>
      <c r="J462" s="17">
        <f>IF(ISNUMBER(E462/(1+F462)),E462/(1+F462),"")</f>
        <v>5428.7866108786602</v>
      </c>
      <c r="K462" s="17">
        <f t="shared" si="44"/>
        <v>4948.1248881176789</v>
      </c>
      <c r="L462" s="18">
        <f>IF(ISNUMBER(G462/(1+H462)),G462/(1+H462),"")</f>
        <v>480.66172276098115</v>
      </c>
      <c r="M462" s="17"/>
      <c r="N462" s="17">
        <f>E462-G462</f>
        <v>5644.7999999999993</v>
      </c>
      <c r="O462" s="16" t="str">
        <f>B462</f>
        <v>Cintas</v>
      </c>
      <c r="P462" s="17">
        <f>E462*(1+RevGrowth)</f>
        <v>6824.7447999999995</v>
      </c>
      <c r="Q462" s="17">
        <f>N462-(AverageSalary*C462*HeadcountReduction)/1000000</f>
        <v>5460.2999999999993</v>
      </c>
      <c r="R462" s="17">
        <f t="shared" si="45"/>
        <v>1364.4448000000002</v>
      </c>
      <c r="S462" s="37">
        <f>(P462-E462)/E462</f>
        <v>5.1999999999999977E-2</v>
      </c>
      <c r="T462" s="36">
        <f>(R462-G462)/G462</f>
        <v>0.61932684547828176</v>
      </c>
      <c r="U462" s="31">
        <f t="shared" si="42"/>
        <v>483</v>
      </c>
      <c r="V462" s="38">
        <f t="shared" si="43"/>
        <v>315</v>
      </c>
      <c r="W462" s="39"/>
      <c r="X462" s="39"/>
      <c r="Y462" s="39">
        <f t="shared" si="46"/>
        <v>459</v>
      </c>
      <c r="Z462" s="39">
        <f t="shared" si="47"/>
        <v>317</v>
      </c>
    </row>
    <row r="463" spans="1:26" x14ac:dyDescent="0.2">
      <c r="A463" s="9" t="s">
        <v>921</v>
      </c>
      <c r="B463" s="10" t="s">
        <v>922</v>
      </c>
      <c r="C463" s="11">
        <v>10100</v>
      </c>
      <c r="D463" s="12" t="s">
        <v>5</v>
      </c>
      <c r="E463" s="19">
        <v>6475</v>
      </c>
      <c r="F463" s="20">
        <v>0.215</v>
      </c>
      <c r="G463" s="21">
        <v>337</v>
      </c>
      <c r="H463" s="22">
        <v>6.8369999999999997</v>
      </c>
      <c r="I463" s="22"/>
      <c r="J463" s="17">
        <f>IF(ISNUMBER(E463/(1+F463)),E463/(1+F463),"")</f>
        <v>5329.2181069958842</v>
      </c>
      <c r="K463" s="17">
        <f t="shared" si="44"/>
        <v>5286.2169585972624</v>
      </c>
      <c r="L463" s="18">
        <f>IF(ISNUMBER(G463/(1+H463)),G463/(1+H463),"")</f>
        <v>43.001148398621922</v>
      </c>
      <c r="M463" s="17"/>
      <c r="N463" s="17">
        <f>E463-G463</f>
        <v>6138</v>
      </c>
      <c r="O463" s="16" t="str">
        <f>B463</f>
        <v>Advanced Micro Devices</v>
      </c>
      <c r="P463" s="17">
        <f>E463*(1+RevGrowth)</f>
        <v>6811.7000000000007</v>
      </c>
      <c r="Q463" s="17">
        <f>N463-(AverageSalary*C463*HeadcountReduction)/1000000</f>
        <v>6092.55</v>
      </c>
      <c r="R463" s="17">
        <f t="shared" si="45"/>
        <v>719.15000000000055</v>
      </c>
      <c r="S463" s="37">
        <f>(P463-E463)/E463</f>
        <v>5.2000000000000116E-2</v>
      </c>
      <c r="T463" s="36">
        <f>(R463-G463)/G463</f>
        <v>1.1339762611275981</v>
      </c>
      <c r="U463" s="31">
        <f t="shared" si="42"/>
        <v>485</v>
      </c>
      <c r="V463" s="38">
        <f t="shared" si="43"/>
        <v>435</v>
      </c>
      <c r="W463" s="39"/>
      <c r="X463" s="39"/>
      <c r="Y463" s="39">
        <f t="shared" si="46"/>
        <v>460</v>
      </c>
      <c r="Z463" s="39">
        <f t="shared" si="47"/>
        <v>431</v>
      </c>
    </row>
    <row r="464" spans="1:26" x14ac:dyDescent="0.2">
      <c r="A464" s="9" t="s">
        <v>923</v>
      </c>
      <c r="B464" s="10" t="s">
        <v>924</v>
      </c>
      <c r="C464" s="11">
        <v>1708</v>
      </c>
      <c r="D464" s="12" t="s">
        <v>5</v>
      </c>
      <c r="E464" s="19">
        <v>6466</v>
      </c>
      <c r="F464" s="20">
        <v>0.19600000000000001</v>
      </c>
      <c r="G464" s="21">
        <v>-282</v>
      </c>
      <c r="H464" s="22" t="s">
        <v>5</v>
      </c>
      <c r="I464" s="22"/>
      <c r="J464" s="17">
        <f>IF(ISNUMBER(E464/(1+F464)),E464/(1+F464),"")</f>
        <v>5406.3545150501677</v>
      </c>
      <c r="K464" s="17" t="str">
        <f t="shared" si="44"/>
        <v/>
      </c>
      <c r="L464" s="18" t="str">
        <f>IF(ISNUMBER(G464/(1+H464)),G464/(1+H464),"")</f>
        <v/>
      </c>
      <c r="M464" s="17"/>
      <c r="N464" s="17">
        <f>E464-G464</f>
        <v>6748</v>
      </c>
      <c r="O464" s="16" t="str">
        <f>B464</f>
        <v>Hess</v>
      </c>
      <c r="P464" s="17">
        <f>E464*(1+RevGrowth)</f>
        <v>6802.232</v>
      </c>
      <c r="Q464" s="17">
        <f>N464-(AverageSalary*C464*HeadcountReduction)/1000000</f>
        <v>6740.3140000000003</v>
      </c>
      <c r="R464" s="17">
        <f t="shared" si="45"/>
        <v>61.917999999999665</v>
      </c>
      <c r="S464" s="37">
        <f>(P464-E464)/E464</f>
        <v>5.1999999999999998E-2</v>
      </c>
      <c r="T464" s="36">
        <f>(R464-G464)/G464</f>
        <v>-1.2195673758865235</v>
      </c>
      <c r="U464" s="31">
        <f t="shared" si="42"/>
        <v>484</v>
      </c>
      <c r="V464" s="38" t="e">
        <f t="shared" si="43"/>
        <v>#VALUE!</v>
      </c>
      <c r="W464" s="39"/>
      <c r="X464" s="39"/>
      <c r="Y464" s="39">
        <f t="shared" si="46"/>
        <v>461</v>
      </c>
      <c r="Z464" s="39">
        <f t="shared" si="47"/>
        <v>489</v>
      </c>
    </row>
    <row r="465" spans="1:26" x14ac:dyDescent="0.2">
      <c r="A465" s="9" t="s">
        <v>925</v>
      </c>
      <c r="B465" s="10" t="s">
        <v>926</v>
      </c>
      <c r="C465" s="11">
        <v>16840</v>
      </c>
      <c r="D465" s="12">
        <v>5</v>
      </c>
      <c r="E465" s="19">
        <v>6454.7</v>
      </c>
      <c r="F465" s="20">
        <v>7.2000000000000008E-2</v>
      </c>
      <c r="G465" s="21">
        <v>1918.1</v>
      </c>
      <c r="H465" s="22">
        <v>0.36199999999999999</v>
      </c>
      <c r="I465" s="22"/>
      <c r="J465" s="17">
        <f>IF(ISNUMBER(E465/(1+F465)),E465/(1+F465),"")</f>
        <v>6021.1753731343279</v>
      </c>
      <c r="K465" s="17">
        <f t="shared" si="44"/>
        <v>4612.8787505205246</v>
      </c>
      <c r="L465" s="18">
        <f>IF(ISNUMBER(G465/(1+H465)),G465/(1+H465),"")</f>
        <v>1408.296622613803</v>
      </c>
      <c r="M465" s="17"/>
      <c r="N465" s="17">
        <f>E465-G465</f>
        <v>4536.6000000000004</v>
      </c>
      <c r="O465" s="16" t="str">
        <f>B465</f>
        <v>M&amp;T Bank Corp.</v>
      </c>
      <c r="P465" s="17">
        <f>E465*(1+RevGrowth)</f>
        <v>6790.3444</v>
      </c>
      <c r="Q465" s="17">
        <f>N465-(AverageSalary*C465*HeadcountReduction)/1000000</f>
        <v>4460.8200000000006</v>
      </c>
      <c r="R465" s="17">
        <f t="shared" si="45"/>
        <v>2329.5243999999993</v>
      </c>
      <c r="S465" s="37">
        <f>(P465-E465)/E465</f>
        <v>5.2000000000000025E-2</v>
      </c>
      <c r="T465" s="36">
        <f>(R465-G465)/G465</f>
        <v>0.21449580313852221</v>
      </c>
      <c r="U465" s="31">
        <f t="shared" si="42"/>
        <v>455</v>
      </c>
      <c r="V465" s="38">
        <f t="shared" si="43"/>
        <v>173</v>
      </c>
      <c r="W465" s="39"/>
      <c r="X465" s="39"/>
      <c r="Y465" s="39">
        <f t="shared" si="46"/>
        <v>462</v>
      </c>
      <c r="Z465" s="39">
        <f t="shared" si="47"/>
        <v>207</v>
      </c>
    </row>
    <row r="466" spans="1:26" x14ac:dyDescent="0.2">
      <c r="A466" s="9" t="s">
        <v>927</v>
      </c>
      <c r="B466" s="10" t="s">
        <v>928</v>
      </c>
      <c r="C466" s="11">
        <v>140000</v>
      </c>
      <c r="D466" s="12">
        <v>35</v>
      </c>
      <c r="E466" s="19">
        <v>6442.2</v>
      </c>
      <c r="F466" s="20">
        <v>0.18100000000000002</v>
      </c>
      <c r="G466" s="21">
        <v>97.8</v>
      </c>
      <c r="H466" s="22">
        <v>24.736999999999998</v>
      </c>
      <c r="I466" s="22"/>
      <c r="J466" s="17">
        <f>IF(ISNUMBER(E466/(1+F466)),E466/(1+F466),"")</f>
        <v>5454.8687552921247</v>
      </c>
      <c r="K466" s="17">
        <f t="shared" si="44"/>
        <v>5451.0687786048647</v>
      </c>
      <c r="L466" s="18">
        <f>IF(ISNUMBER(G466/(1+H466)),G466/(1+H466),"")</f>
        <v>3.7999766872595875</v>
      </c>
      <c r="M466" s="17"/>
      <c r="N466" s="17">
        <f>E466-G466</f>
        <v>6344.4</v>
      </c>
      <c r="O466" s="16" t="str">
        <f>B466</f>
        <v>ABM Industries</v>
      </c>
      <c r="P466" s="17">
        <f>E466*(1+RevGrowth)</f>
        <v>6777.1944000000003</v>
      </c>
      <c r="Q466" s="17">
        <f>N466-(AverageSalary*C466*HeadcountReduction)/1000000</f>
        <v>5714.4</v>
      </c>
      <c r="R466" s="17">
        <f t="shared" si="45"/>
        <v>1062.7944000000007</v>
      </c>
      <c r="S466" s="37">
        <f>(P466-E466)/E466</f>
        <v>5.2000000000000081E-2</v>
      </c>
      <c r="T466" s="36">
        <f>(R466-G466)/G466</f>
        <v>9.8670184049079825</v>
      </c>
      <c r="U466" s="31">
        <f t="shared" si="42"/>
        <v>480</v>
      </c>
      <c r="V466" s="38">
        <f t="shared" si="43"/>
        <v>446</v>
      </c>
      <c r="W466" s="39"/>
      <c r="X466" s="39"/>
      <c r="Y466" s="39">
        <f t="shared" si="46"/>
        <v>463</v>
      </c>
      <c r="Z466" s="39">
        <f t="shared" si="47"/>
        <v>364</v>
      </c>
    </row>
    <row r="467" spans="1:26" x14ac:dyDescent="0.2">
      <c r="A467" s="9" t="s">
        <v>929</v>
      </c>
      <c r="B467" s="10" t="s">
        <v>930</v>
      </c>
      <c r="C467" s="11">
        <v>8356</v>
      </c>
      <c r="D467" s="12" t="s">
        <v>5</v>
      </c>
      <c r="E467" s="19">
        <v>6418.3</v>
      </c>
      <c r="F467" s="20">
        <v>0.46600000000000003</v>
      </c>
      <c r="G467" s="21">
        <v>98.6</v>
      </c>
      <c r="H467" s="22">
        <v>-2.1999999999999999E-2</v>
      </c>
      <c r="I467" s="22"/>
      <c r="J467" s="17">
        <f>IF(ISNUMBER(E467/(1+F467)),E467/(1+F467),"")</f>
        <v>4378.1036834924971</v>
      </c>
      <c r="K467" s="17">
        <f t="shared" si="44"/>
        <v>4277.2856875824764</v>
      </c>
      <c r="L467" s="18">
        <f>IF(ISNUMBER(G467/(1+H467)),G467/(1+H467),"")</f>
        <v>100.81799591002044</v>
      </c>
      <c r="M467" s="17"/>
      <c r="N467" s="17">
        <f>E467-G467</f>
        <v>6319.7</v>
      </c>
      <c r="O467" s="16" t="str">
        <f>B467</f>
        <v>Beacon Roofing Supply</v>
      </c>
      <c r="P467" s="17">
        <f>E467*(1+RevGrowth)</f>
        <v>6752.0516000000007</v>
      </c>
      <c r="Q467" s="17">
        <f>N467-(AverageSalary*C467*HeadcountReduction)/1000000</f>
        <v>6282.098</v>
      </c>
      <c r="R467" s="17">
        <f t="shared" si="45"/>
        <v>469.95360000000073</v>
      </c>
      <c r="S467" s="37">
        <f>(P467-E467)/E467</f>
        <v>5.2000000000000081E-2</v>
      </c>
      <c r="T467" s="36">
        <f>(R467-G467)/G467</f>
        <v>3.7662636916835774</v>
      </c>
      <c r="U467" s="31">
        <f t="shared" si="42"/>
        <v>499</v>
      </c>
      <c r="V467" s="38">
        <f t="shared" si="43"/>
        <v>421</v>
      </c>
      <c r="W467" s="39"/>
      <c r="X467" s="39"/>
      <c r="Y467" s="39">
        <f t="shared" si="46"/>
        <v>464</v>
      </c>
      <c r="Z467" s="39">
        <f t="shared" si="47"/>
        <v>463</v>
      </c>
    </row>
    <row r="468" spans="1:26" x14ac:dyDescent="0.2">
      <c r="A468" s="9" t="s">
        <v>931</v>
      </c>
      <c r="B468" s="10" t="s">
        <v>932</v>
      </c>
      <c r="C468" s="11">
        <v>34000</v>
      </c>
      <c r="D468" s="12">
        <v>-33</v>
      </c>
      <c r="E468" s="19">
        <v>6405</v>
      </c>
      <c r="F468" s="20">
        <v>-1.7000000000000001E-2</v>
      </c>
      <c r="G468" s="21">
        <v>-88</v>
      </c>
      <c r="H468" s="22">
        <v>-1.379</v>
      </c>
      <c r="I468" s="22"/>
      <c r="J468" s="17">
        <f>IF(ISNUMBER(E468/(1+F468)),E468/(1+F468),"")</f>
        <v>6515.7680569684644</v>
      </c>
      <c r="K468" s="17">
        <f t="shared" si="44"/>
        <v>6283.5780833536883</v>
      </c>
      <c r="L468" s="18">
        <f>IF(ISNUMBER(G468/(1+H468)),G468/(1+H468),"")</f>
        <v>232.18997361477571</v>
      </c>
      <c r="M468" s="17"/>
      <c r="N468" s="17">
        <f>E468-G468</f>
        <v>6493</v>
      </c>
      <c r="O468" s="16" t="str">
        <f>B468</f>
        <v>NCR</v>
      </c>
      <c r="P468" s="17">
        <f>E468*(1+RevGrowth)</f>
        <v>6738.06</v>
      </c>
      <c r="Q468" s="17">
        <f>N468-(AverageSalary*C468*HeadcountReduction)/1000000</f>
        <v>6340</v>
      </c>
      <c r="R468" s="17">
        <f t="shared" si="45"/>
        <v>398.0600000000004</v>
      </c>
      <c r="S468" s="37">
        <f>(P468-E468)/E468</f>
        <v>5.200000000000006E-2</v>
      </c>
      <c r="T468" s="36">
        <f>(R468-G468)/G468</f>
        <v>-5.5234090909090954</v>
      </c>
      <c r="U468" s="31">
        <f t="shared" si="42"/>
        <v>423</v>
      </c>
      <c r="V468" s="38">
        <f t="shared" si="43"/>
        <v>390</v>
      </c>
      <c r="W468" s="39"/>
      <c r="X468" s="39"/>
      <c r="Y468" s="39">
        <f t="shared" si="46"/>
        <v>465</v>
      </c>
      <c r="Z468" s="39">
        <f t="shared" si="47"/>
        <v>473</v>
      </c>
    </row>
    <row r="469" spans="1:26" x14ac:dyDescent="0.2">
      <c r="A469" s="9" t="s">
        <v>933</v>
      </c>
      <c r="B469" s="10" t="s">
        <v>934</v>
      </c>
      <c r="C469" s="11">
        <v>18300</v>
      </c>
      <c r="D469" s="12">
        <v>-14</v>
      </c>
      <c r="E469" s="19">
        <v>6325.8</v>
      </c>
      <c r="F469" s="20">
        <v>2.6000000000000002E-2</v>
      </c>
      <c r="G469" s="21">
        <v>-201.9</v>
      </c>
      <c r="H469" s="22" t="s">
        <v>5</v>
      </c>
      <c r="I469" s="22"/>
      <c r="J469" s="17">
        <f>IF(ISNUMBER(E469/(1+F469)),E469/(1+F469),"")</f>
        <v>6165.4970760233919</v>
      </c>
      <c r="K469" s="17" t="str">
        <f t="shared" si="44"/>
        <v/>
      </c>
      <c r="L469" s="18" t="str">
        <f>IF(ISNUMBER(G469/(1+H469)),G469/(1+H469),"")</f>
        <v/>
      </c>
      <c r="M469" s="17"/>
      <c r="N469" s="17">
        <f>E469-G469</f>
        <v>6527.7</v>
      </c>
      <c r="O469" s="16" t="str">
        <f>B469</f>
        <v>iHeartMedia</v>
      </c>
      <c r="P469" s="17">
        <f>E469*(1+RevGrowth)</f>
        <v>6654.7416000000003</v>
      </c>
      <c r="Q469" s="17">
        <f>N469-(AverageSalary*C469*HeadcountReduction)/1000000</f>
        <v>6445.3499999999995</v>
      </c>
      <c r="R469" s="17">
        <f t="shared" si="45"/>
        <v>209.39160000000084</v>
      </c>
      <c r="S469" s="37">
        <f>(P469-E469)/E469</f>
        <v>5.2000000000000018E-2</v>
      </c>
      <c r="T469" s="36">
        <f>(R469-G469)/G469</f>
        <v>-2.037105497771178</v>
      </c>
      <c r="U469" s="31">
        <f t="shared" si="42"/>
        <v>444</v>
      </c>
      <c r="V469" s="38" t="e">
        <f t="shared" si="43"/>
        <v>#VALUE!</v>
      </c>
      <c r="W469" s="39"/>
      <c r="X469" s="39"/>
      <c r="Y469" s="39">
        <f t="shared" si="46"/>
        <v>466</v>
      </c>
      <c r="Z469" s="39">
        <f t="shared" si="47"/>
        <v>484</v>
      </c>
    </row>
    <row r="470" spans="1:26" x14ac:dyDescent="0.2">
      <c r="A470" s="9" t="s">
        <v>935</v>
      </c>
      <c r="B470" s="10" t="s">
        <v>936</v>
      </c>
      <c r="C470" s="11">
        <v>9691</v>
      </c>
      <c r="D470" s="12">
        <v>-26</v>
      </c>
      <c r="E470" s="19">
        <v>6319.1</v>
      </c>
      <c r="F470" s="20">
        <v>-1.1000000000000001E-2</v>
      </c>
      <c r="G470" s="21">
        <v>764.4</v>
      </c>
      <c r="H470" s="22">
        <v>-0.54900000000000004</v>
      </c>
      <c r="I470" s="22"/>
      <c r="J470" s="17">
        <f>IF(ISNUMBER(E470/(1+F470)),E470/(1+F470),"")</f>
        <v>6389.3832153690601</v>
      </c>
      <c r="K470" s="17">
        <f t="shared" si="44"/>
        <v>4694.4829936395699</v>
      </c>
      <c r="L470" s="18">
        <f>IF(ISNUMBER(G470/(1+H470)),G470/(1+H470),"")</f>
        <v>1694.9002217294901</v>
      </c>
      <c r="M470" s="17"/>
      <c r="N470" s="17">
        <f>E470-G470</f>
        <v>5554.7000000000007</v>
      </c>
      <c r="O470" s="16" t="str">
        <f>B470</f>
        <v>Franklin Resources</v>
      </c>
      <c r="P470" s="17">
        <f>E470*(1+RevGrowth)</f>
        <v>6647.6932000000006</v>
      </c>
      <c r="Q470" s="17">
        <f>N470-(AverageSalary*C470*HeadcountReduction)/1000000</f>
        <v>5511.0905000000012</v>
      </c>
      <c r="R470" s="17">
        <f t="shared" si="45"/>
        <v>1136.6026999999995</v>
      </c>
      <c r="S470" s="37">
        <f>(P470-E470)/E470</f>
        <v>5.2000000000000039E-2</v>
      </c>
      <c r="T470" s="36">
        <f>(R470-G470)/G470</f>
        <v>0.48692137624280413</v>
      </c>
      <c r="U470" s="31">
        <f t="shared" si="42"/>
        <v>432</v>
      </c>
      <c r="V470" s="38">
        <f t="shared" si="43"/>
        <v>145</v>
      </c>
      <c r="W470" s="39"/>
      <c r="X470" s="39"/>
      <c r="Y470" s="39">
        <f t="shared" si="46"/>
        <v>467</v>
      </c>
      <c r="Z470" s="39">
        <f t="shared" si="47"/>
        <v>350</v>
      </c>
    </row>
    <row r="471" spans="1:26" x14ac:dyDescent="0.2">
      <c r="A471" s="9" t="s">
        <v>937</v>
      </c>
      <c r="B471" s="10" t="s">
        <v>938</v>
      </c>
      <c r="C471" s="11">
        <v>8838</v>
      </c>
      <c r="D471" s="12">
        <v>-15</v>
      </c>
      <c r="E471" s="19">
        <v>6291</v>
      </c>
      <c r="F471" s="20">
        <v>1.8000000000000002E-2</v>
      </c>
      <c r="G471" s="21">
        <v>815</v>
      </c>
      <c r="H471" s="22">
        <v>0.55800000000000005</v>
      </c>
      <c r="I471" s="22"/>
      <c r="J471" s="17">
        <f>IF(ISNUMBER(E471/(1+F471)),E471/(1+F471),"")</f>
        <v>6179.7642436149308</v>
      </c>
      <c r="K471" s="17">
        <f t="shared" si="44"/>
        <v>5656.6576967599885</v>
      </c>
      <c r="L471" s="18">
        <f>IF(ISNUMBER(G471/(1+H471)),G471/(1+H471),"")</f>
        <v>523.10654685494217</v>
      </c>
      <c r="M471" s="17"/>
      <c r="N471" s="17">
        <f>E471-G471</f>
        <v>5476</v>
      </c>
      <c r="O471" s="16" t="str">
        <f>B471</f>
        <v>Ameren</v>
      </c>
      <c r="P471" s="17">
        <f>E471*(1+RevGrowth)</f>
        <v>6618.1320000000005</v>
      </c>
      <c r="Q471" s="17">
        <f>N471-(AverageSalary*C471*HeadcountReduction)/1000000</f>
        <v>5436.2290000000003</v>
      </c>
      <c r="R471" s="17">
        <f t="shared" si="45"/>
        <v>1181.9030000000002</v>
      </c>
      <c r="S471" s="37">
        <f>(P471-E471)/E471</f>
        <v>5.2000000000000081E-2</v>
      </c>
      <c r="T471" s="36">
        <f>(R471-G471)/G471</f>
        <v>0.45018773006134999</v>
      </c>
      <c r="U471" s="31">
        <f t="shared" si="42"/>
        <v>443</v>
      </c>
      <c r="V471" s="38">
        <f t="shared" si="43"/>
        <v>307</v>
      </c>
      <c r="W471" s="39"/>
      <c r="X471" s="39"/>
      <c r="Y471" s="39">
        <f t="shared" si="46"/>
        <v>468</v>
      </c>
      <c r="Z471" s="39">
        <f t="shared" si="47"/>
        <v>339</v>
      </c>
    </row>
    <row r="472" spans="1:26" x14ac:dyDescent="0.2">
      <c r="A472" s="9" t="s">
        <v>939</v>
      </c>
      <c r="B472" s="10" t="s">
        <v>940</v>
      </c>
      <c r="C472" s="11">
        <v>5161</v>
      </c>
      <c r="D472" s="12">
        <v>8</v>
      </c>
      <c r="E472" s="19">
        <v>6276</v>
      </c>
      <c r="F472" s="20">
        <v>7.5999999999999998E-2</v>
      </c>
      <c r="G472" s="21">
        <v>1988</v>
      </c>
      <c r="H472" s="22">
        <v>-0.20899999999999999</v>
      </c>
      <c r="I472" s="22"/>
      <c r="J472" s="17">
        <f>IF(ISNUMBER(E472/(1+F472)),E472/(1+F472),"")</f>
        <v>5832.7137546468393</v>
      </c>
      <c r="K472" s="17">
        <f t="shared" si="44"/>
        <v>3319.4394183636537</v>
      </c>
      <c r="L472" s="18">
        <f>IF(ISNUMBER(G472/(1+H472)),G472/(1+H472),"")</f>
        <v>2513.2743362831857</v>
      </c>
      <c r="M472" s="17"/>
      <c r="N472" s="17">
        <f>E472-G472</f>
        <v>4288</v>
      </c>
      <c r="O472" s="16" t="str">
        <f>B472</f>
        <v>Intercontinental Exchange</v>
      </c>
      <c r="P472" s="17">
        <f>E472*(1+RevGrowth)</f>
        <v>6602.3519999999999</v>
      </c>
      <c r="Q472" s="17">
        <f>N472-(AverageSalary*C472*HeadcountReduction)/1000000</f>
        <v>4264.7754999999997</v>
      </c>
      <c r="R472" s="17">
        <f t="shared" si="45"/>
        <v>2337.5765000000001</v>
      </c>
      <c r="S472" s="37">
        <f>(P472-E472)/E472</f>
        <v>5.1999999999999977E-2</v>
      </c>
      <c r="T472" s="36">
        <f>(R472-G472)/G472</f>
        <v>0.175843309859155</v>
      </c>
      <c r="U472" s="31">
        <f t="shared" si="42"/>
        <v>463</v>
      </c>
      <c r="V472" s="38">
        <f t="shared" si="43"/>
        <v>90</v>
      </c>
      <c r="W472" s="39"/>
      <c r="X472" s="39"/>
      <c r="Y472" s="39">
        <f t="shared" si="46"/>
        <v>469</v>
      </c>
      <c r="Z472" s="39">
        <f t="shared" si="47"/>
        <v>204</v>
      </c>
    </row>
    <row r="473" spans="1:26" x14ac:dyDescent="0.2">
      <c r="A473" s="9" t="s">
        <v>941</v>
      </c>
      <c r="B473" s="10" t="s">
        <v>942</v>
      </c>
      <c r="C473" s="11">
        <v>21200</v>
      </c>
      <c r="D473" s="12">
        <v>-7</v>
      </c>
      <c r="E473" s="19">
        <v>6258</v>
      </c>
      <c r="F473" s="20">
        <v>3.2000000000000001E-2</v>
      </c>
      <c r="G473" s="21">
        <v>1958</v>
      </c>
      <c r="H473" s="22">
        <v>0.309</v>
      </c>
      <c r="I473" s="22"/>
      <c r="J473" s="17">
        <f>IF(ISNUMBER(E473/(1+F473)),E473/(1+F473),"")</f>
        <v>6063.9534883720926</v>
      </c>
      <c r="K473" s="17">
        <f t="shared" si="44"/>
        <v>4568.1551690443612</v>
      </c>
      <c r="L473" s="18">
        <f>IF(ISNUMBER(G473/(1+H473)),G473/(1+H473),"")</f>
        <v>1495.7983193277312</v>
      </c>
      <c r="M473" s="17"/>
      <c r="N473" s="17">
        <f>E473-G473</f>
        <v>4300</v>
      </c>
      <c r="O473" s="16" t="str">
        <f>B473</f>
        <v>S&amp;P Global</v>
      </c>
      <c r="P473" s="17">
        <f>E473*(1+RevGrowth)</f>
        <v>6583.4160000000002</v>
      </c>
      <c r="Q473" s="17">
        <f>N473-(AverageSalary*C473*HeadcountReduction)/1000000</f>
        <v>4204.6000000000004</v>
      </c>
      <c r="R473" s="17">
        <f t="shared" si="45"/>
        <v>2378.8159999999998</v>
      </c>
      <c r="S473" s="37">
        <f>(P473-E473)/E473</f>
        <v>5.2000000000000025E-2</v>
      </c>
      <c r="T473" s="36">
        <f>(R473-G473)/G473</f>
        <v>0.21492134831460663</v>
      </c>
      <c r="U473" s="31">
        <f t="shared" si="42"/>
        <v>452</v>
      </c>
      <c r="V473" s="38">
        <f t="shared" si="43"/>
        <v>167</v>
      </c>
      <c r="W473" s="39"/>
      <c r="X473" s="39"/>
      <c r="Y473" s="39">
        <f t="shared" si="46"/>
        <v>470</v>
      </c>
      <c r="Z473" s="39">
        <f t="shared" si="47"/>
        <v>198</v>
      </c>
    </row>
    <row r="474" spans="1:26" x14ac:dyDescent="0.2">
      <c r="A474" s="9" t="s">
        <v>943</v>
      </c>
      <c r="B474" s="10" t="s">
        <v>944</v>
      </c>
      <c r="C474" s="11">
        <v>11550</v>
      </c>
      <c r="D474" s="12" t="s">
        <v>5</v>
      </c>
      <c r="E474" s="19">
        <v>6257.2</v>
      </c>
      <c r="F474" s="20">
        <v>0.19699999999999998</v>
      </c>
      <c r="G474" s="21">
        <v>467.3</v>
      </c>
      <c r="H474" s="22">
        <v>8.6750000000000007</v>
      </c>
      <c r="I474" s="22"/>
      <c r="J474" s="17">
        <f>IF(ISNUMBER(E474/(1+F474)),E474/(1+F474),"")</f>
        <v>5227.4018379281533</v>
      </c>
      <c r="K474" s="17">
        <f t="shared" si="44"/>
        <v>5179.1020963260862</v>
      </c>
      <c r="L474" s="18">
        <f>IF(ISNUMBER(G474/(1+H474)),G474/(1+H474),"")</f>
        <v>48.299741602067179</v>
      </c>
      <c r="M474" s="17"/>
      <c r="N474" s="17">
        <f>E474-G474</f>
        <v>5789.9</v>
      </c>
      <c r="O474" s="16" t="str">
        <f>B474</f>
        <v>Post Holdings</v>
      </c>
      <c r="P474" s="17">
        <f>E474*(1+RevGrowth)</f>
        <v>6582.5744000000004</v>
      </c>
      <c r="Q474" s="17">
        <f>N474-(AverageSalary*C474*HeadcountReduction)/1000000</f>
        <v>5737.9249999999993</v>
      </c>
      <c r="R474" s="17">
        <f t="shared" si="45"/>
        <v>844.64940000000115</v>
      </c>
      <c r="S474" s="37">
        <f>(P474-E474)/E474</f>
        <v>5.2000000000000102E-2</v>
      </c>
      <c r="T474" s="36">
        <f>(R474-G474)/G474</f>
        <v>0.80750995078108523</v>
      </c>
      <c r="U474" s="31">
        <f t="shared" si="42"/>
        <v>489</v>
      </c>
      <c r="V474" s="38">
        <f t="shared" si="43"/>
        <v>434</v>
      </c>
      <c r="W474" s="39"/>
      <c r="X474" s="39"/>
      <c r="Y474" s="39">
        <f t="shared" si="46"/>
        <v>471</v>
      </c>
      <c r="Z474" s="39">
        <f t="shared" si="47"/>
        <v>410</v>
      </c>
    </row>
    <row r="475" spans="1:26" x14ac:dyDescent="0.2">
      <c r="A475" s="9" t="s">
        <v>945</v>
      </c>
      <c r="B475" s="10" t="s">
        <v>946</v>
      </c>
      <c r="C475" s="11">
        <v>15800</v>
      </c>
      <c r="D475" s="12" t="s">
        <v>5</v>
      </c>
      <c r="E475" s="19">
        <v>6200.9</v>
      </c>
      <c r="F475" s="20">
        <v>0.214</v>
      </c>
      <c r="G475" s="21">
        <v>1495.4</v>
      </c>
      <c r="H475" s="22">
        <v>1.056</v>
      </c>
      <c r="I475" s="22"/>
      <c r="J475" s="17">
        <f>IF(ISNUMBER(E475/(1+F475)),E475/(1+F475),"")</f>
        <v>5107.8253706754531</v>
      </c>
      <c r="K475" s="17">
        <f t="shared" si="44"/>
        <v>4380.4907403252582</v>
      </c>
      <c r="L475" s="18">
        <f>IF(ISNUMBER(G475/(1+H475)),G475/(1+H475),"")</f>
        <v>727.33463035019463</v>
      </c>
      <c r="M475" s="17"/>
      <c r="N475" s="17">
        <f>E475-G475</f>
        <v>4705.5</v>
      </c>
      <c r="O475" s="16" t="str">
        <f>B475</f>
        <v>Analog Devices</v>
      </c>
      <c r="P475" s="17">
        <f>E475*(1+RevGrowth)</f>
        <v>6523.3468000000003</v>
      </c>
      <c r="Q475" s="17">
        <f>N475-(AverageSalary*C475*HeadcountReduction)/1000000</f>
        <v>4634.3999999999996</v>
      </c>
      <c r="R475" s="17">
        <f t="shared" si="45"/>
        <v>1888.9468000000006</v>
      </c>
      <c r="S475" s="37">
        <f>(P475-E475)/E475</f>
        <v>5.2000000000000102E-2</v>
      </c>
      <c r="T475" s="36">
        <f>(R475-G475)/G475</f>
        <v>0.26317159288484721</v>
      </c>
      <c r="U475" s="31">
        <f t="shared" si="42"/>
        <v>493</v>
      </c>
      <c r="V475" s="38">
        <f t="shared" si="43"/>
        <v>264</v>
      </c>
      <c r="W475" s="39"/>
      <c r="X475" s="39"/>
      <c r="Y475" s="39">
        <f t="shared" si="46"/>
        <v>472</v>
      </c>
      <c r="Z475" s="39">
        <f t="shared" si="47"/>
        <v>243</v>
      </c>
    </row>
    <row r="476" spans="1:26" x14ac:dyDescent="0.2">
      <c r="A476" s="9" t="s">
        <v>947</v>
      </c>
      <c r="B476" s="10" t="s">
        <v>948</v>
      </c>
      <c r="C476" s="11">
        <v>18150</v>
      </c>
      <c r="D476" s="12">
        <v>-52</v>
      </c>
      <c r="E476" s="19">
        <v>6182.3</v>
      </c>
      <c r="F476" s="20">
        <v>-7.0999999999999994E-2</v>
      </c>
      <c r="G476" s="21">
        <v>162.80000000000001</v>
      </c>
      <c r="H476" s="22" t="s">
        <v>5</v>
      </c>
      <c r="I476" s="22"/>
      <c r="J476" s="17">
        <f>IF(ISNUMBER(E476/(1+F476)),E476/(1+F476),"")</f>
        <v>6654.7900968783633</v>
      </c>
      <c r="K476" s="17" t="str">
        <f t="shared" si="44"/>
        <v/>
      </c>
      <c r="L476" s="18" t="str">
        <f>IF(ISNUMBER(G476/(1+H476)),G476/(1+H476),"")</f>
        <v/>
      </c>
      <c r="M476" s="17"/>
      <c r="N476" s="17">
        <f>E476-G476</f>
        <v>6019.5</v>
      </c>
      <c r="O476" s="16" t="str">
        <f>B476</f>
        <v>Ralph Lauren</v>
      </c>
      <c r="P476" s="17">
        <f>E476*(1+RevGrowth)</f>
        <v>6503.7796000000008</v>
      </c>
      <c r="Q476" s="17">
        <f>N476-(AverageSalary*C476*HeadcountReduction)/1000000</f>
        <v>5937.8249999999998</v>
      </c>
      <c r="R476" s="17">
        <f t="shared" si="45"/>
        <v>565.95460000000094</v>
      </c>
      <c r="S476" s="37">
        <f>(P476-E476)/E476</f>
        <v>5.2000000000000088E-2</v>
      </c>
      <c r="T476" s="36">
        <f>(R476-G476)/G476</f>
        <v>2.4763796068796124</v>
      </c>
      <c r="U476" s="31">
        <f t="shared" si="42"/>
        <v>413</v>
      </c>
      <c r="V476" s="38" t="e">
        <f t="shared" si="43"/>
        <v>#VALUE!</v>
      </c>
      <c r="W476" s="39"/>
      <c r="X476" s="39"/>
      <c r="Y476" s="39">
        <f t="shared" si="46"/>
        <v>473</v>
      </c>
      <c r="Z476" s="39">
        <f t="shared" si="47"/>
        <v>451</v>
      </c>
    </row>
    <row r="477" spans="1:26" x14ac:dyDescent="0.2">
      <c r="A477" s="9" t="s">
        <v>949</v>
      </c>
      <c r="B477" s="10" t="s">
        <v>950</v>
      </c>
      <c r="C477" s="11">
        <v>17500</v>
      </c>
      <c r="D477" s="12">
        <v>-67</v>
      </c>
      <c r="E477" s="19">
        <v>6182</v>
      </c>
      <c r="F477" s="20">
        <v>-0.109</v>
      </c>
      <c r="G477" s="21">
        <v>718</v>
      </c>
      <c r="H477" s="22">
        <v>0.29799999999999999</v>
      </c>
      <c r="I477" s="22"/>
      <c r="J477" s="17">
        <f>IF(ISNUMBER(E477/(1+F477)),E477/(1+F477),"")</f>
        <v>6938.2716049382716</v>
      </c>
      <c r="K477" s="17">
        <f t="shared" si="44"/>
        <v>6385.1128992371932</v>
      </c>
      <c r="L477" s="18">
        <f>IF(ISNUMBER(G477/(1+H477)),G477/(1+H477),"")</f>
        <v>553.15870570107859</v>
      </c>
      <c r="M477" s="17"/>
      <c r="N477" s="17">
        <f>E477-G477</f>
        <v>5464</v>
      </c>
      <c r="O477" s="16" t="str">
        <f>B477</f>
        <v>Harris</v>
      </c>
      <c r="P477" s="17">
        <f>E477*(1+RevGrowth)</f>
        <v>6503.4639999999999</v>
      </c>
      <c r="Q477" s="17">
        <f>N477-(AverageSalary*C477*HeadcountReduction)/1000000</f>
        <v>5385.25</v>
      </c>
      <c r="R477" s="17">
        <f t="shared" si="45"/>
        <v>1118.2139999999999</v>
      </c>
      <c r="S477" s="37">
        <f>(P477-E477)/E477</f>
        <v>5.1999999999999991E-2</v>
      </c>
      <c r="T477" s="36">
        <f>(R477-G477)/G477</f>
        <v>0.55740111420612803</v>
      </c>
      <c r="U477" s="31">
        <f t="shared" si="42"/>
        <v>400</v>
      </c>
      <c r="V477" s="38">
        <f t="shared" si="43"/>
        <v>296</v>
      </c>
      <c r="W477" s="39"/>
      <c r="X477" s="39"/>
      <c r="Y477" s="39">
        <f t="shared" si="46"/>
        <v>474</v>
      </c>
      <c r="Z477" s="39">
        <f t="shared" si="47"/>
        <v>355</v>
      </c>
    </row>
    <row r="478" spans="1:26" x14ac:dyDescent="0.2">
      <c r="A478" s="9" t="s">
        <v>951</v>
      </c>
      <c r="B478" s="10" t="s">
        <v>952</v>
      </c>
      <c r="C478" s="11">
        <v>24600</v>
      </c>
      <c r="D478" s="12">
        <v>7</v>
      </c>
      <c r="E478" s="19">
        <v>6171.9</v>
      </c>
      <c r="F478" s="20">
        <v>6.3E-2</v>
      </c>
      <c r="G478" s="21">
        <v>305.10000000000002</v>
      </c>
      <c r="H478" s="22">
        <v>0.20799999999999999</v>
      </c>
      <c r="I478" s="22"/>
      <c r="J478" s="17">
        <f>IF(ISNUMBER(E478/(1+F478)),E478/(1+F478),"")</f>
        <v>5806.1147695202253</v>
      </c>
      <c r="K478" s="17">
        <f t="shared" si="44"/>
        <v>5553.5485443546622</v>
      </c>
      <c r="L478" s="18">
        <f>IF(ISNUMBER(G478/(1+H478)),G478/(1+H478),"")</f>
        <v>252.56622516556294</v>
      </c>
      <c r="M478" s="17"/>
      <c r="N478" s="17">
        <f>E478-G478</f>
        <v>5866.7999999999993</v>
      </c>
      <c r="O478" s="16" t="str">
        <f>B478</f>
        <v>Booz Allen Hamilton</v>
      </c>
      <c r="P478" s="17">
        <f>E478*(1+RevGrowth)</f>
        <v>6492.8387999999995</v>
      </c>
      <c r="Q478" s="17">
        <f>N478-(AverageSalary*C478*HeadcountReduction)/1000000</f>
        <v>5756.0999999999995</v>
      </c>
      <c r="R478" s="17">
        <f t="shared" si="45"/>
        <v>736.73880000000008</v>
      </c>
      <c r="S478" s="37">
        <f>(P478-E478)/E478</f>
        <v>5.1999999999999984E-2</v>
      </c>
      <c r="T478" s="36">
        <f>(R478-G478)/G478</f>
        <v>1.4147453294001968</v>
      </c>
      <c r="U478" s="31">
        <f t="shared" si="42"/>
        <v>467</v>
      </c>
      <c r="V478" s="38">
        <f t="shared" si="43"/>
        <v>385</v>
      </c>
      <c r="W478" s="39"/>
      <c r="X478" s="39"/>
      <c r="Y478" s="39">
        <f t="shared" si="46"/>
        <v>475</v>
      </c>
      <c r="Z478" s="39">
        <f t="shared" si="47"/>
        <v>427</v>
      </c>
    </row>
    <row r="479" spans="1:26" x14ac:dyDescent="0.2">
      <c r="A479" s="9" t="s">
        <v>953</v>
      </c>
      <c r="B479" s="10" t="s">
        <v>954</v>
      </c>
      <c r="C479" s="11">
        <v>12000</v>
      </c>
      <c r="D479" s="12">
        <v>20</v>
      </c>
      <c r="E479" s="19">
        <v>6166</v>
      </c>
      <c r="F479" s="20">
        <v>0.12</v>
      </c>
      <c r="G479" s="21">
        <v>335.3</v>
      </c>
      <c r="H479" s="22">
        <v>0.94399999999999995</v>
      </c>
      <c r="I479" s="22"/>
      <c r="J479" s="17">
        <f>IF(ISNUMBER(E479/(1+F479)),E479/(1+F479),"")</f>
        <v>5505.3571428571422</v>
      </c>
      <c r="K479" s="17">
        <f t="shared" si="44"/>
        <v>5332.8777189888297</v>
      </c>
      <c r="L479" s="18">
        <f>IF(ISNUMBER(G479/(1+H479)),G479/(1+H479),"")</f>
        <v>172.47942386831278</v>
      </c>
      <c r="M479" s="17"/>
      <c r="N479" s="17">
        <f>E479-G479</f>
        <v>5830.7</v>
      </c>
      <c r="O479" s="16" t="str">
        <f>B479</f>
        <v>Polaris Industries</v>
      </c>
      <c r="P479" s="17">
        <f>E479*(1+RevGrowth)</f>
        <v>6486.6320000000005</v>
      </c>
      <c r="Q479" s="17">
        <f>N479-(AverageSalary*C479*HeadcountReduction)/1000000</f>
        <v>5776.7</v>
      </c>
      <c r="R479" s="17">
        <f t="shared" si="45"/>
        <v>709.9320000000007</v>
      </c>
      <c r="S479" s="37">
        <f>(P479-E479)/E479</f>
        <v>5.2000000000000081E-2</v>
      </c>
      <c r="T479" s="36">
        <f>(R479-G479)/G479</f>
        <v>1.1173039069490029</v>
      </c>
      <c r="U479" s="31">
        <f t="shared" si="42"/>
        <v>479</v>
      </c>
      <c r="V479" s="38">
        <f t="shared" si="43"/>
        <v>405</v>
      </c>
      <c r="W479" s="39"/>
      <c r="X479" s="39"/>
      <c r="Y479" s="39">
        <f t="shared" si="46"/>
        <v>476</v>
      </c>
      <c r="Z479" s="39">
        <f t="shared" si="47"/>
        <v>435</v>
      </c>
    </row>
    <row r="480" spans="1:26" x14ac:dyDescent="0.2">
      <c r="A480" s="9" t="s">
        <v>955</v>
      </c>
      <c r="B480" s="10" t="s">
        <v>956</v>
      </c>
      <c r="C480" s="11">
        <v>8700</v>
      </c>
      <c r="D480" s="12">
        <v>-9</v>
      </c>
      <c r="E480" s="19">
        <v>6124</v>
      </c>
      <c r="F480" s="20">
        <v>2.5000000000000001E-2</v>
      </c>
      <c r="G480" s="21">
        <v>823</v>
      </c>
      <c r="H480" s="22">
        <v>0.17399999999999999</v>
      </c>
      <c r="I480" s="22"/>
      <c r="J480" s="17">
        <f>IF(ISNUMBER(E480/(1+F480)),E480/(1+F480),"")</f>
        <v>5974.6341463414637</v>
      </c>
      <c r="K480" s="17">
        <f t="shared" si="44"/>
        <v>5273.6119998337981</v>
      </c>
      <c r="L480" s="18">
        <f>IF(ISNUMBER(G480/(1+H480)),G480/(1+H480),"")</f>
        <v>701.02214650766609</v>
      </c>
      <c r="M480" s="17"/>
      <c r="N480" s="17">
        <f>E480-G480</f>
        <v>5301</v>
      </c>
      <c r="O480" s="16" t="str">
        <f>B480</f>
        <v>Clorox</v>
      </c>
      <c r="P480" s="17">
        <f>E480*(1+RevGrowth)</f>
        <v>6442.4480000000003</v>
      </c>
      <c r="Q480" s="17">
        <f>N480-(AverageSalary*C480*HeadcountReduction)/1000000</f>
        <v>5261.85</v>
      </c>
      <c r="R480" s="17">
        <f t="shared" si="45"/>
        <v>1180.598</v>
      </c>
      <c r="S480" s="37">
        <f>(P480-E480)/E480</f>
        <v>5.2000000000000053E-2</v>
      </c>
      <c r="T480" s="36">
        <f>(R480-G480)/G480</f>
        <v>0.43450546780072896</v>
      </c>
      <c r="U480" s="31">
        <f t="shared" si="42"/>
        <v>456</v>
      </c>
      <c r="V480" s="38">
        <f t="shared" si="43"/>
        <v>268</v>
      </c>
      <c r="W480" s="39"/>
      <c r="X480" s="39"/>
      <c r="Y480" s="39">
        <f t="shared" si="46"/>
        <v>477</v>
      </c>
      <c r="Z480" s="39">
        <f t="shared" si="47"/>
        <v>340</v>
      </c>
    </row>
    <row r="481" spans="1:26" x14ac:dyDescent="0.2">
      <c r="A481" s="9" t="s">
        <v>957</v>
      </c>
      <c r="B481" s="10" t="s">
        <v>958</v>
      </c>
      <c r="C481" s="11">
        <v>11400</v>
      </c>
      <c r="D481" s="12">
        <v>-20</v>
      </c>
      <c r="E481" s="19">
        <v>6079</v>
      </c>
      <c r="F481" s="20">
        <v>-6.0000000000000001E-3</v>
      </c>
      <c r="G481" s="21">
        <v>137</v>
      </c>
      <c r="H481" s="22">
        <v>-0.68200000000000005</v>
      </c>
      <c r="I481" s="22"/>
      <c r="J481" s="17">
        <f>IF(ISNUMBER(E481/(1+F481)),E481/(1+F481),"")</f>
        <v>6115.69416498994</v>
      </c>
      <c r="K481" s="17">
        <f t="shared" si="44"/>
        <v>5684.8765549270465</v>
      </c>
      <c r="L481" s="18">
        <f>IF(ISNUMBER(G481/(1+H481)),G481/(1+H481),"")</f>
        <v>430.81761006289315</v>
      </c>
      <c r="M481" s="17"/>
      <c r="N481" s="17">
        <f>E481-G481</f>
        <v>5942</v>
      </c>
      <c r="O481" s="16" t="str">
        <f>B481</f>
        <v>Realogy Holdings</v>
      </c>
      <c r="P481" s="17">
        <f>E481*(1+RevGrowth)</f>
        <v>6395.1080000000002</v>
      </c>
      <c r="Q481" s="17">
        <f>N481-(AverageSalary*C481*HeadcountReduction)/1000000</f>
        <v>5890.7</v>
      </c>
      <c r="R481" s="17">
        <f t="shared" si="45"/>
        <v>504.40800000000036</v>
      </c>
      <c r="S481" s="37">
        <f>(P481-E481)/E481</f>
        <v>5.2000000000000025E-2</v>
      </c>
      <c r="T481" s="36">
        <f>(R481-G481)/G481</f>
        <v>2.681810218978105</v>
      </c>
      <c r="U481" s="31">
        <f t="shared" si="42"/>
        <v>448</v>
      </c>
      <c r="V481" s="38">
        <f t="shared" si="43"/>
        <v>330</v>
      </c>
      <c r="W481" s="39"/>
      <c r="X481" s="39"/>
      <c r="Y481" s="39">
        <f t="shared" si="46"/>
        <v>478</v>
      </c>
      <c r="Z481" s="39">
        <f t="shared" si="47"/>
        <v>459</v>
      </c>
    </row>
    <row r="482" spans="1:26" x14ac:dyDescent="0.2">
      <c r="A482" s="9" t="s">
        <v>959</v>
      </c>
      <c r="B482" s="10" t="s">
        <v>960</v>
      </c>
      <c r="C482" s="11">
        <v>11500</v>
      </c>
      <c r="D482" s="12">
        <v>-49</v>
      </c>
      <c r="E482" s="19">
        <v>6047</v>
      </c>
      <c r="F482" s="20">
        <v>-7.4999999999999997E-2</v>
      </c>
      <c r="G482" s="21">
        <v>394</v>
      </c>
      <c r="H482" s="22">
        <v>-0.59399999999999997</v>
      </c>
      <c r="I482" s="22"/>
      <c r="J482" s="17">
        <f>IF(ISNUMBER(E482/(1+F482)),E482/(1+F482),"")</f>
        <v>6537.2972972972966</v>
      </c>
      <c r="K482" s="17">
        <f t="shared" si="44"/>
        <v>5566.8539475436019</v>
      </c>
      <c r="L482" s="18">
        <f>IF(ISNUMBER(G482/(1+H482)),G482/(1+H482),"")</f>
        <v>970.44334975369452</v>
      </c>
      <c r="M482" s="17"/>
      <c r="N482" s="17">
        <f>E482-G482</f>
        <v>5653</v>
      </c>
      <c r="O482" s="16" t="str">
        <f>B482</f>
        <v>HD Supply Holdings</v>
      </c>
      <c r="P482" s="17">
        <f>E482*(1+RevGrowth)</f>
        <v>6361.4440000000004</v>
      </c>
      <c r="Q482" s="17">
        <f>N482-(AverageSalary*C482*HeadcountReduction)/1000000</f>
        <v>5601.25</v>
      </c>
      <c r="R482" s="17">
        <f t="shared" si="45"/>
        <v>760.19400000000041</v>
      </c>
      <c r="S482" s="37">
        <f>(P482-E482)/E482</f>
        <v>5.2000000000000067E-2</v>
      </c>
      <c r="T482" s="36">
        <f>(R482-G482)/G482</f>
        <v>0.92942639593908738</v>
      </c>
      <c r="U482" s="31">
        <f t="shared" si="42"/>
        <v>421</v>
      </c>
      <c r="V482" s="38">
        <f t="shared" si="43"/>
        <v>231</v>
      </c>
      <c r="W482" s="39"/>
      <c r="X482" s="39"/>
      <c r="Y482" s="39">
        <f t="shared" si="46"/>
        <v>479</v>
      </c>
      <c r="Z482" s="39">
        <f t="shared" si="47"/>
        <v>423</v>
      </c>
    </row>
    <row r="483" spans="1:26" x14ac:dyDescent="0.2">
      <c r="A483" s="9" t="s">
        <v>961</v>
      </c>
      <c r="B483" s="10" t="s">
        <v>962</v>
      </c>
      <c r="C483" s="11">
        <v>18000</v>
      </c>
      <c r="D483" s="12" t="s">
        <v>5</v>
      </c>
      <c r="E483" s="19">
        <v>6023</v>
      </c>
      <c r="F483" s="20">
        <v>0.36799999999999999</v>
      </c>
      <c r="G483" s="21">
        <v>221.1</v>
      </c>
      <c r="H483" s="22">
        <v>-0.26300000000000001</v>
      </c>
      <c r="I483" s="22"/>
      <c r="J483" s="17">
        <f>IF(ISNUMBER(E483/(1+F483)),E483/(1+F483),"")</f>
        <v>4402.7777777777783</v>
      </c>
      <c r="K483" s="17">
        <f t="shared" si="44"/>
        <v>4102.7777777777783</v>
      </c>
      <c r="L483" s="18">
        <f>IF(ISNUMBER(G483/(1+H483)),G483/(1+H483),"")</f>
        <v>300</v>
      </c>
      <c r="M483" s="17"/>
      <c r="N483" s="17">
        <f>E483-G483</f>
        <v>5801.9</v>
      </c>
      <c r="O483" s="16" t="str">
        <f>B483</f>
        <v>Graphic Packaging Holding</v>
      </c>
      <c r="P483" s="17">
        <f>E483*(1+RevGrowth)</f>
        <v>6336.1959999999999</v>
      </c>
      <c r="Q483" s="17">
        <f>N483-(AverageSalary*C483*HeadcountReduction)/1000000</f>
        <v>5720.9</v>
      </c>
      <c r="R483" s="17">
        <f t="shared" si="45"/>
        <v>615.29600000000028</v>
      </c>
      <c r="S483" s="37">
        <f>(P483-E483)/E483</f>
        <v>5.1999999999999984E-2</v>
      </c>
      <c r="T483" s="36">
        <f>(R483-G483)/G483</f>
        <v>1.7828855721393047</v>
      </c>
      <c r="U483" s="31">
        <f t="shared" si="42"/>
        <v>498</v>
      </c>
      <c r="V483" s="38">
        <f t="shared" si="43"/>
        <v>371</v>
      </c>
      <c r="W483" s="39"/>
      <c r="X483" s="39"/>
      <c r="Y483" s="39">
        <f t="shared" si="46"/>
        <v>480</v>
      </c>
      <c r="Z483" s="39">
        <f t="shared" si="47"/>
        <v>445</v>
      </c>
    </row>
    <row r="484" spans="1:26" x14ac:dyDescent="0.2">
      <c r="A484" s="9" t="s">
        <v>963</v>
      </c>
      <c r="B484" s="10" t="s">
        <v>964</v>
      </c>
      <c r="C484" s="11">
        <v>9000</v>
      </c>
      <c r="D484" s="12">
        <v>-31</v>
      </c>
      <c r="E484" s="19">
        <v>6021.8</v>
      </c>
      <c r="F484" s="20">
        <v>-3.9E-2</v>
      </c>
      <c r="G484" s="21">
        <v>370.5</v>
      </c>
      <c r="H484" s="22">
        <v>-0.33900000000000002</v>
      </c>
      <c r="I484" s="22"/>
      <c r="J484" s="17">
        <f>IF(ISNUMBER(E484/(1+F484)),E484/(1+F484),"")</f>
        <v>6266.1810613943817</v>
      </c>
      <c r="K484" s="17">
        <f t="shared" si="44"/>
        <v>5705.6666892309931</v>
      </c>
      <c r="L484" s="18">
        <f>IF(ISNUMBER(G484/(1+H484)),G484/(1+H484),"")</f>
        <v>560.51437216338877</v>
      </c>
      <c r="M484" s="17"/>
      <c r="N484" s="17">
        <f>E484-G484</f>
        <v>5651.3</v>
      </c>
      <c r="O484" s="16" t="str">
        <f>B484</f>
        <v>Old Republic International</v>
      </c>
      <c r="P484" s="17">
        <f>E484*(1+RevGrowth)</f>
        <v>6334.9336000000003</v>
      </c>
      <c r="Q484" s="17">
        <f>N484-(AverageSalary*C484*HeadcountReduction)/1000000</f>
        <v>5610.8</v>
      </c>
      <c r="R484" s="17">
        <f t="shared" si="45"/>
        <v>724.13360000000011</v>
      </c>
      <c r="S484" s="37">
        <f>(P484-E484)/E484</f>
        <v>5.2000000000000018E-2</v>
      </c>
      <c r="T484" s="36">
        <f>(R484-G484)/G484</f>
        <v>0.9544766531713903</v>
      </c>
      <c r="U484" s="31">
        <f t="shared" si="42"/>
        <v>441</v>
      </c>
      <c r="V484" s="38">
        <f t="shared" si="43"/>
        <v>292</v>
      </c>
      <c r="W484" s="39"/>
      <c r="X484" s="39"/>
      <c r="Y484" s="39">
        <f t="shared" si="46"/>
        <v>481</v>
      </c>
      <c r="Z484" s="39">
        <f t="shared" si="47"/>
        <v>430</v>
      </c>
    </row>
    <row r="485" spans="1:26" x14ac:dyDescent="0.2">
      <c r="A485" s="9" t="s">
        <v>965</v>
      </c>
      <c r="B485" s="10" t="s">
        <v>966</v>
      </c>
      <c r="C485" s="11">
        <v>8900</v>
      </c>
      <c r="D485" s="12" t="s">
        <v>5</v>
      </c>
      <c r="E485" s="19">
        <v>5964</v>
      </c>
      <c r="F485" s="20">
        <v>0.152</v>
      </c>
      <c r="G485" s="21">
        <v>1211</v>
      </c>
      <c r="H485" s="22">
        <v>0.247</v>
      </c>
      <c r="I485" s="22"/>
      <c r="J485" s="17">
        <f>IF(ISNUMBER(E485/(1+F485)),E485/(1+F485),"")</f>
        <v>5177.0833333333339</v>
      </c>
      <c r="K485" s="17">
        <f t="shared" si="44"/>
        <v>4205.9526196204224</v>
      </c>
      <c r="L485" s="18">
        <f>IF(ISNUMBER(G485/(1+H485)),G485/(1+H485),"")</f>
        <v>971.13071371291107</v>
      </c>
      <c r="M485" s="17"/>
      <c r="N485" s="17">
        <f>E485-G485</f>
        <v>4753</v>
      </c>
      <c r="O485" s="16" t="str">
        <f>B485</f>
        <v>Intuit</v>
      </c>
      <c r="P485" s="17">
        <f>E485*(1+RevGrowth)</f>
        <v>6274.1280000000006</v>
      </c>
      <c r="Q485" s="17">
        <f>N485-(AverageSalary*C485*HeadcountReduction)/1000000</f>
        <v>4712.95</v>
      </c>
      <c r="R485" s="17">
        <f t="shared" si="45"/>
        <v>1561.1780000000008</v>
      </c>
      <c r="S485" s="37">
        <f>(P485-E485)/E485</f>
        <v>5.2000000000000102E-2</v>
      </c>
      <c r="T485" s="36">
        <f>(R485-G485)/G485</f>
        <v>0.28916432700247796</v>
      </c>
      <c r="U485" s="31">
        <f t="shared" si="42"/>
        <v>491</v>
      </c>
      <c r="V485" s="38">
        <f t="shared" si="43"/>
        <v>230</v>
      </c>
      <c r="W485" s="39"/>
      <c r="X485" s="39"/>
      <c r="Y485" s="39">
        <f t="shared" si="46"/>
        <v>482</v>
      </c>
      <c r="Z485" s="39">
        <f t="shared" si="47"/>
        <v>288</v>
      </c>
    </row>
    <row r="486" spans="1:26" x14ac:dyDescent="0.2">
      <c r="A486" s="9" t="s">
        <v>967</v>
      </c>
      <c r="B486" s="10" t="s">
        <v>968</v>
      </c>
      <c r="C486" s="11">
        <v>10300</v>
      </c>
      <c r="D486" s="12">
        <v>12</v>
      </c>
      <c r="E486" s="19">
        <v>5911</v>
      </c>
      <c r="F486" s="20">
        <v>7.0999999999999994E-2</v>
      </c>
      <c r="G486" s="21">
        <v>76</v>
      </c>
      <c r="H486" s="22">
        <v>-0.85099999999999998</v>
      </c>
      <c r="I486" s="22"/>
      <c r="J486" s="17">
        <f>IF(ISNUMBER(E486/(1+F486)),E486/(1+F486),"")</f>
        <v>5519.1409897292251</v>
      </c>
      <c r="K486" s="17">
        <f t="shared" si="44"/>
        <v>5009.0738756352657</v>
      </c>
      <c r="L486" s="18">
        <f>IF(ISNUMBER(G486/(1+H486)),G486/(1+H486),"")</f>
        <v>510.06711409395967</v>
      </c>
      <c r="M486" s="17"/>
      <c r="N486" s="17">
        <f>E486-G486</f>
        <v>5835</v>
      </c>
      <c r="O486" s="16" t="str">
        <f>B486</f>
        <v>NetApp</v>
      </c>
      <c r="P486" s="17">
        <f>E486*(1+RevGrowth)</f>
        <v>6218.3720000000003</v>
      </c>
      <c r="Q486" s="17">
        <f>N486-(AverageSalary*C486*HeadcountReduction)/1000000</f>
        <v>5788.65</v>
      </c>
      <c r="R486" s="17">
        <f t="shared" si="45"/>
        <v>429.72200000000066</v>
      </c>
      <c r="S486" s="37">
        <f>(P486-E486)/E486</f>
        <v>5.2000000000000053E-2</v>
      </c>
      <c r="T486" s="36">
        <f>(R486-G486)/G486</f>
        <v>4.6542368421052718</v>
      </c>
      <c r="U486" s="31">
        <f t="shared" si="42"/>
        <v>478</v>
      </c>
      <c r="V486" s="38">
        <f t="shared" si="43"/>
        <v>312</v>
      </c>
      <c r="W486" s="39"/>
      <c r="X486" s="39"/>
      <c r="Y486" s="39">
        <f t="shared" si="46"/>
        <v>483</v>
      </c>
      <c r="Z486" s="39">
        <f t="shared" si="47"/>
        <v>471</v>
      </c>
    </row>
    <row r="487" spans="1:26" x14ac:dyDescent="0.2">
      <c r="A487" s="9" t="s">
        <v>969</v>
      </c>
      <c r="B487" s="10" t="s">
        <v>970</v>
      </c>
      <c r="C487" s="11">
        <v>16900</v>
      </c>
      <c r="D487" s="12" t="s">
        <v>5</v>
      </c>
      <c r="E487" s="19">
        <v>5880</v>
      </c>
      <c r="F487" s="20">
        <v>0.31</v>
      </c>
      <c r="G487" s="21">
        <v>397.5</v>
      </c>
      <c r="H487" s="22">
        <v>-0.32700000000000001</v>
      </c>
      <c r="I487" s="22"/>
      <c r="J487" s="17">
        <f>IF(ISNUMBER(E487/(1+F487)),E487/(1+F487),"")</f>
        <v>4488.5496183206105</v>
      </c>
      <c r="K487" s="17">
        <f t="shared" si="44"/>
        <v>3897.9106881571633</v>
      </c>
      <c r="L487" s="18">
        <f>IF(ISNUMBER(G487/(1+H487)),G487/(1+H487),"")</f>
        <v>590.63893016344718</v>
      </c>
      <c r="M487" s="17"/>
      <c r="N487" s="17">
        <f>E487-G487</f>
        <v>5482.5</v>
      </c>
      <c r="O487" s="16" t="str">
        <f>B487</f>
        <v>Tapestry</v>
      </c>
      <c r="P487" s="17">
        <f>E487*(1+RevGrowth)</f>
        <v>6185.76</v>
      </c>
      <c r="Q487" s="17">
        <f>N487-(AverageSalary*C487*HeadcountReduction)/1000000</f>
        <v>5406.45</v>
      </c>
      <c r="R487" s="17">
        <f t="shared" si="45"/>
        <v>779.3100000000004</v>
      </c>
      <c r="S487" s="37">
        <f>(P487-E487)/E487</f>
        <v>5.2000000000000039E-2</v>
      </c>
      <c r="T487" s="36">
        <f>(R487-G487)/G487</f>
        <v>0.9605283018867935</v>
      </c>
      <c r="U487" s="31">
        <f t="shared" si="42"/>
        <v>497</v>
      </c>
      <c r="V487" s="38">
        <f t="shared" si="43"/>
        <v>287</v>
      </c>
      <c r="W487" s="39"/>
      <c r="X487" s="39"/>
      <c r="Y487" s="39">
        <f t="shared" si="46"/>
        <v>484</v>
      </c>
      <c r="Z487" s="39">
        <f t="shared" si="47"/>
        <v>420</v>
      </c>
    </row>
    <row r="488" spans="1:26" x14ac:dyDescent="0.2">
      <c r="A488" s="9" t="s">
        <v>971</v>
      </c>
      <c r="B488" s="10" t="s">
        <v>972</v>
      </c>
      <c r="C488" s="11">
        <v>35700</v>
      </c>
      <c r="D488" s="12">
        <v>7</v>
      </c>
      <c r="E488" s="19">
        <v>5878.3</v>
      </c>
      <c r="F488" s="20">
        <v>0.06</v>
      </c>
      <c r="G488" s="21">
        <v>627.4</v>
      </c>
      <c r="H488" s="22">
        <v>-0.22600000000000001</v>
      </c>
      <c r="I488" s="22"/>
      <c r="J488" s="17">
        <f>IF(ISNUMBER(E488/(1+F488)),E488/(1+F488),"")</f>
        <v>5545.566037735849</v>
      </c>
      <c r="K488" s="17">
        <f t="shared" si="44"/>
        <v>4734.9717224903707</v>
      </c>
      <c r="L488" s="18">
        <f>IF(ISNUMBER(G488/(1+H488)),G488/(1+H488),"")</f>
        <v>810.59431524547801</v>
      </c>
      <c r="M488" s="17"/>
      <c r="N488" s="17">
        <f>E488-G488</f>
        <v>5250.9000000000005</v>
      </c>
      <c r="O488" s="16" t="str">
        <f>B488</f>
        <v>ON Semiconductor</v>
      </c>
      <c r="P488" s="17">
        <f>E488*(1+RevGrowth)</f>
        <v>6183.9716000000008</v>
      </c>
      <c r="Q488" s="17">
        <f>N488-(AverageSalary*C488*HeadcountReduction)/1000000</f>
        <v>5090.2500000000009</v>
      </c>
      <c r="R488" s="17">
        <f t="shared" si="45"/>
        <v>1093.7215999999999</v>
      </c>
      <c r="S488" s="37">
        <f>(P488-E488)/E488</f>
        <v>5.2000000000000095E-2</v>
      </c>
      <c r="T488" s="36">
        <f>(R488-G488)/G488</f>
        <v>0.74326043991074253</v>
      </c>
      <c r="U488" s="31">
        <f t="shared" si="42"/>
        <v>475</v>
      </c>
      <c r="V488" s="38">
        <f t="shared" si="43"/>
        <v>253</v>
      </c>
      <c r="W488" s="39"/>
      <c r="X488" s="39"/>
      <c r="Y488" s="39">
        <f t="shared" si="46"/>
        <v>485</v>
      </c>
      <c r="Z488" s="39">
        <f t="shared" si="47"/>
        <v>358</v>
      </c>
    </row>
    <row r="489" spans="1:26" x14ac:dyDescent="0.2">
      <c r="A489" s="9" t="s">
        <v>973</v>
      </c>
      <c r="B489" s="10" t="s">
        <v>974</v>
      </c>
      <c r="C489" s="11">
        <v>11000</v>
      </c>
      <c r="D489" s="12">
        <v>-8</v>
      </c>
      <c r="E489" s="19">
        <v>5841</v>
      </c>
      <c r="F489" s="20">
        <v>2E-3</v>
      </c>
      <c r="G489" s="21">
        <v>443</v>
      </c>
      <c r="H489" s="22">
        <v>-0.14599999999999999</v>
      </c>
      <c r="I489" s="22"/>
      <c r="J489" s="17">
        <f>IF(ISNUMBER(E489/(1+F489)),E489/(1+F489),"")</f>
        <v>5829.3413173652698</v>
      </c>
      <c r="K489" s="17">
        <f t="shared" si="44"/>
        <v>5310.605954367612</v>
      </c>
      <c r="L489" s="18">
        <f>IF(ISNUMBER(G489/(1+H489)),G489/(1+H489),"")</f>
        <v>518.73536299765806</v>
      </c>
      <c r="M489" s="17"/>
      <c r="N489" s="17">
        <f>E489-G489</f>
        <v>5398</v>
      </c>
      <c r="O489" s="16" t="str">
        <f>B489</f>
        <v>Ingredion</v>
      </c>
      <c r="P489" s="17">
        <f>E489*(1+RevGrowth)</f>
        <v>6144.732</v>
      </c>
      <c r="Q489" s="17">
        <f>N489-(AverageSalary*C489*HeadcountReduction)/1000000</f>
        <v>5348.5</v>
      </c>
      <c r="R489" s="17">
        <f t="shared" si="45"/>
        <v>796.23199999999997</v>
      </c>
      <c r="S489" s="37">
        <f>(P489-E489)/E489</f>
        <v>5.1999999999999998E-2</v>
      </c>
      <c r="T489" s="36">
        <f>(R489-G489)/G489</f>
        <v>0.79736343115124142</v>
      </c>
      <c r="U489" s="31">
        <f t="shared" si="42"/>
        <v>464</v>
      </c>
      <c r="V489" s="38">
        <f t="shared" si="43"/>
        <v>310</v>
      </c>
      <c r="W489" s="39"/>
      <c r="X489" s="39"/>
      <c r="Y489" s="39">
        <f t="shared" si="46"/>
        <v>486</v>
      </c>
      <c r="Z489" s="39">
        <f t="shared" si="47"/>
        <v>418</v>
      </c>
    </row>
    <row r="490" spans="1:26" x14ac:dyDescent="0.2">
      <c r="A490" s="9" t="s">
        <v>975</v>
      </c>
      <c r="B490" s="10" t="s">
        <v>976</v>
      </c>
      <c r="C490" s="11">
        <v>10000</v>
      </c>
      <c r="D490" s="12" t="s">
        <v>5</v>
      </c>
      <c r="E490" s="19">
        <v>5825</v>
      </c>
      <c r="F490" s="20">
        <v>9.8000000000000004E-2</v>
      </c>
      <c r="G490" s="21">
        <v>1428</v>
      </c>
      <c r="H490" s="22">
        <v>0.65300000000000002</v>
      </c>
      <c r="I490" s="22"/>
      <c r="J490" s="17">
        <f>IF(ISNUMBER(E490/(1+F490)),E490/(1+F490),"")</f>
        <v>5305.1001821493619</v>
      </c>
      <c r="K490" s="17">
        <f t="shared" si="44"/>
        <v>4441.2163345994522</v>
      </c>
      <c r="L490" s="18">
        <f>IF(ISNUMBER(G490/(1+H490)),G490/(1+H490),"")</f>
        <v>863.88384754990921</v>
      </c>
      <c r="M490" s="17"/>
      <c r="N490" s="17">
        <f>E490-G490</f>
        <v>4397</v>
      </c>
      <c r="O490" s="16" t="str">
        <f>B490</f>
        <v>Zoetis</v>
      </c>
      <c r="P490" s="17">
        <f>E490*(1+RevGrowth)</f>
        <v>6127.9000000000005</v>
      </c>
      <c r="Q490" s="17">
        <f>N490-(AverageSalary*C490*HeadcountReduction)/1000000</f>
        <v>4352</v>
      </c>
      <c r="R490" s="17">
        <f t="shared" si="45"/>
        <v>1775.9000000000005</v>
      </c>
      <c r="S490" s="37">
        <f>(P490-E490)/E490</f>
        <v>5.2000000000000095E-2</v>
      </c>
      <c r="T490" s="36">
        <f>(R490-G490)/G490</f>
        <v>0.24362745098039254</v>
      </c>
      <c r="U490" s="31">
        <f t="shared" si="42"/>
        <v>486</v>
      </c>
      <c r="V490" s="38">
        <f t="shared" si="43"/>
        <v>238</v>
      </c>
      <c r="W490" s="39"/>
      <c r="X490" s="39"/>
      <c r="Y490" s="39">
        <f t="shared" si="46"/>
        <v>487</v>
      </c>
      <c r="Z490" s="39">
        <f t="shared" si="47"/>
        <v>253</v>
      </c>
    </row>
    <row r="491" spans="1:26" x14ac:dyDescent="0.2">
      <c r="A491" s="9" t="s">
        <v>977</v>
      </c>
      <c r="B491" s="10" t="s">
        <v>978</v>
      </c>
      <c r="C491" s="11">
        <v>24000</v>
      </c>
      <c r="D491" s="12">
        <v>-1</v>
      </c>
      <c r="E491" s="19">
        <v>5823</v>
      </c>
      <c r="F491" s="20">
        <v>2.2000000000000002E-2</v>
      </c>
      <c r="G491" s="21">
        <v>1187</v>
      </c>
      <c r="H491" s="22">
        <v>-4.7E-2</v>
      </c>
      <c r="I491" s="22"/>
      <c r="J491" s="17">
        <f>IF(ISNUMBER(E491/(1+F491)),E491/(1+F491),"")</f>
        <v>5697.6516634050877</v>
      </c>
      <c r="K491" s="17">
        <f t="shared" si="44"/>
        <v>4452.1112646642687</v>
      </c>
      <c r="L491" s="18">
        <f>IF(ISNUMBER(G491/(1+H491)),G491/(1+H491),"")</f>
        <v>1245.5403987408185</v>
      </c>
      <c r="M491" s="17"/>
      <c r="N491" s="17">
        <f>E491-G491</f>
        <v>4636</v>
      </c>
      <c r="O491" s="16" t="str">
        <f>B491</f>
        <v>Fiserv</v>
      </c>
      <c r="P491" s="17">
        <f>E491*(1+RevGrowth)</f>
        <v>6125.7960000000003</v>
      </c>
      <c r="Q491" s="17">
        <f>N491-(AverageSalary*C491*HeadcountReduction)/1000000</f>
        <v>4528</v>
      </c>
      <c r="R491" s="17">
        <f t="shared" si="45"/>
        <v>1597.7960000000003</v>
      </c>
      <c r="S491" s="37">
        <f>(P491-E491)/E491</f>
        <v>5.2000000000000046E-2</v>
      </c>
      <c r="T491" s="36">
        <f>(R491-G491)/G491</f>
        <v>0.34607919123841641</v>
      </c>
      <c r="U491" s="31">
        <f t="shared" si="42"/>
        <v>471</v>
      </c>
      <c r="V491" s="38">
        <f t="shared" si="43"/>
        <v>200</v>
      </c>
      <c r="W491" s="39"/>
      <c r="X491" s="39"/>
      <c r="Y491" s="39">
        <f t="shared" si="46"/>
        <v>488</v>
      </c>
      <c r="Z491" s="39">
        <f t="shared" si="47"/>
        <v>280</v>
      </c>
    </row>
    <row r="492" spans="1:26" x14ac:dyDescent="0.2">
      <c r="A492" s="9" t="s">
        <v>979</v>
      </c>
      <c r="B492" s="10" t="s">
        <v>980</v>
      </c>
      <c r="C492" s="11">
        <v>12700</v>
      </c>
      <c r="D492" s="12">
        <v>-43</v>
      </c>
      <c r="E492" s="19">
        <v>5812.1</v>
      </c>
      <c r="F492" s="20">
        <v>-7.8E-2</v>
      </c>
      <c r="G492" s="21">
        <v>-61.4</v>
      </c>
      <c r="H492" s="22" t="s">
        <v>5</v>
      </c>
      <c r="I492" s="22"/>
      <c r="J492" s="17">
        <f>IF(ISNUMBER(E492/(1+F492)),E492/(1+F492),"")</f>
        <v>6303.7960954446853</v>
      </c>
      <c r="K492" s="17" t="str">
        <f t="shared" si="44"/>
        <v/>
      </c>
      <c r="L492" s="18" t="str">
        <f>IF(ISNUMBER(G492/(1+H492)),G492/(1+H492),"")</f>
        <v/>
      </c>
      <c r="M492" s="17"/>
      <c r="N492" s="17">
        <f>E492-G492</f>
        <v>5873.5</v>
      </c>
      <c r="O492" s="16" t="str">
        <f>B492</f>
        <v>TreeHouse Foods</v>
      </c>
      <c r="P492" s="17">
        <f>E492*(1+RevGrowth)</f>
        <v>6114.329200000001</v>
      </c>
      <c r="Q492" s="17">
        <f>N492-(AverageSalary*C492*HeadcountReduction)/1000000</f>
        <v>5816.35</v>
      </c>
      <c r="R492" s="17">
        <f t="shared" si="45"/>
        <v>297.97920000000067</v>
      </c>
      <c r="S492" s="37">
        <f>(P492-E492)/E492</f>
        <v>5.2000000000000116E-2</v>
      </c>
      <c r="T492" s="36">
        <f>(R492-G492)/G492</f>
        <v>-5.8530814332247667</v>
      </c>
      <c r="U492" s="31">
        <f t="shared" si="42"/>
        <v>438</v>
      </c>
      <c r="V492" s="38" t="e">
        <f t="shared" si="43"/>
        <v>#VALUE!</v>
      </c>
      <c r="W492" s="39"/>
      <c r="X492" s="39"/>
      <c r="Y492" s="39">
        <f t="shared" si="46"/>
        <v>489</v>
      </c>
      <c r="Z492" s="39">
        <f t="shared" si="47"/>
        <v>482</v>
      </c>
    </row>
    <row r="493" spans="1:26" x14ac:dyDescent="0.2">
      <c r="A493" s="9" t="s">
        <v>981</v>
      </c>
      <c r="B493" s="10" t="s">
        <v>982</v>
      </c>
      <c r="C493" s="11">
        <v>18900</v>
      </c>
      <c r="D493" s="12" t="s">
        <v>5</v>
      </c>
      <c r="E493" s="19">
        <v>5800.3</v>
      </c>
      <c r="F493" s="20">
        <v>0.10099999999999999</v>
      </c>
      <c r="G493" s="21">
        <v>434.3</v>
      </c>
      <c r="H493" s="22">
        <v>0.495</v>
      </c>
      <c r="I493" s="22"/>
      <c r="J493" s="17">
        <f>IF(ISNUMBER(E493/(1+F493)),E493/(1+F493),"")</f>
        <v>5268.2107175295187</v>
      </c>
      <c r="K493" s="17">
        <f t="shared" si="44"/>
        <v>4977.709045288716</v>
      </c>
      <c r="L493" s="18">
        <f>IF(ISNUMBER(G493/(1+H493)),G493/(1+H493),"")</f>
        <v>290.50167224080269</v>
      </c>
      <c r="M493" s="17"/>
      <c r="N493" s="17">
        <f>E493-G493</f>
        <v>5366</v>
      </c>
      <c r="O493" s="16" t="str">
        <f>B493</f>
        <v>Robert Half International</v>
      </c>
      <c r="P493" s="17">
        <f>E493*(1+RevGrowth)</f>
        <v>6101.9156000000003</v>
      </c>
      <c r="Q493" s="17">
        <f>N493-(AverageSalary*C493*HeadcountReduction)/1000000</f>
        <v>5280.95</v>
      </c>
      <c r="R493" s="17">
        <f t="shared" si="45"/>
        <v>820.96560000000045</v>
      </c>
      <c r="S493" s="37">
        <f>(P493-E493)/E493</f>
        <v>5.2000000000000011E-2</v>
      </c>
      <c r="T493" s="36">
        <f>(R493-G493)/G493</f>
        <v>0.89031913423900633</v>
      </c>
      <c r="U493" s="31">
        <f t="shared" si="42"/>
        <v>488</v>
      </c>
      <c r="V493" s="38">
        <f t="shared" si="43"/>
        <v>374</v>
      </c>
      <c r="W493" s="39"/>
      <c r="X493" s="39"/>
      <c r="Y493" s="39">
        <f t="shared" si="46"/>
        <v>490</v>
      </c>
      <c r="Z493" s="39">
        <f t="shared" si="47"/>
        <v>414</v>
      </c>
    </row>
    <row r="494" spans="1:26" x14ac:dyDescent="0.2">
      <c r="A494" s="9" t="s">
        <v>983</v>
      </c>
      <c r="B494" s="10" t="s">
        <v>984</v>
      </c>
      <c r="C494" s="11">
        <v>18251</v>
      </c>
      <c r="D494" s="12">
        <v>-8</v>
      </c>
      <c r="E494" s="19">
        <v>5747.8</v>
      </c>
      <c r="F494" s="20">
        <v>-4.0000000000000001E-3</v>
      </c>
      <c r="G494" s="21">
        <v>474.5</v>
      </c>
      <c r="H494" s="22">
        <v>0.122</v>
      </c>
      <c r="I494" s="22"/>
      <c r="J494" s="17">
        <f>IF(ISNUMBER(E494/(1+F494)),E494/(1+F494),"")</f>
        <v>5770.8835341365466</v>
      </c>
      <c r="K494" s="17">
        <f t="shared" si="44"/>
        <v>5347.9780082898442</v>
      </c>
      <c r="L494" s="18">
        <f>IF(ISNUMBER(G494/(1+H494)),G494/(1+H494),"")</f>
        <v>422.90552584670235</v>
      </c>
      <c r="M494" s="17"/>
      <c r="N494" s="17">
        <f>E494-G494</f>
        <v>5273.3</v>
      </c>
      <c r="O494" s="16" t="str">
        <f>B494</f>
        <v>First American Financial</v>
      </c>
      <c r="P494" s="17">
        <f>E494*(1+RevGrowth)</f>
        <v>6046.6856000000007</v>
      </c>
      <c r="Q494" s="17">
        <f>N494-(AverageSalary*C494*HeadcountReduction)/1000000</f>
        <v>5191.1705000000002</v>
      </c>
      <c r="R494" s="17">
        <f t="shared" si="45"/>
        <v>855.51510000000053</v>
      </c>
      <c r="S494" s="37">
        <f>(P494-E494)/E494</f>
        <v>5.2000000000000088E-2</v>
      </c>
      <c r="T494" s="36">
        <f>(R494-G494)/G494</f>
        <v>0.80298229715490099</v>
      </c>
      <c r="U494" s="31">
        <f t="shared" si="42"/>
        <v>468</v>
      </c>
      <c r="V494" s="38">
        <f t="shared" si="43"/>
        <v>332</v>
      </c>
      <c r="W494" s="39"/>
      <c r="X494" s="39"/>
      <c r="Y494" s="39">
        <f t="shared" si="46"/>
        <v>491</v>
      </c>
      <c r="Z494" s="39">
        <f t="shared" si="47"/>
        <v>406</v>
      </c>
    </row>
    <row r="495" spans="1:26" x14ac:dyDescent="0.2">
      <c r="A495" s="9" t="s">
        <v>985</v>
      </c>
      <c r="B495" s="10" t="s">
        <v>986</v>
      </c>
      <c r="C495" s="11">
        <v>5900</v>
      </c>
      <c r="D495" s="12">
        <v>-4</v>
      </c>
      <c r="E495" s="19">
        <v>5716.9</v>
      </c>
      <c r="F495" s="20">
        <v>1.2E-2</v>
      </c>
      <c r="G495" s="21">
        <v>531.5</v>
      </c>
      <c r="H495" s="22">
        <v>1.9E-2</v>
      </c>
      <c r="I495" s="22"/>
      <c r="J495" s="17">
        <f>IF(ISNUMBER(E495/(1+F495)),E495/(1+F495),"")</f>
        <v>5649.1106719367581</v>
      </c>
      <c r="K495" s="17">
        <f t="shared" si="44"/>
        <v>5127.5208780211542</v>
      </c>
      <c r="L495" s="18">
        <f>IF(ISNUMBER(G495/(1+H495)),G495/(1+H495),"")</f>
        <v>521.58979391560354</v>
      </c>
      <c r="M495" s="17"/>
      <c r="N495" s="17">
        <f>E495-G495</f>
        <v>5185.3999999999996</v>
      </c>
      <c r="O495" s="16" t="str">
        <f>B495</f>
        <v>Harley-Davidson</v>
      </c>
      <c r="P495" s="17">
        <f>E495*(1+RevGrowth)</f>
        <v>6014.1787999999997</v>
      </c>
      <c r="Q495" s="17">
        <f>N495-(AverageSalary*C495*HeadcountReduction)/1000000</f>
        <v>5158.8499999999995</v>
      </c>
      <c r="R495" s="17">
        <f t="shared" si="45"/>
        <v>855.32880000000023</v>
      </c>
      <c r="S495" s="37">
        <f>(P495-E495)/E495</f>
        <v>5.2000000000000011E-2</v>
      </c>
      <c r="T495" s="36">
        <f>(R495-G495)/G495</f>
        <v>0.60927337723424313</v>
      </c>
      <c r="U495" s="31">
        <f t="shared" si="42"/>
        <v>472</v>
      </c>
      <c r="V495" s="38">
        <f t="shared" si="43"/>
        <v>308</v>
      </c>
      <c r="W495" s="39"/>
      <c r="X495" s="39"/>
      <c r="Y495" s="39">
        <f t="shared" si="46"/>
        <v>492</v>
      </c>
      <c r="Z495" s="39">
        <f t="shared" si="47"/>
        <v>407</v>
      </c>
    </row>
    <row r="496" spans="1:26" x14ac:dyDescent="0.2">
      <c r="A496" s="9" t="s">
        <v>987</v>
      </c>
      <c r="B496" s="10" t="s">
        <v>988</v>
      </c>
      <c r="C496" s="11">
        <v>11945</v>
      </c>
      <c r="D496" s="12">
        <v>-19</v>
      </c>
      <c r="E496" s="19">
        <v>5713.1</v>
      </c>
      <c r="F496" s="20">
        <v>-2.4E-2</v>
      </c>
      <c r="G496" s="21">
        <v>-723</v>
      </c>
      <c r="H496" s="22" t="s">
        <v>5</v>
      </c>
      <c r="I496" s="22"/>
      <c r="J496" s="17">
        <f>IF(ISNUMBER(E496/(1+F496)),E496/(1+F496),"")</f>
        <v>5853.5860655737706</v>
      </c>
      <c r="K496" s="17" t="str">
        <f t="shared" si="44"/>
        <v/>
      </c>
      <c r="L496" s="18" t="str">
        <f>IF(ISNUMBER(G496/(1+H496)),G496/(1+H496),"")</f>
        <v/>
      </c>
      <c r="M496" s="17"/>
      <c r="N496" s="17">
        <f>E496-G496</f>
        <v>6436.1</v>
      </c>
      <c r="O496" s="16" t="str">
        <f>B496</f>
        <v>Windstream Holdings</v>
      </c>
      <c r="P496" s="17">
        <f>E496*(1+RevGrowth)</f>
        <v>6010.1812000000009</v>
      </c>
      <c r="Q496" s="17">
        <f>N496-(AverageSalary*C496*HeadcountReduction)/1000000</f>
        <v>6382.3475000000008</v>
      </c>
      <c r="R496" s="17">
        <f t="shared" si="45"/>
        <v>-372.16629999999986</v>
      </c>
      <c r="S496" s="37">
        <f>(P496-E496)/E496</f>
        <v>5.2000000000000088E-2</v>
      </c>
      <c r="T496" s="36">
        <f>(R496-G496)/G496</f>
        <v>-0.48524716459197803</v>
      </c>
      <c r="U496" s="31">
        <f t="shared" si="42"/>
        <v>460</v>
      </c>
      <c r="V496" s="38" t="e">
        <f t="shared" si="43"/>
        <v>#VALUE!</v>
      </c>
      <c r="W496" s="39"/>
      <c r="X496" s="39"/>
      <c r="Y496" s="39">
        <f t="shared" si="46"/>
        <v>493</v>
      </c>
      <c r="Z496" s="39">
        <f t="shared" si="47"/>
        <v>494</v>
      </c>
    </row>
    <row r="497" spans="1:26" x14ac:dyDescent="0.2">
      <c r="A497" s="9" t="s">
        <v>989</v>
      </c>
      <c r="B497" s="10" t="s">
        <v>990</v>
      </c>
      <c r="C497" s="11">
        <v>34000</v>
      </c>
      <c r="D497" s="12">
        <v>-22</v>
      </c>
      <c r="E497" s="19">
        <v>5688</v>
      </c>
      <c r="F497" s="20">
        <v>-3.2000000000000001E-2</v>
      </c>
      <c r="G497" s="21">
        <v>1542</v>
      </c>
      <c r="H497" s="22">
        <v>0.151</v>
      </c>
      <c r="I497" s="22"/>
      <c r="J497" s="17">
        <f>IF(ISNUMBER(E497/(1+F497)),E497/(1+F497),"")</f>
        <v>5876.0330578512394</v>
      </c>
      <c r="K497" s="17">
        <f t="shared" si="44"/>
        <v>4536.3284531596673</v>
      </c>
      <c r="L497" s="18">
        <f>IF(ISNUMBER(G497/(1+H497)),G497/(1+H497),"")</f>
        <v>1339.7046046915725</v>
      </c>
      <c r="M497" s="17"/>
      <c r="N497" s="17">
        <f>E497-G497</f>
        <v>4146</v>
      </c>
      <c r="O497" s="16" t="str">
        <f>B497</f>
        <v>Yum Brands</v>
      </c>
      <c r="P497" s="17">
        <f>E497*(1+RevGrowth)</f>
        <v>5983.7759999999998</v>
      </c>
      <c r="Q497" s="17">
        <f>N497-(AverageSalary*C497*HeadcountReduction)/1000000</f>
        <v>3993</v>
      </c>
      <c r="R497" s="17">
        <f t="shared" si="45"/>
        <v>1990.7759999999998</v>
      </c>
      <c r="S497" s="37">
        <f>(P497-E497)/E497</f>
        <v>5.199999999999997E-2</v>
      </c>
      <c r="T497" s="36">
        <f>(R497-G497)/G497</f>
        <v>0.29103501945525284</v>
      </c>
      <c r="U497" s="31">
        <f t="shared" si="42"/>
        <v>458</v>
      </c>
      <c r="V497" s="38">
        <f t="shared" si="43"/>
        <v>181</v>
      </c>
      <c r="W497" s="39"/>
      <c r="X497" s="39"/>
      <c r="Y497" s="39">
        <f t="shared" si="46"/>
        <v>494</v>
      </c>
      <c r="Z497" s="39">
        <f t="shared" si="47"/>
        <v>233</v>
      </c>
    </row>
    <row r="498" spans="1:26" x14ac:dyDescent="0.2">
      <c r="A498" s="9" t="s">
        <v>991</v>
      </c>
      <c r="B498" s="10" t="s">
        <v>992</v>
      </c>
      <c r="C498" s="11">
        <v>19800</v>
      </c>
      <c r="D498" s="12" t="s">
        <v>5</v>
      </c>
      <c r="E498" s="19">
        <v>5671.6</v>
      </c>
      <c r="F498" s="20">
        <v>7.2000000000000008E-2</v>
      </c>
      <c r="G498" s="21">
        <v>333.7</v>
      </c>
      <c r="H498" s="22">
        <v>0.28599999999999998</v>
      </c>
      <c r="I498" s="22"/>
      <c r="J498" s="17">
        <f>IF(ISNUMBER(E498/(1+F498)),E498/(1+F498),"")</f>
        <v>5290.6716417910447</v>
      </c>
      <c r="K498" s="17">
        <f t="shared" si="44"/>
        <v>5031.1848610756479</v>
      </c>
      <c r="L498" s="18">
        <f>IF(ISNUMBER(G498/(1+H498)),G498/(1+H498),"")</f>
        <v>259.48678071539655</v>
      </c>
      <c r="M498" s="17"/>
      <c r="N498" s="17">
        <f>E498-G498</f>
        <v>5337.9000000000005</v>
      </c>
      <c r="O498" s="16" t="str">
        <f>B498</f>
        <v>Williams-Sonoma</v>
      </c>
      <c r="P498" s="17">
        <f>E498*(1+RevGrowth)</f>
        <v>5966.5232000000005</v>
      </c>
      <c r="Q498" s="17">
        <f>N498-(AverageSalary*C498*HeadcountReduction)/1000000</f>
        <v>5248.8</v>
      </c>
      <c r="R498" s="17">
        <f t="shared" si="45"/>
        <v>717.72320000000036</v>
      </c>
      <c r="S498" s="37">
        <f>(P498-E498)/E498</f>
        <v>5.2000000000000025E-2</v>
      </c>
      <c r="T498" s="36">
        <f>(R498-G498)/G498</f>
        <v>1.1508037159124973</v>
      </c>
      <c r="U498" s="31">
        <f t="shared" si="42"/>
        <v>487</v>
      </c>
      <c r="V498" s="38">
        <f t="shared" si="43"/>
        <v>382</v>
      </c>
      <c r="W498" s="39"/>
      <c r="X498" s="39"/>
      <c r="Y498" s="39">
        <f t="shared" si="46"/>
        <v>495</v>
      </c>
      <c r="Z498" s="39">
        <f t="shared" si="47"/>
        <v>433</v>
      </c>
    </row>
    <row r="499" spans="1:26" x14ac:dyDescent="0.2">
      <c r="A499" s="9" t="s">
        <v>993</v>
      </c>
      <c r="B499" s="10" t="s">
        <v>994</v>
      </c>
      <c r="C499" s="11">
        <v>4150</v>
      </c>
      <c r="D499" s="12">
        <v>-3</v>
      </c>
      <c r="E499" s="19">
        <v>5657.9</v>
      </c>
      <c r="F499" s="20">
        <v>2.2000000000000002E-2</v>
      </c>
      <c r="G499" s="21">
        <v>2440.1</v>
      </c>
      <c r="H499" s="22">
        <v>0.253</v>
      </c>
      <c r="I499" s="22"/>
      <c r="J499" s="17">
        <f>IF(ISNUMBER(E499/(1+F499)),E499/(1+F499),"")</f>
        <v>5536.1056751467704</v>
      </c>
      <c r="K499" s="17">
        <f t="shared" si="44"/>
        <v>3588.6994500869141</v>
      </c>
      <c r="L499" s="18">
        <f>IF(ISNUMBER(G499/(1+H499)),G499/(1+H499),"")</f>
        <v>1947.4062250598561</v>
      </c>
      <c r="M499" s="17"/>
      <c r="N499" s="17">
        <f>E499-G499</f>
        <v>3217.7999999999997</v>
      </c>
      <c r="O499" s="16" t="str">
        <f>B499</f>
        <v>Simon Property Group</v>
      </c>
      <c r="P499" s="17">
        <f>E499*(1+RevGrowth)</f>
        <v>5952.1107999999995</v>
      </c>
      <c r="Q499" s="17">
        <f>N499-(AverageSalary*C499*HeadcountReduction)/1000000</f>
        <v>3199.1249999999995</v>
      </c>
      <c r="R499" s="17">
        <f t="shared" si="45"/>
        <v>2752.9857999999999</v>
      </c>
      <c r="S499" s="37">
        <f>(P499-E499)/E499</f>
        <v>5.1999999999999977E-2</v>
      </c>
      <c r="T499" s="36">
        <f>(R499-G499)/G499</f>
        <v>0.12822663005614526</v>
      </c>
      <c r="U499" s="31">
        <f t="shared" si="42"/>
        <v>476</v>
      </c>
      <c r="V499" s="38">
        <f t="shared" si="43"/>
        <v>128</v>
      </c>
      <c r="W499" s="39"/>
      <c r="X499" s="39"/>
      <c r="Y499" s="39">
        <f t="shared" si="46"/>
        <v>496</v>
      </c>
      <c r="Z499" s="39">
        <f t="shared" si="47"/>
        <v>178</v>
      </c>
    </row>
    <row r="500" spans="1:26" x14ac:dyDescent="0.2">
      <c r="A500" s="9" t="s">
        <v>995</v>
      </c>
      <c r="B500" s="10" t="s">
        <v>996</v>
      </c>
      <c r="C500" s="11">
        <v>6500</v>
      </c>
      <c r="D500" s="12" t="s">
        <v>5</v>
      </c>
      <c r="E500" s="19">
        <v>5610</v>
      </c>
      <c r="F500" s="20">
        <v>8.3000000000000004E-2</v>
      </c>
      <c r="G500" s="21">
        <v>395</v>
      </c>
      <c r="H500" s="22">
        <v>0.35299999999999998</v>
      </c>
      <c r="I500" s="22"/>
      <c r="J500" s="17">
        <f>IF(ISNUMBER(E500/(1+F500)),E500/(1+F500),"")</f>
        <v>5180.0554016620499</v>
      </c>
      <c r="K500" s="17">
        <f t="shared" si="44"/>
        <v>4888.1115731328555</v>
      </c>
      <c r="L500" s="18">
        <f>IF(ISNUMBER(G500/(1+H500)),G500/(1+H500),"")</f>
        <v>291.94382852919438</v>
      </c>
      <c r="M500" s="17"/>
      <c r="N500" s="17">
        <f>E500-G500</f>
        <v>5215</v>
      </c>
      <c r="O500" s="16" t="str">
        <f>B500</f>
        <v>Navient</v>
      </c>
      <c r="P500" s="17">
        <f>E500*(1+RevGrowth)</f>
        <v>5901.72</v>
      </c>
      <c r="Q500" s="17">
        <f>N500-(AverageSalary*C500*HeadcountReduction)/1000000</f>
        <v>5185.75</v>
      </c>
      <c r="R500" s="17">
        <f t="shared" si="45"/>
        <v>715.97000000000025</v>
      </c>
      <c r="S500" s="37">
        <f>(P500-E500)/E500</f>
        <v>5.2000000000000046E-2</v>
      </c>
      <c r="T500" s="36">
        <f>(R500-G500)/G500</f>
        <v>0.81258227848101328</v>
      </c>
      <c r="U500" s="31">
        <f t="shared" si="42"/>
        <v>490</v>
      </c>
      <c r="V500" s="38">
        <f t="shared" si="43"/>
        <v>373</v>
      </c>
      <c r="W500" s="39"/>
      <c r="X500" s="39"/>
      <c r="Y500" s="39">
        <f t="shared" si="46"/>
        <v>497</v>
      </c>
      <c r="Z500" s="39">
        <f t="shared" si="47"/>
        <v>434</v>
      </c>
    </row>
    <row r="501" spans="1:26" x14ac:dyDescent="0.2">
      <c r="A501" s="9" t="s">
        <v>997</v>
      </c>
      <c r="B501" s="10" t="s">
        <v>998</v>
      </c>
      <c r="C501" s="11">
        <v>12000</v>
      </c>
      <c r="D501" s="12">
        <v>-4</v>
      </c>
      <c r="E501" s="19">
        <v>5589.9</v>
      </c>
      <c r="F501" s="20">
        <v>1.2E-2</v>
      </c>
      <c r="G501" s="21">
        <v>851.9</v>
      </c>
      <c r="H501" s="22" t="s">
        <v>5</v>
      </c>
      <c r="I501" s="22"/>
      <c r="J501" s="17">
        <f>IF(ISNUMBER(E501/(1+F501)),E501/(1+F501),"")</f>
        <v>5523.6166007905131</v>
      </c>
      <c r="K501" s="17" t="str">
        <f t="shared" si="44"/>
        <v/>
      </c>
      <c r="L501" s="18" t="str">
        <f>IF(ISNUMBER(G501/(1+H501)),G501/(1+H501),"")</f>
        <v/>
      </c>
      <c r="M501" s="17"/>
      <c r="N501" s="17">
        <f>E501-G501</f>
        <v>4738</v>
      </c>
      <c r="O501" s="16" t="str">
        <f>B501</f>
        <v>Western Union</v>
      </c>
      <c r="P501" s="17">
        <f>E501*(1+RevGrowth)</f>
        <v>5880.5748000000003</v>
      </c>
      <c r="Q501" s="17">
        <f>N501-(AverageSalary*C501*HeadcountReduction)/1000000</f>
        <v>4684</v>
      </c>
      <c r="R501" s="17">
        <f t="shared" si="45"/>
        <v>1196.5748000000003</v>
      </c>
      <c r="S501" s="37">
        <f>(P501-E501)/E501</f>
        <v>5.2000000000000129E-2</v>
      </c>
      <c r="T501" s="36">
        <f>(R501-G501)/G501</f>
        <v>0.40459537504401966</v>
      </c>
      <c r="U501" s="31">
        <f t="shared" si="42"/>
        <v>477</v>
      </c>
      <c r="V501" s="38" t="e">
        <f t="shared" si="43"/>
        <v>#VALUE!</v>
      </c>
      <c r="W501" s="39"/>
      <c r="X501" s="39"/>
      <c r="Y501" s="39">
        <f t="shared" si="46"/>
        <v>498</v>
      </c>
      <c r="Z501" s="39">
        <f t="shared" si="47"/>
        <v>333</v>
      </c>
    </row>
    <row r="502" spans="1:26" x14ac:dyDescent="0.2">
      <c r="A502" s="9" t="s">
        <v>999</v>
      </c>
      <c r="B502" s="10" t="s">
        <v>1000</v>
      </c>
      <c r="C502" s="11">
        <v>7400</v>
      </c>
      <c r="D502" s="12">
        <v>-8</v>
      </c>
      <c r="E502" s="19">
        <v>5581.8</v>
      </c>
      <c r="F502" s="20">
        <v>1E-3</v>
      </c>
      <c r="G502" s="21">
        <v>646.9</v>
      </c>
      <c r="H502" s="22" t="s">
        <v>5</v>
      </c>
      <c r="I502" s="22"/>
      <c r="J502" s="17">
        <f>IF(ISNUMBER(E502/(1+F502)),E502/(1+F502),"")</f>
        <v>5576.2237762237773</v>
      </c>
      <c r="K502" s="17" t="str">
        <f t="shared" si="44"/>
        <v/>
      </c>
      <c r="L502" s="18" t="str">
        <f>IF(ISNUMBER(G502/(1+H502)),G502/(1+H502),"")</f>
        <v/>
      </c>
      <c r="M502" s="17"/>
      <c r="N502" s="17">
        <f>E502-G502</f>
        <v>4934.9000000000005</v>
      </c>
      <c r="O502" s="16" t="str">
        <f>B502</f>
        <v>Peabody Energy</v>
      </c>
      <c r="P502" s="17">
        <f>E502*(1+RevGrowth)</f>
        <v>5872.0536000000002</v>
      </c>
      <c r="Q502" s="17">
        <f>N502-(AverageSalary*C502*HeadcountReduction)/1000000</f>
        <v>4901.6000000000004</v>
      </c>
      <c r="R502" s="17">
        <f t="shared" si="45"/>
        <v>970.45359999999982</v>
      </c>
      <c r="S502" s="37">
        <f>(P502-E502)/E502</f>
        <v>5.1999999999999998E-2</v>
      </c>
      <c r="T502" s="36">
        <f>(R502-G502)/G502</f>
        <v>0.50016014840006162</v>
      </c>
      <c r="U502" s="31">
        <f t="shared" si="42"/>
        <v>474</v>
      </c>
      <c r="V502" s="38" t="e">
        <f t="shared" si="43"/>
        <v>#VALUE!</v>
      </c>
      <c r="W502" s="39"/>
      <c r="X502" s="39"/>
      <c r="Y502" s="39">
        <f t="shared" si="46"/>
        <v>499</v>
      </c>
      <c r="Z502" s="39">
        <f t="shared" si="47"/>
        <v>385</v>
      </c>
    </row>
    <row r="503" spans="1:26" x14ac:dyDescent="0.2">
      <c r="A503" s="23" t="s">
        <v>1001</v>
      </c>
      <c r="B503" s="24" t="s">
        <v>1002</v>
      </c>
      <c r="C503" s="25">
        <v>15100</v>
      </c>
      <c r="D503" s="26" t="s">
        <v>5</v>
      </c>
      <c r="E503" s="27">
        <v>5575.4</v>
      </c>
      <c r="F503" s="28">
        <v>0.13699999999999998</v>
      </c>
      <c r="G503" s="29">
        <v>283.10000000000002</v>
      </c>
      <c r="H503" s="30">
        <v>6.0000000000000001E-3</v>
      </c>
      <c r="I503" s="42"/>
      <c r="J503" s="17">
        <f>IF(ISNUMBER(E503/(1+F503)),E503/(1+F503),"")</f>
        <v>4903.6059806508356</v>
      </c>
      <c r="K503" s="17">
        <f t="shared" si="44"/>
        <v>4622.1944498357261</v>
      </c>
      <c r="L503" s="18">
        <f>IF(ISNUMBER(G503/(1+H503)),G503/(1+H503),"")</f>
        <v>281.41153081510936</v>
      </c>
      <c r="M503" s="17"/>
      <c r="N503" s="17">
        <f>E503-G503</f>
        <v>5292.2999999999993</v>
      </c>
      <c r="O503" s="16" t="str">
        <f>B503</f>
        <v>Levi Strauss</v>
      </c>
      <c r="P503" s="17">
        <f>E503*(1+RevGrowth)</f>
        <v>5865.3207999999995</v>
      </c>
      <c r="Q503" s="17">
        <f>N503-(AverageSalary*C503*HeadcountReduction)/1000000</f>
        <v>5224.3499999999995</v>
      </c>
      <c r="R503" s="17">
        <f t="shared" si="45"/>
        <v>640.97080000000005</v>
      </c>
      <c r="S503" s="37">
        <f>(P503-E503)/E503</f>
        <v>5.1999999999999984E-2</v>
      </c>
      <c r="T503" s="36">
        <f>(R503-G503)/G503</f>
        <v>1.2641144471918051</v>
      </c>
      <c r="U503" s="31">
        <f t="shared" si="42"/>
        <v>494</v>
      </c>
      <c r="V503" s="38">
        <f t="shared" si="43"/>
        <v>380</v>
      </c>
      <c r="W503" s="39"/>
      <c r="X503" s="39"/>
      <c r="Y503" s="39">
        <f t="shared" si="46"/>
        <v>500</v>
      </c>
      <c r="Z503" s="39">
        <f t="shared" si="47"/>
        <v>443</v>
      </c>
    </row>
  </sheetData>
  <mergeCells count="2">
    <mergeCell ref="C2:G2"/>
    <mergeCell ref="A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2D3F1-DCED-4FA3-9727-130E7C216985}">
  <dimension ref="A1:B4"/>
  <sheetViews>
    <sheetView zoomScale="150" zoomScaleNormal="150" workbookViewId="0">
      <selection activeCell="B3" sqref="B3"/>
    </sheetView>
  </sheetViews>
  <sheetFormatPr baseColWidth="10" defaultColWidth="8.83203125" defaultRowHeight="15" x14ac:dyDescent="0.2"/>
  <cols>
    <col min="1" max="1" width="25.83203125" customWidth="1"/>
  </cols>
  <sheetData>
    <row r="1" spans="1:2" x14ac:dyDescent="0.2">
      <c r="A1" s="35" t="s">
        <v>1013</v>
      </c>
    </row>
    <row r="2" spans="1:2" x14ac:dyDescent="0.2">
      <c r="A2" t="s">
        <v>1014</v>
      </c>
      <c r="B2" s="32">
        <v>5.1999999999999998E-2</v>
      </c>
    </row>
    <row r="3" spans="1:2" x14ac:dyDescent="0.2">
      <c r="A3" t="s">
        <v>1015</v>
      </c>
      <c r="B3" s="33">
        <v>0.1</v>
      </c>
    </row>
    <row r="4" spans="1:2" x14ac:dyDescent="0.2">
      <c r="A4" t="s">
        <v>1016</v>
      </c>
      <c r="B4" s="34">
        <v>45000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RawData</vt:lpstr>
      <vt:lpstr>assumptions</vt:lpstr>
      <vt:lpstr>AverageSalary</vt:lpstr>
      <vt:lpstr>HeadcountReduction</vt:lpstr>
      <vt:lpstr>RevGrowth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Sean Reed</cp:lastModifiedBy>
  <cp:revision/>
  <dcterms:created xsi:type="dcterms:W3CDTF">2019-10-07T13:19:08Z</dcterms:created>
  <dcterms:modified xsi:type="dcterms:W3CDTF">2020-07-24T16:43:32Z</dcterms:modified>
  <cp:category/>
  <cp:contentStatus/>
</cp:coreProperties>
</file>