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ha\Desktop\carkila\Documentation\CSPROJ Doc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C16" i="1"/>
  <c r="E16" i="1"/>
  <c r="E20" i="1"/>
  <c r="C20" i="1" s="1"/>
  <c r="D20" i="1"/>
  <c r="E21" i="1"/>
  <c r="D21" i="1"/>
  <c r="C22" i="1"/>
  <c r="D23" i="1"/>
  <c r="D22" i="1" s="1"/>
  <c r="E23" i="1"/>
  <c r="E22" i="1" s="1"/>
  <c r="C19" i="1"/>
  <c r="E19" i="1"/>
  <c r="C17" i="1"/>
  <c r="E18" i="1"/>
  <c r="D16" i="1"/>
  <c r="E17" i="1"/>
  <c r="D15" i="1"/>
  <c r="C15" i="1" s="1"/>
  <c r="D19" i="1"/>
  <c r="D18" i="1"/>
  <c r="D17" i="1"/>
  <c r="C3" i="1"/>
  <c r="E3" i="1"/>
  <c r="D3" i="1"/>
  <c r="E12" i="1"/>
  <c r="E14" i="1"/>
  <c r="D14" i="1"/>
  <c r="C14" i="1" s="1"/>
  <c r="E13" i="1"/>
  <c r="D13" i="1"/>
  <c r="C12" i="1"/>
  <c r="D12" i="1"/>
  <c r="E8" i="1"/>
  <c r="E11" i="1"/>
  <c r="C8" i="1" s="1"/>
  <c r="E7" i="1"/>
  <c r="E4" i="1" s="1"/>
  <c r="C4" i="1" s="1"/>
  <c r="C9" i="1"/>
  <c r="C10" i="1"/>
  <c r="D11" i="1"/>
  <c r="E10" i="1"/>
  <c r="D10" i="1"/>
  <c r="D8" i="1"/>
  <c r="E9" i="1"/>
  <c r="D9" i="1"/>
  <c r="D4" i="1"/>
  <c r="D7" i="1"/>
  <c r="E6" i="1"/>
  <c r="C6" i="1" s="1"/>
  <c r="E5" i="1"/>
  <c r="C5" i="1" s="1"/>
  <c r="D6" i="1"/>
  <c r="D5" i="1"/>
  <c r="C21" i="1" l="1"/>
  <c r="C23" i="1"/>
  <c r="C18" i="1"/>
  <c r="C13" i="1"/>
  <c r="C7" i="1"/>
  <c r="C11" i="1"/>
</calcChain>
</file>

<file path=xl/sharedStrings.xml><?xml version="1.0" encoding="utf-8"?>
<sst xmlns="http://schemas.openxmlformats.org/spreadsheetml/2006/main" count="56" uniqueCount="54">
  <si>
    <t>CONCEPT</t>
  </si>
  <si>
    <t>Planning</t>
  </si>
  <si>
    <t>Idea Brainstorming</t>
  </si>
  <si>
    <t>Identify Problem Domain</t>
  </si>
  <si>
    <t>Identify Possible Solutions (Features)</t>
  </si>
  <si>
    <t>Data Gathering</t>
  </si>
  <si>
    <t>Survey on Renters</t>
  </si>
  <si>
    <t>Survey on Drivers</t>
  </si>
  <si>
    <t>Review existing systems</t>
  </si>
  <si>
    <t>DESIGN</t>
  </si>
  <si>
    <t>System</t>
  </si>
  <si>
    <t>Create SRS</t>
  </si>
  <si>
    <t>Design Database</t>
  </si>
  <si>
    <t>Create UML Diagrams</t>
  </si>
  <si>
    <t>User Interface</t>
  </si>
  <si>
    <t>Create Screen Layouts</t>
  </si>
  <si>
    <t>Review Design</t>
  </si>
  <si>
    <t>Finalize the design</t>
  </si>
  <si>
    <t>DEVELOPMENT</t>
  </si>
  <si>
    <t>IMPLEMENTATION</t>
  </si>
  <si>
    <t>MAINTENANCE</t>
  </si>
  <si>
    <t>Software Maintenance</t>
  </si>
  <si>
    <t>Finalize Development Environment</t>
  </si>
  <si>
    <t>Basic User Functionalities</t>
  </si>
  <si>
    <t>User Login</t>
  </si>
  <si>
    <t>User Registration</t>
  </si>
  <si>
    <t>Renter User Functionalities</t>
  </si>
  <si>
    <t>Driver User Functionalities</t>
  </si>
  <si>
    <t>Develop Installation Plan</t>
  </si>
  <si>
    <t>Testing</t>
  </si>
  <si>
    <t>Documentation</t>
  </si>
  <si>
    <t>User Manual</t>
  </si>
  <si>
    <t>WBS</t>
  </si>
  <si>
    <t>1.1.1</t>
  </si>
  <si>
    <t>1.1.2</t>
  </si>
  <si>
    <t>1.1.3</t>
  </si>
  <si>
    <t>1.2.1</t>
  </si>
  <si>
    <t>1.2.2</t>
  </si>
  <si>
    <t>1.2.3</t>
  </si>
  <si>
    <t>2.1.1</t>
  </si>
  <si>
    <t>2.1.2</t>
  </si>
  <si>
    <t>2.1.3</t>
  </si>
  <si>
    <t>2.2.1</t>
  </si>
  <si>
    <t>2.3.1</t>
  </si>
  <si>
    <t>3.2.1</t>
  </si>
  <si>
    <t>3.2.2</t>
  </si>
  <si>
    <t>4.3.1</t>
  </si>
  <si>
    <t>Activities</t>
  </si>
  <si>
    <t>Start Date</t>
  </si>
  <si>
    <t>1.3.1</t>
  </si>
  <si>
    <t>Draft of project documentation</t>
  </si>
  <si>
    <t>1.3.2</t>
  </si>
  <si>
    <t>Duration (days)</t>
  </si>
  <si>
    <t>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</si>
</sst>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Sheet1!$B$3:$B$24</c:f>
              <c:strCache>
                <c:ptCount val="22"/>
                <c:pt idx="0">
                  <c:v>CONCEPT</c:v>
                </c:pt>
                <c:pt idx="1">
                  <c:v>Planning</c:v>
                </c:pt>
                <c:pt idx="2">
                  <c:v>Idea Brainstorming</c:v>
                </c:pt>
                <c:pt idx="3">
                  <c:v>Identify Problem Domain</c:v>
                </c:pt>
                <c:pt idx="4">
                  <c:v>Identify Possible Solutions (Features)</c:v>
                </c:pt>
                <c:pt idx="5">
                  <c:v>Data Gathering</c:v>
                </c:pt>
                <c:pt idx="6">
                  <c:v>Survey on Renters</c:v>
                </c:pt>
                <c:pt idx="7">
                  <c:v>Survey on Drivers</c:v>
                </c:pt>
                <c:pt idx="8">
                  <c:v>Review existing systems</c:v>
                </c:pt>
                <c:pt idx="9">
                  <c:v>Documentation</c:v>
                </c:pt>
                <c:pt idx="10">
                  <c:v>Draft of project documentation</c:v>
                </c:pt>
                <c:pt idx="11">
                  <c:v>Final Documentation</c:v>
                </c:pt>
                <c:pt idx="12">
                  <c:v>DESIGN</c:v>
                </c:pt>
                <c:pt idx="13">
                  <c:v>System</c:v>
                </c:pt>
                <c:pt idx="14">
                  <c:v>Create SRS</c:v>
                </c:pt>
                <c:pt idx="15">
                  <c:v>Design Database</c:v>
                </c:pt>
                <c:pt idx="16">
                  <c:v>Create UML Diagrams</c:v>
                </c:pt>
                <c:pt idx="17">
                  <c:v>User Interface</c:v>
                </c:pt>
                <c:pt idx="18">
                  <c:v>Create Screen Layouts</c:v>
                </c:pt>
                <c:pt idx="19">
                  <c:v>Review Design</c:v>
                </c:pt>
                <c:pt idx="20">
                  <c:v>Finalize the design</c:v>
                </c:pt>
                <c:pt idx="21">
                  <c:v>DEVELOPMENT</c:v>
                </c:pt>
              </c:strCache>
            </c:strRef>
          </c:cat>
          <c:val>
            <c:numRef>
              <c:f>Sheet1!$D$3:$D$37</c:f>
              <c:numCache>
                <c:formatCode>m/d/yyyy;@</c:formatCode>
                <c:ptCount val="35"/>
                <c:pt idx="0">
                  <c:v>42900</c:v>
                </c:pt>
                <c:pt idx="1">
                  <c:v>42900</c:v>
                </c:pt>
                <c:pt idx="2">
                  <c:v>42900</c:v>
                </c:pt>
                <c:pt idx="3" formatCode="m/d/yyyy">
                  <c:v>42907</c:v>
                </c:pt>
                <c:pt idx="4" formatCode="m/d/yyyy">
                  <c:v>42914</c:v>
                </c:pt>
                <c:pt idx="5" formatCode="m/d/yyyy">
                  <c:v>42920</c:v>
                </c:pt>
                <c:pt idx="6" formatCode="m/d/yyyy">
                  <c:v>42920</c:v>
                </c:pt>
                <c:pt idx="7" formatCode="m/d/yyyy">
                  <c:v>42928</c:v>
                </c:pt>
                <c:pt idx="8" formatCode="m/d/yyyy">
                  <c:v>42938</c:v>
                </c:pt>
                <c:pt idx="9" formatCode="m/d/yyyy">
                  <c:v>42948</c:v>
                </c:pt>
                <c:pt idx="10" formatCode="m/d/yyyy">
                  <c:v>42948</c:v>
                </c:pt>
                <c:pt idx="11" formatCode="m/d/yyyy">
                  <c:v>42955</c:v>
                </c:pt>
                <c:pt idx="12" formatCode="m/d/yyyy">
                  <c:v>43000</c:v>
                </c:pt>
                <c:pt idx="13" formatCode="m/d/yyyy">
                  <c:v>43000</c:v>
                </c:pt>
                <c:pt idx="14" formatCode="m/d/yyyy">
                  <c:v>43000</c:v>
                </c:pt>
                <c:pt idx="15" formatCode="m/d/yyyy">
                  <c:v>43008</c:v>
                </c:pt>
                <c:pt idx="16" formatCode="m/d/yyyy">
                  <c:v>43014</c:v>
                </c:pt>
                <c:pt idx="17" formatCode="m/d/yyyy">
                  <c:v>43077</c:v>
                </c:pt>
                <c:pt idx="18" formatCode="m/d/yyyy">
                  <c:v>43077</c:v>
                </c:pt>
                <c:pt idx="19" formatCode="m/d/yyyy">
                  <c:v>43090</c:v>
                </c:pt>
                <c:pt idx="20" formatCode="m/d/yyyy">
                  <c:v>43090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gradFill flip="none" rotWithShape="1">
              <a:gsLst>
                <a:gs pos="0">
                  <a:schemeClr val="accent6">
                    <a:lumMod val="67000"/>
                  </a:schemeClr>
                </a:gs>
                <a:gs pos="48000">
                  <a:schemeClr val="accent6">
                    <a:lumMod val="97000"/>
                    <a:lumOff val="3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Sheet1!$B$3:$B$24</c:f>
              <c:strCache>
                <c:ptCount val="22"/>
                <c:pt idx="0">
                  <c:v>CONCEPT</c:v>
                </c:pt>
                <c:pt idx="1">
                  <c:v>Planning</c:v>
                </c:pt>
                <c:pt idx="2">
                  <c:v>Idea Brainstorming</c:v>
                </c:pt>
                <c:pt idx="3">
                  <c:v>Identify Problem Domain</c:v>
                </c:pt>
                <c:pt idx="4">
                  <c:v>Identify Possible Solutions (Features)</c:v>
                </c:pt>
                <c:pt idx="5">
                  <c:v>Data Gathering</c:v>
                </c:pt>
                <c:pt idx="6">
                  <c:v>Survey on Renters</c:v>
                </c:pt>
                <c:pt idx="7">
                  <c:v>Survey on Drivers</c:v>
                </c:pt>
                <c:pt idx="8">
                  <c:v>Review existing systems</c:v>
                </c:pt>
                <c:pt idx="9">
                  <c:v>Documentation</c:v>
                </c:pt>
                <c:pt idx="10">
                  <c:v>Draft of project documentation</c:v>
                </c:pt>
                <c:pt idx="11">
                  <c:v>Final Documentation</c:v>
                </c:pt>
                <c:pt idx="12">
                  <c:v>DESIGN</c:v>
                </c:pt>
                <c:pt idx="13">
                  <c:v>System</c:v>
                </c:pt>
                <c:pt idx="14">
                  <c:v>Create SRS</c:v>
                </c:pt>
                <c:pt idx="15">
                  <c:v>Design Database</c:v>
                </c:pt>
                <c:pt idx="16">
                  <c:v>Create UML Diagrams</c:v>
                </c:pt>
                <c:pt idx="17">
                  <c:v>User Interface</c:v>
                </c:pt>
                <c:pt idx="18">
                  <c:v>Create Screen Layouts</c:v>
                </c:pt>
                <c:pt idx="19">
                  <c:v>Review Design</c:v>
                </c:pt>
                <c:pt idx="20">
                  <c:v>Finalize the design</c:v>
                </c:pt>
                <c:pt idx="21">
                  <c:v>DEVELOPMENT</c:v>
                </c:pt>
              </c:strCache>
            </c:strRef>
          </c:cat>
          <c:val>
            <c:numRef>
              <c:f>Sheet1!$C$3:$C$37</c:f>
              <c:numCache>
                <c:formatCode>General</c:formatCode>
                <c:ptCount val="35"/>
                <c:pt idx="0">
                  <c:v>84</c:v>
                </c:pt>
                <c:pt idx="1">
                  <c:v>19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27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36</c:v>
                </c:pt>
                <c:pt idx="10">
                  <c:v>7</c:v>
                </c:pt>
                <c:pt idx="11">
                  <c:v>29</c:v>
                </c:pt>
                <c:pt idx="12">
                  <c:v>105</c:v>
                </c:pt>
                <c:pt idx="13">
                  <c:v>51</c:v>
                </c:pt>
                <c:pt idx="14">
                  <c:v>7</c:v>
                </c:pt>
                <c:pt idx="15">
                  <c:v>6</c:v>
                </c:pt>
                <c:pt idx="16">
                  <c:v>37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</c:numCache>
            </c:numRef>
          </c:val>
        </c:ser>
        <c:ser>
          <c:idx val="2"/>
          <c:order val="2"/>
          <c:tx>
            <c:v>Tasks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Sheet1!$B$3:$B$24</c:f>
              <c:strCache>
                <c:ptCount val="22"/>
                <c:pt idx="0">
                  <c:v>CONCEPT</c:v>
                </c:pt>
                <c:pt idx="1">
                  <c:v>Planning</c:v>
                </c:pt>
                <c:pt idx="2">
                  <c:v>Idea Brainstorming</c:v>
                </c:pt>
                <c:pt idx="3">
                  <c:v>Identify Problem Domain</c:v>
                </c:pt>
                <c:pt idx="4">
                  <c:v>Identify Possible Solutions (Features)</c:v>
                </c:pt>
                <c:pt idx="5">
                  <c:v>Data Gathering</c:v>
                </c:pt>
                <c:pt idx="6">
                  <c:v>Survey on Renters</c:v>
                </c:pt>
                <c:pt idx="7">
                  <c:v>Survey on Drivers</c:v>
                </c:pt>
                <c:pt idx="8">
                  <c:v>Review existing systems</c:v>
                </c:pt>
                <c:pt idx="9">
                  <c:v>Documentation</c:v>
                </c:pt>
                <c:pt idx="10">
                  <c:v>Draft of project documentation</c:v>
                </c:pt>
                <c:pt idx="11">
                  <c:v>Final Documentation</c:v>
                </c:pt>
                <c:pt idx="12">
                  <c:v>DESIGN</c:v>
                </c:pt>
                <c:pt idx="13">
                  <c:v>System</c:v>
                </c:pt>
                <c:pt idx="14">
                  <c:v>Create SRS</c:v>
                </c:pt>
                <c:pt idx="15">
                  <c:v>Design Database</c:v>
                </c:pt>
                <c:pt idx="16">
                  <c:v>Create UML Diagrams</c:v>
                </c:pt>
                <c:pt idx="17">
                  <c:v>User Interface</c:v>
                </c:pt>
                <c:pt idx="18">
                  <c:v>Create Screen Layouts</c:v>
                </c:pt>
                <c:pt idx="19">
                  <c:v>Review Design</c:v>
                </c:pt>
                <c:pt idx="20">
                  <c:v>Finalize the design</c:v>
                </c:pt>
                <c:pt idx="21">
                  <c:v>DEVELOPMENT</c:v>
                </c:pt>
              </c:strCache>
            </c:strRef>
          </c:cat>
          <c:val>
            <c:numRef>
              <c:f>Sheet1!$B$3:$B$37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35648592"/>
        <c:axId val="1035651856"/>
      </c:barChart>
      <c:catAx>
        <c:axId val="10356485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651856"/>
        <c:crossesAt val="42840"/>
        <c:auto val="0"/>
        <c:lblAlgn val="ctr"/>
        <c:lblOffset val="50"/>
        <c:tickLblSkip val="1"/>
        <c:noMultiLvlLbl val="0"/>
      </c:catAx>
      <c:valAx>
        <c:axId val="1035651856"/>
        <c:scaling>
          <c:orientation val="minMax"/>
          <c:min val="429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64859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256134</xdr:colOff>
      <xdr:row>4</xdr:row>
      <xdr:rowOff>54223</xdr:rowOff>
    </xdr:from>
    <xdr:to>
      <xdr:col>26</xdr:col>
      <xdr:colOff>262062</xdr:colOff>
      <xdr:row>31</xdr:row>
      <xdr:rowOff>82156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topLeftCell="B1" zoomScale="85" zoomScaleNormal="85" workbookViewId="0">
      <selection activeCell="AL22" sqref="AL22"/>
    </sheetView>
  </sheetViews>
  <sheetFormatPr defaultRowHeight="15" x14ac:dyDescent="0.25"/>
  <cols>
    <col min="1" max="1" width="7.7109375" style="1" customWidth="1"/>
    <col min="2" max="2" width="44.28515625" style="1" customWidth="1"/>
    <col min="3" max="3" width="15.85546875" style="1" customWidth="1"/>
    <col min="4" max="4" width="13.85546875" style="1" customWidth="1"/>
    <col min="5" max="5" width="12.85546875" style="1" customWidth="1"/>
    <col min="6" max="16384" width="9.140625" style="1"/>
  </cols>
  <sheetData>
    <row r="2" spans="1:5" x14ac:dyDescent="0.25">
      <c r="A2" s="7" t="s">
        <v>32</v>
      </c>
      <c r="B2" s="4" t="s">
        <v>47</v>
      </c>
      <c r="C2" s="7" t="s">
        <v>52</v>
      </c>
      <c r="D2" s="4" t="s">
        <v>48</v>
      </c>
      <c r="E2" s="7" t="s">
        <v>48</v>
      </c>
    </row>
    <row r="3" spans="1:5" x14ac:dyDescent="0.25">
      <c r="A3" s="5">
        <v>1</v>
      </c>
      <c r="B3" s="6" t="s">
        <v>0</v>
      </c>
      <c r="C3" s="1">
        <f>(E3-D3)</f>
        <v>84</v>
      </c>
      <c r="D3" s="11">
        <f>D4</f>
        <v>42900</v>
      </c>
      <c r="E3" s="10">
        <f>E14</f>
        <v>42984</v>
      </c>
    </row>
    <row r="4" spans="1:5" x14ac:dyDescent="0.25">
      <c r="A4" s="8">
        <v>1.1000000000000001</v>
      </c>
      <c r="B4" s="9" t="s">
        <v>1</v>
      </c>
      <c r="C4" s="1">
        <f>(E4-D4)</f>
        <v>19</v>
      </c>
      <c r="D4" s="11">
        <f>D5</f>
        <v>42900</v>
      </c>
      <c r="E4" s="10">
        <f>E7</f>
        <v>42919</v>
      </c>
    </row>
    <row r="5" spans="1:5" x14ac:dyDescent="0.25">
      <c r="A5" s="2" t="s">
        <v>33</v>
      </c>
      <c r="B5" s="3" t="s">
        <v>2</v>
      </c>
      <c r="C5" s="1">
        <f>(E5-D5)</f>
        <v>7</v>
      </c>
      <c r="D5" s="11">
        <f>DATE(2017,6,14)</f>
        <v>42900</v>
      </c>
      <c r="E5" s="10">
        <f>DATE(2017,6,21)</f>
        <v>42907</v>
      </c>
    </row>
    <row r="6" spans="1:5" x14ac:dyDescent="0.25">
      <c r="A6" s="2" t="s">
        <v>34</v>
      </c>
      <c r="B6" s="3" t="s">
        <v>3</v>
      </c>
      <c r="C6" s="1">
        <f t="shared" ref="C6:C19" si="0">(E6-D6)</f>
        <v>7</v>
      </c>
      <c r="D6" s="10">
        <f>DATE(2017,6,21)</f>
        <v>42907</v>
      </c>
      <c r="E6" s="10">
        <f>DATE(2017,6,28)</f>
        <v>42914</v>
      </c>
    </row>
    <row r="7" spans="1:5" x14ac:dyDescent="0.25">
      <c r="A7" s="2" t="s">
        <v>35</v>
      </c>
      <c r="B7" s="3" t="s">
        <v>4</v>
      </c>
      <c r="C7" s="1">
        <f t="shared" si="0"/>
        <v>5</v>
      </c>
      <c r="D7" s="10">
        <f>DATE(2017,6,28)</f>
        <v>42914</v>
      </c>
      <c r="E7" s="10">
        <f>DATE(2017,7,3)</f>
        <v>42919</v>
      </c>
    </row>
    <row r="8" spans="1:5" x14ac:dyDescent="0.25">
      <c r="A8" s="8">
        <v>1.2</v>
      </c>
      <c r="B8" s="9" t="s">
        <v>5</v>
      </c>
      <c r="C8" s="1">
        <f t="shared" si="0"/>
        <v>27</v>
      </c>
      <c r="D8" s="10">
        <f>D9</f>
        <v>42920</v>
      </c>
      <c r="E8" s="10">
        <f>E11</f>
        <v>42947</v>
      </c>
    </row>
    <row r="9" spans="1:5" x14ac:dyDescent="0.25">
      <c r="A9" s="2" t="s">
        <v>36</v>
      </c>
      <c r="B9" s="3" t="s">
        <v>6</v>
      </c>
      <c r="C9" s="1">
        <f t="shared" si="0"/>
        <v>10</v>
      </c>
      <c r="D9" s="10">
        <f>DATE(2017,7,4)</f>
        <v>42920</v>
      </c>
      <c r="E9" s="10">
        <f>DATE(2017,7,14)</f>
        <v>42930</v>
      </c>
    </row>
    <row r="10" spans="1:5" x14ac:dyDescent="0.25">
      <c r="A10" s="2" t="s">
        <v>37</v>
      </c>
      <c r="B10" s="3" t="s">
        <v>7</v>
      </c>
      <c r="C10" s="1">
        <f t="shared" si="0"/>
        <v>10</v>
      </c>
      <c r="D10" s="10">
        <f>DATE(2017,7,12)</f>
        <v>42928</v>
      </c>
      <c r="E10" s="10">
        <f>DATE(2017,7,22)</f>
        <v>42938</v>
      </c>
    </row>
    <row r="11" spans="1:5" x14ac:dyDescent="0.25">
      <c r="A11" s="2" t="s">
        <v>38</v>
      </c>
      <c r="B11" s="3" t="s">
        <v>8</v>
      </c>
      <c r="C11" s="1">
        <f t="shared" si="0"/>
        <v>9</v>
      </c>
      <c r="D11" s="10">
        <f>DATE(2017,7,22)</f>
        <v>42938</v>
      </c>
      <c r="E11" s="10">
        <f>DATE(2017,7,31)</f>
        <v>42947</v>
      </c>
    </row>
    <row r="12" spans="1:5" x14ac:dyDescent="0.25">
      <c r="A12" s="8">
        <v>1.3</v>
      </c>
      <c r="B12" s="9" t="s">
        <v>30</v>
      </c>
      <c r="C12" s="1">
        <f t="shared" si="0"/>
        <v>36</v>
      </c>
      <c r="D12" s="10">
        <f>DATE(2017,8,1)</f>
        <v>42948</v>
      </c>
      <c r="E12" s="10">
        <f>E14</f>
        <v>42984</v>
      </c>
    </row>
    <row r="13" spans="1:5" x14ac:dyDescent="0.25">
      <c r="A13" s="2" t="s">
        <v>49</v>
      </c>
      <c r="B13" s="3" t="s">
        <v>50</v>
      </c>
      <c r="C13" s="1">
        <f t="shared" si="0"/>
        <v>7</v>
      </c>
      <c r="D13" s="10">
        <f>DATE(2017,8,1)</f>
        <v>42948</v>
      </c>
      <c r="E13" s="10">
        <f>DATE(2017,8,8)</f>
        <v>42955</v>
      </c>
    </row>
    <row r="14" spans="1:5" x14ac:dyDescent="0.25">
      <c r="A14" s="2" t="s">
        <v>51</v>
      </c>
      <c r="B14" s="3" t="s">
        <v>53</v>
      </c>
      <c r="C14" s="1">
        <f t="shared" si="0"/>
        <v>29</v>
      </c>
      <c r="D14" s="10">
        <f>DATE(2017,8,8)</f>
        <v>42955</v>
      </c>
      <c r="E14" s="10">
        <f>DATE(2017,9,6)</f>
        <v>42984</v>
      </c>
    </row>
    <row r="15" spans="1:5" x14ac:dyDescent="0.25">
      <c r="A15" s="5">
        <v>2</v>
      </c>
      <c r="B15" s="6" t="s">
        <v>9</v>
      </c>
      <c r="C15" s="1">
        <f t="shared" si="0"/>
        <v>105</v>
      </c>
      <c r="D15" s="10">
        <f>D17</f>
        <v>43000</v>
      </c>
      <c r="E15" s="10">
        <f>E23</f>
        <v>43105</v>
      </c>
    </row>
    <row r="16" spans="1:5" x14ac:dyDescent="0.25">
      <c r="A16" s="8">
        <v>2.1</v>
      </c>
      <c r="B16" s="9" t="s">
        <v>10</v>
      </c>
      <c r="C16" s="1">
        <f t="shared" si="0"/>
        <v>51</v>
      </c>
      <c r="D16" s="10">
        <f>DATE(2017,9,22)</f>
        <v>43000</v>
      </c>
      <c r="E16" s="10">
        <f>E19</f>
        <v>43051</v>
      </c>
    </row>
    <row r="17" spans="1:5" x14ac:dyDescent="0.25">
      <c r="A17" s="2" t="s">
        <v>39</v>
      </c>
      <c r="B17" s="3" t="s">
        <v>11</v>
      </c>
      <c r="C17" s="1">
        <f>(E17-D17)</f>
        <v>7</v>
      </c>
      <c r="D17" s="10">
        <f>DATE(2017,9,22)</f>
        <v>43000</v>
      </c>
      <c r="E17" s="10">
        <f>DATE(2017,9,29)</f>
        <v>43007</v>
      </c>
    </row>
    <row r="18" spans="1:5" x14ac:dyDescent="0.25">
      <c r="A18" s="2" t="s">
        <v>40</v>
      </c>
      <c r="B18" s="3" t="s">
        <v>12</v>
      </c>
      <c r="C18" s="1">
        <f>(E18-D18)</f>
        <v>6</v>
      </c>
      <c r="D18" s="10">
        <f>DATE(2017,9,30)</f>
        <v>43008</v>
      </c>
      <c r="E18" s="10">
        <f>DATE(2017,10,6)</f>
        <v>43014</v>
      </c>
    </row>
    <row r="19" spans="1:5" x14ac:dyDescent="0.25">
      <c r="A19" s="2" t="s">
        <v>41</v>
      </c>
      <c r="B19" s="3" t="s">
        <v>13</v>
      </c>
      <c r="C19" s="1">
        <f>(E19-D19)</f>
        <v>37</v>
      </c>
      <c r="D19" s="10">
        <f>DATE(2017,10,6)</f>
        <v>43014</v>
      </c>
      <c r="E19" s="10">
        <f>DATE(2017,11,12)</f>
        <v>43051</v>
      </c>
    </row>
    <row r="20" spans="1:5" x14ac:dyDescent="0.25">
      <c r="A20" s="8">
        <v>2.2000000000000002</v>
      </c>
      <c r="B20" s="9" t="s">
        <v>14</v>
      </c>
      <c r="C20" s="1">
        <f t="shared" ref="C20:C22" si="1">(E20-D20)</f>
        <v>14</v>
      </c>
      <c r="D20" s="10">
        <f>D21</f>
        <v>43077</v>
      </c>
      <c r="E20" s="10">
        <f>DATE(2017,12,22)</f>
        <v>43091</v>
      </c>
    </row>
    <row r="21" spans="1:5" x14ac:dyDescent="0.25">
      <c r="A21" s="2" t="s">
        <v>42</v>
      </c>
      <c r="B21" s="3" t="s">
        <v>15</v>
      </c>
      <c r="C21" s="1">
        <f t="shared" si="1"/>
        <v>14</v>
      </c>
      <c r="D21" s="10">
        <f>DATE(2017,12,8)</f>
        <v>43077</v>
      </c>
      <c r="E21" s="10">
        <f>DATE(2017,12,22)</f>
        <v>43091</v>
      </c>
    </row>
    <row r="22" spans="1:5" x14ac:dyDescent="0.25">
      <c r="A22" s="8">
        <v>2.2999999999999998</v>
      </c>
      <c r="B22" s="9" t="s">
        <v>16</v>
      </c>
      <c r="C22" s="1">
        <f t="shared" si="1"/>
        <v>15</v>
      </c>
      <c r="D22" s="10">
        <f>D23</f>
        <v>43090</v>
      </c>
      <c r="E22" s="10">
        <f>E23</f>
        <v>43105</v>
      </c>
    </row>
    <row r="23" spans="1:5" x14ac:dyDescent="0.25">
      <c r="A23" s="2" t="s">
        <v>43</v>
      </c>
      <c r="B23" s="3" t="s">
        <v>17</v>
      </c>
      <c r="C23" s="1">
        <f>(E23-D23)</f>
        <v>15</v>
      </c>
      <c r="D23" s="10">
        <f>DATE(2017,12,21)</f>
        <v>43090</v>
      </c>
      <c r="E23" s="10">
        <f>DATE(2018,1,5)</f>
        <v>43105</v>
      </c>
    </row>
    <row r="24" spans="1:5" x14ac:dyDescent="0.25">
      <c r="A24" s="5">
        <v>3</v>
      </c>
      <c r="B24" s="6" t="s">
        <v>18</v>
      </c>
    </row>
    <row r="25" spans="1:5" x14ac:dyDescent="0.25">
      <c r="A25" s="8">
        <v>3.1</v>
      </c>
      <c r="B25" s="9" t="s">
        <v>22</v>
      </c>
    </row>
    <row r="26" spans="1:5" x14ac:dyDescent="0.25">
      <c r="A26" s="8">
        <v>3.2</v>
      </c>
      <c r="B26" s="9" t="s">
        <v>23</v>
      </c>
    </row>
    <row r="27" spans="1:5" x14ac:dyDescent="0.25">
      <c r="A27" s="2" t="s">
        <v>44</v>
      </c>
      <c r="B27" s="3" t="s">
        <v>24</v>
      </c>
    </row>
    <row r="28" spans="1:5" x14ac:dyDescent="0.25">
      <c r="A28" s="2" t="s">
        <v>45</v>
      </c>
      <c r="B28" s="3" t="s">
        <v>25</v>
      </c>
    </row>
    <row r="29" spans="1:5" x14ac:dyDescent="0.25">
      <c r="A29" s="8">
        <v>3.3</v>
      </c>
      <c r="B29" s="9" t="s">
        <v>26</v>
      </c>
    </row>
    <row r="30" spans="1:5" x14ac:dyDescent="0.25">
      <c r="A30" s="8">
        <v>3.4</v>
      </c>
      <c r="B30" s="9" t="s">
        <v>27</v>
      </c>
    </row>
    <row r="31" spans="1:5" x14ac:dyDescent="0.25">
      <c r="A31" s="5">
        <v>4</v>
      </c>
      <c r="B31" s="6" t="s">
        <v>19</v>
      </c>
    </row>
    <row r="32" spans="1:5" x14ac:dyDescent="0.25">
      <c r="A32" s="8">
        <v>4.0999999999999996</v>
      </c>
      <c r="B32" s="9" t="s">
        <v>28</v>
      </c>
    </row>
    <row r="33" spans="1:2" x14ac:dyDescent="0.25">
      <c r="A33" s="8">
        <v>4.2</v>
      </c>
      <c r="B33" s="9" t="s">
        <v>29</v>
      </c>
    </row>
    <row r="34" spans="1:2" x14ac:dyDescent="0.25">
      <c r="A34" s="8">
        <v>4.3</v>
      </c>
      <c r="B34" s="9" t="s">
        <v>30</v>
      </c>
    </row>
    <row r="35" spans="1:2" x14ac:dyDescent="0.25">
      <c r="A35" s="2" t="s">
        <v>46</v>
      </c>
      <c r="B35" s="3" t="s">
        <v>31</v>
      </c>
    </row>
    <row r="36" spans="1:2" x14ac:dyDescent="0.25">
      <c r="A36" s="5">
        <v>5</v>
      </c>
      <c r="B36" s="6" t="s">
        <v>20</v>
      </c>
    </row>
    <row r="37" spans="1:2" x14ac:dyDescent="0.25">
      <c r="A37" s="8">
        <v>5.0999999999999996</v>
      </c>
      <c r="B37" s="9" t="s">
        <v>21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</cp:lastModifiedBy>
  <dcterms:created xsi:type="dcterms:W3CDTF">2018-03-21T06:08:24Z</dcterms:created>
  <dcterms:modified xsi:type="dcterms:W3CDTF">2018-03-21T21:27:37Z</dcterms:modified>
</cp:coreProperties>
</file>