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ha\Desktop\carkila\Documentation\CSPROJ Docu\01 Gantt Char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E22" i="1"/>
  <c r="E10" i="1"/>
  <c r="D28" i="1"/>
  <c r="D27" i="1" s="1"/>
  <c r="C24" i="1"/>
  <c r="E28" i="1"/>
  <c r="E20" i="1" s="1"/>
  <c r="E26" i="1"/>
  <c r="D26" i="1"/>
  <c r="D25" i="1" s="1"/>
  <c r="D24" i="1"/>
  <c r="E24" i="1"/>
  <c r="C23" i="1" l="1"/>
  <c r="C28" i="1"/>
  <c r="C26" i="1"/>
  <c r="D29" i="1"/>
  <c r="E37" i="1"/>
  <c r="D37" i="1"/>
  <c r="D36" i="1" s="1"/>
  <c r="E35" i="1"/>
  <c r="E34" i="1"/>
  <c r="E39" i="1"/>
  <c r="D39" i="1"/>
  <c r="D38" i="1" s="1"/>
  <c r="D35" i="1"/>
  <c r="D34" i="1"/>
  <c r="E33" i="1"/>
  <c r="D31" i="1"/>
  <c r="D33" i="1"/>
  <c r="E32" i="1"/>
  <c r="C32" i="1" s="1"/>
  <c r="D32" i="1"/>
  <c r="E30" i="1"/>
  <c r="D30" i="1"/>
  <c r="E25" i="1"/>
  <c r="C25" i="1" s="1"/>
  <c r="D18" i="1"/>
  <c r="D17" i="1" s="1"/>
  <c r="D16" i="1"/>
  <c r="E12" i="1"/>
  <c r="C39" i="1" l="1"/>
  <c r="E29" i="1"/>
  <c r="C29" i="1" s="1"/>
  <c r="E38" i="1"/>
  <c r="C38" i="1" s="1"/>
  <c r="C37" i="1"/>
  <c r="C30" i="1"/>
  <c r="C34" i="1"/>
  <c r="E31" i="1"/>
  <c r="C31" i="1" s="1"/>
  <c r="C33" i="1"/>
  <c r="C35" i="1"/>
  <c r="E36" i="1"/>
  <c r="C36" i="1" s="1"/>
  <c r="E27" i="1"/>
  <c r="C27" i="1" s="1"/>
  <c r="D22" i="1"/>
  <c r="E19" i="1"/>
  <c r="D19" i="1"/>
  <c r="E18" i="1"/>
  <c r="C18" i="1" s="1"/>
  <c r="E16" i="1"/>
  <c r="C16" i="1" s="1"/>
  <c r="E9" i="1"/>
  <c r="E15" i="1"/>
  <c r="C15" i="1" s="1"/>
  <c r="D15" i="1"/>
  <c r="E14" i="1"/>
  <c r="D14" i="1"/>
  <c r="D13" i="1" s="1"/>
  <c r="D12" i="1"/>
  <c r="C12" i="1" s="1"/>
  <c r="E11" i="1"/>
  <c r="D11" i="1"/>
  <c r="D10" i="1"/>
  <c r="C10" i="1" s="1"/>
  <c r="E17" i="1" l="1"/>
  <c r="C17" i="1" s="1"/>
  <c r="C19" i="1"/>
  <c r="D9" i="1"/>
  <c r="D8" i="1" s="1"/>
  <c r="C9" i="1"/>
  <c r="C11" i="1"/>
  <c r="C14" i="1"/>
  <c r="E8" i="1"/>
  <c r="C8" i="1" s="1"/>
  <c r="D21" i="1"/>
  <c r="D20" i="1" s="1"/>
  <c r="C20" i="1" s="1"/>
  <c r="C40" i="1" s="1"/>
  <c r="C22" i="1"/>
  <c r="E13" i="1"/>
  <c r="C13" i="1" s="1"/>
  <c r="E21" i="1" l="1"/>
  <c r="C21" i="1" s="1"/>
</calcChain>
</file>

<file path=xl/sharedStrings.xml><?xml version="1.0" encoding="utf-8"?>
<sst xmlns="http://schemas.openxmlformats.org/spreadsheetml/2006/main" count="55" uniqueCount="55">
  <si>
    <t>CONCEPT</t>
  </si>
  <si>
    <t>Planning</t>
  </si>
  <si>
    <t>Idea Brainstorming</t>
  </si>
  <si>
    <t>Identify Problem Domain</t>
  </si>
  <si>
    <t>Identify Possible Solutions (Features)</t>
  </si>
  <si>
    <t>Data Gathering</t>
  </si>
  <si>
    <t>Survey on Renters</t>
  </si>
  <si>
    <t>Survey on Drivers</t>
  </si>
  <si>
    <t>Review existing systems</t>
  </si>
  <si>
    <t>DESIGN</t>
  </si>
  <si>
    <t>System</t>
  </si>
  <si>
    <t>Create SRS</t>
  </si>
  <si>
    <t>Design Database</t>
  </si>
  <si>
    <t>Create UML Diagrams</t>
  </si>
  <si>
    <t>User Interface</t>
  </si>
  <si>
    <t>Create Screen Layouts</t>
  </si>
  <si>
    <t>Review Design</t>
  </si>
  <si>
    <t>Finalize the design</t>
  </si>
  <si>
    <t>DEVELOPMENT</t>
  </si>
  <si>
    <t>Finalize Development Environment</t>
  </si>
  <si>
    <t>Basic User Functionalities</t>
  </si>
  <si>
    <t>User Login</t>
  </si>
  <si>
    <t>User Registration</t>
  </si>
  <si>
    <t>Renter User Functionalities</t>
  </si>
  <si>
    <t>Driver User Functionalities</t>
  </si>
  <si>
    <t>Documentation</t>
  </si>
  <si>
    <t>WBS</t>
  </si>
  <si>
    <t>1.1.1</t>
  </si>
  <si>
    <t>1.1.2</t>
  </si>
  <si>
    <t>1.1.3</t>
  </si>
  <si>
    <t>1.2.1</t>
  </si>
  <si>
    <t>1.2.2</t>
  </si>
  <si>
    <t>1.2.3</t>
  </si>
  <si>
    <t>2.1.1</t>
  </si>
  <si>
    <t>2.1.2</t>
  </si>
  <si>
    <t>2.1.3</t>
  </si>
  <si>
    <t>2.2.1</t>
  </si>
  <si>
    <t>2.3.1</t>
  </si>
  <si>
    <t>3.2.1</t>
  </si>
  <si>
    <t>3.2.2</t>
  </si>
  <si>
    <t>Activities</t>
  </si>
  <si>
    <t>Start Date</t>
  </si>
  <si>
    <t>1.3.1</t>
  </si>
  <si>
    <t>Draft of project documentation</t>
  </si>
  <si>
    <t>1.3.2</t>
  </si>
  <si>
    <t>Duration (days)</t>
  </si>
  <si>
    <t>Final Documentation</t>
  </si>
  <si>
    <t>TESTING</t>
  </si>
  <si>
    <t>Testing/Debugging</t>
  </si>
  <si>
    <t>PROJECT CLOSURE</t>
  </si>
  <si>
    <t>Final Revised Documentation</t>
  </si>
  <si>
    <t>TOTAL</t>
  </si>
  <si>
    <t>Project Schedule</t>
  </si>
  <si>
    <t>CARKILA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</si>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</sst>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 style="thin">
        <color theme="2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7" borderId="6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6" xfId="0" applyFill="1" applyBorder="1" applyAlignment="1">
      <alignment horizontal="left"/>
    </xf>
    <xf numFmtId="0" fontId="0" fillId="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43" fontId="0" fillId="6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Sheet1!$A$8:$B$39</c:f>
              <c:multiLvlStrCache>
                <c:ptCount val="32"/>
                <c:lvl>
                  <c:pt idx="0">
                    <c:v>CONCEPT</c:v>
                  </c:pt>
                  <c:pt idx="1">
                    <c:v>Planning</c:v>
                  </c:pt>
                  <c:pt idx="2">
                    <c:v>Idea Brainstorming</c:v>
                  </c:pt>
                  <c:pt idx="3">
                    <c:v>Identify Problem Domain</c:v>
                  </c:pt>
                  <c:pt idx="4">
                    <c:v>Identify Possible Solutions (Features)</c:v>
                  </c:pt>
                  <c:pt idx="5">
                    <c:v>Data Gathering</c:v>
                  </c:pt>
                  <c:pt idx="6">
                    <c:v>Survey on Renters</c:v>
                  </c:pt>
                  <c:pt idx="7">
                    <c:v>Survey on Drivers</c:v>
                  </c:pt>
                  <c:pt idx="8">
                    <c:v>Review existing systems</c:v>
                  </c:pt>
                  <c:pt idx="9">
                    <c:v>Documentation</c:v>
                  </c:pt>
                  <c:pt idx="10">
                    <c:v>Draft of project documentation</c:v>
                  </c:pt>
                  <c:pt idx="11">
                    <c:v>Final Documentation</c:v>
                  </c:pt>
                  <c:pt idx="12">
                    <c:v>DESIGN</c:v>
                  </c:pt>
                  <c:pt idx="13">
                    <c:v>System</c:v>
                  </c:pt>
                  <c:pt idx="14">
                    <c:v>Create SRS</c:v>
                  </c:pt>
                  <c:pt idx="15">
                    <c:v>Design Database</c:v>
                  </c:pt>
                  <c:pt idx="16">
                    <c:v>Create UML Diagrams</c:v>
                  </c:pt>
                  <c:pt idx="17">
                    <c:v>User Interface</c:v>
                  </c:pt>
                  <c:pt idx="18">
                    <c:v>Create Screen Layouts</c:v>
                  </c:pt>
                  <c:pt idx="19">
                    <c:v>Review Design</c:v>
                  </c:pt>
                  <c:pt idx="20">
                    <c:v>Finalize the design</c:v>
                  </c:pt>
                  <c:pt idx="21">
                    <c:v>DEVELOPMENT</c:v>
                  </c:pt>
                  <c:pt idx="22">
                    <c:v>Finalize Development Environment</c:v>
                  </c:pt>
                  <c:pt idx="23">
                    <c:v>Basic User Functionalities</c:v>
                  </c:pt>
                  <c:pt idx="24">
                    <c:v>User Login</c:v>
                  </c:pt>
                  <c:pt idx="25">
                    <c:v>User Registration</c:v>
                  </c:pt>
                  <c:pt idx="26">
                    <c:v>Renter User Functionalities</c:v>
                  </c:pt>
                  <c:pt idx="27">
                    <c:v>Driver User Functionalities</c:v>
                  </c:pt>
                  <c:pt idx="28">
                    <c:v>TESTING</c:v>
                  </c:pt>
                  <c:pt idx="29">
                    <c:v>Testing/Debugging</c:v>
                  </c:pt>
                  <c:pt idx="30">
                    <c:v>PROJECT CLOSURE</c:v>
                  </c:pt>
                  <c:pt idx="31">
                    <c:v>Final Revised Documentation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1.1.1</c:v>
                  </c:pt>
                  <c:pt idx="3">
                    <c:v>1.1.2</c:v>
                  </c:pt>
                  <c:pt idx="4">
                    <c:v>1.1.3</c:v>
                  </c:pt>
                  <c:pt idx="5">
                    <c:v>1.2</c:v>
                  </c:pt>
                  <c:pt idx="6">
                    <c:v>1.2.1</c:v>
                  </c:pt>
                  <c:pt idx="7">
                    <c:v>1.2.2</c:v>
                  </c:pt>
                  <c:pt idx="8">
                    <c:v>1.2.3</c:v>
                  </c:pt>
                  <c:pt idx="9">
                    <c:v>1.3</c:v>
                  </c:pt>
                  <c:pt idx="10">
                    <c:v>1.3.1</c:v>
                  </c:pt>
                  <c:pt idx="11">
                    <c:v>1.3.2</c:v>
                  </c:pt>
                  <c:pt idx="12">
                    <c:v>2</c:v>
                  </c:pt>
                  <c:pt idx="13">
                    <c:v>2.1</c:v>
                  </c:pt>
                  <c:pt idx="14">
                    <c:v>2.1.1</c:v>
                  </c:pt>
                  <c:pt idx="15">
                    <c:v>2.1.2</c:v>
                  </c:pt>
                  <c:pt idx="16">
                    <c:v>2.1.3</c:v>
                  </c:pt>
                  <c:pt idx="17">
                    <c:v>2.2</c:v>
                  </c:pt>
                  <c:pt idx="18">
                    <c:v>2.2.1</c:v>
                  </c:pt>
                  <c:pt idx="19">
                    <c:v>2.3</c:v>
                  </c:pt>
                  <c:pt idx="20">
                    <c:v>2.3.1</c:v>
                  </c:pt>
                  <c:pt idx="21">
                    <c:v>3</c:v>
                  </c:pt>
                  <c:pt idx="22">
                    <c:v>3.1</c:v>
                  </c:pt>
                  <c:pt idx="23">
                    <c:v>3.2</c:v>
                  </c:pt>
                  <c:pt idx="24">
                    <c:v>3.2.1</c:v>
                  </c:pt>
                  <c:pt idx="25">
                    <c:v>3.2.2</c:v>
                  </c:pt>
                  <c:pt idx="26">
                    <c:v>3.3</c:v>
                  </c:pt>
                  <c:pt idx="27">
                    <c:v>3.4</c:v>
                  </c:pt>
                  <c:pt idx="28">
                    <c:v>4</c:v>
                  </c:pt>
                  <c:pt idx="29">
                    <c:v>4.1</c:v>
                  </c:pt>
                  <c:pt idx="30">
                    <c:v>5</c:v>
                  </c:pt>
                  <c:pt idx="31">
                    <c:v>5.1</c:v>
                  </c:pt>
                </c:lvl>
              </c:multiLvlStrCache>
            </c:multiLvlStrRef>
          </c:cat>
          <c:val>
            <c:numRef>
              <c:f>Sheet1!$D$8:$D$39</c:f>
              <c:numCache>
                <c:formatCode>m/d/yyyy;@</c:formatCode>
                <c:ptCount val="32"/>
                <c:pt idx="0">
                  <c:v>42900</c:v>
                </c:pt>
                <c:pt idx="1">
                  <c:v>42900</c:v>
                </c:pt>
                <c:pt idx="2">
                  <c:v>42900</c:v>
                </c:pt>
                <c:pt idx="3">
                  <c:v>42907</c:v>
                </c:pt>
                <c:pt idx="4">
                  <c:v>42914</c:v>
                </c:pt>
                <c:pt idx="5">
                  <c:v>42920</c:v>
                </c:pt>
                <c:pt idx="6">
                  <c:v>42920</c:v>
                </c:pt>
                <c:pt idx="7">
                  <c:v>42928</c:v>
                </c:pt>
                <c:pt idx="8">
                  <c:v>42937</c:v>
                </c:pt>
                <c:pt idx="9">
                  <c:v>42941</c:v>
                </c:pt>
                <c:pt idx="10">
                  <c:v>42941</c:v>
                </c:pt>
                <c:pt idx="11">
                  <c:v>42955</c:v>
                </c:pt>
                <c:pt idx="12">
                  <c:v>43000</c:v>
                </c:pt>
                <c:pt idx="13">
                  <c:v>43000</c:v>
                </c:pt>
                <c:pt idx="14">
                  <c:v>43000</c:v>
                </c:pt>
                <c:pt idx="15">
                  <c:v>43004</c:v>
                </c:pt>
                <c:pt idx="16">
                  <c:v>43010</c:v>
                </c:pt>
                <c:pt idx="17">
                  <c:v>43067</c:v>
                </c:pt>
                <c:pt idx="18">
                  <c:v>43067</c:v>
                </c:pt>
                <c:pt idx="19">
                  <c:v>43087</c:v>
                </c:pt>
                <c:pt idx="20">
                  <c:v>43087</c:v>
                </c:pt>
                <c:pt idx="21">
                  <c:v>43124</c:v>
                </c:pt>
                <c:pt idx="22">
                  <c:v>43124</c:v>
                </c:pt>
                <c:pt idx="23">
                  <c:v>43131</c:v>
                </c:pt>
                <c:pt idx="24">
                  <c:v>43131</c:v>
                </c:pt>
                <c:pt idx="25">
                  <c:v>43133</c:v>
                </c:pt>
                <c:pt idx="26">
                  <c:v>43138</c:v>
                </c:pt>
                <c:pt idx="27">
                  <c:v>43152</c:v>
                </c:pt>
                <c:pt idx="28">
                  <c:v>43187</c:v>
                </c:pt>
                <c:pt idx="29">
                  <c:v>43187</c:v>
                </c:pt>
                <c:pt idx="30">
                  <c:v>43202</c:v>
                </c:pt>
                <c:pt idx="31">
                  <c:v>43202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gradFill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cat>
            <c:multiLvlStrRef>
              <c:f>Sheet1!$A$8:$B$39</c:f>
              <c:multiLvlStrCache>
                <c:ptCount val="32"/>
                <c:lvl>
                  <c:pt idx="0">
                    <c:v>CONCEPT</c:v>
                  </c:pt>
                  <c:pt idx="1">
                    <c:v>Planning</c:v>
                  </c:pt>
                  <c:pt idx="2">
                    <c:v>Idea Brainstorming</c:v>
                  </c:pt>
                  <c:pt idx="3">
                    <c:v>Identify Problem Domain</c:v>
                  </c:pt>
                  <c:pt idx="4">
                    <c:v>Identify Possible Solutions (Features)</c:v>
                  </c:pt>
                  <c:pt idx="5">
                    <c:v>Data Gathering</c:v>
                  </c:pt>
                  <c:pt idx="6">
                    <c:v>Survey on Renters</c:v>
                  </c:pt>
                  <c:pt idx="7">
                    <c:v>Survey on Drivers</c:v>
                  </c:pt>
                  <c:pt idx="8">
                    <c:v>Review existing systems</c:v>
                  </c:pt>
                  <c:pt idx="9">
                    <c:v>Documentation</c:v>
                  </c:pt>
                  <c:pt idx="10">
                    <c:v>Draft of project documentation</c:v>
                  </c:pt>
                  <c:pt idx="11">
                    <c:v>Final Documentation</c:v>
                  </c:pt>
                  <c:pt idx="12">
                    <c:v>DESIGN</c:v>
                  </c:pt>
                  <c:pt idx="13">
                    <c:v>System</c:v>
                  </c:pt>
                  <c:pt idx="14">
                    <c:v>Create SRS</c:v>
                  </c:pt>
                  <c:pt idx="15">
                    <c:v>Design Database</c:v>
                  </c:pt>
                  <c:pt idx="16">
                    <c:v>Create UML Diagrams</c:v>
                  </c:pt>
                  <c:pt idx="17">
                    <c:v>User Interface</c:v>
                  </c:pt>
                  <c:pt idx="18">
                    <c:v>Create Screen Layouts</c:v>
                  </c:pt>
                  <c:pt idx="19">
                    <c:v>Review Design</c:v>
                  </c:pt>
                  <c:pt idx="20">
                    <c:v>Finalize the design</c:v>
                  </c:pt>
                  <c:pt idx="21">
                    <c:v>DEVELOPMENT</c:v>
                  </c:pt>
                  <c:pt idx="22">
                    <c:v>Finalize Development Environment</c:v>
                  </c:pt>
                  <c:pt idx="23">
                    <c:v>Basic User Functionalities</c:v>
                  </c:pt>
                  <c:pt idx="24">
                    <c:v>User Login</c:v>
                  </c:pt>
                  <c:pt idx="25">
                    <c:v>User Registration</c:v>
                  </c:pt>
                  <c:pt idx="26">
                    <c:v>Renter User Functionalities</c:v>
                  </c:pt>
                  <c:pt idx="27">
                    <c:v>Driver User Functionalities</c:v>
                  </c:pt>
                  <c:pt idx="28">
                    <c:v>TESTING</c:v>
                  </c:pt>
                  <c:pt idx="29">
                    <c:v>Testing/Debugging</c:v>
                  </c:pt>
                  <c:pt idx="30">
                    <c:v>PROJECT CLOSURE</c:v>
                  </c:pt>
                  <c:pt idx="31">
                    <c:v>Final Revised Documentation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1.1.1</c:v>
                  </c:pt>
                  <c:pt idx="3">
                    <c:v>1.1.2</c:v>
                  </c:pt>
                  <c:pt idx="4">
                    <c:v>1.1.3</c:v>
                  </c:pt>
                  <c:pt idx="5">
                    <c:v>1.2</c:v>
                  </c:pt>
                  <c:pt idx="6">
                    <c:v>1.2.1</c:v>
                  </c:pt>
                  <c:pt idx="7">
                    <c:v>1.2.2</c:v>
                  </c:pt>
                  <c:pt idx="8">
                    <c:v>1.2.3</c:v>
                  </c:pt>
                  <c:pt idx="9">
                    <c:v>1.3</c:v>
                  </c:pt>
                  <c:pt idx="10">
                    <c:v>1.3.1</c:v>
                  </c:pt>
                  <c:pt idx="11">
                    <c:v>1.3.2</c:v>
                  </c:pt>
                  <c:pt idx="12">
                    <c:v>2</c:v>
                  </c:pt>
                  <c:pt idx="13">
                    <c:v>2.1</c:v>
                  </c:pt>
                  <c:pt idx="14">
                    <c:v>2.1.1</c:v>
                  </c:pt>
                  <c:pt idx="15">
                    <c:v>2.1.2</c:v>
                  </c:pt>
                  <c:pt idx="16">
                    <c:v>2.1.3</c:v>
                  </c:pt>
                  <c:pt idx="17">
                    <c:v>2.2</c:v>
                  </c:pt>
                  <c:pt idx="18">
                    <c:v>2.2.1</c:v>
                  </c:pt>
                  <c:pt idx="19">
                    <c:v>2.3</c:v>
                  </c:pt>
                  <c:pt idx="20">
                    <c:v>2.3.1</c:v>
                  </c:pt>
                  <c:pt idx="21">
                    <c:v>3</c:v>
                  </c:pt>
                  <c:pt idx="22">
                    <c:v>3.1</c:v>
                  </c:pt>
                  <c:pt idx="23">
                    <c:v>3.2</c:v>
                  </c:pt>
                  <c:pt idx="24">
                    <c:v>3.2.1</c:v>
                  </c:pt>
                  <c:pt idx="25">
                    <c:v>3.2.2</c:v>
                  </c:pt>
                  <c:pt idx="26">
                    <c:v>3.3</c:v>
                  </c:pt>
                  <c:pt idx="27">
                    <c:v>3.4</c:v>
                  </c:pt>
                  <c:pt idx="28">
                    <c:v>4</c:v>
                  </c:pt>
                  <c:pt idx="29">
                    <c:v>4.1</c:v>
                  </c:pt>
                  <c:pt idx="30">
                    <c:v>5</c:v>
                  </c:pt>
                  <c:pt idx="31">
                    <c:v>5.1</c:v>
                  </c:pt>
                </c:lvl>
              </c:multiLvlStrCache>
            </c:multiLvlStrRef>
          </c:cat>
          <c:val>
            <c:numRef>
              <c:f>Sheet1!$C$8:$C$39</c:f>
              <c:numCache>
                <c:formatCode>General</c:formatCode>
                <c:ptCount val="32"/>
                <c:pt idx="0">
                  <c:v>84</c:v>
                </c:pt>
                <c:pt idx="1">
                  <c:v>19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43</c:v>
                </c:pt>
                <c:pt idx="10">
                  <c:v>14</c:v>
                </c:pt>
                <c:pt idx="11">
                  <c:v>29</c:v>
                </c:pt>
                <c:pt idx="12">
                  <c:v>103</c:v>
                </c:pt>
                <c:pt idx="13">
                  <c:v>66</c:v>
                </c:pt>
                <c:pt idx="14">
                  <c:v>4</c:v>
                </c:pt>
                <c:pt idx="15">
                  <c:v>6</c:v>
                </c:pt>
                <c:pt idx="16">
                  <c:v>56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85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49</c:v>
                </c:pt>
                <c:pt idx="27">
                  <c:v>35</c:v>
                </c:pt>
                <c:pt idx="28">
                  <c:v>13</c:v>
                </c:pt>
                <c:pt idx="29">
                  <c:v>13</c:v>
                </c:pt>
                <c:pt idx="30">
                  <c:v>7</c:v>
                </c:pt>
                <c:pt idx="31">
                  <c:v>7</c:v>
                </c:pt>
              </c:numCache>
            </c:numRef>
          </c:val>
        </c:ser>
        <c:ser>
          <c:idx val="2"/>
          <c:order val="2"/>
          <c:tx>
            <c:v>Tasks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Sheet1!$A$8:$B$39</c:f>
              <c:multiLvlStrCache>
                <c:ptCount val="32"/>
                <c:lvl>
                  <c:pt idx="0">
                    <c:v>CONCEPT</c:v>
                  </c:pt>
                  <c:pt idx="1">
                    <c:v>Planning</c:v>
                  </c:pt>
                  <c:pt idx="2">
                    <c:v>Idea Brainstorming</c:v>
                  </c:pt>
                  <c:pt idx="3">
                    <c:v>Identify Problem Domain</c:v>
                  </c:pt>
                  <c:pt idx="4">
                    <c:v>Identify Possible Solutions (Features)</c:v>
                  </c:pt>
                  <c:pt idx="5">
                    <c:v>Data Gathering</c:v>
                  </c:pt>
                  <c:pt idx="6">
                    <c:v>Survey on Renters</c:v>
                  </c:pt>
                  <c:pt idx="7">
                    <c:v>Survey on Drivers</c:v>
                  </c:pt>
                  <c:pt idx="8">
                    <c:v>Review existing systems</c:v>
                  </c:pt>
                  <c:pt idx="9">
                    <c:v>Documentation</c:v>
                  </c:pt>
                  <c:pt idx="10">
                    <c:v>Draft of project documentation</c:v>
                  </c:pt>
                  <c:pt idx="11">
                    <c:v>Final Documentation</c:v>
                  </c:pt>
                  <c:pt idx="12">
                    <c:v>DESIGN</c:v>
                  </c:pt>
                  <c:pt idx="13">
                    <c:v>System</c:v>
                  </c:pt>
                  <c:pt idx="14">
                    <c:v>Create SRS</c:v>
                  </c:pt>
                  <c:pt idx="15">
                    <c:v>Design Database</c:v>
                  </c:pt>
                  <c:pt idx="16">
                    <c:v>Create UML Diagrams</c:v>
                  </c:pt>
                  <c:pt idx="17">
                    <c:v>User Interface</c:v>
                  </c:pt>
                  <c:pt idx="18">
                    <c:v>Create Screen Layouts</c:v>
                  </c:pt>
                  <c:pt idx="19">
                    <c:v>Review Design</c:v>
                  </c:pt>
                  <c:pt idx="20">
                    <c:v>Finalize the design</c:v>
                  </c:pt>
                  <c:pt idx="21">
                    <c:v>DEVELOPMENT</c:v>
                  </c:pt>
                  <c:pt idx="22">
                    <c:v>Finalize Development Environment</c:v>
                  </c:pt>
                  <c:pt idx="23">
                    <c:v>Basic User Functionalities</c:v>
                  </c:pt>
                  <c:pt idx="24">
                    <c:v>User Login</c:v>
                  </c:pt>
                  <c:pt idx="25">
                    <c:v>User Registration</c:v>
                  </c:pt>
                  <c:pt idx="26">
                    <c:v>Renter User Functionalities</c:v>
                  </c:pt>
                  <c:pt idx="27">
                    <c:v>Driver User Functionalities</c:v>
                  </c:pt>
                  <c:pt idx="28">
                    <c:v>TESTING</c:v>
                  </c:pt>
                  <c:pt idx="29">
                    <c:v>Testing/Debugging</c:v>
                  </c:pt>
                  <c:pt idx="30">
                    <c:v>PROJECT CLOSURE</c:v>
                  </c:pt>
                  <c:pt idx="31">
                    <c:v>Final Revised Documentation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1.1.1</c:v>
                  </c:pt>
                  <c:pt idx="3">
                    <c:v>1.1.2</c:v>
                  </c:pt>
                  <c:pt idx="4">
                    <c:v>1.1.3</c:v>
                  </c:pt>
                  <c:pt idx="5">
                    <c:v>1.2</c:v>
                  </c:pt>
                  <c:pt idx="6">
                    <c:v>1.2.1</c:v>
                  </c:pt>
                  <c:pt idx="7">
                    <c:v>1.2.2</c:v>
                  </c:pt>
                  <c:pt idx="8">
                    <c:v>1.2.3</c:v>
                  </c:pt>
                  <c:pt idx="9">
                    <c:v>1.3</c:v>
                  </c:pt>
                  <c:pt idx="10">
                    <c:v>1.3.1</c:v>
                  </c:pt>
                  <c:pt idx="11">
                    <c:v>1.3.2</c:v>
                  </c:pt>
                  <c:pt idx="12">
                    <c:v>2</c:v>
                  </c:pt>
                  <c:pt idx="13">
                    <c:v>2.1</c:v>
                  </c:pt>
                  <c:pt idx="14">
                    <c:v>2.1.1</c:v>
                  </c:pt>
                  <c:pt idx="15">
                    <c:v>2.1.2</c:v>
                  </c:pt>
                  <c:pt idx="16">
                    <c:v>2.1.3</c:v>
                  </c:pt>
                  <c:pt idx="17">
                    <c:v>2.2</c:v>
                  </c:pt>
                  <c:pt idx="18">
                    <c:v>2.2.1</c:v>
                  </c:pt>
                  <c:pt idx="19">
                    <c:v>2.3</c:v>
                  </c:pt>
                  <c:pt idx="20">
                    <c:v>2.3.1</c:v>
                  </c:pt>
                  <c:pt idx="21">
                    <c:v>3</c:v>
                  </c:pt>
                  <c:pt idx="22">
                    <c:v>3.1</c:v>
                  </c:pt>
                  <c:pt idx="23">
                    <c:v>3.2</c:v>
                  </c:pt>
                  <c:pt idx="24">
                    <c:v>3.2.1</c:v>
                  </c:pt>
                  <c:pt idx="25">
                    <c:v>3.2.2</c:v>
                  </c:pt>
                  <c:pt idx="26">
                    <c:v>3.3</c:v>
                  </c:pt>
                  <c:pt idx="27">
                    <c:v>3.4</c:v>
                  </c:pt>
                  <c:pt idx="28">
                    <c:v>4</c:v>
                  </c:pt>
                  <c:pt idx="29">
                    <c:v>4.1</c:v>
                  </c:pt>
                  <c:pt idx="30">
                    <c:v>5</c:v>
                  </c:pt>
                  <c:pt idx="31">
                    <c:v>5.1</c:v>
                  </c:pt>
                </c:lvl>
              </c:multiLvlStrCache>
            </c:multiLvlStrRef>
          </c:cat>
          <c:val>
            <c:numRef>
              <c:f>Sheet1!$B$8:$B$39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7665072"/>
        <c:axId val="1017657456"/>
      </c:barChart>
      <c:catAx>
        <c:axId val="1017665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7456"/>
        <c:crossesAt val="42840"/>
        <c:auto val="0"/>
        <c:lblAlgn val="ctr"/>
        <c:lblOffset val="50"/>
        <c:tickLblSkip val="1"/>
        <c:noMultiLvlLbl val="0"/>
      </c:catAx>
      <c:valAx>
        <c:axId val="1017657456"/>
        <c:scaling>
          <c:orientation val="minMax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8646</xdr:rowOff>
    </xdr:from>
    <xdr:to>
      <xdr:col>7</xdr:col>
      <xdr:colOff>528917</xdr:colOff>
      <xdr:row>58</xdr:row>
      <xdr:rowOff>112059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32" zoomScale="85" zoomScaleNormal="85" workbookViewId="0">
      <selection activeCell="H35" sqref="H35"/>
    </sheetView>
  </sheetViews>
  <sheetFormatPr defaultRowHeight="15" x14ac:dyDescent="0.25"/>
  <cols>
    <col min="1" max="1" width="7.7109375" style="1" customWidth="1"/>
    <col min="2" max="2" width="44.28515625" style="1" customWidth="1"/>
    <col min="3" max="3" width="15.85546875" style="1" customWidth="1"/>
    <col min="4" max="4" width="13.85546875" style="1" customWidth="1"/>
    <col min="5" max="5" width="12.85546875" style="1" customWidth="1"/>
    <col min="6" max="16384" width="9.140625" style="1"/>
  </cols>
  <sheetData>
    <row r="1" spans="1:5" x14ac:dyDescent="0.25">
      <c r="A1" s="37" t="s">
        <v>52</v>
      </c>
      <c r="B1" s="37"/>
    </row>
    <row r="2" spans="1:5" x14ac:dyDescent="0.25">
      <c r="A2" s="38" t="s">
        <v>53</v>
      </c>
      <c r="B2" s="38"/>
    </row>
    <row r="7" spans="1:5" x14ac:dyDescent="0.25">
      <c r="A7" s="7" t="s">
        <v>26</v>
      </c>
      <c r="B7" s="4" t="s">
        <v>40</v>
      </c>
      <c r="C7" s="7" t="s">
        <v>45</v>
      </c>
      <c r="D7" s="4" t="s">
        <v>41</v>
      </c>
      <c r="E7" s="7" t="s">
        <v>54</v>
      </c>
    </row>
    <row r="8" spans="1:5" x14ac:dyDescent="0.25">
      <c r="A8" s="5">
        <v>1</v>
      </c>
      <c r="B8" s="6" t="s">
        <v>0</v>
      </c>
      <c r="C8" s="1">
        <f>(E8-D8)</f>
        <v>84</v>
      </c>
      <c r="D8" s="10">
        <f>D9</f>
        <v>42900</v>
      </c>
      <c r="E8" s="10">
        <f>E19</f>
        <v>42984</v>
      </c>
    </row>
    <row r="9" spans="1:5" x14ac:dyDescent="0.25">
      <c r="A9" s="8">
        <v>1.1000000000000001</v>
      </c>
      <c r="B9" s="9" t="s">
        <v>1</v>
      </c>
      <c r="C9" s="1">
        <f>(E9-D9)</f>
        <v>19</v>
      </c>
      <c r="D9" s="10">
        <f>D10</f>
        <v>42900</v>
      </c>
      <c r="E9" s="10">
        <f>E12</f>
        <v>42919</v>
      </c>
    </row>
    <row r="10" spans="1:5" x14ac:dyDescent="0.25">
      <c r="A10" s="2" t="s">
        <v>27</v>
      </c>
      <c r="B10" s="3" t="s">
        <v>2</v>
      </c>
      <c r="C10" s="1">
        <f>(E10-D10)</f>
        <v>7</v>
      </c>
      <c r="D10" s="10">
        <f>DATE(2017,6,14)</f>
        <v>42900</v>
      </c>
      <c r="E10" s="10">
        <f>DATE(2017,6,21)</f>
        <v>42907</v>
      </c>
    </row>
    <row r="11" spans="1:5" x14ac:dyDescent="0.25">
      <c r="A11" s="2" t="s">
        <v>28</v>
      </c>
      <c r="B11" s="3" t="s">
        <v>3</v>
      </c>
      <c r="C11" s="1">
        <f t="shared" ref="C11:C19" si="0">(E11-D11)</f>
        <v>7</v>
      </c>
      <c r="D11" s="10">
        <f>DATE(2017,6,21)</f>
        <v>42907</v>
      </c>
      <c r="E11" s="10">
        <f>DATE(2017,6,28)</f>
        <v>42914</v>
      </c>
    </row>
    <row r="12" spans="1:5" x14ac:dyDescent="0.25">
      <c r="A12" s="2" t="s">
        <v>29</v>
      </c>
      <c r="B12" s="3" t="s">
        <v>4</v>
      </c>
      <c r="C12" s="1">
        <f t="shared" si="0"/>
        <v>5</v>
      </c>
      <c r="D12" s="10">
        <f>DATE(2017,6,28)</f>
        <v>42914</v>
      </c>
      <c r="E12" s="10">
        <f>DATE(2017,7,3)</f>
        <v>42919</v>
      </c>
    </row>
    <row r="13" spans="1:5" x14ac:dyDescent="0.25">
      <c r="A13" s="8">
        <v>1.2</v>
      </c>
      <c r="B13" s="9" t="s">
        <v>5</v>
      </c>
      <c r="C13" s="1">
        <f t="shared" si="0"/>
        <v>27</v>
      </c>
      <c r="D13" s="10">
        <f>D14</f>
        <v>42920</v>
      </c>
      <c r="E13" s="10">
        <f>E16</f>
        <v>42947</v>
      </c>
    </row>
    <row r="14" spans="1:5" x14ac:dyDescent="0.25">
      <c r="A14" s="2" t="s">
        <v>30</v>
      </c>
      <c r="B14" s="3" t="s">
        <v>6</v>
      </c>
      <c r="C14" s="1">
        <f t="shared" si="0"/>
        <v>10</v>
      </c>
      <c r="D14" s="10">
        <f>DATE(2017,7,4)</f>
        <v>42920</v>
      </c>
      <c r="E14" s="10">
        <f>DATE(2017,7,14)</f>
        <v>42930</v>
      </c>
    </row>
    <row r="15" spans="1:5" x14ac:dyDescent="0.25">
      <c r="A15" s="2" t="s">
        <v>31</v>
      </c>
      <c r="B15" s="3" t="s">
        <v>7</v>
      </c>
      <c r="C15" s="1">
        <f t="shared" si="0"/>
        <v>10</v>
      </c>
      <c r="D15" s="10">
        <f>DATE(2017,7,12)</f>
        <v>42928</v>
      </c>
      <c r="E15" s="10">
        <f>DATE(2017,7,22)</f>
        <v>42938</v>
      </c>
    </row>
    <row r="16" spans="1:5" x14ac:dyDescent="0.25">
      <c r="A16" s="2" t="s">
        <v>32</v>
      </c>
      <c r="B16" s="3" t="s">
        <v>8</v>
      </c>
      <c r="C16" s="1">
        <f t="shared" si="0"/>
        <v>10</v>
      </c>
      <c r="D16" s="10">
        <f>DATE(2017,7,21)</f>
        <v>42937</v>
      </c>
      <c r="E16" s="10">
        <f>DATE(2017,7,31)</f>
        <v>42947</v>
      </c>
    </row>
    <row r="17" spans="1:5" x14ac:dyDescent="0.25">
      <c r="A17" s="8">
        <v>1.3</v>
      </c>
      <c r="B17" s="9" t="s">
        <v>25</v>
      </c>
      <c r="C17" s="1">
        <f t="shared" si="0"/>
        <v>43</v>
      </c>
      <c r="D17" s="10">
        <f>D18</f>
        <v>42941</v>
      </c>
      <c r="E17" s="10">
        <f>E19</f>
        <v>42984</v>
      </c>
    </row>
    <row r="18" spans="1:5" x14ac:dyDescent="0.25">
      <c r="A18" s="2" t="s">
        <v>42</v>
      </c>
      <c r="B18" s="3" t="s">
        <v>43</v>
      </c>
      <c r="C18" s="1">
        <f t="shared" si="0"/>
        <v>14</v>
      </c>
      <c r="D18" s="10">
        <f>DATE(2017,7,25)</f>
        <v>42941</v>
      </c>
      <c r="E18" s="10">
        <f>DATE(2017,8,8)</f>
        <v>42955</v>
      </c>
    </row>
    <row r="19" spans="1:5" x14ac:dyDescent="0.25">
      <c r="A19" s="2" t="s">
        <v>44</v>
      </c>
      <c r="B19" s="3" t="s">
        <v>46</v>
      </c>
      <c r="C19" s="1">
        <f t="shared" si="0"/>
        <v>29</v>
      </c>
      <c r="D19" s="10">
        <f>DATE(2017,8,8)</f>
        <v>42955</v>
      </c>
      <c r="E19" s="10">
        <f>DATE(2017,9,6)</f>
        <v>42984</v>
      </c>
    </row>
    <row r="20" spans="1:5" x14ac:dyDescent="0.25">
      <c r="A20" s="5">
        <v>2</v>
      </c>
      <c r="B20" s="6" t="s">
        <v>9</v>
      </c>
      <c r="C20" s="1">
        <f>(E20-D20)</f>
        <v>103</v>
      </c>
      <c r="D20" s="10">
        <f>D21</f>
        <v>43000</v>
      </c>
      <c r="E20" s="10">
        <f>E28</f>
        <v>43103</v>
      </c>
    </row>
    <row r="21" spans="1:5" x14ac:dyDescent="0.25">
      <c r="A21" s="8">
        <v>2.1</v>
      </c>
      <c r="B21" s="9" t="s">
        <v>10</v>
      </c>
      <c r="C21" s="1">
        <f>(E21-D21)</f>
        <v>66</v>
      </c>
      <c r="D21" s="10">
        <f>D22</f>
        <v>43000</v>
      </c>
      <c r="E21" s="10">
        <f>E24</f>
        <v>43066</v>
      </c>
    </row>
    <row r="22" spans="1:5" x14ac:dyDescent="0.25">
      <c r="A22" s="2" t="s">
        <v>33</v>
      </c>
      <c r="B22" s="3" t="s">
        <v>11</v>
      </c>
      <c r="C22" s="1">
        <f>(E22-D22)</f>
        <v>4</v>
      </c>
      <c r="D22" s="10">
        <f>DATE(2017,9,22)</f>
        <v>43000</v>
      </c>
      <c r="E22" s="10">
        <f>DATE(2017,9,26)</f>
        <v>43004</v>
      </c>
    </row>
    <row r="23" spans="1:5" x14ac:dyDescent="0.25">
      <c r="A23" s="2" t="s">
        <v>34</v>
      </c>
      <c r="B23" s="3" t="s">
        <v>12</v>
      </c>
      <c r="C23" s="1">
        <f>(E23-D23)</f>
        <v>6</v>
      </c>
      <c r="D23" s="10">
        <f>DATE(2017,9,26)</f>
        <v>43004</v>
      </c>
      <c r="E23" s="10">
        <f>DATE(2017,10,2)</f>
        <v>43010</v>
      </c>
    </row>
    <row r="24" spans="1:5" x14ac:dyDescent="0.25">
      <c r="A24" s="2" t="s">
        <v>35</v>
      </c>
      <c r="B24" s="3" t="s">
        <v>13</v>
      </c>
      <c r="C24" s="1">
        <f>(E24-D24)</f>
        <v>56</v>
      </c>
      <c r="D24" s="10">
        <f>DATE(2017,10,2)</f>
        <v>43010</v>
      </c>
      <c r="E24" s="10">
        <f>DATE(2017,11,27)</f>
        <v>43066</v>
      </c>
    </row>
    <row r="25" spans="1:5" x14ac:dyDescent="0.25">
      <c r="A25" s="8">
        <v>2.2000000000000002</v>
      </c>
      <c r="B25" s="9" t="s">
        <v>14</v>
      </c>
      <c r="C25" s="1">
        <f t="shared" ref="C25:C27" si="1">(E25-D25)</f>
        <v>17</v>
      </c>
      <c r="D25" s="10">
        <f>D26</f>
        <v>43067</v>
      </c>
      <c r="E25" s="10">
        <f>E26</f>
        <v>43084</v>
      </c>
    </row>
    <row r="26" spans="1:5" x14ac:dyDescent="0.25">
      <c r="A26" s="2" t="s">
        <v>36</v>
      </c>
      <c r="B26" s="3" t="s">
        <v>15</v>
      </c>
      <c r="C26" s="1">
        <f t="shared" si="1"/>
        <v>17</v>
      </c>
      <c r="D26" s="10">
        <f>DATE(2017,11,28)</f>
        <v>43067</v>
      </c>
      <c r="E26" s="10">
        <f>DATE(2017,12,15)</f>
        <v>43084</v>
      </c>
    </row>
    <row r="27" spans="1:5" x14ac:dyDescent="0.25">
      <c r="A27" s="8">
        <v>2.2999999999999998</v>
      </c>
      <c r="B27" s="9" t="s">
        <v>16</v>
      </c>
      <c r="C27" s="1">
        <f t="shared" si="1"/>
        <v>16</v>
      </c>
      <c r="D27" s="10">
        <f>D28</f>
        <v>43087</v>
      </c>
      <c r="E27" s="10">
        <f>E28</f>
        <v>43103</v>
      </c>
    </row>
    <row r="28" spans="1:5" x14ac:dyDescent="0.25">
      <c r="A28" s="2" t="s">
        <v>37</v>
      </c>
      <c r="B28" s="3" t="s">
        <v>17</v>
      </c>
      <c r="C28" s="1">
        <f>(E28-D28)</f>
        <v>16</v>
      </c>
      <c r="D28" s="10">
        <f>DATE(2017,12,18)</f>
        <v>43087</v>
      </c>
      <c r="E28" s="10">
        <f>DATE(2018,1,3)</f>
        <v>43103</v>
      </c>
    </row>
    <row r="29" spans="1:5" x14ac:dyDescent="0.25">
      <c r="A29" s="5">
        <v>3</v>
      </c>
      <c r="B29" s="6" t="s">
        <v>18</v>
      </c>
      <c r="C29" s="1">
        <f t="shared" ref="C29:C37" si="2">(E29-D29)</f>
        <v>85</v>
      </c>
      <c r="D29" s="10">
        <f>D30</f>
        <v>43124</v>
      </c>
      <c r="E29" s="10">
        <f>E39</f>
        <v>43209</v>
      </c>
    </row>
    <row r="30" spans="1:5" x14ac:dyDescent="0.25">
      <c r="A30" s="8">
        <v>3.1</v>
      </c>
      <c r="B30" s="9" t="s">
        <v>19</v>
      </c>
      <c r="C30" s="1">
        <f t="shared" si="2"/>
        <v>7</v>
      </c>
      <c r="D30" s="10">
        <f>DATE(2018,1,24)</f>
        <v>43124</v>
      </c>
      <c r="E30" s="10">
        <f>DATE(2018,1,31)</f>
        <v>43131</v>
      </c>
    </row>
    <row r="31" spans="1:5" x14ac:dyDescent="0.25">
      <c r="A31" s="8">
        <v>3.2</v>
      </c>
      <c r="B31" s="9" t="s">
        <v>20</v>
      </c>
      <c r="C31" s="1">
        <f t="shared" si="2"/>
        <v>7</v>
      </c>
      <c r="D31" s="10">
        <f>D32</f>
        <v>43131</v>
      </c>
      <c r="E31" s="10">
        <f>E33</f>
        <v>43138</v>
      </c>
    </row>
    <row r="32" spans="1:5" x14ac:dyDescent="0.25">
      <c r="A32" s="2" t="s">
        <v>38</v>
      </c>
      <c r="B32" s="3" t="s">
        <v>21</v>
      </c>
      <c r="C32" s="1">
        <f t="shared" si="2"/>
        <v>5</v>
      </c>
      <c r="D32" s="10">
        <f>DATE(2018,1,31)</f>
        <v>43131</v>
      </c>
      <c r="E32" s="10">
        <f>DATE(2018,2,5)</f>
        <v>43136</v>
      </c>
    </row>
    <row r="33" spans="1:5" x14ac:dyDescent="0.25">
      <c r="A33" s="2" t="s">
        <v>39</v>
      </c>
      <c r="B33" s="3" t="s">
        <v>22</v>
      </c>
      <c r="C33" s="1">
        <f t="shared" si="2"/>
        <v>5</v>
      </c>
      <c r="D33" s="10">
        <f>DATE(2018,2,2)</f>
        <v>43133</v>
      </c>
      <c r="E33" s="10">
        <f>DATE(2018,2,7)</f>
        <v>43138</v>
      </c>
    </row>
    <row r="34" spans="1:5" x14ac:dyDescent="0.25">
      <c r="A34" s="8">
        <v>3.3</v>
      </c>
      <c r="B34" s="9" t="s">
        <v>23</v>
      </c>
      <c r="C34" s="1">
        <f t="shared" si="2"/>
        <v>49</v>
      </c>
      <c r="D34" s="10">
        <f>DATE(2018,2,7)</f>
        <v>43138</v>
      </c>
      <c r="E34" s="10">
        <f>DATE(2018,3,28)</f>
        <v>43187</v>
      </c>
    </row>
    <row r="35" spans="1:5" x14ac:dyDescent="0.25">
      <c r="A35" s="8">
        <v>3.4</v>
      </c>
      <c r="B35" s="9" t="s">
        <v>24</v>
      </c>
      <c r="C35" s="1">
        <f t="shared" si="2"/>
        <v>35</v>
      </c>
      <c r="D35" s="10">
        <f>DATE(2018,2,21)</f>
        <v>43152</v>
      </c>
      <c r="E35" s="10">
        <f>DATE(2018,3,28)</f>
        <v>43187</v>
      </c>
    </row>
    <row r="36" spans="1:5" x14ac:dyDescent="0.25">
      <c r="A36" s="5">
        <v>4</v>
      </c>
      <c r="B36" s="6" t="s">
        <v>47</v>
      </c>
      <c r="C36" s="1">
        <f t="shared" si="2"/>
        <v>13</v>
      </c>
      <c r="D36" s="10">
        <f>D37</f>
        <v>43187</v>
      </c>
      <c r="E36" s="10">
        <f>E37</f>
        <v>43200</v>
      </c>
    </row>
    <row r="37" spans="1:5" x14ac:dyDescent="0.25">
      <c r="A37" s="8">
        <v>4.0999999999999996</v>
      </c>
      <c r="B37" s="9" t="s">
        <v>48</v>
      </c>
      <c r="C37" s="1">
        <f t="shared" si="2"/>
        <v>13</v>
      </c>
      <c r="D37" s="10">
        <f>DATE(2018,3,28)</f>
        <v>43187</v>
      </c>
      <c r="E37" s="10">
        <f>DATE(2018,4,10)</f>
        <v>43200</v>
      </c>
    </row>
    <row r="38" spans="1:5" x14ac:dyDescent="0.25">
      <c r="A38" s="5">
        <v>5</v>
      </c>
      <c r="B38" s="6" t="s">
        <v>49</v>
      </c>
      <c r="C38" s="1">
        <f>(E38-D38)</f>
        <v>7</v>
      </c>
      <c r="D38" s="10">
        <f>D39</f>
        <v>43202</v>
      </c>
      <c r="E38" s="10">
        <f>E39</f>
        <v>43209</v>
      </c>
    </row>
    <row r="39" spans="1:5" x14ac:dyDescent="0.25">
      <c r="A39" s="8">
        <v>5.0999999999999996</v>
      </c>
      <c r="B39" s="9" t="s">
        <v>50</v>
      </c>
      <c r="C39" s="1">
        <f>(E39-D39)</f>
        <v>7</v>
      </c>
      <c r="D39" s="10">
        <f>DATE(2018,4,12)</f>
        <v>43202</v>
      </c>
      <c r="E39" s="10">
        <f>DATE(2018,4,19)</f>
        <v>43209</v>
      </c>
    </row>
    <row r="40" spans="1:5" x14ac:dyDescent="0.25">
      <c r="A40" s="36" t="s">
        <v>51</v>
      </c>
      <c r="B40" s="36"/>
      <c r="C40" s="4">
        <f>SUM(C38,C36,C29,C20,C8)</f>
        <v>292</v>
      </c>
    </row>
    <row r="42" spans="1:5" x14ac:dyDescent="0.25">
      <c r="B42" s="11"/>
      <c r="C42" s="12"/>
      <c r="D42" s="27"/>
      <c r="E42" s="13"/>
    </row>
    <row r="43" spans="1:5" x14ac:dyDescent="0.25">
      <c r="A43" s="16"/>
      <c r="B43" s="17"/>
      <c r="C43" s="18"/>
      <c r="D43" s="29"/>
      <c r="E43" s="28"/>
    </row>
    <row r="44" spans="1:5" x14ac:dyDescent="0.25">
      <c r="A44" s="19"/>
      <c r="B44" s="26"/>
      <c r="C44" s="25"/>
      <c r="D44" s="26"/>
      <c r="E44" s="14"/>
    </row>
    <row r="45" spans="1:5" x14ac:dyDescent="0.25">
      <c r="A45" s="20"/>
      <c r="B45" s="24"/>
      <c r="C45" s="31"/>
      <c r="D45" s="30"/>
      <c r="E45" s="15"/>
    </row>
    <row r="46" spans="1:5" x14ac:dyDescent="0.25">
      <c r="A46" s="22"/>
      <c r="B46" s="23"/>
      <c r="C46" s="32"/>
      <c r="D46" s="29"/>
    </row>
    <row r="47" spans="1:5" x14ac:dyDescent="0.25">
      <c r="A47" s="21"/>
      <c r="B47" s="29"/>
      <c r="C47" s="33"/>
      <c r="D47" s="35"/>
    </row>
    <row r="48" spans="1:5" x14ac:dyDescent="0.25">
      <c r="A48" s="19"/>
      <c r="B48" s="26"/>
      <c r="C48" s="33"/>
      <c r="D48" s="33"/>
      <c r="E48" s="34"/>
    </row>
    <row r="49" spans="1:4" x14ac:dyDescent="0.25">
      <c r="A49" s="22"/>
      <c r="B49" s="33"/>
      <c r="C49" s="33"/>
      <c r="D49" s="33"/>
    </row>
  </sheetData>
  <mergeCells count="3">
    <mergeCell ref="A40:B40"/>
    <mergeCell ref="A1:B1"/>
    <mergeCell ref="A2:B2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5" sqref="A35:B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Martha</cp:lastModifiedBy>
  <cp:lastPrinted>2018-03-26T17:30:51Z</cp:lastPrinted>
  <dcterms:created xsi:type="dcterms:W3CDTF">2018-03-21T06:08:24Z</dcterms:created>
  <dcterms:modified xsi:type="dcterms:W3CDTF">2018-03-26T17:31:41Z</dcterms:modified>
</cp:coreProperties>
</file>