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an Wiin\Desktop\"/>
    </mc:Choice>
  </mc:AlternateContent>
  <xr:revisionPtr revIDLastSave="0" documentId="13_ncr:1_{8B7C732A-5535-4448-9282-D9C440717B64}" xr6:coauthVersionLast="45" xr6:coauthVersionMax="45" xr10:uidLastSave="{00000000-0000-0000-0000-000000000000}"/>
  <bookViews>
    <workbookView xWindow="-120" yWindow="-120" windowWidth="29040" windowHeight="15840" xr2:uid="{A0194D6F-3C08-494C-AA30-9E44CD471807}"/>
  </bookViews>
  <sheets>
    <sheet name="Instructions" sheetId="5" r:id="rId1"/>
    <sheet name="Total_Staff" sheetId="1" r:id="rId2"/>
    <sheet name="Ghost_Charts" sheetId="4" state="hidden" r:id="rId3"/>
  </sheets>
  <definedNames>
    <definedName name="solver_adj" localSheetId="1" hidden="1">Total_Staff!$D$16:$D$18,Total_Staff!$D$24:$D$26,Total_Staff!$D$32:$D$34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Total_Staff!$C$16:$C$18</definedName>
    <definedName name="solver_lhs2" localSheetId="1" hidden="1">Total_Staff!$C$24:$C$26</definedName>
    <definedName name="solver_lhs3" localSheetId="1" hidden="1">Total_Staff!$C$32:$C$34</definedName>
    <definedName name="solver_lhs4" localSheetId="1" hidden="1">Total_Staff!$D$19</definedName>
    <definedName name="solver_lhs5" localSheetId="1" hidden="1">Total_Staff!$D$27</definedName>
    <definedName name="solver_lhs6" localSheetId="1" hidden="1">Total_Staff!$D$35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Total_Staff!$H$7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Total_Staff!$F$16:$F$18</definedName>
    <definedName name="solver_rhs2" localSheetId="1" hidden="1">Total_Staff!$F$24:$F$26</definedName>
    <definedName name="solver_rhs3" localSheetId="1" hidden="1">Total_Staff!$F$32:$F$34</definedName>
    <definedName name="solver_rhs4" localSheetId="1" hidden="1">Total_Staff!$D$21</definedName>
    <definedName name="solver_rhs5" localSheetId="1" hidden="1">Total_Staff!$D$29</definedName>
    <definedName name="solver_rhs6" localSheetId="1" hidden="1">Total_Staff!$D$37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B15" i="4"/>
  <c r="B14" i="4"/>
  <c r="B13" i="4"/>
  <c r="B10" i="4"/>
  <c r="B9" i="4"/>
  <c r="B8" i="4"/>
  <c r="C7" i="4"/>
  <c r="C2" i="4"/>
  <c r="B5" i="4"/>
  <c r="B4" i="4"/>
  <c r="B3" i="4"/>
  <c r="F6" i="1"/>
  <c r="F5" i="1"/>
  <c r="F4" i="1"/>
  <c r="B34" i="1"/>
  <c r="B33" i="1"/>
  <c r="B32" i="1"/>
  <c r="B26" i="1"/>
  <c r="B25" i="1"/>
  <c r="B24" i="1"/>
  <c r="B18" i="1"/>
  <c r="B17" i="1"/>
  <c r="B16" i="1"/>
  <c r="H6" i="1"/>
  <c r="H5" i="1"/>
  <c r="H4" i="1"/>
  <c r="H7" i="1" l="1"/>
  <c r="C34" i="1"/>
  <c r="C33" i="1"/>
  <c r="C32" i="1"/>
  <c r="C5" i="4" s="1"/>
  <c r="C26" i="1"/>
  <c r="C14" i="4" s="1"/>
  <c r="C25" i="1"/>
  <c r="C9" i="4" s="1"/>
  <c r="C24" i="1"/>
  <c r="C4" i="4" s="1"/>
  <c r="C18" i="1"/>
  <c r="C13" i="4" s="1"/>
  <c r="C17" i="1"/>
  <c r="C8" i="4" s="1"/>
  <c r="C16" i="1"/>
  <c r="C3" i="4" s="1"/>
  <c r="D35" i="1"/>
  <c r="D27" i="1"/>
  <c r="D19" i="1"/>
  <c r="D37" i="1"/>
  <c r="D29" i="1"/>
  <c r="D21" i="1"/>
  <c r="C7" i="1"/>
  <c r="D6" i="1" s="1"/>
  <c r="C15" i="4" l="1"/>
  <c r="C10" i="4"/>
  <c r="G5" i="1"/>
  <c r="G6" i="1"/>
  <c r="G4" i="1"/>
  <c r="F34" i="1"/>
  <c r="F33" i="1"/>
  <c r="F32" i="1"/>
  <c r="D4" i="1"/>
  <c r="D5" i="1"/>
  <c r="G7" i="1" l="1"/>
  <c r="F26" i="1"/>
  <c r="F25" i="1"/>
  <c r="F24" i="1"/>
  <c r="F18" i="1"/>
  <c r="F17" i="1"/>
  <c r="F16" i="1"/>
</calcChain>
</file>

<file path=xl/sharedStrings.xml><?xml version="1.0" encoding="utf-8"?>
<sst xmlns="http://schemas.openxmlformats.org/spreadsheetml/2006/main" count="66" uniqueCount="39">
  <si>
    <t>Department</t>
  </si>
  <si>
    <t>Receiving</t>
  </si>
  <si>
    <t>Picking</t>
  </si>
  <si>
    <t>Packing</t>
  </si>
  <si>
    <t>Pieces Per Hour</t>
  </si>
  <si>
    <t>1st Shift</t>
  </si>
  <si>
    <t>Units Produced</t>
  </si>
  <si>
    <t>2nd Shift</t>
  </si>
  <si>
    <t>3rd Shift</t>
  </si>
  <si>
    <t>Hours in each Department</t>
  </si>
  <si>
    <t>Total</t>
  </si>
  <si>
    <t>Shifts</t>
  </si>
  <si>
    <t>Available Hours</t>
  </si>
  <si>
    <t>Shift Hours Weighted</t>
  </si>
  <si>
    <t>&lt;=</t>
  </si>
  <si>
    <t>&gt;=</t>
  </si>
  <si>
    <t>Total Hours</t>
  </si>
  <si>
    <t>Units to Produce</t>
  </si>
  <si>
    <t>Departments</t>
  </si>
  <si>
    <t>Amount of Hours</t>
  </si>
  <si>
    <t>All Shifts</t>
  </si>
  <si>
    <t>Total Available Hours</t>
  </si>
  <si>
    <t xml:space="preserve">Staffing Model </t>
  </si>
  <si>
    <t>This staffing model calculates how many hours should be allocated for each department and shift to meet the common goal for the day of units produced.</t>
  </si>
  <si>
    <t>3 Main Criterias/Constraints</t>
  </si>
  <si>
    <t>- Available Labor Hours</t>
  </si>
  <si>
    <t>- Pieces Per Hour</t>
  </si>
  <si>
    <t>- Goal of Units to Produce</t>
  </si>
  <si>
    <t>Prerequisites:</t>
  </si>
  <si>
    <t>Must Install Solver Add-In</t>
  </si>
  <si>
    <t>In Excel 2010 and later, go to File &gt; Options</t>
  </si>
  <si>
    <t>Click Add-Ins, and then in the Manage box, select Excel Add-ins.</t>
  </si>
  <si>
    <t>Click Go.</t>
  </si>
  <si>
    <t>In the Add-Ins available box, select the Solver Add-in check box, and then click OK.</t>
  </si>
  <si>
    <t>After you load the Solver Add-in, the Solver command is available in the Analysis group on the Data tab.</t>
  </si>
  <si>
    <t>Instructions:</t>
  </si>
  <si>
    <t>Once completed, click the button labeled "Solve Staffing Hours".</t>
  </si>
  <si>
    <t>Input all criterias/constraints into the yellow highlighted cells in the Total Staff Worksheet.</t>
  </si>
  <si>
    <t>By Sean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</si>
</sst>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9" borderId="0" xfId="0" applyFill="1" applyAlignment="1"/>
    <xf numFmtId="0" fontId="0" fillId="9" borderId="1" xfId="0" quotePrefix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5" fillId="9" borderId="0" xfId="0" applyFont="1" applyFill="1"/>
    <xf numFmtId="0" fontId="6" fillId="9" borderId="0" xfId="0" applyFont="1" applyFill="1"/>
    <xf numFmtId="0" fontId="6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left" vertical="center"/>
    </xf>
    <xf numFmtId="0" fontId="5" fillId="9" borderId="0" xfId="0" applyFont="1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left" vertical="top" wrapText="1"/>
    </xf>
    <xf numFmtId="0" fontId="2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B3B"/>
      <color rgb="FFD4E8E6"/>
      <color rgb="FFD8F6D6"/>
      <color rgb="FFECCCE1"/>
      <color rgb="FFD0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</a:t>
            </a:r>
            <a:r>
              <a:rPr lang="en-US"/>
              <a:t>Amount of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90791776027995"/>
          <c:y val="0.17171296296296296"/>
          <c:w val="0.75609208223972002"/>
          <c:h val="0.67457604257801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Total_Staff!$H$3</c:f>
              <c:strCache>
                <c:ptCount val="1"/>
                <c:pt idx="0">
                  <c:v>Amount of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CCCE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0-4852-AE37-4F586D8BBA0B}"/>
              </c:ext>
            </c:extLst>
          </c:dPt>
          <c:dPt>
            <c:idx val="1"/>
            <c:invertIfNegative val="0"/>
            <c:bubble3D val="0"/>
            <c:spPr>
              <a:solidFill>
                <a:srgbClr val="D8F6D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B0-4852-AE37-4F586D8BBA0B}"/>
              </c:ext>
            </c:extLst>
          </c:dPt>
          <c:dPt>
            <c:idx val="2"/>
            <c:invertIfNegative val="0"/>
            <c:bubble3D val="0"/>
            <c:spPr>
              <a:solidFill>
                <a:srgbClr val="FF3B3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0-4852-AE37-4F586D8BBA0B}"/>
              </c:ext>
            </c:extLst>
          </c:dPt>
          <c:cat>
            <c:strRef>
              <c:f>Total_Staff!$F$4:$F$6</c:f>
              <c:strCache>
                <c:ptCount val="3"/>
                <c:pt idx="0">
                  <c:v>Receiving</c:v>
                </c:pt>
                <c:pt idx="1">
                  <c:v>Picking</c:v>
                </c:pt>
                <c:pt idx="2">
                  <c:v>Packing</c:v>
                </c:pt>
              </c:strCache>
            </c:strRef>
          </c:cat>
          <c:val>
            <c:numRef>
              <c:f>Total_Staff!$H$4:$H$6</c:f>
              <c:numCache>
                <c:formatCode>0.0</c:formatCode>
                <c:ptCount val="3"/>
                <c:pt idx="0">
                  <c:v>39.999999979999998</c:v>
                </c:pt>
                <c:pt idx="1">
                  <c:v>166.66666666666666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852-AE37-4F586D8B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259935"/>
        <c:axId val="1357693503"/>
      </c:barChart>
      <c:catAx>
        <c:axId val="14622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93503"/>
        <c:crosses val="autoZero"/>
        <c:auto val="1"/>
        <c:lblAlgn val="ctr"/>
        <c:lblOffset val="100"/>
        <c:noMultiLvlLbl val="0"/>
      </c:catAx>
      <c:valAx>
        <c:axId val="135769350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59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- </a:t>
            </a:r>
            <a:r>
              <a:rPr lang="en-US"/>
              <a:t>Units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Ghost_Charts!$C$2</c:f>
              <c:strCache>
                <c:ptCount val="1"/>
                <c:pt idx="0">
                  <c:v>Units Produced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C-44FB-8FA4-F141A0BE0D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2C-44FB-8FA4-F141A0BE0D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C-44FB-8FA4-F141A0BE0D16}"/>
              </c:ext>
            </c:extLst>
          </c:dPt>
          <c:cat>
            <c:strRef>
              <c:f>Ghost_Charts!$B$3:$B$5</c:f>
              <c:strCache>
                <c:ptCount val="3"/>
                <c:pt idx="0">
                  <c:v>1st Shift</c:v>
                </c:pt>
                <c:pt idx="1">
                  <c:v>2nd Shift</c:v>
                </c:pt>
                <c:pt idx="2">
                  <c:v>3rd Shift</c:v>
                </c:pt>
              </c:strCache>
            </c:strRef>
          </c:cat>
          <c:val>
            <c:numRef>
              <c:f>Ghost_Charts!$C$3:$C$5</c:f>
              <c:numCache>
                <c:formatCode>General</c:formatCode>
                <c:ptCount val="3"/>
                <c:pt idx="0">
                  <c:v>375.42662116040952</c:v>
                </c:pt>
                <c:pt idx="1">
                  <c:v>580.20477715699656</c:v>
                </c:pt>
                <c:pt idx="2">
                  <c:v>1044.3686006825938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C-44FB-8FA4-F141A0BE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344351"/>
        <c:axId val="1357652735"/>
      </c:barChart>
      <c:catAx>
        <c:axId val="13653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52735"/>
        <c:crosses val="autoZero"/>
        <c:auto val="1"/>
        <c:lblAlgn val="ctr"/>
        <c:lblOffset val="100"/>
        <c:noMultiLvlLbl val="0"/>
      </c:catAx>
      <c:valAx>
        <c:axId val="13576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44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 - Units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Ghost_Charts!$C$7</c:f>
              <c:strCache>
                <c:ptCount val="1"/>
                <c:pt idx="0">
                  <c:v>Units Produced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3-48A1-B5B5-FDFD8EF7AA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3-48A1-B5B5-FDFD8EF7AA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3-48A1-B5B5-FDFD8EF7AAF5}"/>
              </c:ext>
            </c:extLst>
          </c:dPt>
          <c:cat>
            <c:strRef>
              <c:f>Ghost_Charts!$B$8:$B$10</c:f>
              <c:strCache>
                <c:ptCount val="3"/>
                <c:pt idx="0">
                  <c:v>1st Shift</c:v>
                </c:pt>
                <c:pt idx="1">
                  <c:v>2nd Shift</c:v>
                </c:pt>
                <c:pt idx="2">
                  <c:v>3rd Shift</c:v>
                </c:pt>
              </c:strCache>
            </c:strRef>
          </c:cat>
          <c:val>
            <c:numRef>
              <c:f>Ghost_Charts!$C$8:$C$10</c:f>
              <c:numCache>
                <c:formatCode>General</c:formatCode>
                <c:ptCount val="3"/>
                <c:pt idx="0">
                  <c:v>938.56655290102378</c:v>
                </c:pt>
                <c:pt idx="1">
                  <c:v>1450.5119453924915</c:v>
                </c:pt>
                <c:pt idx="2">
                  <c:v>417.74744027303757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3-48A1-B5B5-FDFD8EF7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507455"/>
        <c:axId val="1569479679"/>
      </c:barChart>
      <c:catAx>
        <c:axId val="17045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79679"/>
        <c:crosses val="autoZero"/>
        <c:auto val="1"/>
        <c:lblAlgn val="ctr"/>
        <c:lblOffset val="100"/>
        <c:noMultiLvlLbl val="0"/>
      </c:catAx>
      <c:valAx>
        <c:axId val="15694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Packing - Units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Ghost_Charts!$C$12</c:f>
              <c:strCache>
                <c:ptCount val="1"/>
                <c:pt idx="0">
                  <c:v>Units Produced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E-4FBB-81D7-1D0BE76CB0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DE-4FBB-81D7-1D0BE76CB0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E-4FBB-81D7-1D0BE76CB0E7}"/>
              </c:ext>
            </c:extLst>
          </c:dPt>
          <c:cat>
            <c:strRef>
              <c:f>Ghost_Charts!$B$13:$B$15</c:f>
              <c:strCache>
                <c:ptCount val="3"/>
                <c:pt idx="0">
                  <c:v>1st Shift</c:v>
                </c:pt>
                <c:pt idx="1">
                  <c:v>2nd Shift</c:v>
                </c:pt>
                <c:pt idx="2">
                  <c:v>3rd Shift</c:v>
                </c:pt>
              </c:strCache>
            </c:strRef>
          </c:cat>
          <c:val>
            <c:numRef>
              <c:f>Ghost_Charts!$C$13:$C$15</c:f>
              <c:numCache>
                <c:formatCode>0.00</c:formatCode>
                <c:ptCount val="3"/>
                <c:pt idx="0">
                  <c:v>150.1706484641638</c:v>
                </c:pt>
                <c:pt idx="1">
                  <c:v>232.08191126279866</c:v>
                </c:pt>
                <c:pt idx="2">
                  <c:v>417.74744027303757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E-4FBB-81D7-1D0BE76C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86063"/>
        <c:axId val="1569486751"/>
      </c:barChart>
      <c:catAx>
        <c:axId val="15709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86751"/>
        <c:crosses val="autoZero"/>
        <c:auto val="1"/>
        <c:lblAlgn val="ctr"/>
        <c:lblOffset val="100"/>
        <c:noMultiLvlLbl val="0"/>
      </c:catAx>
      <c:valAx>
        <c:axId val="15694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86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</xdr:row>
          <xdr:rowOff>152401</xdr:rowOff>
        </xdr:from>
        <xdr:to>
          <xdr:col>7</xdr:col>
          <xdr:colOff>1057275</xdr:colOff>
          <xdr:row>12</xdr:row>
          <xdr:rowOff>98443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2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Solve Staffing Hours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0</xdr:colOff>
      <xdr:row>2</xdr:row>
      <xdr:rowOff>0</xdr:rowOff>
    </xdr:from>
    <xdr:to>
      <xdr:col>16</xdr:col>
      <xdr:colOff>228600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8C2F1-CF41-4592-B26D-6F0DED5AE1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25</xdr:col>
      <xdr:colOff>0</xdr:colOff>
      <xdr:row>19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DFEF3-F296-4902-87B1-86A8B0318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254934</xdr:colOff>
      <xdr:row>37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9DDE06-C22E-459F-8BB0-CD5A550849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25</xdr:col>
      <xdr:colOff>0</xdr:colOff>
      <xdr:row>36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F6603-EA1A-41E3-8F1E-D1C5C33552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C59B-4071-44F7-B55C-AB4FD828C4D4}">
  <sheetPr codeName="Sheet4"/>
  <dimension ref="A1:O20"/>
  <sheetViews>
    <sheetView tabSelected="1" zoomScale="190" zoomScaleNormal="190" workbookViewId="0">
      <selection activeCell="E8" sqref="E8"/>
    </sheetView>
  </sheetViews>
  <sheetFormatPr defaultRowHeight="15" x14ac:dyDescent="0.25"/>
  <cols>
    <col min="1" max="1" width="3.5703125" style="22" customWidth="1"/>
    <col min="2" max="16384" width="9.140625" style="22"/>
  </cols>
  <sheetData>
    <row r="1" spans="1:15" x14ac:dyDescent="0.25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5" customHeight="1" x14ac:dyDescent="0.25">
      <c r="D3" s="30" t="s">
        <v>23</v>
      </c>
      <c r="E3" s="30"/>
      <c r="F3" s="30"/>
      <c r="G3" s="30"/>
      <c r="H3" s="30"/>
      <c r="I3" s="30"/>
      <c r="J3" s="30"/>
      <c r="K3" s="30"/>
      <c r="L3" s="30"/>
    </row>
    <row r="4" spans="1:15" x14ac:dyDescent="0.25">
      <c r="D4" s="30"/>
      <c r="E4" s="30"/>
      <c r="F4" s="30"/>
      <c r="G4" s="30"/>
      <c r="H4" s="30"/>
      <c r="I4" s="30"/>
      <c r="J4" s="30"/>
      <c r="K4" s="30"/>
      <c r="L4" s="30"/>
    </row>
    <row r="5" spans="1:15" ht="5.25" customHeight="1" x14ac:dyDescent="0.25">
      <c r="E5" s="31"/>
      <c r="F5" s="31"/>
      <c r="G5" s="31"/>
      <c r="H5" s="31"/>
      <c r="I5" s="31"/>
      <c r="J5" s="31"/>
      <c r="K5" s="31"/>
    </row>
    <row r="6" spans="1:15" x14ac:dyDescent="0.25">
      <c r="A6" s="26"/>
      <c r="B6" s="26"/>
      <c r="C6" s="26"/>
      <c r="D6" s="26"/>
      <c r="E6" s="26"/>
      <c r="F6" s="26"/>
      <c r="G6" s="23" t="s">
        <v>24</v>
      </c>
      <c r="H6" s="23"/>
      <c r="I6" s="23"/>
      <c r="J6" s="26"/>
      <c r="K6" s="26"/>
      <c r="L6" s="26"/>
      <c r="M6" s="26"/>
      <c r="N6" s="26"/>
      <c r="O6" s="26"/>
    </row>
    <row r="7" spans="1:15" x14ac:dyDescent="0.25">
      <c r="A7" s="26"/>
      <c r="B7" s="26"/>
      <c r="C7" s="26"/>
      <c r="D7" s="26"/>
      <c r="E7" s="26"/>
      <c r="F7" s="26"/>
      <c r="G7" s="27" t="s">
        <v>25</v>
      </c>
      <c r="H7" s="28"/>
      <c r="I7" s="28"/>
      <c r="J7" s="26"/>
      <c r="K7" s="26"/>
      <c r="L7" s="26"/>
      <c r="M7" s="26"/>
      <c r="N7" s="26"/>
      <c r="O7" s="26"/>
    </row>
    <row r="8" spans="1:15" x14ac:dyDescent="0.25">
      <c r="A8" s="26"/>
      <c r="B8" s="26"/>
      <c r="C8" s="26"/>
      <c r="D8" s="26"/>
      <c r="E8" s="26"/>
      <c r="F8" s="26"/>
      <c r="G8" s="27" t="s">
        <v>26</v>
      </c>
      <c r="H8" s="28"/>
      <c r="I8" s="28"/>
      <c r="J8" s="26"/>
      <c r="K8" s="26"/>
      <c r="L8" s="26"/>
      <c r="M8" s="26"/>
      <c r="N8" s="26"/>
      <c r="O8" s="26"/>
    </row>
    <row r="9" spans="1:15" x14ac:dyDescent="0.25">
      <c r="A9" s="26"/>
      <c r="B9" s="26"/>
      <c r="C9" s="26"/>
      <c r="D9" s="26"/>
      <c r="E9" s="26"/>
      <c r="F9" s="26"/>
      <c r="G9" s="27" t="s">
        <v>27</v>
      </c>
      <c r="H9" s="28"/>
      <c r="I9" s="28"/>
      <c r="J9" s="26"/>
      <c r="K9" s="26"/>
      <c r="L9" s="26"/>
      <c r="M9" s="26"/>
      <c r="N9" s="26"/>
      <c r="O9" s="26"/>
    </row>
    <row r="11" spans="1:15" x14ac:dyDescent="0.25">
      <c r="C11" s="22" t="s">
        <v>28</v>
      </c>
      <c r="I11" s="32"/>
      <c r="J11" s="37" t="s">
        <v>35</v>
      </c>
      <c r="K11" s="37"/>
      <c r="L11" s="37"/>
      <c r="M11" s="37"/>
    </row>
    <row r="12" spans="1:15" ht="15" customHeight="1" x14ac:dyDescent="0.25">
      <c r="C12" s="22" t="s">
        <v>29</v>
      </c>
      <c r="I12" s="38">
        <v>1</v>
      </c>
      <c r="J12" s="39" t="s">
        <v>37</v>
      </c>
      <c r="K12" s="39"/>
      <c r="L12" s="39"/>
      <c r="M12" s="39"/>
    </row>
    <row r="13" spans="1:15" x14ac:dyDescent="0.25">
      <c r="B13" s="24">
        <v>1</v>
      </c>
      <c r="C13" s="36" t="s">
        <v>30</v>
      </c>
      <c r="D13" s="33"/>
      <c r="E13" s="33"/>
      <c r="F13" s="33"/>
      <c r="G13" s="33"/>
      <c r="H13" s="33"/>
      <c r="I13" s="32"/>
      <c r="J13" s="39"/>
      <c r="K13" s="39"/>
      <c r="L13" s="39"/>
      <c r="M13" s="39"/>
    </row>
    <row r="14" spans="1:15" ht="15" customHeight="1" x14ac:dyDescent="0.25">
      <c r="B14" s="24">
        <v>2</v>
      </c>
      <c r="C14" s="36" t="s">
        <v>31</v>
      </c>
      <c r="D14" s="33"/>
      <c r="E14" s="33"/>
      <c r="F14" s="33"/>
      <c r="G14" s="33"/>
      <c r="H14" s="33"/>
      <c r="I14" s="32"/>
      <c r="J14" s="39"/>
      <c r="K14" s="39"/>
      <c r="L14" s="39"/>
      <c r="M14" s="39"/>
    </row>
    <row r="15" spans="1:15" ht="15.75" customHeight="1" x14ac:dyDescent="0.25">
      <c r="B15" s="24">
        <v>3</v>
      </c>
      <c r="C15" s="36" t="s">
        <v>32</v>
      </c>
      <c r="D15" s="33"/>
      <c r="E15" s="33"/>
      <c r="F15" s="33"/>
      <c r="G15" s="33"/>
      <c r="H15" s="33"/>
      <c r="I15" s="38">
        <v>2</v>
      </c>
      <c r="J15" s="39" t="s">
        <v>36</v>
      </c>
      <c r="K15" s="39"/>
      <c r="L15" s="39"/>
      <c r="M15" s="39"/>
    </row>
    <row r="16" spans="1:15" ht="11.25" customHeight="1" x14ac:dyDescent="0.25">
      <c r="B16" s="24">
        <v>4</v>
      </c>
      <c r="C16" s="34" t="s">
        <v>33</v>
      </c>
      <c r="D16" s="34"/>
      <c r="E16" s="34"/>
      <c r="F16" s="34"/>
      <c r="G16" s="34"/>
      <c r="H16" s="34"/>
      <c r="I16" s="32"/>
      <c r="J16" s="39"/>
      <c r="K16" s="39"/>
      <c r="L16" s="39"/>
      <c r="M16" s="39"/>
    </row>
    <row r="17" spans="2:13" x14ac:dyDescent="0.25">
      <c r="B17" s="24">
        <v>5</v>
      </c>
      <c r="C17" s="35" t="s">
        <v>34</v>
      </c>
      <c r="D17" s="35"/>
      <c r="E17" s="35"/>
      <c r="F17" s="35"/>
      <c r="I17" s="32"/>
      <c r="J17" s="39"/>
      <c r="K17" s="39"/>
      <c r="L17" s="39"/>
      <c r="M17" s="39"/>
    </row>
    <row r="18" spans="2:13" ht="9" customHeight="1" x14ac:dyDescent="0.25">
      <c r="C18" s="35"/>
      <c r="D18" s="35"/>
      <c r="E18" s="35"/>
      <c r="F18" s="35"/>
    </row>
    <row r="20" spans="2:13" x14ac:dyDescent="0.25">
      <c r="B20" s="40" t="s">
        <v>38</v>
      </c>
      <c r="C20" s="40"/>
    </row>
  </sheetData>
  <sheetProtection algorithmName="SHA-512" hashValue="e0rmVVSF0yGVyBDWcd57TssnXTwh645yWvAR8+RE6++HWYzeB9BVYC+Hpq6Iv7hKF8OganVF31Zbwk5OvB9Egg==" saltValue="36dMLnfV2ngoUpXkG8wCuA==" spinCount="100000" sheet="1" objects="1" scenarios="1"/>
  <mergeCells count="10">
    <mergeCell ref="D3:L4"/>
    <mergeCell ref="J12:M14"/>
    <mergeCell ref="J15:M17"/>
    <mergeCell ref="G6:I6"/>
    <mergeCell ref="G7:I7"/>
    <mergeCell ref="G8:I8"/>
    <mergeCell ref="G9:I9"/>
    <mergeCell ref="C17:F18"/>
    <mergeCell ref="C16:H16"/>
    <mergeCell ref="A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4C4D-48E6-4D7A-8DA2-A53E74217479}">
  <sheetPr codeName="Sheet1"/>
  <dimension ref="B2:H38"/>
  <sheetViews>
    <sheetView showGridLines="0" zoomScaleNormal="100" workbookViewId="0">
      <selection activeCell="G27" sqref="G27:G28"/>
    </sheetView>
  </sheetViews>
  <sheetFormatPr defaultRowHeight="15" x14ac:dyDescent="0.25"/>
  <cols>
    <col min="1" max="1" width="2.7109375" style="1" customWidth="1"/>
    <col min="2" max="2" width="12.5703125" style="1" bestFit="1" customWidth="1"/>
    <col min="3" max="3" width="15" style="1" bestFit="1" customWidth="1"/>
    <col min="4" max="4" width="26.85546875" style="1" customWidth="1"/>
    <col min="5" max="5" width="7.42578125" style="1" customWidth="1"/>
    <col min="6" max="6" width="22" style="1" bestFit="1" customWidth="1"/>
    <col min="7" max="7" width="14.5703125" style="1" bestFit="1" customWidth="1"/>
    <col min="8" max="8" width="16.140625" style="1" bestFit="1" customWidth="1"/>
    <col min="9" max="9" width="2.28515625" style="1" customWidth="1"/>
    <col min="10" max="16" width="9.140625" style="1"/>
    <col min="17" max="17" width="4.85546875" style="1" customWidth="1"/>
    <col min="18" max="16384" width="9.140625" style="1"/>
  </cols>
  <sheetData>
    <row r="2" spans="2:8" x14ac:dyDescent="0.25">
      <c r="B2" s="19" t="s">
        <v>21</v>
      </c>
      <c r="C2" s="19"/>
      <c r="D2" s="19"/>
      <c r="F2" s="19" t="s">
        <v>20</v>
      </c>
      <c r="G2" s="19"/>
      <c r="H2" s="19"/>
    </row>
    <row r="3" spans="2:8" x14ac:dyDescent="0.25">
      <c r="B3" s="4" t="s">
        <v>11</v>
      </c>
      <c r="C3" s="4" t="s">
        <v>12</v>
      </c>
      <c r="D3" s="4" t="s">
        <v>13</v>
      </c>
      <c r="F3" s="4" t="s">
        <v>18</v>
      </c>
      <c r="G3" s="5" t="s">
        <v>6</v>
      </c>
      <c r="H3" s="4" t="s">
        <v>19</v>
      </c>
    </row>
    <row r="4" spans="2:8" x14ac:dyDescent="0.25">
      <c r="B4" s="4" t="s">
        <v>5</v>
      </c>
      <c r="C4" s="25">
        <v>55</v>
      </c>
      <c r="D4" s="8">
        <f>C4/$C$7</f>
        <v>0.18771331058020477</v>
      </c>
      <c r="F4" s="4" t="str">
        <f>$B$11</f>
        <v>Receiving</v>
      </c>
      <c r="G4" s="5">
        <f>SUM(C16,C24,C32)</f>
        <v>1999.9999989999999</v>
      </c>
      <c r="H4" s="5">
        <f>SUM(D16,D24,D32)</f>
        <v>39.999999979999998</v>
      </c>
    </row>
    <row r="5" spans="2:8" x14ac:dyDescent="0.25">
      <c r="B5" s="4" t="s">
        <v>7</v>
      </c>
      <c r="C5" s="25">
        <v>85</v>
      </c>
      <c r="D5" s="8">
        <f t="shared" ref="D5:D6" si="0">C5/$C$7</f>
        <v>0.29010238907849828</v>
      </c>
      <c r="F5" s="4" t="str">
        <f>$B$12</f>
        <v>Picking</v>
      </c>
      <c r="G5" s="5">
        <f>SUM(C17,C25,C33)</f>
        <v>5000</v>
      </c>
      <c r="H5" s="5">
        <f>SUM(D17,D25,D33)</f>
        <v>166.66666666666666</v>
      </c>
    </row>
    <row r="6" spans="2:8" x14ac:dyDescent="0.25">
      <c r="B6" s="4" t="s">
        <v>8</v>
      </c>
      <c r="C6" s="25">
        <v>153</v>
      </c>
      <c r="D6" s="8">
        <f t="shared" si="0"/>
        <v>0.52218430034129693</v>
      </c>
      <c r="F6" s="4" t="str">
        <f>$B$13</f>
        <v>Packing</v>
      </c>
      <c r="G6" s="5">
        <f>SUM(C18,C26,C34)</f>
        <v>800</v>
      </c>
      <c r="H6" s="5">
        <f>SUM(D18,D26,D34)</f>
        <v>20</v>
      </c>
    </row>
    <row r="7" spans="2:8" x14ac:dyDescent="0.25">
      <c r="B7" s="4" t="s">
        <v>10</v>
      </c>
      <c r="C7" s="4">
        <f>SUM(C4:C6)</f>
        <v>293</v>
      </c>
      <c r="D7" s="13"/>
      <c r="F7" s="4" t="s">
        <v>16</v>
      </c>
      <c r="G7" s="5">
        <f>SUM(G4:G6)</f>
        <v>7799.9999989999997</v>
      </c>
      <c r="H7" s="14">
        <f>SUM(H4:H6)</f>
        <v>226.66666664666667</v>
      </c>
    </row>
    <row r="9" spans="2:8" x14ac:dyDescent="0.25">
      <c r="F9" s="12"/>
      <c r="H9" s="12"/>
    </row>
    <row r="10" spans="2:8" x14ac:dyDescent="0.25">
      <c r="B10" s="4" t="s">
        <v>0</v>
      </c>
      <c r="C10" s="4" t="s">
        <v>4</v>
      </c>
      <c r="D10" s="4" t="s">
        <v>17</v>
      </c>
      <c r="F10" s="12"/>
    </row>
    <row r="11" spans="2:8" x14ac:dyDescent="0.25">
      <c r="B11" s="4" t="s">
        <v>1</v>
      </c>
      <c r="C11" s="25">
        <v>50</v>
      </c>
      <c r="D11" s="25">
        <v>2000</v>
      </c>
      <c r="F11" s="12"/>
    </row>
    <row r="12" spans="2:8" x14ac:dyDescent="0.25">
      <c r="B12" s="4" t="s">
        <v>2</v>
      </c>
      <c r="C12" s="25">
        <v>30</v>
      </c>
      <c r="D12" s="25">
        <v>5000</v>
      </c>
      <c r="F12" s="12"/>
    </row>
    <row r="13" spans="2:8" x14ac:dyDescent="0.25">
      <c r="B13" s="4" t="s">
        <v>3</v>
      </c>
      <c r="C13" s="25">
        <v>40</v>
      </c>
      <c r="D13" s="25">
        <v>800</v>
      </c>
      <c r="F13" s="12"/>
    </row>
    <row r="15" spans="2:8" x14ac:dyDescent="0.25">
      <c r="B15" s="16" t="s">
        <v>5</v>
      </c>
      <c r="C15" s="4" t="s">
        <v>6</v>
      </c>
      <c r="D15" s="4" t="s">
        <v>9</v>
      </c>
      <c r="E15" s="4"/>
      <c r="F15" s="4" t="s">
        <v>17</v>
      </c>
    </row>
    <row r="16" spans="2:8" x14ac:dyDescent="0.25">
      <c r="B16" s="4" t="str">
        <f>$B$11</f>
        <v>Receiving</v>
      </c>
      <c r="C16" s="5">
        <f>C11*D16</f>
        <v>375.42662116040952</v>
      </c>
      <c r="D16" s="6">
        <v>7.50853242320819</v>
      </c>
      <c r="E16" s="4" t="s">
        <v>15</v>
      </c>
      <c r="F16" s="7">
        <f>D11*$D$4</f>
        <v>375.42662116040952</v>
      </c>
    </row>
    <row r="17" spans="2:6" x14ac:dyDescent="0.25">
      <c r="B17" s="4" t="str">
        <f>$B$12</f>
        <v>Picking</v>
      </c>
      <c r="C17" s="5">
        <f>C12*D17</f>
        <v>938.56655290102378</v>
      </c>
      <c r="D17" s="6">
        <v>31.285551763367458</v>
      </c>
      <c r="E17" s="4" t="s">
        <v>15</v>
      </c>
      <c r="F17" s="7">
        <f>D12*$D$4</f>
        <v>938.56655290102378</v>
      </c>
    </row>
    <row r="18" spans="2:6" x14ac:dyDescent="0.25">
      <c r="B18" s="4" t="str">
        <f>$B$13</f>
        <v>Packing</v>
      </c>
      <c r="C18" s="5">
        <f>C13*D18</f>
        <v>150.1706484641638</v>
      </c>
      <c r="D18" s="6">
        <v>3.754266211604095</v>
      </c>
      <c r="E18" s="4" t="s">
        <v>15</v>
      </c>
      <c r="F18" s="7">
        <f>D13*$D$4</f>
        <v>150.1706484641638</v>
      </c>
    </row>
    <row r="19" spans="2:6" x14ac:dyDescent="0.25">
      <c r="B19" s="20"/>
      <c r="C19" s="21"/>
      <c r="D19" s="5">
        <f>SUM(D16:D18)</f>
        <v>42.548350398179743</v>
      </c>
      <c r="E19" s="21"/>
      <c r="F19" s="21"/>
    </row>
    <row r="20" spans="2:6" x14ac:dyDescent="0.25">
      <c r="B20" s="20"/>
      <c r="C20" s="21"/>
      <c r="D20" s="4" t="s">
        <v>14</v>
      </c>
      <c r="E20" s="21"/>
      <c r="F20" s="21"/>
    </row>
    <row r="21" spans="2:6" x14ac:dyDescent="0.25">
      <c r="B21" s="19" t="s">
        <v>21</v>
      </c>
      <c r="C21" s="19"/>
      <c r="D21" s="4">
        <f>C4</f>
        <v>55</v>
      </c>
      <c r="E21" s="21"/>
      <c r="F21" s="21"/>
    </row>
    <row r="22" spans="2:6" x14ac:dyDescent="0.25">
      <c r="D22" s="2"/>
      <c r="F22" s="3"/>
    </row>
    <row r="23" spans="2:6" x14ac:dyDescent="0.25">
      <c r="B23" s="17" t="s">
        <v>7</v>
      </c>
      <c r="C23" s="4" t="s">
        <v>6</v>
      </c>
      <c r="D23" s="5" t="s">
        <v>9</v>
      </c>
      <c r="E23" s="4"/>
      <c r="F23" s="4" t="s">
        <v>17</v>
      </c>
    </row>
    <row r="24" spans="2:6" x14ac:dyDescent="0.25">
      <c r="B24" s="4" t="str">
        <f>$B$11</f>
        <v>Receiving</v>
      </c>
      <c r="C24" s="5">
        <f>C11*D24</f>
        <v>580.20477715699656</v>
      </c>
      <c r="D24" s="6">
        <v>11.60409554313993</v>
      </c>
      <c r="E24" s="4" t="s">
        <v>15</v>
      </c>
      <c r="F24" s="7">
        <f>D11*$D$5</f>
        <v>580.20477815699655</v>
      </c>
    </row>
    <row r="25" spans="2:6" x14ac:dyDescent="0.25">
      <c r="B25" s="4" t="str">
        <f>$B$12</f>
        <v>Picking</v>
      </c>
      <c r="C25" s="5">
        <f>C12*D25</f>
        <v>1450.5119453924915</v>
      </c>
      <c r="D25" s="6">
        <v>48.350398179749718</v>
      </c>
      <c r="E25" s="4" t="s">
        <v>15</v>
      </c>
      <c r="F25" s="7">
        <f>D12*$D$5</f>
        <v>1450.5119453924915</v>
      </c>
    </row>
    <row r="26" spans="2:6" x14ac:dyDescent="0.25">
      <c r="B26" s="4" t="str">
        <f>$B$13</f>
        <v>Packing</v>
      </c>
      <c r="C26" s="5">
        <f>C13*D26</f>
        <v>232.08191126279866</v>
      </c>
      <c r="D26" s="6">
        <v>5.802047781569966</v>
      </c>
      <c r="E26" s="4" t="s">
        <v>15</v>
      </c>
      <c r="F26" s="7">
        <f>D13*$D$5</f>
        <v>232.08191126279863</v>
      </c>
    </row>
    <row r="27" spans="2:6" x14ac:dyDescent="0.25">
      <c r="B27" s="20"/>
      <c r="C27" s="21"/>
      <c r="D27" s="5">
        <f>SUM(D24:D26)</f>
        <v>65.756541504459619</v>
      </c>
      <c r="E27" s="21"/>
      <c r="F27" s="21"/>
    </row>
    <row r="28" spans="2:6" x14ac:dyDescent="0.25">
      <c r="B28" s="20"/>
      <c r="C28" s="21"/>
      <c r="D28" s="4" t="s">
        <v>14</v>
      </c>
      <c r="E28" s="21"/>
      <c r="F28" s="21"/>
    </row>
    <row r="29" spans="2:6" x14ac:dyDescent="0.25">
      <c r="B29" s="19" t="s">
        <v>21</v>
      </c>
      <c r="C29" s="19"/>
      <c r="D29" s="4">
        <f>C5</f>
        <v>85</v>
      </c>
      <c r="E29" s="21"/>
      <c r="F29" s="21"/>
    </row>
    <row r="30" spans="2:6" x14ac:dyDescent="0.25">
      <c r="D30" s="2"/>
      <c r="F30" s="3"/>
    </row>
    <row r="31" spans="2:6" x14ac:dyDescent="0.25">
      <c r="B31" s="18" t="s">
        <v>8</v>
      </c>
      <c r="C31" s="4" t="s">
        <v>6</v>
      </c>
      <c r="D31" s="5" t="s">
        <v>9</v>
      </c>
      <c r="E31" s="4"/>
      <c r="F31" s="4" t="s">
        <v>17</v>
      </c>
    </row>
    <row r="32" spans="2:6" x14ac:dyDescent="0.25">
      <c r="B32" s="4" t="str">
        <f>$B$11</f>
        <v>Receiving</v>
      </c>
      <c r="C32" s="5">
        <f>C11*D32</f>
        <v>1044.3686006825938</v>
      </c>
      <c r="D32" s="6">
        <v>20.887372013651877</v>
      </c>
      <c r="E32" s="4" t="s">
        <v>15</v>
      </c>
      <c r="F32" s="7">
        <f>D11*$D$6</f>
        <v>1044.3686006825938</v>
      </c>
    </row>
    <row r="33" spans="2:6" x14ac:dyDescent="0.25">
      <c r="B33" s="4" t="str">
        <f>$B$12</f>
        <v>Picking</v>
      </c>
      <c r="C33" s="5">
        <f>C12*D33</f>
        <v>2610.9215017064848</v>
      </c>
      <c r="D33" s="6">
        <v>87.030716723549489</v>
      </c>
      <c r="E33" s="4" t="s">
        <v>15</v>
      </c>
      <c r="F33" s="7">
        <f>D12*$D$6</f>
        <v>2610.9215017064848</v>
      </c>
    </row>
    <row r="34" spans="2:6" x14ac:dyDescent="0.25">
      <c r="B34" s="4" t="str">
        <f>$B$13</f>
        <v>Packing</v>
      </c>
      <c r="C34" s="9">
        <f>C13*D34</f>
        <v>417.74744027303757</v>
      </c>
      <c r="D34" s="6">
        <v>10.443686006825939</v>
      </c>
      <c r="E34" s="10" t="s">
        <v>15</v>
      </c>
      <c r="F34" s="7">
        <f>D13*$D$6</f>
        <v>417.74744027303757</v>
      </c>
    </row>
    <row r="35" spans="2:6" x14ac:dyDescent="0.25">
      <c r="B35" s="20"/>
      <c r="C35" s="21"/>
      <c r="D35" s="5">
        <f>SUM(D32:D34)</f>
        <v>118.36177474402731</v>
      </c>
      <c r="E35" s="21"/>
      <c r="F35" s="21"/>
    </row>
    <row r="36" spans="2:6" x14ac:dyDescent="0.25">
      <c r="B36" s="20"/>
      <c r="C36" s="21"/>
      <c r="D36" s="4" t="s">
        <v>14</v>
      </c>
      <c r="E36" s="21"/>
      <c r="F36" s="21"/>
    </row>
    <row r="37" spans="2:6" x14ac:dyDescent="0.25">
      <c r="B37" s="19" t="s">
        <v>21</v>
      </c>
      <c r="C37" s="19"/>
      <c r="D37" s="4">
        <f>C6</f>
        <v>153</v>
      </c>
      <c r="E37" s="21"/>
      <c r="F37" s="21"/>
    </row>
    <row r="38" spans="2:6" x14ac:dyDescent="0.25">
      <c r="C38" s="2"/>
      <c r="D38" s="11"/>
    </row>
  </sheetData>
  <sheetProtection algorithmName="SHA-512" hashValue="sjrFhGGwqnvgty+k0Ko4Zbgkl21+aELTiiTw0+XQ11nWWolywc/k5DIdN0bn5mWZpAGYmfU5EGOnvwJsHgpfTA==" saltValue="5vHQpwrxXjFvPeqg/bWH+w==" spinCount="100000" sheet="1" objects="1" scenarios="1"/>
  <mergeCells count="5">
    <mergeCell ref="B2:D2"/>
    <mergeCell ref="F2:H2"/>
    <mergeCell ref="B21:C21"/>
    <mergeCell ref="B29:C29"/>
    <mergeCell ref="B37:C37"/>
  </mergeCells>
  <dataValidations count="3">
    <dataValidation allowBlank="1" showInputMessage="1" showErrorMessage="1" prompt="Enter available hours for each shift." sqref="C3:C6" xr:uid="{26E17C3D-687B-4661-A65B-3731D7239225}"/>
    <dataValidation allowBlank="1" showInputMessage="1" showErrorMessage="1" prompt="Enter each department's pieces per hour._x000a_" sqref="C10:C13" xr:uid="{8D910559-14C8-4174-8D93-44703EB50A7B}"/>
    <dataValidation allowBlank="1" showInputMessage="1" showErrorMessage="1" prompt="Enter numerical goal of units to produce for each department." sqref="D10:D13" xr:uid="{3A8EF118-B78F-46E1-AE6D-B130A77BE373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SolveMe">
                <anchor moveWithCells="1" sizeWithCells="1">
                  <from>
                    <xdr:col>5</xdr:col>
                    <xdr:colOff>9525</xdr:colOff>
                    <xdr:row>7</xdr:row>
                    <xdr:rowOff>152400</xdr:rowOff>
                  </from>
                  <to>
                    <xdr:col>7</xdr:col>
                    <xdr:colOff>1057275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417-B3F3-4593-9CDA-9F19F7CD43C5}">
  <sheetPr codeName="Sheet3"/>
  <dimension ref="B2:C15"/>
  <sheetViews>
    <sheetView workbookViewId="0">
      <selection activeCell="B12" sqref="B12:C15"/>
    </sheetView>
  </sheetViews>
  <sheetFormatPr defaultRowHeight="15" x14ac:dyDescent="0.25"/>
  <cols>
    <col min="3" max="3" width="14.5703125" bestFit="1" customWidth="1"/>
  </cols>
  <sheetData>
    <row r="2" spans="2:3" x14ac:dyDescent="0.25">
      <c r="B2" t="s">
        <v>1</v>
      </c>
      <c r="C2" t="str">
        <f>Total_Staff!C15</f>
        <v>Units Produced</v>
      </c>
    </row>
    <row r="3" spans="2:3" x14ac:dyDescent="0.25">
      <c r="B3" t="str">
        <f>Total_Staff!B15</f>
        <v>1st Shift</v>
      </c>
      <c r="C3">
        <f>Total_Staff!C16</f>
        <v>375.42662116040952</v>
      </c>
    </row>
    <row r="4" spans="2:3" x14ac:dyDescent="0.25">
      <c r="B4" t="str">
        <f>Total_Staff!B23</f>
        <v>2nd Shift</v>
      </c>
      <c r="C4">
        <f>Total_Staff!C24</f>
        <v>580.20477715699656</v>
      </c>
    </row>
    <row r="5" spans="2:3" x14ac:dyDescent="0.25">
      <c r="B5" t="str">
        <f>Total_Staff!B31</f>
        <v>3rd Shift</v>
      </c>
      <c r="C5">
        <f>Total_Staff!C32</f>
        <v>1044.3686006825938</v>
      </c>
    </row>
    <row r="7" spans="2:3" x14ac:dyDescent="0.25">
      <c r="B7" t="s">
        <v>2</v>
      </c>
      <c r="C7" t="str">
        <f>C2</f>
        <v>Units Produced</v>
      </c>
    </row>
    <row r="8" spans="2:3" x14ac:dyDescent="0.25">
      <c r="B8" t="str">
        <f>B3</f>
        <v>1st Shift</v>
      </c>
      <c r="C8">
        <f>Total_Staff!C17</f>
        <v>938.56655290102378</v>
      </c>
    </row>
    <row r="9" spans="2:3" x14ac:dyDescent="0.25">
      <c r="B9" t="str">
        <f t="shared" ref="B9:B10" si="0">B4</f>
        <v>2nd Shift</v>
      </c>
      <c r="C9">
        <f>Total_Staff!C25</f>
        <v>1450.5119453924915</v>
      </c>
    </row>
    <row r="10" spans="2:3" x14ac:dyDescent="0.25">
      <c r="B10" t="str">
        <f t="shared" si="0"/>
        <v>3rd Shift</v>
      </c>
      <c r="C10">
        <f>Total_Staff!C34</f>
        <v>417.74744027303757</v>
      </c>
    </row>
    <row r="12" spans="2:3" x14ac:dyDescent="0.25">
      <c r="B12" t="s">
        <v>3</v>
      </c>
      <c r="C12" t="str">
        <f>C7</f>
        <v>Units Produced</v>
      </c>
    </row>
    <row r="13" spans="2:3" x14ac:dyDescent="0.25">
      <c r="B13" t="str">
        <f>B8</f>
        <v>1st Shift</v>
      </c>
      <c r="C13" s="15">
        <f>Total_Staff!C18</f>
        <v>150.1706484641638</v>
      </c>
    </row>
    <row r="14" spans="2:3" x14ac:dyDescent="0.25">
      <c r="B14" t="str">
        <f t="shared" ref="B14:B15" si="1">B9</f>
        <v>2nd Shift</v>
      </c>
      <c r="C14" s="15">
        <f>Total_Staff!C26</f>
        <v>232.08191126279866</v>
      </c>
    </row>
    <row r="15" spans="2:3" x14ac:dyDescent="0.25">
      <c r="B15" t="str">
        <f t="shared" si="1"/>
        <v>3rd Shift</v>
      </c>
      <c r="C15" s="15">
        <f>Total_Staff!C34</f>
        <v>417.74744027303757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Total_Staff</vt:lpstr>
      <vt:lpstr>Ghost_Charts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Wiin</dc:creator>
  <cp:lastModifiedBy>Sean Wiin</cp:lastModifiedBy>
  <dcterms:created xsi:type="dcterms:W3CDTF">2020-05-19T01:47:17Z</dcterms:created>
  <dcterms:modified xsi:type="dcterms:W3CDTF">2020-05-31T07:20:29Z</dcterms:modified>
</cp:coreProperties>
</file>