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53C444E7-154F-0944-AF6D-5E81A455F417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4" l="1"/>
  <c r="C66" i="4"/>
  <c r="D75" i="4"/>
  <c r="C75" i="4" s="1"/>
  <c r="D76" i="4"/>
  <c r="C76" i="4" s="1"/>
  <c r="D77" i="4"/>
  <c r="C77" i="4" s="1"/>
  <c r="C79" i="4"/>
  <c r="C80" i="4"/>
  <c r="D81" i="4"/>
  <c r="C81" i="4" s="1"/>
  <c r="D82" i="4"/>
  <c r="C82" i="4" s="1"/>
  <c r="C87" i="4"/>
  <c r="C88" i="4"/>
  <c r="D89" i="4"/>
  <c r="C89" i="4" s="1"/>
  <c r="D90" i="4"/>
  <c r="C90" i="4" s="1"/>
  <c r="C97" i="4"/>
  <c r="C98" i="4"/>
  <c r="D99" i="4"/>
  <c r="C99" i="4" s="1"/>
  <c r="D100" i="4"/>
  <c r="C100" i="4" s="1"/>
  <c r="C111" i="4"/>
  <c r="C112" i="4"/>
  <c r="D113" i="4"/>
  <c r="C113" i="4" s="1"/>
  <c r="D114" i="4"/>
  <c r="C114" i="4" s="1"/>
  <c r="C119" i="4"/>
  <c r="C120" i="4"/>
  <c r="D121" i="4"/>
  <c r="C121" i="4" s="1"/>
  <c r="D122" i="4"/>
  <c r="C122" i="4" s="1"/>
  <c r="D123" i="4"/>
  <c r="C123" i="4" s="1"/>
  <c r="D124" i="4"/>
  <c r="C124" i="4" s="1"/>
  <c r="D125" i="4"/>
  <c r="C125" i="4" s="1"/>
  <c r="D126" i="4"/>
  <c r="C126" i="4" s="1"/>
  <c r="D127" i="4"/>
  <c r="C127" i="4" s="1"/>
  <c r="D128" i="4"/>
  <c r="C128" i="4" s="1"/>
  <c r="D130" i="4"/>
  <c r="C130" i="4" s="1"/>
  <c r="D131" i="4"/>
  <c r="C131" i="4" s="1"/>
  <c r="D132" i="4"/>
  <c r="C132" i="4" s="1"/>
  <c r="D133" i="4"/>
  <c r="C133" i="4" s="1"/>
  <c r="D134" i="4"/>
  <c r="C134" i="4" s="1"/>
  <c r="D136" i="4"/>
  <c r="C136" i="4" s="1"/>
  <c r="D141" i="4"/>
  <c r="C141" i="4" s="1"/>
  <c r="C142" i="4"/>
  <c r="D143" i="4"/>
  <c r="C143" i="4" s="1"/>
  <c r="C146" i="4"/>
  <c r="D147" i="4"/>
  <c r="C147" i="4" s="1"/>
  <c r="D148" i="4"/>
  <c r="C148" i="4" s="1"/>
  <c r="D151" i="4"/>
  <c r="C151" i="4" s="1"/>
  <c r="D152" i="4"/>
  <c r="C152" i="4" s="1"/>
  <c r="D153" i="4"/>
  <c r="C153" i="4" s="1"/>
  <c r="D157" i="4"/>
  <c r="C157" i="4" s="1"/>
  <c r="D159" i="4"/>
  <c r="C159" i="4" s="1"/>
  <c r="D160" i="4"/>
  <c r="C160" i="4" s="1"/>
  <c r="D161" i="4"/>
  <c r="C161" i="4" s="1"/>
  <c r="C163" i="4"/>
  <c r="C164" i="4"/>
  <c r="D166" i="4"/>
  <c r="C166" i="4" s="1"/>
  <c r="D167" i="4"/>
  <c r="C167" i="4" s="1"/>
  <c r="D168" i="4"/>
  <c r="C168" i="4" s="1"/>
  <c r="C170" i="4"/>
  <c r="D171" i="4"/>
  <c r="C171" i="4" s="1"/>
  <c r="D180" i="4"/>
  <c r="C180" i="4" s="1"/>
  <c r="D181" i="4"/>
  <c r="C181" i="4" s="1"/>
  <c r="D185" i="4"/>
  <c r="C185" i="4" s="1"/>
  <c r="D186" i="4"/>
  <c r="C186" i="4" s="1"/>
  <c r="C189" i="4"/>
  <c r="C190" i="4"/>
  <c r="D191" i="4"/>
  <c r="C191" i="4" s="1"/>
  <c r="D192" i="4"/>
  <c r="C192" i="4" s="1"/>
  <c r="D193" i="4"/>
  <c r="C193" i="4" s="1"/>
  <c r="D194" i="4"/>
  <c r="C194" i="4" s="1"/>
  <c r="D195" i="4"/>
  <c r="C195" i="4" s="1"/>
  <c r="D196" i="4"/>
  <c r="C196" i="4" s="1"/>
  <c r="D197" i="4"/>
  <c r="C197" i="4" s="1"/>
  <c r="D198" i="4"/>
  <c r="C198" i="4" s="1"/>
  <c r="D199" i="4"/>
  <c r="C199" i="4" s="1"/>
  <c r="D202" i="4"/>
  <c r="C202" i="4" s="1"/>
  <c r="C205" i="4"/>
  <c r="C206" i="4"/>
  <c r="D207" i="4"/>
  <c r="C207" i="4" s="1"/>
  <c r="D208" i="4"/>
  <c r="C208" i="4" s="1"/>
  <c r="D211" i="4"/>
  <c r="C211" i="4" s="1"/>
  <c r="C215" i="4"/>
  <c r="C216" i="4"/>
  <c r="C218" i="4"/>
  <c r="D220" i="4"/>
  <c r="C220" i="4" s="1"/>
  <c r="C221" i="4"/>
  <c r="D223" i="4"/>
  <c r="C223" i="4" s="1"/>
  <c r="D224" i="4"/>
  <c r="C224" i="4" s="1"/>
  <c r="C227" i="4"/>
  <c r="C228" i="4"/>
  <c r="D231" i="4"/>
  <c r="C231" i="4" s="1"/>
  <c r="D232" i="4"/>
  <c r="C232" i="4" s="1"/>
  <c r="D238" i="4"/>
  <c r="C238" i="4" s="1"/>
  <c r="D240" i="4"/>
  <c r="C240" i="4" s="1"/>
  <c r="C242" i="4"/>
  <c r="C243" i="4"/>
  <c r="D244" i="4"/>
  <c r="C244" i="4" s="1"/>
  <c r="D245" i="4"/>
  <c r="C245" i="4" s="1"/>
  <c r="D246" i="4"/>
  <c r="C246" i="4" s="1"/>
  <c r="C252" i="4"/>
  <c r="C253" i="4"/>
  <c r="D254" i="4"/>
  <c r="C254" i="4" s="1"/>
  <c r="D255" i="4"/>
  <c r="C255" i="4" s="1"/>
  <c r="D256" i="4"/>
  <c r="C256" i="4" s="1"/>
  <c r="D258" i="4"/>
  <c r="C258" i="4" s="1"/>
  <c r="C265" i="4"/>
  <c r="C266" i="4"/>
  <c r="D267" i="4"/>
  <c r="C267" i="4" s="1"/>
  <c r="D268" i="4"/>
  <c r="C268" i="4" s="1"/>
  <c r="D269" i="4"/>
  <c r="C269" i="4" s="1"/>
  <c r="D270" i="4"/>
  <c r="C270" i="4" s="1"/>
  <c r="C271" i="4"/>
  <c r="D272" i="4"/>
  <c r="C272" i="4" s="1"/>
  <c r="C273" i="4"/>
  <c r="D274" i="4"/>
  <c r="C274" i="4" s="1"/>
  <c r="C276" i="4"/>
  <c r="C277" i="4"/>
  <c r="D278" i="4"/>
  <c r="C278" i="4" s="1"/>
  <c r="C281" i="4"/>
  <c r="C282" i="4"/>
  <c r="D284" i="4"/>
  <c r="C284" i="4" s="1"/>
  <c r="D286" i="4"/>
  <c r="C286" i="4" s="1"/>
  <c r="C296" i="4"/>
  <c r="C297" i="4"/>
  <c r="D299" i="4"/>
  <c r="C299" i="4" s="1"/>
  <c r="D302" i="4"/>
  <c r="C302" i="4" s="1"/>
  <c r="C306" i="4"/>
  <c r="C307" i="4"/>
  <c r="D309" i="4"/>
  <c r="C309" i="4" s="1"/>
  <c r="C324" i="4"/>
  <c r="C325" i="4"/>
  <c r="C332" i="4"/>
  <c r="C333" i="4"/>
  <c r="C336" i="4"/>
  <c r="C337" i="4"/>
  <c r="C341" i="4"/>
  <c r="C342" i="4"/>
  <c r="C346" i="4"/>
  <c r="C347" i="4"/>
  <c r="C350" i="4"/>
  <c r="C351" i="4"/>
  <c r="C354" i="4"/>
  <c r="C355" i="4"/>
  <c r="C358" i="4"/>
  <c r="C359" i="4"/>
  <c r="C362" i="4"/>
  <c r="C363" i="4"/>
  <c r="C366" i="4"/>
  <c r="C367" i="4"/>
  <c r="C370" i="4"/>
  <c r="C371" i="4"/>
  <c r="C374" i="4"/>
  <c r="C375" i="4"/>
  <c r="C378" i="4"/>
  <c r="C379" i="4"/>
  <c r="C382" i="4"/>
  <c r="C383" i="4"/>
  <c r="C386" i="4"/>
  <c r="C387" i="4"/>
  <c r="A241" i="4"/>
  <c r="D239" i="4" s="1"/>
  <c r="C239" i="4" s="1"/>
  <c r="A295" i="4"/>
  <c r="D291" i="4" s="1"/>
  <c r="A305" i="4"/>
  <c r="D8" i="4"/>
  <c r="C8" i="4"/>
  <c r="D29" i="4"/>
  <c r="C29" i="4" s="1"/>
  <c r="D21" i="4"/>
  <c r="C21" i="4" s="1"/>
  <c r="D27" i="4"/>
  <c r="C27" i="4" s="1"/>
  <c r="D25" i="4"/>
  <c r="C25" i="4" s="1"/>
  <c r="D23" i="4"/>
  <c r="C23" i="4" s="1"/>
  <c r="D19" i="4"/>
  <c r="C19" i="4" s="1"/>
  <c r="D17" i="4"/>
  <c r="C17" i="4" s="1"/>
  <c r="C16" i="4"/>
  <c r="C33" i="4"/>
  <c r="C42" i="4"/>
  <c r="C49" i="4"/>
  <c r="D57" i="4"/>
  <c r="C57" i="4" s="1"/>
  <c r="C54" i="4"/>
  <c r="C65" i="4"/>
  <c r="C74" i="4"/>
  <c r="D50" i="4"/>
  <c r="C50" i="4" s="1"/>
  <c r="D55" i="4"/>
  <c r="C55" i="4" s="1"/>
  <c r="D61" i="4"/>
  <c r="C61" i="4" s="1"/>
  <c r="D71" i="4"/>
  <c r="C71" i="4" s="1"/>
  <c r="D70" i="4"/>
  <c r="C70" i="4" s="1"/>
  <c r="D69" i="4"/>
  <c r="C69" i="4" s="1"/>
  <c r="D68" i="4"/>
  <c r="C68" i="4" s="1"/>
  <c r="D67" i="4"/>
  <c r="C67" i="4" s="1"/>
  <c r="D62" i="4"/>
  <c r="C62" i="4" s="1"/>
  <c r="C59" i="4"/>
  <c r="D56" i="4"/>
  <c r="C56" i="4" s="1"/>
  <c r="C64" i="4"/>
  <c r="D12" i="4"/>
  <c r="C12" i="4" s="1"/>
  <c r="C53" i="4"/>
  <c r="D51" i="4"/>
  <c r="C51" i="4" s="1"/>
  <c r="D46" i="4"/>
  <c r="C46" i="4" s="1"/>
  <c r="D45" i="4"/>
  <c r="C45" i="4" s="1"/>
  <c r="C73" i="4"/>
  <c r="C48" i="4"/>
  <c r="D11" i="4"/>
  <c r="C11" i="4" s="1"/>
  <c r="D10" i="4"/>
  <c r="C10" i="4" s="1"/>
  <c r="D9" i="4"/>
  <c r="C9" i="4" s="1"/>
  <c r="C32" i="4"/>
  <c r="C41" i="4"/>
  <c r="C1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291" i="4" l="1"/>
</calcChain>
</file>

<file path=xl/sharedStrings.xml><?xml version="1.0" encoding="utf-8"?>
<sst xmlns="http://schemas.openxmlformats.org/spreadsheetml/2006/main" count="1122" uniqueCount="833">
  <si>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</si>
  <si>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</si>
  <si>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</si>
  <si>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</si>
  <si>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</si>
  <si>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</si>
  <si>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</si>
  <si>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</si>
  <si>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</si>
  <si>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</si>
  <si>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</si>
  <si>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</si>
  <si>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</si>
  <si>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</si>
  <si>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 xml:space="preserve">FOR I=1 TO 1000 :: NEXT I 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</si>
  <si>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</si>
  <si>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</si>
  <si>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</si>
  <si>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</si>
  <si>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</si>
  <si>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</si>
  <si>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</si>
  <si>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</si>
  <si>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</si>
  <si>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</si>
  <si>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</si>
  <si>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</si>
  <si>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</si>
  <si>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</si>
  <si>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</si>
  <si>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</si>
  <si>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</si>
  <si>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</si>
  <si>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</si>
  <si>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</si>
  <si>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</si>
  <si>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</si>
  <si>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</si>
  <si>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</si>
  <si>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</si>
  <si>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</si>
  <si>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</si>
  <si>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</si>
  <si>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</si>
  <si>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</si>
  <si>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</si>
  <si>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</si>
  <si>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</si>
  <si>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</si>
  <si>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</si>
  <si>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</si>
  <si>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</si>
  <si>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</si>
  <si>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</si>
  <si>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</si>
  <si>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</si>
  <si>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</si>
  <si>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</si>
  <si>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</si>
  <si>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</si>
  <si>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</si>
  <si>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</si>
  <si>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</si>
  <si>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</si>
  <si>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</si>
  <si>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</si>
  <si>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</si>
  <si>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</si>
  <si>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</si>
  <si>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</si>
  <si>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</si>
  <si>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</si>
  <si>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</si>
  <si>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</si>
  <si>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</si>
  <si>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</si>
  <si>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</si>
  <si>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</si>
  <si>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</si>
  <si>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</si>
  <si>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</si>
  <si>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</si>
  <si>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</si>
  <si>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</si>
  <si>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</si>
  <si>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</si>
  <si>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</si>
  <si>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</si>
  <si>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</si>
  <si>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</si>
  <si>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</si>
  <si>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</si>
  <si>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</si>
  <si>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</si>
  <si>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</si>
  <si>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</si>
  <si>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</si>
  <si>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</si>
  <si>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</si>
  <si>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</si>
  <si>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</si>
  <si>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</si>
  <si>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</si>
  <si>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</si>
  <si>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</si>
  <si>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</si>
  <si>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</si>
  <si>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</si>
  <si>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</si>
  <si>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</si>
  <si>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</si>
  <si>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</si>
  <si>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</si>
  <si>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</si>
  <si>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</si>
  <si>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</si>
  <si>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</si>
  <si>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</si>
  <si>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</si>
  <si>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</si>
  <si>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</si>
  <si>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</si>
  <si>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</si>
  <si>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</si>
  <si>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</si>
  <si>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</si>
  <si>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</si>
  <si>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</si>
  <si>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</si>
  <si>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</si>
  <si>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</si>
  <si>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</si>
  <si>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</si>
  <si>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</si>
  <si>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</si>
  <si>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</si>
  <si>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</si>
  <si>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</si>
  <si>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</si>
  <si>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</si>
  <si>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</si>
  <si>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</si>
  <si>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</si>
  <si>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</si>
  <si>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</si>
  <si>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</si>
  <si>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</si>
  <si>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</si>
  <si>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</si>
  <si>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</si>
  <si>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</si>
  <si>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</si>
  <si>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</si>
  <si>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</si>
  <si>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</si>
  <si>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</si>
  <si>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</si>
  <si>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</si>
  <si>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</si>
  <si>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</si>
  <si>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</si>
  <si>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</si>
  <si>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</si>
  <si>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</si>
  <si>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</si>
  <si>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</si>
  <si>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</si>
  <si>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</si>
  <si>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</si>
  <si>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</si>
  <si>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</si>
  <si>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</si>
  <si>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</si>
  <si>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</si>
  <si>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</si>
  <si>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</si>
  <si>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</si>
  <si>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</si>
  <si>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</si>
  <si>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</si>
  <si>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</si>
  <si>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</si>
  <si>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</si>
  <si>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</si>
  <si>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</si>
  <si>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</si>
  <si>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</si>
  <si>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</si>
  <si>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</si>
  <si>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</si>
  <si>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</si>
  <si>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</si>
  <si>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</si>
  <si>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</si>
  <si>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</si>
  <si>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</si>
  <si>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</si>
  <si>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</si>
  <si>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</si>
  <si>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</si>
  <si>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</si>
  <si>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</si>
  <si>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</si>
  <si>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</si>
  <si>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</si>
  <si>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</si>
  <si>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</si>
  <si>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</si>
  <si>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</si>
  <si>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</si>
  <si>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</si>
  <si>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</si>
  <si>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</si>
  <si>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</si>
  <si>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</si>
  <si>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</si>
  <si>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</si>
  <si>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</si>
  <si>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</si>
  <si>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</si>
  <si>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</si>
  <si>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</si>
  <si>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</si>
  <si>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</si>
  <si>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</si>
  <si>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</si>
  <si>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</si>
  <si>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</si>
  <si>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</si>
  <si>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</si>
  <si>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</si>
  <si>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</si>
  <si>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</si>
  <si>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</si>
  <si>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</si>
  <si>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</si>
  <si>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</si>
  <si>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</si>
  <si>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</si>
  <si>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</si>
  <si>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</si>
  <si>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</si>
  <si>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</si>
  <si>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</si>
  <si>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</si>
  <si>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</si>
  <si>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</si>
  <si>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</si>
  <si>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</si>
  <si>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</si>
  <si>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</si>
  <si>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</si>
  <si>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</si>
  <si>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</si>
  <si>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</si>
  <si>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</si>
  <si>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</si>
  <si>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</si>
  <si>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</si>
  <si>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</si>
  <si>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</si>
  <si>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</si>
  <si>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</si>
  <si>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</si>
  <si>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</si>
  <si>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</si>
  <si>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</si>
  <si>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</si>
  <si>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</si>
  <si>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</si>
  <si>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</si>
  <si>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</si>
  <si>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</si>
  <si>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</si>
  <si>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</si>
  <si>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</si>
  <si>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</si>
  <si>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</si>
  <si>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</si>
  <si>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</si>
  <si>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</si>
  <si>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</si>
  <si>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</si>
  <si>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</si>
  <si>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</si>
  <si>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</si>
  <si>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</si>
  <si>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</si>
  <si>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</si>
  <si>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</si>
  <si>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</si>
  <si>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</si>
  <si>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</si>
  <si>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</si>
  <si>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</si>
  <si>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</si>
  <si>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</si>
  <si>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</si>
  <si>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</si>
  <si>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</si>
  <si>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</si>
  <si>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</si>
  <si>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</si>
  <si>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</si>
  <si>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</si>
  <si>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</si>
  <si>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</si>
  <si>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</si>
  <si>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</si>
  <si>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</si>
  <si>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</si>
  <si>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</si>
  <si>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</si>
  <si>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</si>
  <si>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</si>
  <si>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</si>
  <si>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</si>
  <si>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</si>
  <si>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</si>
  <si>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</si>
  <si>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</si>
  <si>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</si>
  <si>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</si>
  <si>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</si>
  <si>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</si>
  <si>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</si>
  <si>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</si>
  <si>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</si>
  <si>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</si>
  <si>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</si>
  <si>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</si>
  <si>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</si>
  <si>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</si>
  <si>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</si>
  <si>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</si>
  <si>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</si>
  <si>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</si>
  <si>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</si>
  <si>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</si>
  <si>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</si>
  <si>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</si>
  <si>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</si>
  <si>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</si>
  <si>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</si>
  <si>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</si>
  <si>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</si>
  <si>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</si>
  <si>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</si>
  <si>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</si>
  <si>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</si>
  <si>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</si>
  <si>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</si>
  <si>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</si>
  <si>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</si>
  <si>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</si>
  <si>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</si>
  <si>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</si>
  <si>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</si>
  <si>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</si>
  <si>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</si>
  <si>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</si>
  <si>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</si>
  <si>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</si>
  <si>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</si>
  <si>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</si>
  <si>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</si>
  <si>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</si>
  <si>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</si>
  <si>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</si>
  <si>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</si>
  <si>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</si>
  <si>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</si>
  <si>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</si>
  <si>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</si>
  <si>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</si>
  <si>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</si>
  <si>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</si>
  <si>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</si>
  <si>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</si>
  <si>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</si>
  <si>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</si>
  <si>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</si>
  <si>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</si>
  <si>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</si>
  <si>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</si>
  <si>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</si>
  <si>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</si>
  <si>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</si>
  <si>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</si>
  <si>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</si>
  <si>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</si>
  <si>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</si>
  <si>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</si>
  <si>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</si>
  <si>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</si>
  <si>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</si>
  <si>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</si>
  <si>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</si>
  <si>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</si>
  <si>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</si>
  <si>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</si>
  <si>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</si>
  <si>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</si>
  <si>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</si>
  <si>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</si>
  <si>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</si>
  <si>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</si>
  <si>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</si>
  <si>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</si>
  <si>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</si>
  <si>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</si>
  <si>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</si>
  <si>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</si>
  <si>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</si>
  <si>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</si>
  <si>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</si>
  <si>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</si>
  <si>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</si>
  <si>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</si>
  <si>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</si>
  <si>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</si>
  <si>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</si>
  <si>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</si>
  <si>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</si>
  <si>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</si>
  <si>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</si>
  <si>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</si>
  <si>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</si>
  <si>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</si>
  <si>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</si>
  <si>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</si>
  <si>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</si>
  <si>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</si>
  <si>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</si>
  <si>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</si>
  <si>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</si>
  <si>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</si>
  <si>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</si>
  <si>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</si>
  <si>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</si>
  <si>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</si>
  <si>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</si>
  <si>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</si>
  <si>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</si>
  <si>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</si>
  <si>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</si>
  <si>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</si>
  <si>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</si>
  <si>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</si>
  <si>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</si>
  <si>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</si>
  <si>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</si>
  <si>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</si>
  <si>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</si>
  <si>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</si>
  <si>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</si>
  <si>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</si>
  <si>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</si>
  <si>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</si>
  <si>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</si>
  <si>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</si>
  <si>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</si>
  <si>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</si>
  <si>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</si>
  <si>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</si>
  <si>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</si>
  <si>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</si>
  <si>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</si>
  <si>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</si>
  <si>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</si>
  <si>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</si>
  <si>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</si>
  <si>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</si>
  <si>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</si>
  <si>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</si>
  <si>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</si>
  <si>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</si>
  <si>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</si>
  <si>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</si>
  <si>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</si>
  <si>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</si>
  <si>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</si>
  <si>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</si>
  <si>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</si>
  <si>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</si>
  <si>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</si>
  <si>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</si>
  <si>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</si>
  <si>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</si>
  <si>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</si>
  <si>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</si>
  <si>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</si>
  <si>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</si>
  <si>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</si>
  <si>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</si>
  <si>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</si>
  <si>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</si>
  <si>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</si>
  <si>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</si>
  <si>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</si>
  <si>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</si>
  <si>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</si>
  <si>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</si>
  <si>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</si>
  <si>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</si>
  <si>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</si>
  <si>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</si>
  <si>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</si>
  <si>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</si>
  <si>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</si>
  <si>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</si>
  <si>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</si>
  <si>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</si>
  <si>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</si>
  <si>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</si>
  <si>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</si>
  <si>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</si>
  <si>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</si>
  <si>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</si>
  <si>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</si>
  <si>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</si>
  <si>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</si>
  <si>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</si>
  <si>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</si>
  <si>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</si>
  <si>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</si>
  <si>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</si>
  <si>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</si>
  <si>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</si>
  <si>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</si>
  <si>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</si>
  <si>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</si>
  <si>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</si>
  <si>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</si>
  <si>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</si>
  <si>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</si>
  <si>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</si>
  <si>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</si>
  <si>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</si>
  <si>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</si>
  <si>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</si>
  <si>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</si>
  <si>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</si>
  <si>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</si>
  <si>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</si>
  <si>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</si>
  <si>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</si>
  <si>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</si>
  <si>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</si>
  <si>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</si>
  <si>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</si>
  <si>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</si>
  <si>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</si>
  <si>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</si>
  <si>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</si>
  <si>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</si>
  <si>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</si>
  <si>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</si>
  <si>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</si>
  <si>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</si>
  <si>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</si>
  <si>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</si>
  <si>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VALIDATESHIP</t>
  </si>
  <si>
    <t>SHIPERR=0</t>
  </si>
  <si>
    <t>CHECKSEQUENCE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</si>
  <si>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</si>
  <si>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</si>
  <si>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</si>
  <si>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</si>
  <si>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</si>
  <si>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</si>
  <si>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</si>
  <si>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</si>
  <si>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CLEARMENU</t>
  </si>
  <si>
    <t>CALL COLOR(13,2,16) :: REM BLACK ON WHITE</t>
  </si>
  <si>
    <t>CALL COLOR(14,2,9) :: REM BLACK ON MED RED</t>
  </si>
  <si>
    <t>PLAYERDEPLOYED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</si>
  <si>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</si>
  <si>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</si>
  <si>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</si>
  <si>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</si>
  <si>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</si>
  <si>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</si>
  <si>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</si>
  <si>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</si>
  <si>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</si>
  <si>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</si>
  <si>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</si>
  <si>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</si>
  <si>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</si>
  <si>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</si>
  <si>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</si>
  <si>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</si>
  <si>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</si>
  <si>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</si>
  <si>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</si>
  <si>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</si>
  <si>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</si>
  <si>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</si>
  <si>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</si>
  <si>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</si>
  <si>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</si>
  <si>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</si>
  <si>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</si>
  <si>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</si>
  <si>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</si>
  <si>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</si>
  <si>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</si>
  <si>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</si>
  <si>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</si>
  <si>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</si>
  <si>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</si>
  <si>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</si>
  <si>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</si>
  <si>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</si>
  <si>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</si>
  <si>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</si>
  <si>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</si>
  <si>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</si>
  <si>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</si>
  <si>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</si>
  <si>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</si>
  <si>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</si>
  <si>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</si>
  <si>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</si>
  <si>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PLAYERDELOY</t>
  </si>
  <si>
    <t>PLAYERDEPLOYSHIPS</t>
  </si>
  <si>
    <t>PLAYERDEPLOYSHIP</t>
  </si>
  <si>
    <t>PLAYERRENDERSHIPS</t>
  </si>
  <si>
    <t>COMPUTERDEPLOY</t>
  </si>
  <si>
    <t>RENDERBOARD</t>
  </si>
  <si>
    <t>RENDERAXES</t>
  </si>
  <si>
    <t>RENDERSHIPSAUX</t>
  </si>
  <si>
    <t>RENDERAUX</t>
  </si>
  <si>
    <t>HORIZONTAL=INT(RND*2)</t>
  </si>
  <si>
    <t>STATIC=INT(RND*10)+1</t>
  </si>
  <si>
    <t>COMPUTERDEPLOYSHIP</t>
  </si>
  <si>
    <t>PLAYER=0</t>
  </si>
  <si>
    <t>PLAYER=1</t>
  </si>
  <si>
    <t>DEBUG=1</t>
  </si>
  <si>
    <t>CALL COLOR(12,2,1) :: REM BLACK ON TRANSPARENT</t>
  </si>
  <si>
    <t>CALL COLOR(9,2,8) :: REM BLACK ON CYAN</t>
  </si>
  <si>
    <t>CALL COLOR(11,2,15) :: REM BLACK ON GREY</t>
  </si>
  <si>
    <t>CALL COLOR(10,2,11) :: REM BLACK ON DARK YELLOW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</si>
  <si>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</si>
  <si>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</si>
  <si>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</si>
  <si>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</si>
  <si>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</si>
  <si>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</si>
  <si>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</si>
  <si>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</si>
  <si>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</si>
  <si>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</si>
  <si>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</si>
  <si>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</si>
  <si>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</si>
  <si>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</si>
  <si>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</si>
  <si>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</si>
  <si>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</si>
  <si>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</si>
  <si>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</si>
  <si>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</si>
  <si>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</si>
  <si>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</si>
  <si>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</si>
  <si>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</si>
  <si>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</si>
  <si>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</si>
  <si>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</si>
  <si>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</si>
  <si>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</si>
  <si>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</si>
  <si>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</si>
  <si>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</si>
  <si>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</si>
  <si>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</si>
  <si>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</si>
  <si>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</si>
  <si>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</si>
  <si>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</si>
  <si>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</si>
  <si>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</si>
  <si>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</si>
  <si>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</si>
  <si>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</si>
  <si>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</si>
  <si>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</si>
  <si>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</si>
  <si>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</si>
  <si>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</si>
  <si>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</si>
  <si>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</si>
  <si>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</si>
  <si>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</si>
  <si>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DIM HITS(1,4,4) :: REM HITS[PLAYER,SHIP,POS]</t>
  </si>
  <si>
    <t>SHIPS(0,I,J)=SHIPS(1,I,J)</t>
  </si>
  <si>
    <t>STOREDLOC=SHIPS(PLAYER,I,J)</t>
  </si>
  <si>
    <t>DIM SHIPS(1,4,4) :: REM SHIPS[PLAYER,SHIP,POS]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</si>
  <si>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</si>
  <si>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</si>
  <si>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</si>
  <si>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</si>
  <si>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</si>
  <si>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</si>
  <si>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</si>
  <si>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</si>
  <si>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TARGETMENU</t>
  </si>
  <si>
    <t>WINNER=0</t>
  </si>
  <si>
    <t>SHOTLOOP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</si>
  <si>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</si>
  <si>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</si>
  <si>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</si>
  <si>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</si>
  <si>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</si>
  <si>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</si>
  <si>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</si>
  <si>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DIM SEQUENCE(4)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</si>
  <si>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</si>
  <si>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</si>
  <si>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</si>
  <si>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</si>
  <si>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</si>
  <si>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</si>
  <si>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</si>
  <si>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</si>
  <si>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</si>
  <si>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</si>
  <si>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</si>
  <si>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</si>
  <si>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GOTO/PARAMS</t>
  </si>
  <si>
    <t>"PLAYER'S",ROW,COL</t>
  </si>
  <si>
    <t>"SHIPS",ROW+1,COL</t>
  </si>
  <si>
    <t>"DEPLOYED.",ROW+2,COL</t>
  </si>
  <si>
    <t>"COMPUTER",ROW+4,COL</t>
  </si>
  <si>
    <t>"DEPLOYING",ROW+5,COL</t>
  </si>
  <si>
    <t>DEPLOYMENU</t>
  </si>
  <si>
    <t>"INPUT THE",ROW,COL</t>
  </si>
  <si>
    <t>"LOCATIONS",ROW+1,COL</t>
  </si>
  <si>
    <t>"FOR YOUR",ROW+2,COL</t>
  </si>
  <si>
    <t>"          ",ROW+3,COL</t>
  </si>
  <si>
    <t>"[IE. C3]:",ROW+4,COL</t>
  </si>
  <si>
    <t>TEXT$,ROW+4+I,COL</t>
  </si>
  <si>
    <t>ROW+5+I,COL+5,INPUTROW$,INPUTCOL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</si>
  <si>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</si>
  <si>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</si>
  <si>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</si>
  <si>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</si>
  <si>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</si>
  <si>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</si>
  <si>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</si>
  <si>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</si>
  <si>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</si>
  <si>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</si>
  <si>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</si>
  <si>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</si>
  <si>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</si>
  <si>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</si>
  <si>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</si>
  <si>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</si>
  <si>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</si>
  <si>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</si>
  <si>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</si>
  <si>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SHIPLEN,CURRENTSHIP</t>
  </si>
  <si>
    <t>HORIZONTAL,CURRENTSHIP,SHIP()</t>
  </si>
  <si>
    <t>SHIPLEN,I</t>
  </si>
  <si>
    <t>FOR J=0 TO SHIPLEN-1</t>
  </si>
  <si>
    <t>CURRENTSHIPLEN,CURRENTSHIP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</si>
  <si>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</si>
  <si>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</si>
  <si>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</si>
  <si>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</si>
  <si>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</si>
  <si>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</si>
  <si>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</si>
  <si>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SHIPNAME$,CURRENTSHIP</t>
  </si>
  <si>
    <t>SHIPNAME$,ROW+3,COL</t>
  </si>
  <si>
    <t>CURRENTSHIP</t>
  </si>
  <si>
    <t>DEBUG</t>
  </si>
  <si>
    <t>GETDEBUGFLAG</t>
  </si>
  <si>
    <t>"SHIPS...",ROW+6,COL</t>
  </si>
  <si>
    <t>"AUTO",ROW,COL</t>
  </si>
  <si>
    <t>"DEPLOY",ROW+1,COL</t>
  </si>
  <si>
    <t>"YOUR",ROW+2,COL</t>
  </si>
  <si>
    <t>"SHIPS?",ROW+3,COL</t>
  </si>
  <si>
    <t>"[Y/N]:",ROW+4,COL</t>
  </si>
  <si>
    <t>ACCEPT AT(ROW+4,COL+4)VALIDATE("YN")BEEP SIZE(1):AUTODEPLOY$</t>
  </si>
  <si>
    <t>"AUTO",ROW+6,COL</t>
  </si>
  <si>
    <t>"DEPLOYING",ROW+7,COL</t>
  </si>
  <si>
    <t>"SHIPS...",ROW+8,COL</t>
  </si>
  <si>
    <t>DIM SHIP(4)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</si>
  <si>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</si>
  <si>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</si>
  <si>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</si>
  <si>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</si>
  <si>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</si>
  <si>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</si>
  <si>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</si>
  <si>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</si>
  <si>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</si>
  <si>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</si>
  <si>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</si>
  <si>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</si>
  <si>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</si>
  <si>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</si>
  <si>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</si>
  <si>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</si>
  <si>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</si>
  <si>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</si>
  <si>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</si>
  <si>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</si>
  <si>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</si>
  <si>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</si>
  <si>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</si>
  <si>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</si>
  <si>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</si>
  <si>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CHAR(HITCHAR,"003C7E7E7E7E3C00")</t>
  </si>
  <si>
    <t>CALL CHAR(SHIPCHAR,"3C4299A5A599423C")</t>
  </si>
  <si>
    <t>CALL CHAR(TENCHAR,"004FC949494949EF")</t>
  </si>
  <si>
    <t>CALL CHAR(MISSCHAR,"3C4299A5A599423C")</t>
  </si>
  <si>
    <t xml:space="preserve">CALL CHAR(SUNKCHAR,"3C4299A5A599423C") </t>
  </si>
  <si>
    <t>GETSUNKCHAR</t>
  </si>
  <si>
    <t>CHARVAL=136</t>
  </si>
  <si>
    <t>SUNKCHAR</t>
  </si>
  <si>
    <t>HITCHAR</t>
  </si>
  <si>
    <t>CALL HCHAR(ROW+I,COL,FILLCHAR,19)</t>
  </si>
  <si>
    <t>"PLAYER",ROW,COL</t>
  </si>
  <si>
    <t>"TARGET",ROW+1,COL</t>
  </si>
  <si>
    <t>"[IE. C3]",ROW+2,COL</t>
  </si>
  <si>
    <t>"COMPUTER",ROW+6,COL</t>
  </si>
  <si>
    <t>"TARGET",ROW+7,COL</t>
  </si>
  <si>
    <t>ROW+3,COL,INPUTROW$,INPUTCOL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</si>
</sst>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1" fillId="0" borderId="0" xfId="0" applyFont="1"/>
    <xf numFmtId="0" fontId="11" fillId="6" borderId="0" xfId="0" applyFont="1" applyFill="1"/>
    <xf numFmtId="0" fontId="0" fillId="6" borderId="0" xfId="0" applyFill="1"/>
    <xf numFmtId="0" fontId="4" fillId="6" borderId="0" xfId="0" applyFont="1" applyFill="1"/>
    <xf numFmtId="0" fontId="8" fillId="6" borderId="0" xfId="0" applyFont="1" applyFill="1"/>
    <xf numFmtId="0" fontId="2" fillId="6" borderId="0" xfId="0" applyFont="1" applyFill="1"/>
    <xf numFmtId="0" fontId="5" fillId="6" borderId="0" xfId="0" applyFont="1" applyFill="1"/>
    <xf numFmtId="0" fontId="0" fillId="0" borderId="0" xfId="0" applyFill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/>
    <xf numFmtId="0" fontId="11" fillId="0" borderId="0" xfId="0" applyFont="1" applyFill="1"/>
    <xf numFmtId="0" fontId="10" fillId="0" borderId="0" xfId="0" applyFont="1" applyFill="1"/>
    <xf numFmtId="0" fontId="10" fillId="6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E600"/>
  <sheetViews>
    <sheetView tabSelected="1" zoomScale="140" zoomScaleNormal="140" workbookViewId="0"/>
  </sheetViews>
  <sheetFormatPr baseColWidth="10" defaultRowHeight="16" x14ac:dyDescent="0.2"/>
  <cols>
    <col min="1" max="1" width="25" style="15" bestFit="1" customWidth="1"/>
    <col min="2" max="2" width="5.1640625" bestFit="1" customWidth="1"/>
    <col min="3" max="3" width="84.33203125" customWidth="1"/>
    <col min="4" max="4" width="19.83203125" customWidth="1"/>
    <col min="5" max="6" width="10.6640625" customWidth="1"/>
  </cols>
  <sheetData>
    <row r="1" spans="1:5" s="8" customFormat="1" x14ac:dyDescent="0.2">
      <c r="A1" s="16" t="s">
        <v>11</v>
      </c>
      <c r="B1" s="8" t="s">
        <v>7</v>
      </c>
      <c r="C1" s="8" t="s">
        <v>4</v>
      </c>
      <c r="D1" s="8" t="s">
        <v>731</v>
      </c>
    </row>
    <row r="2" spans="1:5" s="26" customFormat="1" x14ac:dyDescent="0.2">
      <c r="A2" s="27"/>
      <c r="B2" s="26">
        <v>100</v>
      </c>
      <c r="C2" s="26" t="s">
        <v>0</v>
      </c>
    </row>
    <row r="3" spans="1:5" s="26" customFormat="1" x14ac:dyDescent="0.2">
      <c r="A3" s="27"/>
      <c r="B3" s="26">
        <v>110</v>
      </c>
      <c r="C3" s="26" t="s">
        <v>647</v>
      </c>
    </row>
    <row r="4" spans="1:5" s="26" customFormat="1" x14ac:dyDescent="0.2">
      <c r="A4" s="27"/>
      <c r="B4" s="26">
        <v>120</v>
      </c>
      <c r="C4" s="26" t="s">
        <v>2</v>
      </c>
    </row>
    <row r="5" spans="1:5" s="26" customFormat="1" x14ac:dyDescent="0.2">
      <c r="A5" s="27"/>
      <c r="B5" s="26">
        <v>130</v>
      </c>
      <c r="C5" s="26" t="s">
        <v>699</v>
      </c>
    </row>
    <row r="6" spans="1:5" s="26" customFormat="1" x14ac:dyDescent="0.2">
      <c r="A6" s="27"/>
      <c r="B6" s="26">
        <v>140</v>
      </c>
      <c r="C6" s="26" t="s">
        <v>706</v>
      </c>
    </row>
    <row r="7" spans="1:5" s="26" customFormat="1" x14ac:dyDescent="0.2">
      <c r="A7" s="27"/>
      <c r="B7" s="26">
        <v>150</v>
      </c>
      <c r="C7" s="26" t="s">
        <v>696</v>
      </c>
    </row>
    <row r="8" spans="1:5" s="26" customFormat="1" x14ac:dyDescent="0.2">
      <c r="A8" s="27"/>
      <c r="B8" s="26">
        <v>160</v>
      </c>
      <c r="C8" s="30" t="str">
        <f>IF(ISBLANK(E8),_xlfn.CONCAT("CALL ",D8),_xlfn.CONCAT("CALL ",D8,"(",E8,")"))</f>
        <v>CALL SETCHARS</v>
      </c>
      <c r="D8" s="30" t="str">
        <f>A15</f>
        <v>SETCHARS</v>
      </c>
    </row>
    <row r="9" spans="1:5" s="26" customFormat="1" x14ac:dyDescent="0.2">
      <c r="A9" s="27"/>
      <c r="B9" s="26">
        <v>170</v>
      </c>
      <c r="C9" s="30" t="str">
        <f>IF(ISBLANK(E9),_xlfn.CONCAT("CALL ",D9),_xlfn.CONCAT("CALL ",D9,"(",E9,")"))</f>
        <v>CALL SETCOLORSCHEME</v>
      </c>
      <c r="D9" s="30" t="str">
        <f>A32</f>
        <v>SETCOLORSCHEME</v>
      </c>
    </row>
    <row r="10" spans="1:5" s="26" customFormat="1" x14ac:dyDescent="0.2">
      <c r="A10" s="27"/>
      <c r="B10" s="26">
        <v>180</v>
      </c>
      <c r="C10" s="30" t="str">
        <f>IF(ISBLANK(E10),_xlfn.CONCAT("CALL ",D10),_xlfn.CONCAT("CALL ",D10,"(",E10,")"))</f>
        <v>CALL RENDERBOARDS</v>
      </c>
      <c r="D10" s="30" t="str">
        <f>A41</f>
        <v>RENDERBOARDS</v>
      </c>
    </row>
    <row r="11" spans="1:5" s="26" customFormat="1" x14ac:dyDescent="0.2">
      <c r="A11" s="27"/>
      <c r="B11" s="26">
        <v>190</v>
      </c>
      <c r="C11" s="30" t="str">
        <f>IF(ISBLANK(E11),_xlfn.CONCAT("CALL ",D11),_xlfn.CONCAT("CALL ",D11,"(",E11,")"))</f>
        <v>CALL DEPLOYSHIPS(SHIPS(,,))</v>
      </c>
      <c r="D11" s="30" t="str">
        <f>A48</f>
        <v>DEPLOYSHIPS</v>
      </c>
      <c r="E11" s="26" t="s">
        <v>755</v>
      </c>
    </row>
    <row r="12" spans="1:5" s="26" customFormat="1" x14ac:dyDescent="0.2">
      <c r="A12" s="27"/>
      <c r="B12" s="26">
        <v>200</v>
      </c>
      <c r="C12" s="30" t="str">
        <f>IF(ISBLANK(E12),_xlfn.CONCAT("CALL ",D12),_xlfn.CONCAT("CALL ",D12,"(",E12,")"))</f>
        <v>CALL PLAYGAME</v>
      </c>
      <c r="D12" s="30" t="str">
        <f>A53</f>
        <v>PLAYGAME</v>
      </c>
    </row>
    <row r="13" spans="1:5" s="26" customFormat="1" x14ac:dyDescent="0.2">
      <c r="A13" s="27"/>
      <c r="B13" s="26">
        <v>210</v>
      </c>
      <c r="C13" s="26" t="s">
        <v>14</v>
      </c>
    </row>
    <row r="14" spans="1:5" s="26" customFormat="1" x14ac:dyDescent="0.2">
      <c r="A14" s="27"/>
      <c r="B14" s="26">
        <v>220</v>
      </c>
      <c r="C14" s="26" t="s">
        <v>10</v>
      </c>
    </row>
    <row r="15" spans="1:5" s="21" customFormat="1" x14ac:dyDescent="0.2">
      <c r="A15" s="20" t="s">
        <v>9</v>
      </c>
      <c r="B15" s="26">
        <v>230</v>
      </c>
      <c r="C15" s="21" t="str">
        <f>_xlfn.CONCAT("REM SUBROUTINE ***",A15,"***")</f>
        <v>REM SUBROUTINE ***SETCHARS***</v>
      </c>
    </row>
    <row r="16" spans="1:5" s="21" customFormat="1" x14ac:dyDescent="0.2">
      <c r="A16" s="25"/>
      <c r="B16" s="26">
        <v>240</v>
      </c>
      <c r="C16" s="21" t="str">
        <f>IF(ISBLANK(D16),_xlfn.CONCAT("SUB ",A15),_xlfn.CONCAT("SUB ",A15,"(",D16,")"))</f>
        <v>SUB SETCHARS</v>
      </c>
    </row>
    <row r="17" spans="1:5" s="21" customFormat="1" x14ac:dyDescent="0.2">
      <c r="A17" s="25"/>
      <c r="B17" s="26">
        <v>250</v>
      </c>
      <c r="C17" s="20" t="str">
        <f>IF(ISBLANK(E17),_xlfn.CONCAT("CALL ",D17),_xlfn.CONCAT("CALL ",D17,"(",E17,")"))</f>
        <v>CALL GETHOLECHAR(HOLECHAR)</v>
      </c>
      <c r="D17" s="20" t="str">
        <f>A358</f>
        <v>GETHOLECHAR</v>
      </c>
      <c r="E17" s="21" t="s">
        <v>795</v>
      </c>
    </row>
    <row r="18" spans="1:5" s="21" customFormat="1" x14ac:dyDescent="0.2">
      <c r="A18" s="25"/>
      <c r="B18" s="26">
        <v>260</v>
      </c>
      <c r="C18" s="22" t="s">
        <v>815</v>
      </c>
    </row>
    <row r="19" spans="1:5" s="21" customFormat="1" x14ac:dyDescent="0.2">
      <c r="A19" s="25"/>
      <c r="B19" s="26">
        <v>270</v>
      </c>
      <c r="C19" s="20" t="str">
        <f>IF(ISBLANK(E19),_xlfn.CONCAT("CALL ",D19),_xlfn.CONCAT("CALL ",D19,"(",E19,")"))</f>
        <v>CALL GETFILLCHAR(FILLCHAR)</v>
      </c>
      <c r="D19" s="20" t="str">
        <f>A362</f>
        <v>GETFILLCHAR</v>
      </c>
      <c r="E19" s="21" t="s">
        <v>808</v>
      </c>
    </row>
    <row r="20" spans="1:5" s="21" customFormat="1" x14ac:dyDescent="0.2">
      <c r="A20" s="25"/>
      <c r="B20" s="26">
        <v>280</v>
      </c>
      <c r="C20" s="22" t="s">
        <v>816</v>
      </c>
    </row>
    <row r="21" spans="1:5" s="21" customFormat="1" x14ac:dyDescent="0.2">
      <c r="A21" s="25"/>
      <c r="B21" s="26">
        <v>290</v>
      </c>
      <c r="C21" s="20" t="str">
        <f>IF(ISBLANK(E21),_xlfn.CONCAT("CALL ",D21),_xlfn.CONCAT("CALL ",D21,"(",E21,")"))</f>
        <v>CALL GETHITCHAR(HITCHAR)</v>
      </c>
      <c r="D21" s="20" t="str">
        <f>A366</f>
        <v>GETHITCHAR</v>
      </c>
      <c r="E21" s="21" t="s">
        <v>825</v>
      </c>
    </row>
    <row r="22" spans="1:5" s="21" customFormat="1" x14ac:dyDescent="0.2">
      <c r="A22" s="25"/>
      <c r="B22" s="26">
        <v>300</v>
      </c>
      <c r="C22" s="21" t="s">
        <v>817</v>
      </c>
    </row>
    <row r="23" spans="1:5" s="21" customFormat="1" x14ac:dyDescent="0.2">
      <c r="A23" s="25"/>
      <c r="B23" s="26">
        <v>310</v>
      </c>
      <c r="C23" s="20" t="str">
        <f>IF(ISBLANK(E23),_xlfn.CONCAT("CALL ",D23),_xlfn.CONCAT("CALL ",D23,"(",E23,")"))</f>
        <v>CALL GETSHIPCHAR(SHIPCHAR)</v>
      </c>
      <c r="D23" s="20" t="str">
        <f>A370</f>
        <v>GETSHIPCHAR</v>
      </c>
      <c r="E23" s="21" t="s">
        <v>754</v>
      </c>
    </row>
    <row r="24" spans="1:5" s="21" customFormat="1" x14ac:dyDescent="0.2">
      <c r="A24" s="25"/>
      <c r="B24" s="26">
        <v>320</v>
      </c>
      <c r="C24" s="22" t="s">
        <v>818</v>
      </c>
    </row>
    <row r="25" spans="1:5" s="21" customFormat="1" x14ac:dyDescent="0.2">
      <c r="A25" s="25"/>
      <c r="B25" s="26">
        <v>330</v>
      </c>
      <c r="C25" s="20" t="str">
        <f>IF(ISBLANK(E25),_xlfn.CONCAT("CALL ",D25),_xlfn.CONCAT("CALL ",D25,"(",E25,")"))</f>
        <v>CALL GETTENCHAR(TENCHAR)</v>
      </c>
      <c r="D25" s="20" t="str">
        <f>A374</f>
        <v>GETTENCHAR</v>
      </c>
      <c r="E25" s="21" t="s">
        <v>799</v>
      </c>
    </row>
    <row r="26" spans="1:5" s="21" customFormat="1" x14ac:dyDescent="0.2">
      <c r="A26" s="25"/>
      <c r="B26" s="26">
        <v>340</v>
      </c>
      <c r="C26" s="21" t="s">
        <v>819</v>
      </c>
    </row>
    <row r="27" spans="1:5" s="21" customFormat="1" x14ac:dyDescent="0.2">
      <c r="A27" s="25"/>
      <c r="B27" s="26">
        <v>350</v>
      </c>
      <c r="C27" s="20" t="str">
        <f>IF(ISBLANK(E27),_xlfn.CONCAT("CALL ",D27),_xlfn.CONCAT("CALL ",D27,"(",E27,")"))</f>
        <v>CALL GETMISSCHAR(MISSCHAR)</v>
      </c>
      <c r="D27" s="20" t="str">
        <f>A378</f>
        <v>GETMISSCHAR</v>
      </c>
      <c r="E27" s="21" t="s">
        <v>814</v>
      </c>
    </row>
    <row r="28" spans="1:5" s="21" customFormat="1" x14ac:dyDescent="0.2">
      <c r="A28" s="25"/>
      <c r="B28" s="26">
        <v>360</v>
      </c>
      <c r="C28" s="22" t="s">
        <v>820</v>
      </c>
    </row>
    <row r="29" spans="1:5" s="21" customFormat="1" x14ac:dyDescent="0.2">
      <c r="A29" s="25"/>
      <c r="B29" s="26">
        <v>370</v>
      </c>
      <c r="C29" s="20" t="str">
        <f>IF(ISBLANK(E29),_xlfn.CONCAT("CALL ",D29),_xlfn.CONCAT("CALL ",D29,"(",E29,")"))</f>
        <v>CALL GETSUNKCHAR(SUNKCHAR)</v>
      </c>
      <c r="D29" s="20" t="str">
        <f>A382</f>
        <v>GETSUNKCHAR</v>
      </c>
      <c r="E29" s="21" t="s">
        <v>824</v>
      </c>
    </row>
    <row r="30" spans="1:5" s="21" customFormat="1" x14ac:dyDescent="0.2">
      <c r="A30" s="25"/>
      <c r="B30" s="26">
        <v>380</v>
      </c>
      <c r="C30" s="22" t="s">
        <v>821</v>
      </c>
    </row>
    <row r="31" spans="1:5" s="21" customFormat="1" x14ac:dyDescent="0.2">
      <c r="A31" s="25"/>
      <c r="B31" s="26">
        <v>390</v>
      </c>
      <c r="C31" s="21" t="s">
        <v>556</v>
      </c>
    </row>
    <row r="32" spans="1:5" s="26" customFormat="1" x14ac:dyDescent="0.2">
      <c r="A32" s="30" t="s">
        <v>12</v>
      </c>
      <c r="B32" s="26">
        <v>400</v>
      </c>
      <c r="C32" s="26" t="str">
        <f>_xlfn.CONCAT("REM SUBROUTINE ***",A32,"***")</f>
        <v>REM SUBROUTINE ***SETCOLORSCHEME***</v>
      </c>
    </row>
    <row r="33" spans="1:4" s="26" customFormat="1" x14ac:dyDescent="0.2">
      <c r="A33" s="27"/>
      <c r="B33" s="26">
        <v>410</v>
      </c>
      <c r="C33" s="26" t="str">
        <f>IF(ISBLANK(D33),_xlfn.CONCAT("SUB ",A32),_xlfn.CONCAT("SUB ",A32,"(",D33,")"))</f>
        <v>SUB SETCOLORSCHEME</v>
      </c>
    </row>
    <row r="34" spans="1:4" s="26" customFormat="1" x14ac:dyDescent="0.2">
      <c r="A34" s="27"/>
      <c r="B34" s="26">
        <v>420</v>
      </c>
      <c r="C34" s="29" t="s">
        <v>641</v>
      </c>
    </row>
    <row r="35" spans="1:4" s="26" customFormat="1" x14ac:dyDescent="0.2">
      <c r="A35" s="27"/>
      <c r="B35" s="26">
        <v>430</v>
      </c>
      <c r="C35" s="29" t="s">
        <v>643</v>
      </c>
    </row>
    <row r="36" spans="1:4" s="26" customFormat="1" x14ac:dyDescent="0.2">
      <c r="A36" s="27"/>
      <c r="B36" s="26">
        <v>440</v>
      </c>
      <c r="C36" s="29" t="s">
        <v>642</v>
      </c>
    </row>
    <row r="37" spans="1:4" s="26" customFormat="1" x14ac:dyDescent="0.2">
      <c r="A37" s="27"/>
      <c r="B37" s="26">
        <v>450</v>
      </c>
      <c r="C37" s="29" t="s">
        <v>640</v>
      </c>
    </row>
    <row r="38" spans="1:4" s="26" customFormat="1" x14ac:dyDescent="0.2">
      <c r="A38" s="27"/>
      <c r="B38" s="26">
        <v>460</v>
      </c>
      <c r="C38" s="26" t="s">
        <v>574</v>
      </c>
    </row>
    <row r="39" spans="1:4" s="26" customFormat="1" x14ac:dyDescent="0.2">
      <c r="A39" s="27"/>
      <c r="B39" s="26">
        <v>470</v>
      </c>
      <c r="C39" s="26" t="s">
        <v>575</v>
      </c>
    </row>
    <row r="40" spans="1:4" s="26" customFormat="1" x14ac:dyDescent="0.2">
      <c r="A40" s="27"/>
      <c r="B40" s="26">
        <v>480</v>
      </c>
      <c r="C40" s="26" t="s">
        <v>556</v>
      </c>
    </row>
    <row r="41" spans="1:4" s="21" customFormat="1" x14ac:dyDescent="0.2">
      <c r="A41" s="20" t="s">
        <v>579</v>
      </c>
      <c r="B41" s="26">
        <v>490</v>
      </c>
      <c r="C41" s="21" t="str">
        <f>_xlfn.CONCAT("REM SUBROUTINE ***",A41,"***")</f>
        <v>REM SUBROUTINE ***RENDERBOARDS***</v>
      </c>
    </row>
    <row r="42" spans="1:4" s="21" customFormat="1" x14ac:dyDescent="0.2">
      <c r="A42" s="25"/>
      <c r="B42" s="26">
        <v>500</v>
      </c>
      <c r="C42" s="21" t="str">
        <f>IF(ISBLANK(D42),_xlfn.CONCAT("SUB ",A41),_xlfn.CONCAT("SUB ",A41,"(",D42,")"))</f>
        <v>SUB RENDERBOARDS</v>
      </c>
    </row>
    <row r="43" spans="1:4" s="21" customFormat="1" x14ac:dyDescent="0.2">
      <c r="A43" s="25"/>
      <c r="B43" s="26">
        <v>510</v>
      </c>
      <c r="C43" s="21" t="s">
        <v>0</v>
      </c>
    </row>
    <row r="44" spans="1:4" s="21" customFormat="1" x14ac:dyDescent="0.2">
      <c r="A44" s="25"/>
      <c r="B44" s="26">
        <v>520</v>
      </c>
      <c r="C44" s="21" t="s">
        <v>561</v>
      </c>
    </row>
    <row r="45" spans="1:4" s="21" customFormat="1" x14ac:dyDescent="0.2">
      <c r="A45" s="25"/>
      <c r="B45" s="26">
        <v>530</v>
      </c>
      <c r="C45" s="20" t="str">
        <f>IF(ISBLANK(E45),_xlfn.CONCAT("CALL ",D45),_xlfn.CONCAT("CALL ",D45,"(",E45,")"))</f>
        <v>CALL RENDERBOARD</v>
      </c>
      <c r="D45" s="20" t="str">
        <f>A73</f>
        <v>RENDERBOARD</v>
      </c>
    </row>
    <row r="46" spans="1:4" s="21" customFormat="1" x14ac:dyDescent="0.2">
      <c r="A46" s="25"/>
      <c r="B46" s="26">
        <v>540</v>
      </c>
      <c r="C46" s="20" t="str">
        <f>IF(ISBLANK(E46),_xlfn.CONCAT("CALL ",D46),_xlfn.CONCAT("CALL ",D46,"(",E46,")"))</f>
        <v>CALL RENDERAUX</v>
      </c>
      <c r="D46" s="20" t="str">
        <f>A111</f>
        <v>RENDERAUX</v>
      </c>
    </row>
    <row r="47" spans="1:4" s="21" customFormat="1" x14ac:dyDescent="0.2">
      <c r="A47" s="25"/>
      <c r="B47" s="26">
        <v>550</v>
      </c>
      <c r="C47" s="21" t="s">
        <v>556</v>
      </c>
    </row>
    <row r="48" spans="1:4" s="26" customFormat="1" x14ac:dyDescent="0.2">
      <c r="A48" s="30" t="s">
        <v>577</v>
      </c>
      <c r="B48" s="26">
        <v>560</v>
      </c>
      <c r="C48" s="26" t="str">
        <f>_xlfn.CONCAT("REM SUBROUTINE ***",A48,"***")</f>
        <v>REM SUBROUTINE ***DEPLOYSHIPS***</v>
      </c>
    </row>
    <row r="49" spans="1:5" s="26" customFormat="1" x14ac:dyDescent="0.2">
      <c r="A49" s="27"/>
      <c r="B49" s="26">
        <v>570</v>
      </c>
      <c r="C49" s="26" t="str">
        <f>IF(ISBLANK(D49),_xlfn.CONCAT("SUB ",A48),_xlfn.CONCAT("SUB ",A48,"(",D49,")"))</f>
        <v>SUB DEPLOYSHIPS(SHIPS(,,))</v>
      </c>
      <c r="D49" s="26" t="s">
        <v>755</v>
      </c>
    </row>
    <row r="50" spans="1:5" s="26" customFormat="1" x14ac:dyDescent="0.2">
      <c r="A50" s="27"/>
      <c r="B50" s="26">
        <v>580</v>
      </c>
      <c r="C50" s="30" t="str">
        <f>IF(ISBLANK(E50),_xlfn.CONCAT("CALL ",D50),_xlfn.CONCAT("CALL ",D50,"(",E50,")"))</f>
        <v>CALL PLAYERDELOY(SHIPS(,,))</v>
      </c>
      <c r="D50" s="30" t="str">
        <f>A119</f>
        <v>PLAYERDELOY</v>
      </c>
      <c r="E50" s="26" t="s">
        <v>755</v>
      </c>
    </row>
    <row r="51" spans="1:5" s="26" customFormat="1" x14ac:dyDescent="0.2">
      <c r="A51" s="27"/>
      <c r="B51" s="26">
        <v>590</v>
      </c>
      <c r="C51" s="30" t="str">
        <f>IF(ISBLANK(E51),_xlfn.CONCAT("CALL ",D51),_xlfn.CONCAT("CALL ",D51,"(",E51,")"))</f>
        <v>CALL COMPUTERDEPLOY(SHIPS(,,))</v>
      </c>
      <c r="D51" s="30" t="str">
        <f>A163</f>
        <v>COMPUTERDEPLOY</v>
      </c>
      <c r="E51" s="26" t="s">
        <v>755</v>
      </c>
    </row>
    <row r="52" spans="1:5" s="26" customFormat="1" x14ac:dyDescent="0.2">
      <c r="A52" s="27"/>
      <c r="B52" s="26">
        <v>600</v>
      </c>
      <c r="C52" s="29" t="s">
        <v>556</v>
      </c>
    </row>
    <row r="53" spans="1:5" s="21" customFormat="1" x14ac:dyDescent="0.2">
      <c r="A53" s="20" t="s">
        <v>707</v>
      </c>
      <c r="B53" s="26">
        <v>610</v>
      </c>
      <c r="C53" s="21" t="str">
        <f>_xlfn.CONCAT("REM SUBROUTINE ***",A53,"***")</f>
        <v>REM SUBROUTINE ***PLAYGAME***</v>
      </c>
    </row>
    <row r="54" spans="1:5" s="21" customFormat="1" x14ac:dyDescent="0.2">
      <c r="A54" s="25"/>
      <c r="B54" s="26">
        <v>620</v>
      </c>
      <c r="C54" s="21" t="str">
        <f>IF(ISBLANK(D54),_xlfn.CONCAT("SUB ",A53),_xlfn.CONCAT("SUB ",A53,"(",D54,")"))</f>
        <v>SUB PLAYGAME</v>
      </c>
    </row>
    <row r="55" spans="1:5" s="21" customFormat="1" x14ac:dyDescent="0.2">
      <c r="A55" s="25"/>
      <c r="B55" s="26">
        <v>630</v>
      </c>
      <c r="C55" s="20" t="str">
        <f>IF(ISBLANK(E55),_xlfn.CONCAT("CALL ",D55),_xlfn.CONCAT("CALL ",D55,"(",E55,")"))</f>
        <v>CALL CLEARMENU</v>
      </c>
      <c r="D55" s="20" t="str">
        <f>A276</f>
        <v>CLEARMENU</v>
      </c>
    </row>
    <row r="56" spans="1:5" s="21" customFormat="1" x14ac:dyDescent="0.2">
      <c r="A56" s="25"/>
      <c r="B56" s="26">
        <v>640</v>
      </c>
      <c r="C56" s="20" t="str">
        <f>IF(ISBLANK(E56),_xlfn.CONCAT("CALL ",D56),_xlfn.CONCAT("CALL ",D56,"(",E56,")"))</f>
        <v>CALL TARGETMENU</v>
      </c>
      <c r="D56" s="20" t="str">
        <f>A64</f>
        <v>TARGETMENU</v>
      </c>
    </row>
    <row r="57" spans="1:5" s="21" customFormat="1" x14ac:dyDescent="0.2">
      <c r="A57" s="32"/>
      <c r="B57" s="26">
        <v>650</v>
      </c>
      <c r="C57" s="20" t="str">
        <f>IF(ISBLANK(E57),_xlfn.CONCAT("CALL ",D57),_xlfn.CONCAT("CALL ",D57,"(",E57,")"))</f>
        <v>CALL GETMENUORIG(ROW,COL)</v>
      </c>
      <c r="D57" s="20" t="str">
        <f>A354</f>
        <v>GETMENUORIG</v>
      </c>
      <c r="E57" s="21" t="s">
        <v>712</v>
      </c>
    </row>
    <row r="58" spans="1:5" s="21" customFormat="1" x14ac:dyDescent="0.2">
      <c r="A58" s="25"/>
      <c r="B58" s="26">
        <v>660</v>
      </c>
      <c r="C58" s="22" t="s">
        <v>709</v>
      </c>
    </row>
    <row r="59" spans="1:5" s="21" customFormat="1" x14ac:dyDescent="0.2">
      <c r="A59" s="32" t="s">
        <v>710</v>
      </c>
      <c r="B59" s="26">
        <v>670</v>
      </c>
      <c r="C59" s="22" t="str">
        <f>_xlfn.CONCAT("REM LABEL ***",A59,"***")</f>
        <v>REM LABEL ***SHOTLOOP***</v>
      </c>
    </row>
    <row r="60" spans="1:5" s="21" customFormat="1" x14ac:dyDescent="0.2">
      <c r="A60" s="25"/>
      <c r="B60" s="26">
        <v>680</v>
      </c>
      <c r="C60" s="22" t="s">
        <v>809</v>
      </c>
    </row>
    <row r="61" spans="1:5" s="21" customFormat="1" x14ac:dyDescent="0.2">
      <c r="A61" s="25"/>
      <c r="B61" s="26">
        <v>690</v>
      </c>
      <c r="C61" s="20" t="str">
        <f>IF(ISBLANK(E61),_xlfn.CONCAT("CALL ",D61),_xlfn.CONCAT("CALL ",D61,"(",E61,")"))</f>
        <v>CALL INPUTPOS(ROW+3,COL,INPUTROW$,INPUTCOL)</v>
      </c>
      <c r="D61" s="20" t="str">
        <f>A215</f>
        <v>INPUTPOS</v>
      </c>
      <c r="E61" s="21" t="s">
        <v>832</v>
      </c>
    </row>
    <row r="62" spans="1:5" s="21" customFormat="1" x14ac:dyDescent="0.2">
      <c r="A62" s="25"/>
      <c r="B62" s="26">
        <v>700</v>
      </c>
      <c r="C62" s="22" t="str">
        <f>_xlfn.CONCAT("GOTO ",INDEX(B:B,MATCH(D62,A:A,0),0)," :: REM GOTO ",D62,"")</f>
        <v>GOTO 670 :: REM GOTO SHOTLOOP</v>
      </c>
      <c r="D62" s="23" t="str">
        <f>A59</f>
        <v>SHOTLOOP</v>
      </c>
    </row>
    <row r="63" spans="1:5" s="21" customFormat="1" x14ac:dyDescent="0.2">
      <c r="A63" s="25"/>
      <c r="B63" s="26">
        <v>710</v>
      </c>
      <c r="C63" s="22" t="s">
        <v>556</v>
      </c>
    </row>
    <row r="64" spans="1:5" s="26" customFormat="1" x14ac:dyDescent="0.2">
      <c r="A64" s="30" t="s">
        <v>708</v>
      </c>
      <c r="B64" s="26">
        <v>720</v>
      </c>
      <c r="C64" s="26" t="str">
        <f>_xlfn.CONCAT("REM SUBROUTINE ***",A64,"***")</f>
        <v>REM SUBROUTINE ***TARGETMENU***</v>
      </c>
    </row>
    <row r="65" spans="1:5" s="26" customFormat="1" x14ac:dyDescent="0.2">
      <c r="A65" s="27"/>
      <c r="B65" s="26">
        <v>730</v>
      </c>
      <c r="C65" s="26" t="str">
        <f>IF(ISBLANK(D65),_xlfn.CONCAT("SUB ",A64),_xlfn.CONCAT("SUB ",A64,"(",D65,")"))</f>
        <v>SUB TARGETMENU</v>
      </c>
    </row>
    <row r="66" spans="1:5" s="26" customFormat="1" x14ac:dyDescent="0.2">
      <c r="A66" s="27"/>
      <c r="B66" s="26">
        <v>740</v>
      </c>
      <c r="C66" s="20" t="str">
        <f>IF(ISBLANK(E66),_xlfn.CONCAT("CALL ",D66),_xlfn.CONCAT("CALL ",D66,"(",E66,")"))</f>
        <v>CALL GETMENUORIG(ROW,COL)</v>
      </c>
      <c r="D66" s="26" t="str">
        <f>A354</f>
        <v>GETMENUORIG</v>
      </c>
      <c r="E66" s="26" t="s">
        <v>712</v>
      </c>
    </row>
    <row r="67" spans="1:5" s="26" customFormat="1" x14ac:dyDescent="0.2">
      <c r="A67" s="27"/>
      <c r="B67" s="26">
        <v>750</v>
      </c>
      <c r="C67" s="30" t="str">
        <f>IF(ISBLANK(E67),_xlfn.CONCAT("CALL ",D67),_xlfn.CONCAT("CALL ",D67,"(",E67,")"))</f>
        <v>CALL RENDERTEXT("PLAYER",ROW,COL)</v>
      </c>
      <c r="D67" s="30" t="str">
        <f>A324</f>
        <v>RENDERTEXT</v>
      </c>
      <c r="E67" s="26" t="s">
        <v>827</v>
      </c>
    </row>
    <row r="68" spans="1:5" s="26" customFormat="1" x14ac:dyDescent="0.2">
      <c r="A68" s="27"/>
      <c r="B68" s="26">
        <v>760</v>
      </c>
      <c r="C68" s="30" t="str">
        <f>IF(ISBLANK(E68),_xlfn.CONCAT("CALL ",D68),_xlfn.CONCAT("CALL ",D68,"(",E68,")"))</f>
        <v>CALL RENDERTEXT("TARGET",ROW+1,COL)</v>
      </c>
      <c r="D68" s="30" t="str">
        <f>A324</f>
        <v>RENDERTEXT</v>
      </c>
      <c r="E68" s="26" t="s">
        <v>828</v>
      </c>
    </row>
    <row r="69" spans="1:5" s="26" customFormat="1" x14ac:dyDescent="0.2">
      <c r="A69" s="27"/>
      <c r="B69" s="26">
        <v>770</v>
      </c>
      <c r="C69" s="30" t="str">
        <f>IF(ISBLANK(E69),_xlfn.CONCAT("CALL ",D69),_xlfn.CONCAT("CALL ",D69,"(",E69,")"))</f>
        <v>CALL RENDERTEXT("[IE. C3]",ROW+2,COL)</v>
      </c>
      <c r="D69" s="30" t="str">
        <f>A324</f>
        <v>RENDERTEXT</v>
      </c>
      <c r="E69" s="26" t="s">
        <v>829</v>
      </c>
    </row>
    <row r="70" spans="1:5" s="26" customFormat="1" x14ac:dyDescent="0.2">
      <c r="A70" s="27"/>
      <c r="B70" s="26">
        <v>780</v>
      </c>
      <c r="C70" s="30" t="str">
        <f>IF(ISBLANK(E70),_xlfn.CONCAT("CALL ",D70),_xlfn.CONCAT("CALL ",D70,"(",E70,")"))</f>
        <v>CALL RENDERTEXT("COMPUTER",ROW+6,COL)</v>
      </c>
      <c r="D70" s="30" t="str">
        <f>A324</f>
        <v>RENDERTEXT</v>
      </c>
      <c r="E70" s="26" t="s">
        <v>830</v>
      </c>
    </row>
    <row r="71" spans="1:5" s="26" customFormat="1" x14ac:dyDescent="0.2">
      <c r="A71" s="27"/>
      <c r="B71" s="26">
        <v>790</v>
      </c>
      <c r="C71" s="30" t="str">
        <f>IF(ISBLANK(E71),_xlfn.CONCAT("CALL ",D71),_xlfn.CONCAT("CALL ",D71,"(",E71,")"))</f>
        <v>CALL RENDERTEXT("TARGET",ROW+7,COL)</v>
      </c>
      <c r="D71" s="30" t="str">
        <f>A324</f>
        <v>RENDERTEXT</v>
      </c>
      <c r="E71" s="26" t="s">
        <v>831</v>
      </c>
    </row>
    <row r="72" spans="1:5" s="26" customFormat="1" x14ac:dyDescent="0.2">
      <c r="A72" s="27"/>
      <c r="B72" s="26">
        <v>800</v>
      </c>
      <c r="C72" s="29" t="s">
        <v>556</v>
      </c>
    </row>
    <row r="73" spans="1:5" s="21" customFormat="1" x14ac:dyDescent="0.2">
      <c r="A73" s="20" t="s">
        <v>630</v>
      </c>
      <c r="B73" s="26">
        <v>810</v>
      </c>
      <c r="C73" s="21" t="str">
        <f>_xlfn.CONCAT("REM SUBROUTINE ***",A73,"***")</f>
        <v>REM SUBROUTINE ***RENDERBOARD***</v>
      </c>
    </row>
    <row r="74" spans="1:5" s="21" customFormat="1" x14ac:dyDescent="0.2">
      <c r="A74" s="25"/>
      <c r="B74" s="26">
        <v>820</v>
      </c>
      <c r="C74" s="21" t="str">
        <f>IF(ISBLANK(D74),_xlfn.CONCAT("SUB ",A73),_xlfn.CONCAT("SUB ",A73,"(",D74,")"))</f>
        <v>SUB RENDERBOARD</v>
      </c>
    </row>
    <row r="75" spans="1:5" s="21" customFormat="1" x14ac:dyDescent="0.2">
      <c r="A75" s="25"/>
      <c r="B75" s="26">
        <v>830</v>
      </c>
      <c r="C75" s="20" t="str">
        <f>IF(ISBLANK(E75),_xlfn.CONCAT("CALL ",D75),_xlfn.CONCAT("CALL ",D75,"(",E75,")"))</f>
        <v>CALL RENDERBACKBOARD</v>
      </c>
      <c r="D75" s="20" t="str">
        <f>A79</f>
        <v>RENDERBACKBOARD</v>
      </c>
    </row>
    <row r="76" spans="1:5" s="21" customFormat="1" x14ac:dyDescent="0.2">
      <c r="A76" s="25"/>
      <c r="B76" s="26">
        <v>840</v>
      </c>
      <c r="C76" s="20" t="str">
        <f>IF(ISBLANK(E76),_xlfn.CONCAT("CALL ",D76),_xlfn.CONCAT("CALL ",D76,"(",E76,")"))</f>
        <v>CALL RENDERAXES</v>
      </c>
      <c r="D76" s="20" t="str">
        <f>A97</f>
        <v>RENDERAXES</v>
      </c>
    </row>
    <row r="77" spans="1:5" s="21" customFormat="1" x14ac:dyDescent="0.2">
      <c r="A77" s="25"/>
      <c r="B77" s="26">
        <v>850</v>
      </c>
      <c r="C77" s="20" t="str">
        <f>IF(ISBLANK(E77),_xlfn.CONCAT("CALL ",D77),_xlfn.CONCAT("CALL ",D77,"(",E77,")"))</f>
        <v>CALL RENDERHOLES</v>
      </c>
      <c r="D77" s="20" t="str">
        <f>A87</f>
        <v>RENDERHOLES</v>
      </c>
    </row>
    <row r="78" spans="1:5" s="21" customFormat="1" x14ac:dyDescent="0.2">
      <c r="A78" s="25"/>
      <c r="B78" s="26">
        <v>860</v>
      </c>
      <c r="C78" s="21" t="s">
        <v>556</v>
      </c>
    </row>
    <row r="79" spans="1:5" s="26" customFormat="1" x14ac:dyDescent="0.2">
      <c r="A79" s="30" t="s">
        <v>645</v>
      </c>
      <c r="B79" s="26">
        <v>870</v>
      </c>
      <c r="C79" s="26" t="str">
        <f>_xlfn.CONCAT("REM SUBROUTINE ***",A79,"***")</f>
        <v>REM SUBROUTINE ***RENDERBACKBOARD***</v>
      </c>
    </row>
    <row r="80" spans="1:5" s="26" customFormat="1" x14ac:dyDescent="0.2">
      <c r="A80" s="27"/>
      <c r="B80" s="26">
        <v>880</v>
      </c>
      <c r="C80" s="26" t="str">
        <f>IF(ISBLANK(D80),_xlfn.CONCAT("SUB ",A79),_xlfn.CONCAT("SUB ",A79,"(",D80,")"))</f>
        <v>SUB RENDERBACKBOARD</v>
      </c>
    </row>
    <row r="81" spans="1:5" s="26" customFormat="1" x14ac:dyDescent="0.2">
      <c r="A81" s="27"/>
      <c r="B81" s="26">
        <v>890</v>
      </c>
      <c r="C81" s="30" t="str">
        <f>IF(ISBLANK(E81),_xlfn.CONCAT("CALL ",D81),_xlfn.CONCAT("CALL ",D81,"(",E81,")"))</f>
        <v>CALL GETBOARDORIG(ROW,COL)</v>
      </c>
      <c r="D81" s="30" t="str">
        <f>A346</f>
        <v>GETBOARDORIG</v>
      </c>
      <c r="E81" s="26" t="s">
        <v>712</v>
      </c>
    </row>
    <row r="82" spans="1:5" s="26" customFormat="1" x14ac:dyDescent="0.2">
      <c r="A82" s="27"/>
      <c r="B82" s="26">
        <v>900</v>
      </c>
      <c r="C82" s="30" t="str">
        <f>IF(ISBLANK(E82),_xlfn.CONCAT("CALL ",D82),_xlfn.CONCAT("CALL ",D82,"(",E82,")"))</f>
        <v>CALL GETFILLCHAR(FILLCHAR)</v>
      </c>
      <c r="D82" s="30" t="str">
        <f>A362</f>
        <v>GETFILLCHAR</v>
      </c>
      <c r="E82" s="26" t="s">
        <v>808</v>
      </c>
    </row>
    <row r="83" spans="1:5" s="26" customFormat="1" x14ac:dyDescent="0.2">
      <c r="A83" s="27"/>
      <c r="B83" s="26">
        <v>910</v>
      </c>
      <c r="C83" s="26" t="s">
        <v>646</v>
      </c>
    </row>
    <row r="84" spans="1:5" s="26" customFormat="1" x14ac:dyDescent="0.2">
      <c r="A84" s="27"/>
      <c r="B84" s="26">
        <v>920</v>
      </c>
      <c r="C84" s="29" t="s">
        <v>826</v>
      </c>
    </row>
    <row r="85" spans="1:5" s="26" customFormat="1" x14ac:dyDescent="0.2">
      <c r="A85" s="27"/>
      <c r="B85" s="26">
        <v>930</v>
      </c>
      <c r="C85" s="29" t="s">
        <v>1</v>
      </c>
    </row>
    <row r="86" spans="1:5" s="26" customFormat="1" x14ac:dyDescent="0.2">
      <c r="A86" s="27"/>
      <c r="B86" s="26">
        <v>940</v>
      </c>
      <c r="C86" s="29" t="s">
        <v>556</v>
      </c>
    </row>
    <row r="87" spans="1:5" s="21" customFormat="1" x14ac:dyDescent="0.2">
      <c r="A87" s="20" t="s">
        <v>644</v>
      </c>
      <c r="B87" s="26">
        <v>950</v>
      </c>
      <c r="C87" s="21" t="str">
        <f>_xlfn.CONCAT("REM SUBROUTINE ***",A87,"***")</f>
        <v>REM SUBROUTINE ***RENDERHOLES***</v>
      </c>
    </row>
    <row r="88" spans="1:5" s="21" customFormat="1" x14ac:dyDescent="0.2">
      <c r="A88" s="25"/>
      <c r="B88" s="26">
        <v>960</v>
      </c>
      <c r="C88" s="21" t="str">
        <f>IF(ISBLANK(D88),_xlfn.CONCAT("SUB ",A87),_xlfn.CONCAT("SUB ",A87,"(",D88,")"))</f>
        <v>SUB RENDERHOLES</v>
      </c>
    </row>
    <row r="89" spans="1:5" s="21" customFormat="1" x14ac:dyDescent="0.2">
      <c r="A89" s="25"/>
      <c r="B89" s="26">
        <v>970</v>
      </c>
      <c r="C89" s="20" t="str">
        <f>IF(ISBLANK(E89),_xlfn.CONCAT("CALL ",D89),_xlfn.CONCAT("CALL ",D89,"(",E89,")"))</f>
        <v>CALL GETBOARDORIG(ROW,COL)</v>
      </c>
      <c r="D89" s="20" t="str">
        <f>A346</f>
        <v>GETBOARDORIG</v>
      </c>
      <c r="E89" s="21" t="s">
        <v>712</v>
      </c>
    </row>
    <row r="90" spans="1:5" s="21" customFormat="1" x14ac:dyDescent="0.2">
      <c r="A90" s="25"/>
      <c r="B90" s="26">
        <v>980</v>
      </c>
      <c r="C90" s="20" t="str">
        <f>IF(ISBLANK(E90),_xlfn.CONCAT("CALL ",D90),_xlfn.CONCAT("CALL ",D90,"(",E90,")"))</f>
        <v>CALL GETHOLECHAR(HOLECHAR)</v>
      </c>
      <c r="D90" s="20" t="str">
        <f>A358</f>
        <v>GETHOLECHAR</v>
      </c>
      <c r="E90" s="21" t="s">
        <v>795</v>
      </c>
    </row>
    <row r="91" spans="1:5" s="21" customFormat="1" x14ac:dyDescent="0.2">
      <c r="A91" s="25"/>
      <c r="B91" s="26">
        <v>990</v>
      </c>
      <c r="C91" s="22" t="s">
        <v>580</v>
      </c>
    </row>
    <row r="92" spans="1:5" s="21" customFormat="1" x14ac:dyDescent="0.2">
      <c r="A92" s="25"/>
      <c r="B92" s="26">
        <v>1000</v>
      </c>
      <c r="C92" s="22" t="s">
        <v>550</v>
      </c>
    </row>
    <row r="93" spans="1:5" s="21" customFormat="1" x14ac:dyDescent="0.2">
      <c r="A93" s="25"/>
      <c r="B93" s="26">
        <v>1010</v>
      </c>
      <c r="C93" s="22" t="s">
        <v>805</v>
      </c>
    </row>
    <row r="94" spans="1:5" s="21" customFormat="1" x14ac:dyDescent="0.2">
      <c r="A94" s="25"/>
      <c r="B94" s="26">
        <v>1020</v>
      </c>
      <c r="C94" s="22" t="s">
        <v>15</v>
      </c>
    </row>
    <row r="95" spans="1:5" s="21" customFormat="1" x14ac:dyDescent="0.2">
      <c r="A95" s="25"/>
      <c r="B95" s="26">
        <v>1030</v>
      </c>
      <c r="C95" s="22" t="s">
        <v>1</v>
      </c>
    </row>
    <row r="96" spans="1:5" s="21" customFormat="1" x14ac:dyDescent="0.2">
      <c r="A96" s="25"/>
      <c r="B96" s="26">
        <v>1040</v>
      </c>
      <c r="C96" s="22" t="s">
        <v>556</v>
      </c>
    </row>
    <row r="97" spans="1:5" s="26" customFormat="1" x14ac:dyDescent="0.2">
      <c r="A97" s="30" t="s">
        <v>631</v>
      </c>
      <c r="B97" s="26">
        <v>1050</v>
      </c>
      <c r="C97" s="26" t="str">
        <f>_xlfn.CONCAT("REM SUBROUTINE ***",A97,"***")</f>
        <v>REM SUBROUTINE ***RENDERAXES***</v>
      </c>
    </row>
    <row r="98" spans="1:5" s="26" customFormat="1" x14ac:dyDescent="0.2">
      <c r="A98" s="27"/>
      <c r="B98" s="26">
        <v>1060</v>
      </c>
      <c r="C98" s="26" t="str">
        <f>IF(ISBLANK(D98),_xlfn.CONCAT("SUB ",A97),_xlfn.CONCAT("SUB ",A97,"(",D98,")"))</f>
        <v>SUB RENDERAXES</v>
      </c>
    </row>
    <row r="99" spans="1:5" s="26" customFormat="1" x14ac:dyDescent="0.2">
      <c r="A99" s="27"/>
      <c r="B99" s="26">
        <v>1070</v>
      </c>
      <c r="C99" s="30" t="str">
        <f>IF(ISBLANK(E99),_xlfn.CONCAT("CALL ",D99),_xlfn.CONCAT("CALL ",D99,"(",E99,")"))</f>
        <v>CALL GETBOARDORIG(ROW,COL)</v>
      </c>
      <c r="D99" s="30" t="str">
        <f>A346</f>
        <v>GETBOARDORIG</v>
      </c>
      <c r="E99" s="26" t="s">
        <v>712</v>
      </c>
    </row>
    <row r="100" spans="1:5" s="26" customFormat="1" x14ac:dyDescent="0.2">
      <c r="A100" s="27"/>
      <c r="B100" s="26">
        <v>1080</v>
      </c>
      <c r="C100" s="30" t="str">
        <f>IF(ISBLANK(E100),_xlfn.CONCAT("CALL ",D100),_xlfn.CONCAT("CALL ",D100,"(",E100,")"))</f>
        <v>CALL GETTENCHAR(TENCHAR)</v>
      </c>
      <c r="D100" s="30" t="str">
        <f>A374</f>
        <v>GETTENCHAR</v>
      </c>
      <c r="E100" s="26" t="s">
        <v>799</v>
      </c>
    </row>
    <row r="101" spans="1:5" s="26" customFormat="1" x14ac:dyDescent="0.2">
      <c r="A101" s="27"/>
      <c r="B101" s="26">
        <v>1090</v>
      </c>
      <c r="C101" s="29" t="s">
        <v>582</v>
      </c>
    </row>
    <row r="102" spans="1:5" s="26" customFormat="1" x14ac:dyDescent="0.2">
      <c r="A102" s="27"/>
      <c r="B102" s="26">
        <v>1100</v>
      </c>
      <c r="C102" s="29" t="s">
        <v>549</v>
      </c>
    </row>
    <row r="103" spans="1:5" s="26" customFormat="1" x14ac:dyDescent="0.2">
      <c r="A103" s="27"/>
      <c r="B103" s="26">
        <v>1110</v>
      </c>
      <c r="C103" s="29" t="s">
        <v>796</v>
      </c>
    </row>
    <row r="104" spans="1:5" s="26" customFormat="1" x14ac:dyDescent="0.2">
      <c r="A104" s="27"/>
      <c r="B104" s="26">
        <v>1120</v>
      </c>
      <c r="C104" s="29" t="s">
        <v>1</v>
      </c>
    </row>
    <row r="105" spans="1:5" s="26" customFormat="1" x14ac:dyDescent="0.2">
      <c r="A105" s="27"/>
      <c r="B105" s="26">
        <v>1130</v>
      </c>
      <c r="C105" s="29" t="s">
        <v>797</v>
      </c>
    </row>
    <row r="106" spans="1:5" s="26" customFormat="1" x14ac:dyDescent="0.2">
      <c r="A106" s="27"/>
      <c r="B106" s="26">
        <v>1140</v>
      </c>
      <c r="C106" s="29" t="s">
        <v>581</v>
      </c>
    </row>
    <row r="107" spans="1:5" s="26" customFormat="1" x14ac:dyDescent="0.2">
      <c r="A107" s="27"/>
      <c r="B107" s="26">
        <v>1150</v>
      </c>
      <c r="C107" s="29" t="s">
        <v>32</v>
      </c>
    </row>
    <row r="108" spans="1:5" s="26" customFormat="1" x14ac:dyDescent="0.2">
      <c r="A108" s="27"/>
      <c r="B108" s="26">
        <v>1160</v>
      </c>
      <c r="C108" s="29" t="s">
        <v>798</v>
      </c>
    </row>
    <row r="109" spans="1:5" s="26" customFormat="1" x14ac:dyDescent="0.2">
      <c r="A109" s="27"/>
      <c r="B109" s="26">
        <v>1170</v>
      </c>
      <c r="C109" s="29" t="s">
        <v>1</v>
      </c>
    </row>
    <row r="110" spans="1:5" s="26" customFormat="1" x14ac:dyDescent="0.2">
      <c r="A110" s="27"/>
      <c r="B110" s="26">
        <v>1180</v>
      </c>
      <c r="C110" s="29" t="s">
        <v>556</v>
      </c>
    </row>
    <row r="111" spans="1:5" s="21" customFormat="1" x14ac:dyDescent="0.2">
      <c r="A111" s="20" t="s">
        <v>633</v>
      </c>
      <c r="B111" s="26">
        <v>1190</v>
      </c>
      <c r="C111" s="21" t="str">
        <f>_xlfn.CONCAT("REM SUBROUTINE ***",A111,"***")</f>
        <v>REM SUBROUTINE ***RENDERAUX***</v>
      </c>
    </row>
    <row r="112" spans="1:5" s="21" customFormat="1" x14ac:dyDescent="0.2">
      <c r="A112" s="25"/>
      <c r="B112" s="26">
        <v>1200</v>
      </c>
      <c r="C112" s="21" t="str">
        <f>IF(ISBLANK(D112),_xlfn.CONCAT("SUB ",A111),_xlfn.CONCAT("SUB ",A111,"(",D112,")"))</f>
        <v>SUB RENDERAUX</v>
      </c>
    </row>
    <row r="113" spans="1:5" s="21" customFormat="1" x14ac:dyDescent="0.2">
      <c r="A113" s="25"/>
      <c r="B113" s="26">
        <v>1210</v>
      </c>
      <c r="C113" s="20" t="str">
        <f>IF(ISBLANK(E113),_xlfn.CONCAT("CALL ",D113),_xlfn.CONCAT("CALL ",D113,"(",E113,")"))</f>
        <v>CALL GETAUXORIG(ROW,COL)</v>
      </c>
      <c r="D113" s="20" t="str">
        <f>A350</f>
        <v>GETAUXORIG</v>
      </c>
      <c r="E113" s="21" t="s">
        <v>712</v>
      </c>
    </row>
    <row r="114" spans="1:5" s="21" customFormat="1" x14ac:dyDescent="0.2">
      <c r="A114" s="25"/>
      <c r="B114" s="26">
        <v>1220</v>
      </c>
      <c r="C114" s="20" t="str">
        <f>IF(ISBLANK(E114),_xlfn.CONCAT("CALL ",D114),_xlfn.CONCAT("CALL ",D114,"(",E114,")"))</f>
        <v>CALL GETHOLECHAR(HOLECHAR)</v>
      </c>
      <c r="D114" s="20" t="str">
        <f>A358</f>
        <v>GETHOLECHAR</v>
      </c>
      <c r="E114" s="21" t="s">
        <v>795</v>
      </c>
    </row>
    <row r="115" spans="1:5" s="21" customFormat="1" x14ac:dyDescent="0.2">
      <c r="A115" s="25"/>
      <c r="B115" s="26">
        <v>1230</v>
      </c>
      <c r="C115" s="22" t="s">
        <v>16</v>
      </c>
    </row>
    <row r="116" spans="1:5" s="21" customFormat="1" x14ac:dyDescent="0.2">
      <c r="A116" s="25"/>
      <c r="B116" s="26">
        <v>1240</v>
      </c>
      <c r="C116" s="22" t="s">
        <v>793</v>
      </c>
    </row>
    <row r="117" spans="1:5" s="21" customFormat="1" x14ac:dyDescent="0.2">
      <c r="A117" s="25"/>
      <c r="B117" s="26">
        <v>1250</v>
      </c>
      <c r="C117" s="22" t="s">
        <v>1</v>
      </c>
    </row>
    <row r="118" spans="1:5" s="21" customFormat="1" x14ac:dyDescent="0.2">
      <c r="A118" s="25"/>
      <c r="B118" s="26">
        <v>1260</v>
      </c>
      <c r="C118" s="22" t="s">
        <v>556</v>
      </c>
    </row>
    <row r="119" spans="1:5" x14ac:dyDescent="0.2">
      <c r="A119" s="19" t="s">
        <v>625</v>
      </c>
      <c r="B119" s="26">
        <v>1270</v>
      </c>
      <c r="C119" t="str">
        <f>_xlfn.CONCAT("REM SUBROUTINE ***",A119,"***")</f>
        <v>REM SUBROUTINE ***PLAYERDELOY***</v>
      </c>
    </row>
    <row r="120" spans="1:5" x14ac:dyDescent="0.2">
      <c r="B120" s="26">
        <v>1280</v>
      </c>
      <c r="C120" s="26" t="str">
        <f>IF(ISBLANK(D120),_xlfn.CONCAT("SUB ",A119),_xlfn.CONCAT("SUB ",A119,"(",D120,")"))</f>
        <v>SUB PLAYERDELOY(SHIPS(,,))</v>
      </c>
      <c r="D120" t="s">
        <v>755</v>
      </c>
    </row>
    <row r="121" spans="1:5" x14ac:dyDescent="0.2">
      <c r="B121" s="26">
        <v>1290</v>
      </c>
      <c r="C121" s="19" t="str">
        <f>IF(ISBLANK(E121),_xlfn.CONCAT("CALL ",D121),_xlfn.CONCAT("CALL ",D121,"(",E121,")"))</f>
        <v>CALL GETNUMSHIPS(NUMSHIPS)</v>
      </c>
      <c r="D121" s="19" t="str">
        <f>A332</f>
        <v>GETNUMSHIPS</v>
      </c>
      <c r="E121" t="s">
        <v>746</v>
      </c>
    </row>
    <row r="122" spans="1:5" x14ac:dyDescent="0.2">
      <c r="B122" s="26">
        <v>1300</v>
      </c>
      <c r="C122" s="19" t="str">
        <f>IF(ISBLANK(E122),_xlfn.CONCAT("CALL ",D122),_xlfn.CONCAT("CALL ",D122,"(",E122,")"))</f>
        <v>CALL GETMENUORIG(ROW,COL)</v>
      </c>
      <c r="D122" s="19" t="str">
        <f>A354</f>
        <v>GETMENUORIG</v>
      </c>
      <c r="E122" t="s">
        <v>712</v>
      </c>
    </row>
    <row r="123" spans="1:5" x14ac:dyDescent="0.2">
      <c r="B123" s="26">
        <v>1310</v>
      </c>
      <c r="C123" s="19" t="str">
        <f>IF(ISBLANK(E123),_xlfn.CONCAT("CALL ",D123),_xlfn.CONCAT("CALL ",D123,"(",E123,")"))</f>
        <v>CALL CLEARMENU</v>
      </c>
      <c r="D123" s="19" t="str">
        <f>A276</f>
        <v>CLEARMENU</v>
      </c>
    </row>
    <row r="124" spans="1:5" x14ac:dyDescent="0.2">
      <c r="B124" s="26">
        <v>1320</v>
      </c>
      <c r="C124" s="19" t="str">
        <f t="shared" ref="C124:C128" si="0">IF(ISBLANK(E124),_xlfn.CONCAT("CALL ",D124),_xlfn.CONCAT("CALL ",D124,"(",E124,")"))</f>
        <v>CALL RENDERTEXT("AUTO",ROW,COL)</v>
      </c>
      <c r="D124" s="19" t="str">
        <f>A324</f>
        <v>RENDERTEXT</v>
      </c>
      <c r="E124" t="s">
        <v>782</v>
      </c>
    </row>
    <row r="125" spans="1:5" x14ac:dyDescent="0.2">
      <c r="B125" s="26">
        <v>1330</v>
      </c>
      <c r="C125" s="19" t="str">
        <f t="shared" si="0"/>
        <v>CALL RENDERTEXT("DEPLOY",ROW+1,COL)</v>
      </c>
      <c r="D125" s="19" t="str">
        <f>A324</f>
        <v>RENDERTEXT</v>
      </c>
      <c r="E125" t="s">
        <v>783</v>
      </c>
    </row>
    <row r="126" spans="1:5" x14ac:dyDescent="0.2">
      <c r="B126" s="26">
        <v>1340</v>
      </c>
      <c r="C126" s="19" t="str">
        <f t="shared" si="0"/>
        <v>CALL RENDERTEXT("YOUR",ROW+2,COL)</v>
      </c>
      <c r="D126" s="19" t="str">
        <f>A324</f>
        <v>RENDERTEXT</v>
      </c>
      <c r="E126" t="s">
        <v>784</v>
      </c>
    </row>
    <row r="127" spans="1:5" x14ac:dyDescent="0.2">
      <c r="B127" s="26">
        <v>1350</v>
      </c>
      <c r="C127" s="19" t="str">
        <f t="shared" si="0"/>
        <v>CALL RENDERTEXT("SHIPS?",ROW+3,COL)</v>
      </c>
      <c r="D127" s="19" t="str">
        <f>A324</f>
        <v>RENDERTEXT</v>
      </c>
      <c r="E127" t="s">
        <v>785</v>
      </c>
    </row>
    <row r="128" spans="1:5" x14ac:dyDescent="0.2">
      <c r="B128" s="26">
        <v>1360</v>
      </c>
      <c r="C128" s="19" t="str">
        <f t="shared" si="0"/>
        <v>CALL RENDERTEXT("[Y/N]:",ROW+4,COL)</v>
      </c>
      <c r="D128" s="19" t="str">
        <f>A324</f>
        <v>RENDERTEXT</v>
      </c>
      <c r="E128" t="s">
        <v>786</v>
      </c>
    </row>
    <row r="129" spans="1:5" x14ac:dyDescent="0.2">
      <c r="B129" s="26">
        <v>1370</v>
      </c>
      <c r="C129" s="5" t="s">
        <v>787</v>
      </c>
    </row>
    <row r="130" spans="1:5" x14ac:dyDescent="0.2">
      <c r="B130" s="26">
        <v>1380</v>
      </c>
      <c r="C130" s="5" t="str">
        <f>_xlfn.CONCAT("IF AUTODEPLOY$=""N"" THEN ",INDEX(B:B,MATCH(D130,A:A,0),0)," :: REM GOTO ",D130,"")</f>
        <v>IF AUTODEPLOY$="N" THEN 1500 :: REM GOTO PLAYERDEPLOYSHIPS</v>
      </c>
      <c r="D130" s="17" t="str">
        <f>A142</f>
        <v>PLAYERDEPLOYSHIPS</v>
      </c>
    </row>
    <row r="131" spans="1:5" x14ac:dyDescent="0.2">
      <c r="B131" s="26">
        <v>1390</v>
      </c>
      <c r="C131" s="19" t="str">
        <f t="shared" ref="C131:C136" si="1">IF(ISBLANK(E131),_xlfn.CONCAT("CALL ",D131),_xlfn.CONCAT("CALL ",D131,"(",E131,")"))</f>
        <v>CALL RENDERTEXT("AUTO",ROW+6,COL)</v>
      </c>
      <c r="D131" s="19" t="str">
        <f>A324</f>
        <v>RENDERTEXT</v>
      </c>
      <c r="E131" t="s">
        <v>788</v>
      </c>
    </row>
    <row r="132" spans="1:5" x14ac:dyDescent="0.2">
      <c r="B132" s="26">
        <v>1400</v>
      </c>
      <c r="C132" s="19" t="str">
        <f t="shared" si="1"/>
        <v>CALL RENDERTEXT("DEPLOYING",ROW+7,COL)</v>
      </c>
      <c r="D132" s="19" t="str">
        <f>A324</f>
        <v>RENDERTEXT</v>
      </c>
      <c r="E132" t="s">
        <v>789</v>
      </c>
    </row>
    <row r="133" spans="1:5" x14ac:dyDescent="0.2">
      <c r="B133" s="26">
        <v>1410</v>
      </c>
      <c r="C133" s="19" t="str">
        <f t="shared" si="1"/>
        <v>CALL RENDERTEXT("SHIPS...",ROW+8,COL)</v>
      </c>
      <c r="D133" s="19" t="str">
        <f>A324</f>
        <v>RENDERTEXT</v>
      </c>
      <c r="E133" t="s">
        <v>790</v>
      </c>
    </row>
    <row r="134" spans="1:5" x14ac:dyDescent="0.2">
      <c r="B134" s="26">
        <v>1420</v>
      </c>
      <c r="C134" s="19" t="str">
        <f t="shared" si="1"/>
        <v>CALL COMPUTERDEPLOY(SHIPS(,,))</v>
      </c>
      <c r="D134" s="19" t="str">
        <f>A163</f>
        <v>COMPUTERDEPLOY</v>
      </c>
      <c r="E134" t="s">
        <v>755</v>
      </c>
    </row>
    <row r="135" spans="1:5" x14ac:dyDescent="0.2">
      <c r="B135" s="26">
        <v>1430</v>
      </c>
      <c r="C135" s="5" t="s">
        <v>584</v>
      </c>
    </row>
    <row r="136" spans="1:5" x14ac:dyDescent="0.2">
      <c r="B136" s="26">
        <v>1440</v>
      </c>
      <c r="C136" s="19" t="str">
        <f t="shared" si="1"/>
        <v>CALL GETSHIPLEN(SHIPLEN,I)</v>
      </c>
      <c r="D136" s="19" t="str">
        <f>A336</f>
        <v>GETSHIPLEN</v>
      </c>
      <c r="E136" t="s">
        <v>766</v>
      </c>
    </row>
    <row r="137" spans="1:5" x14ac:dyDescent="0.2">
      <c r="B137" s="26">
        <v>1450</v>
      </c>
      <c r="C137" t="s">
        <v>767</v>
      </c>
    </row>
    <row r="138" spans="1:5" x14ac:dyDescent="0.2">
      <c r="B138" s="26">
        <v>1460</v>
      </c>
      <c r="C138" s="5" t="s">
        <v>697</v>
      </c>
    </row>
    <row r="139" spans="1:5" x14ac:dyDescent="0.2">
      <c r="B139" s="26">
        <v>1470</v>
      </c>
      <c r="C139" s="5" t="s">
        <v>15</v>
      </c>
    </row>
    <row r="140" spans="1:5" x14ac:dyDescent="0.2">
      <c r="B140" s="26">
        <v>1480</v>
      </c>
      <c r="C140" s="5" t="s">
        <v>1</v>
      </c>
    </row>
    <row r="141" spans="1:5" x14ac:dyDescent="0.2">
      <c r="B141" s="26">
        <v>1490</v>
      </c>
      <c r="C141" s="5" t="str">
        <f>_xlfn.CONCAT("GOTO ",INDEX(B:B,MATCH(D141,A:A,0),0)," :: REM GOTO ",D141,"")</f>
        <v>GOTO 1670 :: REM GOTO PLAYERRENDERSHIPS</v>
      </c>
      <c r="D141" s="17" t="str">
        <f>A159</f>
        <v>PLAYERRENDERSHIPS</v>
      </c>
    </row>
    <row r="142" spans="1:5" x14ac:dyDescent="0.2">
      <c r="A142" s="17" t="s">
        <v>626</v>
      </c>
      <c r="B142" s="26">
        <v>1500</v>
      </c>
      <c r="C142" s="5" t="str">
        <f>_xlfn.CONCAT("REM LABEL ***",A142,"***")</f>
        <v>REM LABEL ***PLAYERDEPLOYSHIPS***</v>
      </c>
    </row>
    <row r="143" spans="1:5" x14ac:dyDescent="0.2">
      <c r="A143" s="17"/>
      <c r="B143" s="26">
        <v>1510</v>
      </c>
      <c r="C143" s="19" t="str">
        <f>IF(ISBLANK(E143),_xlfn.CONCAT("CALL ",D143),_xlfn.CONCAT("CALL ",D143,"(",E143,")"))</f>
        <v>CALL CLEARMENU</v>
      </c>
      <c r="D143" s="19" t="str">
        <f>A276</f>
        <v>CLEARMENU</v>
      </c>
    </row>
    <row r="144" spans="1:5" x14ac:dyDescent="0.2">
      <c r="A144" s="17"/>
      <c r="B144" s="26">
        <v>1520</v>
      </c>
      <c r="C144" s="29" t="s">
        <v>791</v>
      </c>
      <c r="D144" s="19"/>
    </row>
    <row r="145" spans="1:5" x14ac:dyDescent="0.2">
      <c r="A145" s="17"/>
      <c r="B145" s="26">
        <v>1530</v>
      </c>
      <c r="C145" s="5" t="s">
        <v>583</v>
      </c>
    </row>
    <row r="146" spans="1:5" x14ac:dyDescent="0.2">
      <c r="A146" s="17" t="s">
        <v>627</v>
      </c>
      <c r="B146" s="26">
        <v>1540</v>
      </c>
      <c r="C146" s="5" t="str">
        <f>_xlfn.CONCAT("REM LABEL ***",A146,"***")</f>
        <v>REM LABEL ***PLAYERDEPLOYSHIP***</v>
      </c>
    </row>
    <row r="147" spans="1:5" x14ac:dyDescent="0.2">
      <c r="B147" s="26">
        <v>1550</v>
      </c>
      <c r="C147" s="19" t="str">
        <f>IF(ISBLANK(E147),_xlfn.CONCAT("CALL ",D147),_xlfn.CONCAT("CALL ",D147,"(",E147,")"))</f>
        <v>CALL DEPLOYMENU(CURRENTSHIP)</v>
      </c>
      <c r="D147" s="19" t="str">
        <f>A189</f>
        <v>DEPLOYMENU</v>
      </c>
      <c r="E147" t="s">
        <v>778</v>
      </c>
    </row>
    <row r="148" spans="1:5" x14ac:dyDescent="0.2">
      <c r="B148" s="26">
        <v>1560</v>
      </c>
      <c r="C148" s="19" t="str">
        <f>IF(ISBLANK(E148),_xlfn.CONCAT("CALL ",D148),_xlfn.CONCAT("CALL ",D148,"(",E148,")"))</f>
        <v>CALL INPUTSHIP(SHIP(),CURRENTSHIP)</v>
      </c>
      <c r="D148" s="19" t="str">
        <f>A205</f>
        <v>INPUTSHIP</v>
      </c>
      <c r="E148" t="s">
        <v>792</v>
      </c>
    </row>
    <row r="149" spans="1:5" x14ac:dyDescent="0.2">
      <c r="B149" s="26">
        <v>1570</v>
      </c>
      <c r="C149" t="s">
        <v>637</v>
      </c>
    </row>
    <row r="150" spans="1:5" x14ac:dyDescent="0.2">
      <c r="B150" s="26">
        <v>1580</v>
      </c>
      <c r="C150" t="s">
        <v>563</v>
      </c>
    </row>
    <row r="151" spans="1:5" x14ac:dyDescent="0.2">
      <c r="B151" s="26">
        <v>1590</v>
      </c>
      <c r="C151" s="19" t="str">
        <f>IF(ISBLANK(E151),_xlfn.CONCAT("CALL ",D151),_xlfn.CONCAT("CALL ",D151,"(",E151,")"))</f>
        <v>CALL VALIDATESHIP(SHIPERR,PLAYER,CURRENTSHIP,SHIP(),SHIPS(,,))</v>
      </c>
      <c r="D151" s="19" t="str">
        <f>A227</f>
        <v>VALIDATESHIP</v>
      </c>
      <c r="E151" t="s">
        <v>770</v>
      </c>
    </row>
    <row r="152" spans="1:5" x14ac:dyDescent="0.2">
      <c r="B152" s="26">
        <v>1600</v>
      </c>
      <c r="C152" s="5" t="str">
        <f>_xlfn.CONCAT("IF SHIPERR=1 THEN ",INDEX(B:B,MATCH(D152,A:A,0),0)," :: REM GOTO ",D152,"")</f>
        <v>IF SHIPERR=1 THEN 1540 :: REM GOTO PLAYERDEPLOYSHIP</v>
      </c>
      <c r="D152" s="17" t="str">
        <f>A146</f>
        <v>PLAYERDEPLOYSHIP</v>
      </c>
    </row>
    <row r="153" spans="1:5" x14ac:dyDescent="0.2">
      <c r="B153" s="26">
        <v>1610</v>
      </c>
      <c r="C153" s="19" t="str">
        <f>IF(ISBLANK(E153),_xlfn.CONCAT("CALL ",D153),_xlfn.CONCAT("CALL ",D153,"(",E153,")"))</f>
        <v>CALL GETSHIPLEN(SHIPLEN,CURRENTSHIP)</v>
      </c>
      <c r="D153" s="19" t="str">
        <f>A336</f>
        <v>GETSHIPLEN</v>
      </c>
      <c r="E153" t="s">
        <v>764</v>
      </c>
    </row>
    <row r="154" spans="1:5" x14ac:dyDescent="0.2">
      <c r="B154" s="26">
        <v>1620</v>
      </c>
      <c r="C154" s="5" t="s">
        <v>771</v>
      </c>
    </row>
    <row r="155" spans="1:5" x14ac:dyDescent="0.2">
      <c r="B155" s="26">
        <v>1630</v>
      </c>
      <c r="C155" s="5" t="s">
        <v>700</v>
      </c>
    </row>
    <row r="156" spans="1:5" x14ac:dyDescent="0.2">
      <c r="B156" s="26">
        <v>1640</v>
      </c>
      <c r="C156" s="5" t="s">
        <v>1</v>
      </c>
    </row>
    <row r="157" spans="1:5" x14ac:dyDescent="0.2">
      <c r="B157" s="26">
        <v>1650</v>
      </c>
      <c r="C157" s="19" t="str">
        <f>IF(ISBLANK(E157),_xlfn.CONCAT("CALL ",D157),_xlfn.CONCAT("CALL ",D157,"(",E157,")"))</f>
        <v>CALL RENDERSHIP(CURRENTSHIP,SHIP())</v>
      </c>
      <c r="D157" s="19" t="str">
        <f>A242</f>
        <v>RENDERSHIP</v>
      </c>
      <c r="E157" t="s">
        <v>772</v>
      </c>
    </row>
    <row r="158" spans="1:5" x14ac:dyDescent="0.2">
      <c r="B158" s="26">
        <v>1660</v>
      </c>
      <c r="C158" s="5" t="s">
        <v>553</v>
      </c>
    </row>
    <row r="159" spans="1:5" x14ac:dyDescent="0.2">
      <c r="A159" s="17" t="s">
        <v>628</v>
      </c>
      <c r="B159" s="26">
        <v>1670</v>
      </c>
      <c r="C159" s="19" t="str">
        <f>IF(ISBLANK(E159),_xlfn.CONCAT("CALL ",D159),_xlfn.CONCAT("CALL ",D159,"(",E159,")"))</f>
        <v>CALL RENDERSHIPSAUX(SHIPS(,,))</v>
      </c>
      <c r="D159" s="19" t="str">
        <f>A252</f>
        <v>RENDERSHIPSAUX</v>
      </c>
      <c r="E159" t="s">
        <v>755</v>
      </c>
    </row>
    <row r="160" spans="1:5" x14ac:dyDescent="0.2">
      <c r="B160" s="26">
        <v>1680</v>
      </c>
      <c r="C160" s="19" t="str">
        <f>IF(ISBLANK(E160),_xlfn.CONCAT("CALL ",D160),_xlfn.CONCAT("CALL ",D160,"(",E160,")"))</f>
        <v>CALL RENDERHOLES</v>
      </c>
      <c r="D160" s="19" t="str">
        <f>A87</f>
        <v>RENDERHOLES</v>
      </c>
    </row>
    <row r="161" spans="1:5" x14ac:dyDescent="0.2">
      <c r="B161" s="26">
        <v>1690</v>
      </c>
      <c r="C161" s="19" t="str">
        <f>IF(ISBLANK(E161),_xlfn.CONCAT("CALL ",D161),_xlfn.CONCAT("CALL ",D161,"(",E161,")"))</f>
        <v>CALL PLAYERDEPLOYED</v>
      </c>
      <c r="D161" s="19" t="str">
        <f>A265</f>
        <v>PLAYERDEPLOYED</v>
      </c>
    </row>
    <row r="162" spans="1:5" x14ac:dyDescent="0.2">
      <c r="B162" s="26">
        <v>1700</v>
      </c>
      <c r="C162" s="5" t="s">
        <v>556</v>
      </c>
    </row>
    <row r="163" spans="1:5" s="21" customFormat="1" x14ac:dyDescent="0.2">
      <c r="A163" s="20" t="s">
        <v>629</v>
      </c>
      <c r="B163" s="26">
        <v>1710</v>
      </c>
      <c r="C163" s="21" t="str">
        <f>_xlfn.CONCAT("REM SUBROUTINE ***",A163,"***")</f>
        <v>REM SUBROUTINE ***COMPUTERDEPLOY***</v>
      </c>
    </row>
    <row r="164" spans="1:5" s="21" customFormat="1" x14ac:dyDescent="0.2">
      <c r="A164" s="25"/>
      <c r="B164" s="26">
        <v>1720</v>
      </c>
      <c r="C164" s="21" t="str">
        <f>IF(ISBLANK(D164),_xlfn.CONCAT("SUB ",A163),_xlfn.CONCAT("SUB ",A163,"(",D164,")"))</f>
        <v>SUB COMPUTERDEPLOY(SHIPS(,,))</v>
      </c>
      <c r="D164" s="21" t="s">
        <v>755</v>
      </c>
    </row>
    <row r="165" spans="1:5" s="21" customFormat="1" x14ac:dyDescent="0.2">
      <c r="A165" s="25"/>
      <c r="B165" s="26">
        <v>1730</v>
      </c>
      <c r="C165" s="21" t="s">
        <v>791</v>
      </c>
    </row>
    <row r="166" spans="1:5" s="21" customFormat="1" x14ac:dyDescent="0.2">
      <c r="A166" s="25"/>
      <c r="B166" s="26">
        <v>1740</v>
      </c>
      <c r="C166" s="20" t="str">
        <f>IF(ISBLANK(E166),_xlfn.CONCAT("CALL ",D166),_xlfn.CONCAT("CALL ",D166,"(",E166,")"))</f>
        <v>CALL GETNUMSHIPS(NUMSHIPS)</v>
      </c>
      <c r="D166" s="20" t="str">
        <f>A332</f>
        <v>GETNUMSHIPS</v>
      </c>
      <c r="E166" s="21" t="s">
        <v>746</v>
      </c>
    </row>
    <row r="167" spans="1:5" s="21" customFormat="1" x14ac:dyDescent="0.2">
      <c r="A167" s="25"/>
      <c r="B167" s="26">
        <v>1750</v>
      </c>
      <c r="C167" s="20" t="str">
        <f>IF(ISBLANK(E167),_xlfn.CONCAT("CALL ",D167),_xlfn.CONCAT("CALL ",D167,"(",E167,")"))</f>
        <v>CALL GETBOARDORIG(ROW,COL)</v>
      </c>
      <c r="D167" s="20" t="str">
        <f>A346</f>
        <v>GETBOARDORIG</v>
      </c>
      <c r="E167" s="21" t="s">
        <v>712</v>
      </c>
    </row>
    <row r="168" spans="1:5" s="21" customFormat="1" x14ac:dyDescent="0.2">
      <c r="A168" s="25"/>
      <c r="B168" s="26">
        <v>1760</v>
      </c>
      <c r="C168" s="20" t="str">
        <f>IF(ISBLANK(E168),_xlfn.CONCAT("CALL ",D168),_xlfn.CONCAT("CALL ",D168,"(",E168,")"))</f>
        <v>CALL GETSHIPCHAR(SHIPCHAR)</v>
      </c>
      <c r="D168" s="20" t="str">
        <f>A370</f>
        <v>GETSHIPCHAR</v>
      </c>
      <c r="E168" s="21" t="s">
        <v>754</v>
      </c>
    </row>
    <row r="169" spans="1:5" s="21" customFormat="1" x14ac:dyDescent="0.2">
      <c r="A169" s="25"/>
      <c r="B169" s="26">
        <v>1770</v>
      </c>
      <c r="C169" s="21" t="s">
        <v>583</v>
      </c>
    </row>
    <row r="170" spans="1:5" s="21" customFormat="1" x14ac:dyDescent="0.2">
      <c r="A170" s="23" t="s">
        <v>636</v>
      </c>
      <c r="B170" s="26">
        <v>1780</v>
      </c>
      <c r="C170" s="22" t="str">
        <f>_xlfn.CONCAT("REM LABEL ***",A170,"***")</f>
        <v>REM LABEL ***COMPUTERDEPLOYSHIP***</v>
      </c>
    </row>
    <row r="171" spans="1:5" s="21" customFormat="1" x14ac:dyDescent="0.2">
      <c r="A171" s="23"/>
      <c r="B171" s="26">
        <v>1790</v>
      </c>
      <c r="C171" s="20" t="str">
        <f>IF(ISBLANK(E171),_xlfn.CONCAT("CALL ",D171),_xlfn.CONCAT("CALL ",D171,"(",E171,")"))</f>
        <v>CALL GETSHIPLEN(SHIPLEN,CURRENTSHIP)</v>
      </c>
      <c r="D171" s="20" t="str">
        <f>A336</f>
        <v>GETSHIPLEN</v>
      </c>
      <c r="E171" s="21" t="s">
        <v>764</v>
      </c>
    </row>
    <row r="172" spans="1:5" s="21" customFormat="1" x14ac:dyDescent="0.2">
      <c r="A172" s="25"/>
      <c r="B172" s="26">
        <v>1800</v>
      </c>
      <c r="C172" s="21" t="s">
        <v>634</v>
      </c>
    </row>
    <row r="173" spans="1:5" s="21" customFormat="1" x14ac:dyDescent="0.2">
      <c r="A173" s="25"/>
      <c r="B173" s="26">
        <v>1810</v>
      </c>
      <c r="C173" s="21" t="s">
        <v>773</v>
      </c>
    </row>
    <row r="174" spans="1:5" s="21" customFormat="1" x14ac:dyDescent="0.2">
      <c r="A174" s="25"/>
      <c r="B174" s="26">
        <v>1820</v>
      </c>
      <c r="C174" s="21" t="s">
        <v>635</v>
      </c>
    </row>
    <row r="175" spans="1:5" s="21" customFormat="1" x14ac:dyDescent="0.2">
      <c r="A175" s="25"/>
      <c r="B175" s="26">
        <v>1830</v>
      </c>
      <c r="C175" s="21" t="s">
        <v>771</v>
      </c>
    </row>
    <row r="176" spans="1:5" s="21" customFormat="1" x14ac:dyDescent="0.2">
      <c r="A176" s="25"/>
      <c r="B176" s="26">
        <v>1840</v>
      </c>
      <c r="C176" s="21" t="s">
        <v>701</v>
      </c>
    </row>
    <row r="177" spans="1:5" s="21" customFormat="1" x14ac:dyDescent="0.2">
      <c r="A177" s="25"/>
      <c r="B177" s="26">
        <v>1850</v>
      </c>
      <c r="C177" s="21" t="s">
        <v>1</v>
      </c>
    </row>
    <row r="178" spans="1:5" s="21" customFormat="1" x14ac:dyDescent="0.2">
      <c r="A178" s="25"/>
      <c r="B178" s="26">
        <v>1860</v>
      </c>
      <c r="C178" s="22" t="s">
        <v>638</v>
      </c>
    </row>
    <row r="179" spans="1:5" s="21" customFormat="1" x14ac:dyDescent="0.2">
      <c r="A179" s="25"/>
      <c r="B179" s="26">
        <v>1870</v>
      </c>
      <c r="C179" s="22" t="s">
        <v>563</v>
      </c>
    </row>
    <row r="180" spans="1:5" s="21" customFormat="1" x14ac:dyDescent="0.2">
      <c r="A180" s="25"/>
      <c r="B180" s="26">
        <v>1880</v>
      </c>
      <c r="C180" s="20" t="str">
        <f>IF(ISBLANK(E180),_xlfn.CONCAT("CALL ",D180),_xlfn.CONCAT("CALL ",D180,"(",E180,")"))</f>
        <v>CALL CHECKOVERLAP(SHIPERR,PLAYER,CURRENTSHIP,SHIP(),SHIPS(,,))</v>
      </c>
      <c r="D180" s="20" t="str">
        <f>A281</f>
        <v>CHECKOVERLAP</v>
      </c>
      <c r="E180" s="21" t="s">
        <v>770</v>
      </c>
    </row>
    <row r="181" spans="1:5" s="21" customFormat="1" x14ac:dyDescent="0.2">
      <c r="A181" s="25"/>
      <c r="B181" s="26">
        <v>1890</v>
      </c>
      <c r="C181" s="21" t="str">
        <f>_xlfn.CONCAT("IF SHIPERR=1 THEN ",INDEX(B:B,MATCH(D181,A:A,0),0)," :: REM GOTO ",D181,"")</f>
        <v>IF SHIPERR=1 THEN 1780 :: REM GOTO COMPUTERDEPLOYSHIP</v>
      </c>
      <c r="D181" s="23" t="str">
        <f>A170</f>
        <v>COMPUTERDEPLOYSHIP</v>
      </c>
    </row>
    <row r="182" spans="1:5" s="21" customFormat="1" x14ac:dyDescent="0.2">
      <c r="A182" s="25"/>
      <c r="B182" s="26">
        <v>1900</v>
      </c>
      <c r="C182" s="22" t="s">
        <v>771</v>
      </c>
    </row>
    <row r="183" spans="1:5" s="21" customFormat="1" x14ac:dyDescent="0.2">
      <c r="A183" s="25"/>
      <c r="B183" s="26">
        <v>1910</v>
      </c>
      <c r="C183" s="22" t="s">
        <v>702</v>
      </c>
    </row>
    <row r="184" spans="1:5" s="21" customFormat="1" x14ac:dyDescent="0.2">
      <c r="A184" s="25"/>
      <c r="B184" s="26">
        <v>1920</v>
      </c>
      <c r="C184" s="22" t="s">
        <v>1</v>
      </c>
    </row>
    <row r="185" spans="1:5" s="21" customFormat="1" x14ac:dyDescent="0.2">
      <c r="A185" s="25"/>
      <c r="B185" s="26">
        <v>1930</v>
      </c>
      <c r="C185" s="20" t="str">
        <f>IF(ISBLANK(E185),_xlfn.CONCAT("CALL ",D185),_xlfn.CONCAT("CALL ",D185,"(",E185,")"))</f>
        <v>CALL GETDEBUGFLAG(DEBUG)</v>
      </c>
      <c r="D185" s="20" t="str">
        <f>A386</f>
        <v>GETDEBUGFLAG</v>
      </c>
      <c r="E185" s="21" t="s">
        <v>779</v>
      </c>
    </row>
    <row r="186" spans="1:5" s="21" customFormat="1" x14ac:dyDescent="0.2">
      <c r="A186" s="25"/>
      <c r="B186" s="26">
        <v>1940</v>
      </c>
      <c r="C186" s="20" t="str">
        <f>_xlfn.CONCAT("IF DEBUG=1 THEN CALL ",D186,"(",E186,")")</f>
        <v>IF DEBUG=1 THEN CALL RENDERSHIP(CURRENTSHIP,SHIP())</v>
      </c>
      <c r="D186" s="20" t="str">
        <f>A242</f>
        <v>RENDERSHIP</v>
      </c>
      <c r="E186" s="21" t="s">
        <v>772</v>
      </c>
    </row>
    <row r="187" spans="1:5" s="21" customFormat="1" x14ac:dyDescent="0.2">
      <c r="A187" s="25"/>
      <c r="B187" s="26">
        <v>1950</v>
      </c>
      <c r="C187" s="21" t="s">
        <v>553</v>
      </c>
    </row>
    <row r="188" spans="1:5" s="21" customFormat="1" x14ac:dyDescent="0.2">
      <c r="A188" s="25"/>
      <c r="B188" s="26">
        <v>1960</v>
      </c>
      <c r="C188" s="22" t="s">
        <v>556</v>
      </c>
    </row>
    <row r="189" spans="1:5" s="26" customFormat="1" x14ac:dyDescent="0.2">
      <c r="A189" s="30" t="s">
        <v>737</v>
      </c>
      <c r="B189" s="26">
        <v>1970</v>
      </c>
      <c r="C189" s="26" t="str">
        <f>_xlfn.CONCAT("REM SUBROUTINE ***",A189,"***")</f>
        <v>REM SUBROUTINE ***DEPLOYMENU***</v>
      </c>
    </row>
    <row r="190" spans="1:5" s="26" customFormat="1" x14ac:dyDescent="0.2">
      <c r="A190" s="27"/>
      <c r="B190" s="26">
        <v>1980</v>
      </c>
      <c r="C190" s="26" t="str">
        <f>IF(ISBLANK(D190),_xlfn.CONCAT("SUB ",A189),_xlfn.CONCAT("SUB ",A189,"(",D190,")"))</f>
        <v>SUB DEPLOYMENU(CURRENTSHIP)</v>
      </c>
      <c r="D190" s="26" t="s">
        <v>778</v>
      </c>
    </row>
    <row r="191" spans="1:5" s="26" customFormat="1" x14ac:dyDescent="0.2">
      <c r="A191" s="27"/>
      <c r="B191" s="26">
        <v>1990</v>
      </c>
      <c r="C191" s="19" t="str">
        <f>IF(ISBLANK(E191),_xlfn.CONCAT("CALL ",D191),_xlfn.CONCAT("CALL ",D191,"(",E191,")"))</f>
        <v>CALL GETMENUORIG(ROW,COL)</v>
      </c>
      <c r="D191" s="30" t="str">
        <f>A354</f>
        <v>GETMENUORIG</v>
      </c>
      <c r="E191" s="26" t="s">
        <v>712</v>
      </c>
    </row>
    <row r="192" spans="1:5" s="26" customFormat="1" x14ac:dyDescent="0.2">
      <c r="A192" s="27"/>
      <c r="B192" s="26">
        <v>2000</v>
      </c>
      <c r="C192" s="19" t="str">
        <f>IF(ISBLANK(E192),_xlfn.CONCAT("CALL ",D192),_xlfn.CONCAT("CALL ",D192,"(",E192,")"))</f>
        <v>CALL RENDERTEXT("INPUT THE",ROW,COL)</v>
      </c>
      <c r="D192" s="30" t="str">
        <f>A324</f>
        <v>RENDERTEXT</v>
      </c>
      <c r="E192" s="26" t="s">
        <v>738</v>
      </c>
    </row>
    <row r="193" spans="1:5" s="26" customFormat="1" x14ac:dyDescent="0.2">
      <c r="A193" s="27"/>
      <c r="B193" s="26">
        <v>2010</v>
      </c>
      <c r="C193" s="19" t="str">
        <f>IF(ISBLANK(E193),_xlfn.CONCAT("CALL ",D193),_xlfn.CONCAT("CALL ",D193,"(",E193,")"))</f>
        <v>CALL RENDERTEXT("LOCATIONS",ROW+1,COL)</v>
      </c>
      <c r="D193" s="30" t="str">
        <f>A324</f>
        <v>RENDERTEXT</v>
      </c>
      <c r="E193" s="26" t="s">
        <v>739</v>
      </c>
    </row>
    <row r="194" spans="1:5" s="26" customFormat="1" x14ac:dyDescent="0.2">
      <c r="A194" s="27"/>
      <c r="B194" s="26">
        <v>2020</v>
      </c>
      <c r="C194" s="19" t="str">
        <f>IF(ISBLANK(E194),_xlfn.CONCAT("CALL ",D194),_xlfn.CONCAT("CALL ",D194,"(",E194,")"))</f>
        <v>CALL RENDERTEXT("FOR YOUR",ROW+2,COL)</v>
      </c>
      <c r="D194" s="30" t="str">
        <f>A324</f>
        <v>RENDERTEXT</v>
      </c>
      <c r="E194" s="26" t="s">
        <v>740</v>
      </c>
    </row>
    <row r="195" spans="1:5" s="26" customFormat="1" x14ac:dyDescent="0.2">
      <c r="A195" s="27"/>
      <c r="B195" s="26">
        <v>2030</v>
      </c>
      <c r="C195" s="19" t="str">
        <f>IF(ISBLANK(E195),_xlfn.CONCAT("CALL ",D195),_xlfn.CONCAT("CALL ",D195,"(",E195,")"))</f>
        <v>CALL RENDERTEXT("          ",ROW+3,COL)</v>
      </c>
      <c r="D195" s="30" t="str">
        <f>A324</f>
        <v>RENDERTEXT</v>
      </c>
      <c r="E195" s="26" t="s">
        <v>741</v>
      </c>
    </row>
    <row r="196" spans="1:5" s="26" customFormat="1" x14ac:dyDescent="0.2">
      <c r="A196" s="27"/>
      <c r="B196" s="26">
        <v>2040</v>
      </c>
      <c r="C196" s="19" t="str">
        <f>IF(ISBLANK(E196),_xlfn.CONCAT("CALL ",D196),_xlfn.CONCAT("CALL ",D196,"(",E196,")"))</f>
        <v>CALL GETSHIPNAME(SHIPNAME$,CURRENTSHIP)</v>
      </c>
      <c r="D196" s="30" t="str">
        <f>A341</f>
        <v>GETSHIPNAME</v>
      </c>
      <c r="E196" s="26" t="s">
        <v>776</v>
      </c>
    </row>
    <row r="197" spans="1:5" s="26" customFormat="1" x14ac:dyDescent="0.2">
      <c r="A197" s="27"/>
      <c r="B197" s="26">
        <v>2050</v>
      </c>
      <c r="C197" s="19" t="str">
        <f>IF(ISBLANK(E197),_xlfn.CONCAT("CALL ",D197),_xlfn.CONCAT("CALL ",D197,"(",E197,")"))</f>
        <v>CALL RENDERTEXT(SHIPNAME$,ROW+3,COL)</v>
      </c>
      <c r="D197" s="30" t="str">
        <f>A324</f>
        <v>RENDERTEXT</v>
      </c>
      <c r="E197" s="26" t="s">
        <v>777</v>
      </c>
    </row>
    <row r="198" spans="1:5" s="26" customFormat="1" x14ac:dyDescent="0.2">
      <c r="A198" s="27"/>
      <c r="B198" s="26">
        <v>2060</v>
      </c>
      <c r="C198" s="19" t="str">
        <f>IF(ISBLANK(E198),_xlfn.CONCAT("CALL ",D198),_xlfn.CONCAT("CALL ",D198,"(",E198,")"))</f>
        <v>CALL RENDERTEXT("[IE. C3]:",ROW+4,COL)</v>
      </c>
      <c r="D198" s="30" t="str">
        <f>A324</f>
        <v>RENDERTEXT</v>
      </c>
      <c r="E198" s="26" t="s">
        <v>742</v>
      </c>
    </row>
    <row r="199" spans="1:5" s="26" customFormat="1" x14ac:dyDescent="0.2">
      <c r="A199" s="27"/>
      <c r="B199" s="26">
        <v>2070</v>
      </c>
      <c r="C199" s="19" t="str">
        <f>IF(ISBLANK(E199),_xlfn.CONCAT("CALL ",D199),_xlfn.CONCAT("CALL ",D199,"(",E199,")"))</f>
        <v>CALL GETSHIPLEN(SHIPLEN,CURRENTSHIP)</v>
      </c>
      <c r="D199" s="30" t="str">
        <f>A336</f>
        <v>GETSHIPLEN</v>
      </c>
      <c r="E199" s="26" t="s">
        <v>764</v>
      </c>
    </row>
    <row r="200" spans="1:5" s="26" customFormat="1" x14ac:dyDescent="0.2">
      <c r="A200" s="27"/>
      <c r="B200" s="26">
        <v>2080</v>
      </c>
      <c r="C200" s="29" t="s">
        <v>3</v>
      </c>
    </row>
    <row r="201" spans="1:5" s="26" customFormat="1" x14ac:dyDescent="0.2">
      <c r="A201" s="27"/>
      <c r="B201" s="26">
        <v>2090</v>
      </c>
      <c r="C201" s="29" t="s">
        <v>775</v>
      </c>
    </row>
    <row r="202" spans="1:5" s="26" customFormat="1" x14ac:dyDescent="0.2">
      <c r="A202" s="27"/>
      <c r="B202" s="26">
        <v>2100</v>
      </c>
      <c r="C202" s="19" t="str">
        <f>IF(ISBLANK(E202),_xlfn.CONCAT("CALL ",D202),_xlfn.CONCAT("CALL ",D202,"(",E202,")"))</f>
        <v>CALL RENDERTEXT(TEXT$,ROW+4+I,COL)</v>
      </c>
      <c r="D202" s="30" t="str">
        <f>A324</f>
        <v>RENDERTEXT</v>
      </c>
      <c r="E202" s="26" t="s">
        <v>743</v>
      </c>
    </row>
    <row r="203" spans="1:5" s="26" customFormat="1" x14ac:dyDescent="0.2">
      <c r="A203" s="27"/>
      <c r="B203" s="26">
        <v>2110</v>
      </c>
      <c r="C203" s="29" t="s">
        <v>1</v>
      </c>
    </row>
    <row r="204" spans="1:5" s="26" customFormat="1" x14ac:dyDescent="0.2">
      <c r="A204" s="27"/>
      <c r="B204" s="26">
        <v>2120</v>
      </c>
      <c r="C204" s="29" t="s">
        <v>556</v>
      </c>
    </row>
    <row r="205" spans="1:5" s="21" customFormat="1" x14ac:dyDescent="0.2">
      <c r="A205" s="20" t="s">
        <v>527</v>
      </c>
      <c r="B205" s="26">
        <v>2130</v>
      </c>
      <c r="C205" s="21" t="str">
        <f>_xlfn.CONCAT("REM SUBROUTINE ***",A205,"***")</f>
        <v>REM SUBROUTINE ***INPUTSHIP***</v>
      </c>
    </row>
    <row r="206" spans="1:5" s="21" customFormat="1" x14ac:dyDescent="0.2">
      <c r="A206" s="25"/>
      <c r="B206" s="26">
        <v>2140</v>
      </c>
      <c r="C206" s="21" t="str">
        <f>IF(ISBLANK(D206),_xlfn.CONCAT("SUB ",A205),_xlfn.CONCAT("SUB ",A205,"(",D206,")"))</f>
        <v>SUB INPUTSHIP(SHIP(),CURRENTSHIP)</v>
      </c>
      <c r="D206" s="21" t="s">
        <v>792</v>
      </c>
    </row>
    <row r="207" spans="1:5" s="21" customFormat="1" x14ac:dyDescent="0.2">
      <c r="A207" s="25"/>
      <c r="B207" s="26">
        <v>2150</v>
      </c>
      <c r="C207" s="20" t="str">
        <f>IF(ISBLANK(E207),_xlfn.CONCAT("CALL ",D207),_xlfn.CONCAT("CALL ",D207,"(",E207,")"))</f>
        <v>CALL GETSHIPLEN(SHIPLEN,CURRENTSHIP)</v>
      </c>
      <c r="D207" s="20" t="str">
        <f>A336</f>
        <v>GETSHIPLEN</v>
      </c>
      <c r="E207" s="21" t="s">
        <v>764</v>
      </c>
    </row>
    <row r="208" spans="1:5" s="21" customFormat="1" x14ac:dyDescent="0.2">
      <c r="A208" s="25"/>
      <c r="B208" s="26">
        <v>2160</v>
      </c>
      <c r="C208" s="20" t="str">
        <f>IF(ISBLANK(E208),_xlfn.CONCAT("CALL ",D208),_xlfn.CONCAT("CALL ",D208,"(",E208,")"))</f>
        <v>CALL GETMENUORIG(ROW,COL)</v>
      </c>
      <c r="D208" s="20" t="str">
        <f>A354</f>
        <v>GETMENUORIG</v>
      </c>
      <c r="E208" s="21" t="s">
        <v>712</v>
      </c>
    </row>
    <row r="209" spans="1:5" s="21" customFormat="1" x14ac:dyDescent="0.2">
      <c r="A209" s="25"/>
      <c r="B209" s="26">
        <v>2170</v>
      </c>
      <c r="C209" s="22" t="s">
        <v>771</v>
      </c>
    </row>
    <row r="210" spans="1:5" s="21" customFormat="1" x14ac:dyDescent="0.2">
      <c r="A210" s="25"/>
      <c r="B210" s="26">
        <v>2180</v>
      </c>
      <c r="C210" s="22" t="s">
        <v>729</v>
      </c>
    </row>
    <row r="211" spans="1:5" s="21" customFormat="1" x14ac:dyDescent="0.2">
      <c r="A211" s="25"/>
      <c r="B211" s="26">
        <v>2190</v>
      </c>
      <c r="C211" s="20" t="str">
        <f>IF(ISBLANK(E211),_xlfn.CONCAT("CALL ",D211),_xlfn.CONCAT("CALL ",D211,"(",E211,")"))</f>
        <v>CALL INPUTPOS(ROW+5+I,COL+5,INPUTROW$,INPUTCOL)</v>
      </c>
      <c r="D211" s="20" t="str">
        <f>A215</f>
        <v>INPUTPOS</v>
      </c>
      <c r="E211" s="21" t="s">
        <v>744</v>
      </c>
    </row>
    <row r="212" spans="1:5" s="21" customFormat="1" x14ac:dyDescent="0.2">
      <c r="A212" s="25"/>
      <c r="B212" s="26">
        <v>2200</v>
      </c>
      <c r="C212" s="22" t="s">
        <v>728</v>
      </c>
    </row>
    <row r="213" spans="1:5" s="21" customFormat="1" x14ac:dyDescent="0.2">
      <c r="A213" s="25"/>
      <c r="B213" s="26">
        <v>2210</v>
      </c>
      <c r="C213" s="22" t="s">
        <v>1</v>
      </c>
    </row>
    <row r="214" spans="1:5" s="21" customFormat="1" x14ac:dyDescent="0.2">
      <c r="A214" s="25"/>
      <c r="B214" s="26">
        <v>2220</v>
      </c>
      <c r="C214" s="22" t="s">
        <v>556</v>
      </c>
    </row>
    <row r="215" spans="1:5" s="26" customFormat="1" x14ac:dyDescent="0.2">
      <c r="A215" s="30" t="s">
        <v>730</v>
      </c>
      <c r="B215" s="26">
        <v>2230</v>
      </c>
      <c r="C215" s="26" t="str">
        <f>_xlfn.CONCAT("REM SUBROUTINE ***",A215,"***")</f>
        <v>REM SUBROUTINE ***INPUTPOS***</v>
      </c>
    </row>
    <row r="216" spans="1:5" s="26" customFormat="1" x14ac:dyDescent="0.2">
      <c r="A216" s="27"/>
      <c r="B216" s="26">
        <v>2240</v>
      </c>
      <c r="C216" s="26" t="str">
        <f>IF(ISBLANK(D216),_xlfn.CONCAT("SUB ",A215),_xlfn.CONCAT("SUB ",A215,"(",D216,")"))</f>
        <v>SUB INPUTPOS(ROW,COL,INPUTROW$,INPUTCOL)</v>
      </c>
      <c r="D216" s="26" t="s">
        <v>724</v>
      </c>
    </row>
    <row r="217" spans="1:5" s="26" customFormat="1" x14ac:dyDescent="0.2">
      <c r="A217" s="27"/>
      <c r="B217" s="26">
        <v>2250</v>
      </c>
      <c r="C217" s="29" t="s">
        <v>23</v>
      </c>
    </row>
    <row r="218" spans="1:5" s="26" customFormat="1" x14ac:dyDescent="0.2">
      <c r="A218" s="31" t="s">
        <v>726</v>
      </c>
      <c r="B218" s="26">
        <v>2260</v>
      </c>
      <c r="C218" s="29" t="str">
        <f>_xlfn.CONCAT("REM LABEL ***",A218,"***")</f>
        <v>REM LABEL ***GETROW***</v>
      </c>
    </row>
    <row r="219" spans="1:5" s="26" customFormat="1" x14ac:dyDescent="0.2">
      <c r="A219" s="27"/>
      <c r="B219" s="26">
        <v>2270</v>
      </c>
      <c r="C219" s="29" t="s">
        <v>727</v>
      </c>
    </row>
    <row r="220" spans="1:5" s="26" customFormat="1" x14ac:dyDescent="0.2">
      <c r="A220" s="27"/>
      <c r="B220" s="26">
        <v>2280</v>
      </c>
      <c r="C220" s="29" t="str">
        <f>_xlfn.CONCAT("IF INPUTROW$="""" THEN  ",INDEX(B:B,MATCH(D220,A:A,0),0)," :: REM GOTO ",D220,"")</f>
        <v>IF INPUTROW$="" THEN  2260 :: REM GOTO GETROW</v>
      </c>
      <c r="D220" s="28" t="str">
        <f>A218</f>
        <v>GETROW</v>
      </c>
    </row>
    <row r="221" spans="1:5" s="26" customFormat="1" x14ac:dyDescent="0.2">
      <c r="A221" s="31" t="s">
        <v>725</v>
      </c>
      <c r="B221" s="26">
        <v>2290</v>
      </c>
      <c r="C221" s="29" t="str">
        <f>_xlfn.CONCAT("REM LABEL ***",A221,"***")</f>
        <v>REM LABEL ***GETCOL***</v>
      </c>
    </row>
    <row r="222" spans="1:5" s="26" customFormat="1" x14ac:dyDescent="0.2">
      <c r="A222" s="27"/>
      <c r="B222" s="26">
        <v>2300</v>
      </c>
      <c r="C222" s="29" t="s">
        <v>774</v>
      </c>
    </row>
    <row r="223" spans="1:5" s="26" customFormat="1" x14ac:dyDescent="0.2">
      <c r="A223" s="27"/>
      <c r="B223" s="26">
        <v>2310</v>
      </c>
      <c r="C223" s="29" t="str">
        <f>_xlfn.CONCAT("IF INPUTCOL&gt;10 THEN  ",INDEX(B:B,MATCH(D223,A:A,0),0)," :: REM GOTO ",D223,"")</f>
        <v>IF INPUTCOL&gt;10 THEN  2290 :: REM GOTO GETCOL</v>
      </c>
      <c r="D223" s="28" t="str">
        <f>A221</f>
        <v>GETCOL</v>
      </c>
    </row>
    <row r="224" spans="1:5" s="26" customFormat="1" x14ac:dyDescent="0.2">
      <c r="A224" s="27"/>
      <c r="B224" s="26">
        <v>2320</v>
      </c>
      <c r="C224" s="29" t="str">
        <f>_xlfn.CONCAT("IF INPUTCOL&lt;1 THEN  ",INDEX(B:B,MATCH(D224,A:A,0),0)," :: REM GOTO ",D224,"")</f>
        <v>IF INPUTCOL&lt;1 THEN  2290 :: REM GOTO GETCOL</v>
      </c>
      <c r="D224" s="28" t="str">
        <f>A221</f>
        <v>GETCOL</v>
      </c>
    </row>
    <row r="225" spans="1:5" s="26" customFormat="1" x14ac:dyDescent="0.2">
      <c r="A225" s="27"/>
      <c r="B225" s="26">
        <v>2330</v>
      </c>
      <c r="C225" s="29" t="s">
        <v>560</v>
      </c>
    </row>
    <row r="226" spans="1:5" s="26" customFormat="1" x14ac:dyDescent="0.2">
      <c r="A226" s="27"/>
      <c r="B226" s="26">
        <v>2340</v>
      </c>
      <c r="C226" s="29" t="s">
        <v>556</v>
      </c>
    </row>
    <row r="227" spans="1:5" s="21" customFormat="1" x14ac:dyDescent="0.2">
      <c r="A227" s="20" t="s">
        <v>562</v>
      </c>
      <c r="B227" s="26">
        <v>2350</v>
      </c>
      <c r="C227" s="21" t="str">
        <f>_xlfn.CONCAT("REM SUBROUTINE ***",A227,"***")</f>
        <v>REM SUBROUTINE ***VALIDATESHIP***</v>
      </c>
    </row>
    <row r="228" spans="1:5" s="21" customFormat="1" x14ac:dyDescent="0.2">
      <c r="A228" s="20"/>
      <c r="B228" s="26">
        <v>2360</v>
      </c>
      <c r="C228" s="21" t="str">
        <f>IF(ISBLANK(D228),_xlfn.CONCAT("SUB ",A227),_xlfn.CONCAT("SUB ",A227,"(",D228,")"))</f>
        <v>SUB VALIDATESHIP(SHIPERR,PLAYER,CURRENTSHIP,SHIP(),SHIPS(,,))</v>
      </c>
      <c r="D228" s="21" t="s">
        <v>770</v>
      </c>
    </row>
    <row r="229" spans="1:5" s="21" customFormat="1" x14ac:dyDescent="0.2">
      <c r="A229" s="20"/>
      <c r="B229" s="26">
        <v>2370</v>
      </c>
      <c r="C229" s="22" t="s">
        <v>563</v>
      </c>
    </row>
    <row r="230" spans="1:5" s="21" customFormat="1" x14ac:dyDescent="0.2">
      <c r="A230" s="20"/>
      <c r="B230" s="26">
        <v>2380</v>
      </c>
      <c r="C230" s="22" t="s">
        <v>569</v>
      </c>
    </row>
    <row r="231" spans="1:5" s="21" customFormat="1" x14ac:dyDescent="0.2">
      <c r="A231" s="20"/>
      <c r="B231" s="26">
        <v>2390</v>
      </c>
      <c r="C231" s="20" t="str">
        <f>IF(ISBLANK(E231),_xlfn.CONCAT("CALL ",D231),_xlfn.CONCAT("CALL ",D231,"(",E231,")"))</f>
        <v>CALL GETSHIPLEN(SHIPLEN,CURRENTSHIP)</v>
      </c>
      <c r="D231" s="20" t="str">
        <f>A336</f>
        <v>GETSHIPLEN</v>
      </c>
      <c r="E231" s="21" t="s">
        <v>764</v>
      </c>
    </row>
    <row r="232" spans="1:5" s="21" customFormat="1" x14ac:dyDescent="0.2">
      <c r="A232" s="20"/>
      <c r="B232" s="26">
        <v>2400</v>
      </c>
      <c r="C232" s="20" t="str">
        <f>IF(ISBLANK(E232),_xlfn.CONCAT("CALL ",D232),_xlfn.CONCAT("CALL ",D232,"(",E232,")"))</f>
        <v>CALL CHECKHORIZONTAL(HORIZONTAL,CURRENTSHIP,SHIP())</v>
      </c>
      <c r="D232" s="20" t="str">
        <f>A296</f>
        <v>CHECKHORIZONTAL</v>
      </c>
      <c r="E232" s="21" t="s">
        <v>765</v>
      </c>
    </row>
    <row r="233" spans="1:5" s="21" customFormat="1" x14ac:dyDescent="0.2">
      <c r="A233" s="20"/>
      <c r="B233" s="26">
        <v>2410</v>
      </c>
      <c r="C233" s="24" t="s">
        <v>718</v>
      </c>
    </row>
    <row r="234" spans="1:5" s="21" customFormat="1" x14ac:dyDescent="0.2">
      <c r="A234" s="20"/>
      <c r="B234" s="26">
        <v>2420</v>
      </c>
      <c r="C234" s="22" t="s">
        <v>771</v>
      </c>
    </row>
    <row r="235" spans="1:5" s="21" customFormat="1" x14ac:dyDescent="0.2">
      <c r="A235" s="20"/>
      <c r="B235" s="26">
        <v>2430</v>
      </c>
      <c r="C235" s="22" t="s">
        <v>703</v>
      </c>
    </row>
    <row r="236" spans="1:5" s="21" customFormat="1" x14ac:dyDescent="0.2">
      <c r="A236" s="20"/>
      <c r="B236" s="26">
        <v>2440</v>
      </c>
      <c r="C236" s="22" t="s">
        <v>719</v>
      </c>
    </row>
    <row r="237" spans="1:5" s="21" customFormat="1" x14ac:dyDescent="0.2">
      <c r="A237" s="20"/>
      <c r="B237" s="26">
        <v>2450</v>
      </c>
      <c r="C237" s="22" t="s">
        <v>1</v>
      </c>
    </row>
    <row r="238" spans="1:5" s="21" customFormat="1" x14ac:dyDescent="0.2">
      <c r="A238" s="20"/>
      <c r="B238" s="26">
        <v>2460</v>
      </c>
      <c r="C238" s="20" t="str">
        <f>IF(ISBLANK(E238),_xlfn.CONCAT("CALL ",D238),_xlfn.CONCAT("CALL ",D238,"(",E238,")"))</f>
        <v>CALL CHECKSEQUENCE(SHIPERR,CURRENTSHIP,SEQUENCE())</v>
      </c>
      <c r="D238" s="20" t="str">
        <f>A306</f>
        <v>CHECKSEQUENCE</v>
      </c>
      <c r="E238" s="21" t="s">
        <v>756</v>
      </c>
    </row>
    <row r="239" spans="1:5" s="21" customFormat="1" x14ac:dyDescent="0.2">
      <c r="A239" s="20"/>
      <c r="B239" s="26">
        <v>2470</v>
      </c>
      <c r="C239" s="21" t="str">
        <f>_xlfn.CONCAT("IF SHIPERR=1 THEN ",INDEX(B:B,MATCH(D239,A:A,0),0)," :: REM SUBEND")</f>
        <v>IF SHIPERR=1 THEN 2490 :: REM SUBEND</v>
      </c>
      <c r="D239" s="23" t="str">
        <f>A241</f>
        <v>VALIDATESHIP.SUBEND</v>
      </c>
    </row>
    <row r="240" spans="1:5" s="21" customFormat="1" x14ac:dyDescent="0.2">
      <c r="A240" s="20"/>
      <c r="B240" s="26">
        <v>2480</v>
      </c>
      <c r="C240" s="20" t="str">
        <f>IF(ISBLANK(E240),_xlfn.CONCAT("CALL ",D240),_xlfn.CONCAT("CALL ",D240,"(",E240,")"))</f>
        <v>CALL CHECKOVERLAP(SHIPERR,PLAYER,CURRENTSHIP,SHIP(),SHIPS(,,))</v>
      </c>
      <c r="D240" s="20" t="str">
        <f>A281</f>
        <v>CHECKOVERLAP</v>
      </c>
      <c r="E240" s="21" t="s">
        <v>770</v>
      </c>
    </row>
    <row r="241" spans="1:5" s="21" customFormat="1" x14ac:dyDescent="0.2">
      <c r="A241" s="23" t="str">
        <f>_xlfn.CONCAT(A227,".SUBEND")</f>
        <v>VALIDATESHIP.SUBEND</v>
      </c>
      <c r="B241" s="26">
        <v>2490</v>
      </c>
      <c r="C241" s="22" t="s">
        <v>556</v>
      </c>
    </row>
    <row r="242" spans="1:5" s="26" customFormat="1" x14ac:dyDescent="0.2">
      <c r="A242" s="30" t="s">
        <v>578</v>
      </c>
      <c r="B242" s="26">
        <v>2500</v>
      </c>
      <c r="C242" s="26" t="str">
        <f>_xlfn.CONCAT("REM SUBROUTINE ***",A242,"***")</f>
        <v>REM SUBROUTINE ***RENDERSHIP***</v>
      </c>
    </row>
    <row r="243" spans="1:5" s="26" customFormat="1" x14ac:dyDescent="0.2">
      <c r="A243" s="30"/>
      <c r="B243" s="26">
        <v>2510</v>
      </c>
      <c r="C243" s="26" t="str">
        <f>IF(ISBLANK(D243),_xlfn.CONCAT("SUB ",A242),_xlfn.CONCAT("SUB ",A242,"(",D243,")"))</f>
        <v>SUB RENDERSHIP(CURRENTSHIP,SHIP())</v>
      </c>
      <c r="D243" s="26" t="s">
        <v>772</v>
      </c>
    </row>
    <row r="244" spans="1:5" s="26" customFormat="1" x14ac:dyDescent="0.2">
      <c r="A244" s="30"/>
      <c r="B244" s="26">
        <v>2520</v>
      </c>
      <c r="C244" s="19" t="str">
        <f>IF(ISBLANK(E244),_xlfn.CONCAT("CALL ",D244),_xlfn.CONCAT("CALL ",D244,"(",E244,")"))</f>
        <v>CALL GETSHIPLEN(SHIPLEN,CURRENTSHIP)</v>
      </c>
      <c r="D244" s="30" t="str">
        <f>A336</f>
        <v>GETSHIPLEN</v>
      </c>
      <c r="E244" s="26" t="s">
        <v>764</v>
      </c>
    </row>
    <row r="245" spans="1:5" s="26" customFormat="1" x14ac:dyDescent="0.2">
      <c r="A245" s="30"/>
      <c r="B245" s="26">
        <v>2530</v>
      </c>
      <c r="C245" s="19" t="str">
        <f>IF(ISBLANK(E245),_xlfn.CONCAT("CALL ",D245),_xlfn.CONCAT("CALL ",D245,"(",E245,")"))</f>
        <v>CALL GETSHIPCHAR(SHIPCHAR)</v>
      </c>
      <c r="D245" s="30" t="str">
        <f>A370</f>
        <v>GETSHIPCHAR</v>
      </c>
      <c r="E245" s="26" t="s">
        <v>754</v>
      </c>
    </row>
    <row r="246" spans="1:5" s="26" customFormat="1" x14ac:dyDescent="0.2">
      <c r="A246" s="30"/>
      <c r="B246" s="26">
        <v>2540</v>
      </c>
      <c r="C246" s="19" t="str">
        <f>IF(ISBLANK(E246),_xlfn.CONCAT("CALL ",D246),_xlfn.CONCAT("CALL ",D246,"(",E246,")"))</f>
        <v>CALL GETBOARDORIG(ROW,COL)</v>
      </c>
      <c r="D246" s="30" t="str">
        <f>A346</f>
        <v>GETBOARDORIG</v>
      </c>
      <c r="E246" s="26" t="s">
        <v>712</v>
      </c>
    </row>
    <row r="247" spans="1:5" s="26" customFormat="1" x14ac:dyDescent="0.2">
      <c r="A247" s="30"/>
      <c r="B247" s="26">
        <v>2550</v>
      </c>
      <c r="C247" s="29" t="s">
        <v>771</v>
      </c>
    </row>
    <row r="248" spans="1:5" s="26" customFormat="1" x14ac:dyDescent="0.2">
      <c r="A248" s="30"/>
      <c r="B248" s="26">
        <v>2560</v>
      </c>
      <c r="C248" s="29" t="s">
        <v>716</v>
      </c>
    </row>
    <row r="249" spans="1:5" s="26" customFormat="1" x14ac:dyDescent="0.2">
      <c r="A249" s="30"/>
      <c r="B249" s="26">
        <v>2570</v>
      </c>
      <c r="C249" s="29" t="s">
        <v>717</v>
      </c>
    </row>
    <row r="250" spans="1:5" s="26" customFormat="1" x14ac:dyDescent="0.2">
      <c r="A250" s="30"/>
      <c r="B250" s="26">
        <v>2580</v>
      </c>
      <c r="C250" s="29" t="s">
        <v>1</v>
      </c>
    </row>
    <row r="251" spans="1:5" s="26" customFormat="1" x14ac:dyDescent="0.2">
      <c r="A251" s="30"/>
      <c r="B251" s="26">
        <v>2590</v>
      </c>
      <c r="C251" s="29" t="s">
        <v>556</v>
      </c>
    </row>
    <row r="252" spans="1:5" s="21" customFormat="1" x14ac:dyDescent="0.2">
      <c r="A252" s="20" t="s">
        <v>632</v>
      </c>
      <c r="B252" s="26">
        <v>2600</v>
      </c>
      <c r="C252" s="21" t="str">
        <f>_xlfn.CONCAT("REM SUBROUTINE ***",A252,"***")</f>
        <v>REM SUBROUTINE ***RENDERSHIPSAUX***</v>
      </c>
    </row>
    <row r="253" spans="1:5" s="21" customFormat="1" x14ac:dyDescent="0.2">
      <c r="A253" s="20"/>
      <c r="B253" s="26">
        <v>2610</v>
      </c>
      <c r="C253" s="21" t="str">
        <f>IF(ISBLANK(D253),_xlfn.CONCAT("SUB ",A252),_xlfn.CONCAT("SUB ",A252,"(",D253,")"))</f>
        <v>SUB RENDERSHIPSAUX(SHIPS(,,))</v>
      </c>
      <c r="D253" s="21" t="s">
        <v>755</v>
      </c>
    </row>
    <row r="254" spans="1:5" s="21" customFormat="1" x14ac:dyDescent="0.2">
      <c r="A254" s="20"/>
      <c r="B254" s="26">
        <v>2620</v>
      </c>
      <c r="C254" s="20" t="str">
        <f>IF(ISBLANK(E254),_xlfn.CONCAT("CALL ",D254),_xlfn.CONCAT("CALL ",D254,"(",E254,")"))</f>
        <v>CALL GETNUMSHIPS(NUMSHIPS)</v>
      </c>
      <c r="D254" s="20" t="str">
        <f>A332</f>
        <v>GETNUMSHIPS</v>
      </c>
      <c r="E254" s="21" t="s">
        <v>746</v>
      </c>
    </row>
    <row r="255" spans="1:5" s="21" customFormat="1" x14ac:dyDescent="0.2">
      <c r="A255" s="20"/>
      <c r="B255" s="26">
        <v>2630</v>
      </c>
      <c r="C255" s="20" t="str">
        <f>IF(ISBLANK(E255),_xlfn.CONCAT("CALL ",D255),_xlfn.CONCAT("CALL ",D255,"(",E255,")"))</f>
        <v>CALL GETAUXORIG(ROW,COL)</v>
      </c>
      <c r="D255" s="20" t="str">
        <f>A350</f>
        <v>GETAUXORIG</v>
      </c>
      <c r="E255" s="21" t="s">
        <v>712</v>
      </c>
    </row>
    <row r="256" spans="1:5" s="21" customFormat="1" x14ac:dyDescent="0.2">
      <c r="A256" s="20"/>
      <c r="B256" s="26">
        <v>2640</v>
      </c>
      <c r="C256" s="20" t="str">
        <f>IF(ISBLANK(E256),_xlfn.CONCAT("CALL ",D256),_xlfn.CONCAT("CALL ",D256,"(",E256,")"))</f>
        <v>CALL GETSHIPCHAR(SHIPCHAR)</v>
      </c>
      <c r="D256" s="20" t="str">
        <f>A370</f>
        <v>GETSHIPCHAR</v>
      </c>
      <c r="E256" s="21" t="s">
        <v>754</v>
      </c>
    </row>
    <row r="257" spans="1:5" s="21" customFormat="1" x14ac:dyDescent="0.2">
      <c r="A257" s="20"/>
      <c r="B257" s="26">
        <v>2650</v>
      </c>
      <c r="C257" s="22" t="s">
        <v>584</v>
      </c>
    </row>
    <row r="258" spans="1:5" s="21" customFormat="1" x14ac:dyDescent="0.2">
      <c r="A258" s="20"/>
      <c r="B258" s="26">
        <v>2660</v>
      </c>
      <c r="C258" s="20" t="str">
        <f>IF(ISBLANK(E258),_xlfn.CONCAT("CALL ",D258),_xlfn.CONCAT("CALL ",D258,"(",E258,")"))</f>
        <v>CALL GETSHIPLEN(SHIPLEN,I)</v>
      </c>
      <c r="D258" s="20" t="str">
        <f>A336</f>
        <v>GETSHIPLEN</v>
      </c>
      <c r="E258" s="21" t="s">
        <v>766</v>
      </c>
    </row>
    <row r="259" spans="1:5" s="21" customFormat="1" x14ac:dyDescent="0.2">
      <c r="A259" s="20"/>
      <c r="B259" s="26">
        <v>2670</v>
      </c>
      <c r="C259" s="21" t="s">
        <v>767</v>
      </c>
    </row>
    <row r="260" spans="1:5" s="21" customFormat="1" x14ac:dyDescent="0.2">
      <c r="A260" s="20"/>
      <c r="B260" s="26">
        <v>2680</v>
      </c>
      <c r="C260" s="22" t="s">
        <v>714</v>
      </c>
    </row>
    <row r="261" spans="1:5" s="21" customFormat="1" x14ac:dyDescent="0.2">
      <c r="A261" s="20"/>
      <c r="B261" s="26">
        <v>2690</v>
      </c>
      <c r="C261" s="22" t="s">
        <v>715</v>
      </c>
    </row>
    <row r="262" spans="1:5" s="21" customFormat="1" x14ac:dyDescent="0.2">
      <c r="A262" s="20"/>
      <c r="B262" s="26">
        <v>2700</v>
      </c>
      <c r="C262" s="21" t="s">
        <v>15</v>
      </c>
    </row>
    <row r="263" spans="1:5" s="21" customFormat="1" x14ac:dyDescent="0.2">
      <c r="A263" s="20"/>
      <c r="B263" s="26">
        <v>2710</v>
      </c>
      <c r="C263" s="22" t="s">
        <v>1</v>
      </c>
    </row>
    <row r="264" spans="1:5" s="21" customFormat="1" x14ac:dyDescent="0.2">
      <c r="A264" s="20"/>
      <c r="B264" s="26">
        <v>2720</v>
      </c>
      <c r="C264" s="22" t="s">
        <v>556</v>
      </c>
    </row>
    <row r="265" spans="1:5" x14ac:dyDescent="0.2">
      <c r="A265" s="19" t="s">
        <v>576</v>
      </c>
      <c r="B265" s="26">
        <v>2730</v>
      </c>
      <c r="C265" t="str">
        <f>_xlfn.CONCAT("REM SUBROUTINE ***",A265,"***")</f>
        <v>REM SUBROUTINE ***PLAYERDEPLOYED***</v>
      </c>
    </row>
    <row r="266" spans="1:5" x14ac:dyDescent="0.2">
      <c r="A266" s="19"/>
      <c r="B266" s="26">
        <v>2740</v>
      </c>
      <c r="C266" s="26" t="str">
        <f>IF(ISBLANK(D266),_xlfn.CONCAT("SUB ",A265),_xlfn.CONCAT("SUB ",A265,"(",D266,")"))</f>
        <v>SUB PLAYERDEPLOYED</v>
      </c>
    </row>
    <row r="267" spans="1:5" x14ac:dyDescent="0.2">
      <c r="A267" s="19"/>
      <c r="B267" s="26">
        <v>2750</v>
      </c>
      <c r="C267" s="19" t="str">
        <f>IF(ISBLANK(E267),_xlfn.CONCAT("CALL ",D267),_xlfn.CONCAT("CALL ",D267,"(",E267,")"))</f>
        <v>CALL GETMENUORIG(ROW,COL)</v>
      </c>
      <c r="D267" s="19" t="str">
        <f>A354</f>
        <v>GETMENUORIG</v>
      </c>
      <c r="E267" t="s">
        <v>712</v>
      </c>
    </row>
    <row r="268" spans="1:5" x14ac:dyDescent="0.2">
      <c r="A268" s="19"/>
      <c r="B268" s="26">
        <v>2760</v>
      </c>
      <c r="C268" s="19" t="str">
        <f t="shared" ref="C268:C274" si="2">IF(ISBLANK(E268),_xlfn.CONCAT("CALL ",D268),_xlfn.CONCAT("CALL ",D268,"(",E268,")"))</f>
        <v>CALL CLEARMENU</v>
      </c>
      <c r="D268" s="19" t="str">
        <f>A276</f>
        <v>CLEARMENU</v>
      </c>
    </row>
    <row r="269" spans="1:5" x14ac:dyDescent="0.2">
      <c r="A269" s="19"/>
      <c r="B269" s="26">
        <v>2770</v>
      </c>
      <c r="C269" s="19" t="str">
        <f t="shared" si="2"/>
        <v>CALL RENDERTEXT("PLAYER'S",ROW,COL)</v>
      </c>
      <c r="D269" s="19" t="str">
        <f>A324</f>
        <v>RENDERTEXT</v>
      </c>
      <c r="E269" t="s">
        <v>732</v>
      </c>
    </row>
    <row r="270" spans="1:5" x14ac:dyDescent="0.2">
      <c r="A270" s="19"/>
      <c r="B270" s="26">
        <v>2780</v>
      </c>
      <c r="C270" s="19" t="str">
        <f t="shared" si="2"/>
        <v>CALL RENDERTEXT("SHIPS",ROW+1,COL)</v>
      </c>
      <c r="D270" s="19" t="str">
        <f>A324</f>
        <v>RENDERTEXT</v>
      </c>
      <c r="E270" t="s">
        <v>733</v>
      </c>
    </row>
    <row r="271" spans="1:5" x14ac:dyDescent="0.2">
      <c r="A271" s="19"/>
      <c r="B271" s="26">
        <v>2790</v>
      </c>
      <c r="C271" s="19" t="str">
        <f t="shared" si="2"/>
        <v>CALL RENDERTEXT("DEPLOYED.",ROW+2,COL)</v>
      </c>
      <c r="D271" s="19" t="s">
        <v>554</v>
      </c>
      <c r="E271" t="s">
        <v>734</v>
      </c>
    </row>
    <row r="272" spans="1:5" x14ac:dyDescent="0.2">
      <c r="A272" s="19"/>
      <c r="B272" s="26">
        <v>2800</v>
      </c>
      <c r="C272" s="19" t="str">
        <f t="shared" si="2"/>
        <v>CALL RENDERTEXT("COMPUTER",ROW+4,COL)</v>
      </c>
      <c r="D272" s="19" t="str">
        <f>A324</f>
        <v>RENDERTEXT</v>
      </c>
      <c r="E272" t="s">
        <v>735</v>
      </c>
    </row>
    <row r="273" spans="1:5" x14ac:dyDescent="0.2">
      <c r="A273" s="19"/>
      <c r="B273" s="26">
        <v>2810</v>
      </c>
      <c r="C273" s="19" t="str">
        <f t="shared" si="2"/>
        <v>CALL RENDERTEXT("DEPLOYING",ROW+5,COL)</v>
      </c>
      <c r="D273" s="19" t="s">
        <v>554</v>
      </c>
      <c r="E273" t="s">
        <v>736</v>
      </c>
    </row>
    <row r="274" spans="1:5" x14ac:dyDescent="0.2">
      <c r="A274" s="19"/>
      <c r="B274" s="26">
        <v>2820</v>
      </c>
      <c r="C274" s="19" t="str">
        <f t="shared" si="2"/>
        <v>CALL RENDERTEXT("SHIPS...",ROW+6,COL)</v>
      </c>
      <c r="D274" s="19" t="str">
        <f>A324</f>
        <v>RENDERTEXT</v>
      </c>
      <c r="E274" t="s">
        <v>781</v>
      </c>
    </row>
    <row r="275" spans="1:5" x14ac:dyDescent="0.2">
      <c r="A275" s="19"/>
      <c r="B275" s="26">
        <v>2830</v>
      </c>
      <c r="C275" s="5" t="s">
        <v>556</v>
      </c>
    </row>
    <row r="276" spans="1:5" s="21" customFormat="1" x14ac:dyDescent="0.2">
      <c r="A276" s="20" t="s">
        <v>573</v>
      </c>
      <c r="B276" s="26">
        <v>2840</v>
      </c>
      <c r="C276" s="21" t="str">
        <f>_xlfn.CONCAT("REM SUBROUTINE ***",A276,"***")</f>
        <v>REM SUBROUTINE ***CLEARMENU***</v>
      </c>
    </row>
    <row r="277" spans="1:5" s="21" customFormat="1" x14ac:dyDescent="0.2">
      <c r="A277" s="20"/>
      <c r="B277" s="26">
        <v>2850</v>
      </c>
      <c r="C277" s="21" t="str">
        <f>IF(ISBLANK(D277),_xlfn.CONCAT("SUB ",A276),_xlfn.CONCAT("SUB ",A276,"(",D277,")"))</f>
        <v>SUB CLEARMENU</v>
      </c>
    </row>
    <row r="278" spans="1:5" s="21" customFormat="1" x14ac:dyDescent="0.2">
      <c r="A278" s="20"/>
      <c r="B278" s="26">
        <v>2860</v>
      </c>
      <c r="C278" s="20" t="str">
        <f>IF(ISBLANK(E278),_xlfn.CONCAT("CALL ",D278),_xlfn.CONCAT("CALL ",D278,"(",E278,")"))</f>
        <v>CALL GETMENUORIG(ROW,COL)</v>
      </c>
      <c r="D278" s="20" t="str">
        <f>A354</f>
        <v>GETMENUORIG</v>
      </c>
      <c r="E278" s="21" t="s">
        <v>712</v>
      </c>
    </row>
    <row r="279" spans="1:5" s="21" customFormat="1" x14ac:dyDescent="0.2">
      <c r="A279" s="20"/>
      <c r="B279" s="26">
        <v>2870</v>
      </c>
      <c r="C279" s="22" t="s">
        <v>713</v>
      </c>
    </row>
    <row r="280" spans="1:5" s="21" customFormat="1" x14ac:dyDescent="0.2">
      <c r="A280" s="20"/>
      <c r="B280" s="26">
        <v>2880</v>
      </c>
      <c r="C280" s="22" t="s">
        <v>556</v>
      </c>
    </row>
    <row r="281" spans="1:5" x14ac:dyDescent="0.2">
      <c r="A281" s="19" t="s">
        <v>571</v>
      </c>
      <c r="B281" s="26">
        <v>2890</v>
      </c>
      <c r="C281" t="str">
        <f>_xlfn.CONCAT("REM SUBROUTINE ***",A281,"***")</f>
        <v>REM SUBROUTINE ***CHECKOVERLAP***</v>
      </c>
    </row>
    <row r="282" spans="1:5" x14ac:dyDescent="0.2">
      <c r="A282" s="19"/>
      <c r="B282" s="26">
        <v>2900</v>
      </c>
      <c r="C282" s="26" t="str">
        <f>IF(ISBLANK(D282),_xlfn.CONCAT("SUB ",A281),_xlfn.CONCAT("SUB ",A281,"(",D282,")"))</f>
        <v>SUB CHECKOVERLAP(SHIPERR,PLAYER,CURRENTSHIP,SHIP(),SHIPS(,,))</v>
      </c>
      <c r="D282" t="s">
        <v>770</v>
      </c>
    </row>
    <row r="283" spans="1:5" x14ac:dyDescent="0.2">
      <c r="A283" s="19"/>
      <c r="B283" s="26">
        <v>2910</v>
      </c>
      <c r="C283" s="5" t="s">
        <v>563</v>
      </c>
    </row>
    <row r="284" spans="1:5" x14ac:dyDescent="0.2">
      <c r="A284" s="19"/>
      <c r="B284" s="26">
        <v>2920</v>
      </c>
      <c r="C284" s="19" t="str">
        <f>IF(ISBLANK(E284),_xlfn.CONCAT("CALL ",D284),_xlfn.CONCAT("CALL ",D284,"(",E284,")"))</f>
        <v>CALL GETSHIPLEN(CURRENTSHIPLEN,CURRENTSHIP)</v>
      </c>
      <c r="D284" s="19" t="str">
        <f>A336</f>
        <v>GETSHIPLEN</v>
      </c>
      <c r="E284" t="s">
        <v>768</v>
      </c>
    </row>
    <row r="285" spans="1:5" x14ac:dyDescent="0.2">
      <c r="A285" s="19"/>
      <c r="B285" s="26">
        <v>2930</v>
      </c>
      <c r="C285" t="s">
        <v>572</v>
      </c>
    </row>
    <row r="286" spans="1:5" x14ac:dyDescent="0.2">
      <c r="A286" s="19"/>
      <c r="B286" s="26">
        <v>2940</v>
      </c>
      <c r="C286" s="19" t="str">
        <f>IF(ISBLANK(E286),_xlfn.CONCAT("CALL ",D286),_xlfn.CONCAT("CALL ",D286,"(",E286,")"))</f>
        <v>CALL GETSHIPLEN(SHIPLEN,I)</v>
      </c>
      <c r="D286" s="19" t="str">
        <f>A336</f>
        <v>GETSHIPLEN</v>
      </c>
      <c r="E286" t="s">
        <v>766</v>
      </c>
    </row>
    <row r="287" spans="1:5" x14ac:dyDescent="0.2">
      <c r="A287" s="19"/>
      <c r="B287" s="26">
        <v>2950</v>
      </c>
      <c r="C287" t="s">
        <v>767</v>
      </c>
    </row>
    <row r="288" spans="1:5" x14ac:dyDescent="0.2">
      <c r="A288" s="19"/>
      <c r="B288" s="26">
        <v>2960</v>
      </c>
      <c r="C288" t="s">
        <v>698</v>
      </c>
    </row>
    <row r="289" spans="1:5" x14ac:dyDescent="0.2">
      <c r="A289" s="19"/>
      <c r="B289" s="26">
        <v>2970</v>
      </c>
      <c r="C289" t="s">
        <v>769</v>
      </c>
    </row>
    <row r="290" spans="1:5" x14ac:dyDescent="0.2">
      <c r="A290" s="19"/>
      <c r="B290" s="26">
        <v>2980</v>
      </c>
      <c r="C290" t="s">
        <v>704</v>
      </c>
    </row>
    <row r="291" spans="1:5" x14ac:dyDescent="0.2">
      <c r="A291" s="19"/>
      <c r="B291" s="26">
        <v>2990</v>
      </c>
      <c r="C291" s="5" t="str">
        <f>_xlfn.CONCAT("IF LOC=STOREDLOC THEN SHIPERR=1 :: GOTO ",INDEX(B:B,MATCH(D291,A:A,0),0)," :: REM SUBEND")</f>
        <v>IF LOC=STOREDLOC THEN SHIPERR=1 :: GOTO 3030 :: REM SUBEND</v>
      </c>
      <c r="D291" s="17" t="str">
        <f>A295</f>
        <v>CHECKOVERLAP.SUBEND</v>
      </c>
    </row>
    <row r="292" spans="1:5" x14ac:dyDescent="0.2">
      <c r="A292" s="19"/>
      <c r="B292" s="26">
        <v>3000</v>
      </c>
      <c r="C292" t="s">
        <v>85</v>
      </c>
    </row>
    <row r="293" spans="1:5" x14ac:dyDescent="0.2">
      <c r="A293" s="19"/>
      <c r="B293" s="26">
        <v>3010</v>
      </c>
      <c r="C293" t="s">
        <v>15</v>
      </c>
    </row>
    <row r="294" spans="1:5" x14ac:dyDescent="0.2">
      <c r="A294" s="19"/>
      <c r="B294" s="26">
        <v>3020</v>
      </c>
      <c r="C294" t="s">
        <v>1</v>
      </c>
    </row>
    <row r="295" spans="1:5" x14ac:dyDescent="0.2">
      <c r="A295" s="23" t="str">
        <f>_xlfn.CONCAT(A281,".SUBEND")</f>
        <v>CHECKOVERLAP.SUBEND</v>
      </c>
      <c r="B295" s="26">
        <v>3030</v>
      </c>
      <c r="C295" s="5" t="s">
        <v>556</v>
      </c>
    </row>
    <row r="296" spans="1:5" s="21" customFormat="1" x14ac:dyDescent="0.2">
      <c r="A296" s="20" t="s">
        <v>568</v>
      </c>
      <c r="B296" s="26">
        <v>3040</v>
      </c>
      <c r="C296" s="21" t="str">
        <f>_xlfn.CONCAT("REM SUBROUTINE ***",A296,"***")</f>
        <v>REM SUBROUTINE ***CHECKHORIZONTAL***</v>
      </c>
    </row>
    <row r="297" spans="1:5" s="21" customFormat="1" x14ac:dyDescent="0.2">
      <c r="A297" s="20"/>
      <c r="B297" s="26">
        <v>3050</v>
      </c>
      <c r="C297" s="21" t="str">
        <f>IF(ISBLANK(D297),_xlfn.CONCAT("SUB ",A296),_xlfn.CONCAT("SUB ",A296,"(",D297,")"))</f>
        <v>SUB CHECKHORIZONTAL(HORIZONTAL,CURRENTSHIP,SHIP())</v>
      </c>
      <c r="D297" s="21" t="s">
        <v>765</v>
      </c>
    </row>
    <row r="298" spans="1:5" s="21" customFormat="1" x14ac:dyDescent="0.2">
      <c r="A298" s="20"/>
      <c r="B298" s="26">
        <v>3060</v>
      </c>
      <c r="C298" s="21" t="s">
        <v>569</v>
      </c>
    </row>
    <row r="299" spans="1:5" s="21" customFormat="1" x14ac:dyDescent="0.2">
      <c r="A299" s="20"/>
      <c r="B299" s="26">
        <v>3070</v>
      </c>
      <c r="C299" s="20" t="str">
        <f>IF(ISBLANK(E299),_xlfn.CONCAT("CALL ",D299),_xlfn.CONCAT("CALL ",D299,"(",E299,")"))</f>
        <v>CALL GETSHIPLEN(SHIPLEN,CURRENTSHIP)</v>
      </c>
      <c r="D299" s="20" t="str">
        <f>A336</f>
        <v>GETSHIPLEN</v>
      </c>
      <c r="E299" s="21" t="s">
        <v>764</v>
      </c>
    </row>
    <row r="300" spans="1:5" s="21" customFormat="1" x14ac:dyDescent="0.2">
      <c r="A300" s="20"/>
      <c r="B300" s="26">
        <v>3080</v>
      </c>
      <c r="C300" s="21" t="s">
        <v>763</v>
      </c>
    </row>
    <row r="301" spans="1:5" s="21" customFormat="1" x14ac:dyDescent="0.2">
      <c r="A301" s="20"/>
      <c r="B301" s="26">
        <v>3090</v>
      </c>
      <c r="C301" s="22" t="s">
        <v>705</v>
      </c>
    </row>
    <row r="302" spans="1:5" s="21" customFormat="1" x14ac:dyDescent="0.2">
      <c r="A302" s="20"/>
      <c r="B302" s="26">
        <v>3100</v>
      </c>
      <c r="C302" s="21" t="str">
        <f>_xlfn.CONCAT("IF PREV&lt;&gt;CURR THEN ",INDEX(B:B,MATCH(D302,A:A,0),0)," :: REM SUBEND")</f>
        <v>IF PREV&lt;&gt;CURR THEN 3130 :: REM SUBEND</v>
      </c>
      <c r="D302" s="23" t="str">
        <f>A305</f>
        <v>CHECKHORIZONTAL.SUBEND</v>
      </c>
    </row>
    <row r="303" spans="1:5" s="21" customFormat="1" x14ac:dyDescent="0.2">
      <c r="A303" s="20"/>
      <c r="B303" s="26">
        <v>3110</v>
      </c>
      <c r="C303" s="21" t="s">
        <v>1</v>
      </c>
    </row>
    <row r="304" spans="1:5" s="21" customFormat="1" x14ac:dyDescent="0.2">
      <c r="A304" s="20"/>
      <c r="B304" s="26">
        <v>3120</v>
      </c>
      <c r="C304" s="22" t="s">
        <v>570</v>
      </c>
    </row>
    <row r="305" spans="1:5" s="21" customFormat="1" x14ac:dyDescent="0.2">
      <c r="A305" s="23" t="str">
        <f>_xlfn.CONCAT(A296,".SUBEND")</f>
        <v>CHECKHORIZONTAL.SUBEND</v>
      </c>
      <c r="B305" s="26">
        <v>3130</v>
      </c>
      <c r="C305" s="22" t="s">
        <v>556</v>
      </c>
    </row>
    <row r="306" spans="1:5" s="26" customFormat="1" x14ac:dyDescent="0.2">
      <c r="A306" s="30" t="s">
        <v>564</v>
      </c>
      <c r="B306" s="26">
        <v>3140</v>
      </c>
      <c r="C306" s="26" t="str">
        <f>_xlfn.CONCAT("REM SUBROUTINE ***",A306,"***")</f>
        <v>REM SUBROUTINE ***CHECKSEQUENCE***</v>
      </c>
    </row>
    <row r="307" spans="1:5" s="26" customFormat="1" x14ac:dyDescent="0.2">
      <c r="A307" s="30"/>
      <c r="B307" s="26">
        <v>3150</v>
      </c>
      <c r="C307" s="26" t="str">
        <f>IF(ISBLANK(D307),_xlfn.CONCAT("SUB ",A306),_xlfn.CONCAT("SUB ",A306,"(",D307,")"))</f>
        <v>SUB CHECKSEQUENCE(SHIPERR,CURRENTSHIP,SEQUENCE())</v>
      </c>
      <c r="D307" s="26" t="s">
        <v>756</v>
      </c>
    </row>
    <row r="308" spans="1:5" s="26" customFormat="1" x14ac:dyDescent="0.2">
      <c r="A308" s="30"/>
      <c r="B308" s="26">
        <v>3160</v>
      </c>
      <c r="C308" s="26" t="s">
        <v>563</v>
      </c>
    </row>
    <row r="309" spans="1:5" s="26" customFormat="1" x14ac:dyDescent="0.2">
      <c r="A309" s="30"/>
      <c r="B309" s="26">
        <v>3170</v>
      </c>
      <c r="C309" s="19" t="str">
        <f>IF(ISBLANK(E309),_xlfn.CONCAT("CALL ",D309),_xlfn.CONCAT("CALL ",D309,"(",E309,")"))</f>
        <v>CALL GETSHIPLEN(SHIPLEN,CURRENTSHIP)</v>
      </c>
      <c r="D309" s="30" t="str">
        <f>A336</f>
        <v>GETSHIPLEN</v>
      </c>
      <c r="E309" s="26" t="s">
        <v>764</v>
      </c>
    </row>
    <row r="310" spans="1:5" s="26" customFormat="1" x14ac:dyDescent="0.2">
      <c r="A310" s="30"/>
      <c r="B310" s="26">
        <v>3180</v>
      </c>
      <c r="C310" s="26" t="s">
        <v>720</v>
      </c>
    </row>
    <row r="311" spans="1:5" s="26" customFormat="1" x14ac:dyDescent="0.2">
      <c r="A311" s="30"/>
      <c r="B311" s="26">
        <v>3190</v>
      </c>
      <c r="C311" s="29" t="s">
        <v>763</v>
      </c>
    </row>
    <row r="312" spans="1:5" s="26" customFormat="1" x14ac:dyDescent="0.2">
      <c r="A312" s="30"/>
      <c r="B312" s="26">
        <v>3200</v>
      </c>
      <c r="C312" s="29" t="s">
        <v>723</v>
      </c>
    </row>
    <row r="313" spans="1:5" s="26" customFormat="1" x14ac:dyDescent="0.2">
      <c r="A313" s="30"/>
      <c r="B313" s="26">
        <v>3210</v>
      </c>
      <c r="C313" s="29" t="s">
        <v>1</v>
      </c>
    </row>
    <row r="314" spans="1:5" s="26" customFormat="1" x14ac:dyDescent="0.2">
      <c r="A314" s="30"/>
      <c r="B314" s="26">
        <v>3220</v>
      </c>
      <c r="C314" s="29" t="s">
        <v>565</v>
      </c>
    </row>
    <row r="315" spans="1:5" s="26" customFormat="1" x14ac:dyDescent="0.2">
      <c r="A315" s="30"/>
      <c r="B315" s="26">
        <v>3230</v>
      </c>
      <c r="C315" s="29" t="s">
        <v>763</v>
      </c>
    </row>
    <row r="316" spans="1:5" s="26" customFormat="1" x14ac:dyDescent="0.2">
      <c r="A316" s="30"/>
      <c r="B316" s="26">
        <v>3240</v>
      </c>
      <c r="C316" s="29" t="s">
        <v>567</v>
      </c>
    </row>
    <row r="317" spans="1:5" s="26" customFormat="1" x14ac:dyDescent="0.2">
      <c r="A317" s="30"/>
      <c r="B317" s="26">
        <v>3250</v>
      </c>
      <c r="C317" s="29" t="s">
        <v>1</v>
      </c>
    </row>
    <row r="318" spans="1:5" s="26" customFormat="1" x14ac:dyDescent="0.2">
      <c r="A318" s="30"/>
      <c r="B318" s="26">
        <v>3260</v>
      </c>
      <c r="C318" s="29" t="s">
        <v>721</v>
      </c>
    </row>
    <row r="319" spans="1:5" s="26" customFormat="1" x14ac:dyDescent="0.2">
      <c r="A319" s="30"/>
      <c r="B319" s="26">
        <v>3270</v>
      </c>
      <c r="C319" s="29" t="s">
        <v>763</v>
      </c>
    </row>
    <row r="320" spans="1:5" s="26" customFormat="1" x14ac:dyDescent="0.2">
      <c r="A320" s="30"/>
      <c r="B320" s="26">
        <v>3280</v>
      </c>
      <c r="C320" s="29" t="s">
        <v>722</v>
      </c>
    </row>
    <row r="321" spans="1:4" s="26" customFormat="1" x14ac:dyDescent="0.2">
      <c r="A321" s="30"/>
      <c r="B321" s="26">
        <v>3290</v>
      </c>
      <c r="C321" s="29" t="s">
        <v>1</v>
      </c>
    </row>
    <row r="322" spans="1:4" s="26" customFormat="1" x14ac:dyDescent="0.2">
      <c r="A322" s="30"/>
      <c r="B322" s="26">
        <v>3300</v>
      </c>
      <c r="C322" s="29" t="s">
        <v>566</v>
      </c>
    </row>
    <row r="323" spans="1:4" s="26" customFormat="1" x14ac:dyDescent="0.2">
      <c r="A323" s="30"/>
      <c r="B323" s="26">
        <v>3310</v>
      </c>
      <c r="C323" s="29" t="s">
        <v>556</v>
      </c>
    </row>
    <row r="324" spans="1:4" s="21" customFormat="1" x14ac:dyDescent="0.2">
      <c r="A324" s="20" t="s">
        <v>554</v>
      </c>
      <c r="B324" s="26">
        <v>3320</v>
      </c>
      <c r="C324" s="21" t="str">
        <f>_xlfn.CONCAT("REM SUBROUTINE ***",A324,"***")</f>
        <v>REM SUBROUTINE ***RENDERTEXT***</v>
      </c>
    </row>
    <row r="325" spans="1:4" s="21" customFormat="1" x14ac:dyDescent="0.2">
      <c r="A325" s="20"/>
      <c r="B325" s="26">
        <v>3330</v>
      </c>
      <c r="C325" s="21" t="str">
        <f>IF(ISBLANK(D325),_xlfn.CONCAT("SUB ",A324),_xlfn.CONCAT("SUB ",A324,"(",D325,")"))</f>
        <v>SUB RENDERTEXT(TEXT$,ROW,COL)</v>
      </c>
      <c r="D325" s="21" t="s">
        <v>711</v>
      </c>
    </row>
    <row r="326" spans="1:4" s="21" customFormat="1" x14ac:dyDescent="0.2">
      <c r="A326" s="20"/>
      <c r="B326" s="26">
        <v>3340</v>
      </c>
      <c r="C326" s="22" t="s">
        <v>555</v>
      </c>
    </row>
    <row r="327" spans="1:4" s="21" customFormat="1" x14ac:dyDescent="0.2">
      <c r="A327" s="20"/>
      <c r="B327" s="26">
        <v>3350</v>
      </c>
      <c r="C327" s="22" t="s">
        <v>557</v>
      </c>
    </row>
    <row r="328" spans="1:4" s="21" customFormat="1" x14ac:dyDescent="0.2">
      <c r="A328" s="20"/>
      <c r="B328" s="26">
        <v>3360</v>
      </c>
      <c r="C328" s="22" t="s">
        <v>558</v>
      </c>
    </row>
    <row r="329" spans="1:4" s="21" customFormat="1" x14ac:dyDescent="0.2">
      <c r="A329" s="20"/>
      <c r="B329" s="26">
        <v>3370</v>
      </c>
      <c r="C329" s="22" t="s">
        <v>559</v>
      </c>
    </row>
    <row r="330" spans="1:4" s="21" customFormat="1" x14ac:dyDescent="0.2">
      <c r="A330" s="20"/>
      <c r="B330" s="26">
        <v>3380</v>
      </c>
      <c r="C330" s="22" t="s">
        <v>1</v>
      </c>
    </row>
    <row r="331" spans="1:4" s="21" customFormat="1" x14ac:dyDescent="0.2">
      <c r="A331" s="20"/>
      <c r="B331" s="26">
        <v>3390</v>
      </c>
      <c r="C331" s="22" t="s">
        <v>556</v>
      </c>
    </row>
    <row r="332" spans="1:4" s="26" customFormat="1" x14ac:dyDescent="0.2">
      <c r="A332" s="30" t="s">
        <v>745</v>
      </c>
      <c r="B332" s="26">
        <v>3400</v>
      </c>
      <c r="C332" s="26" t="str">
        <f>_xlfn.CONCAT("REM SUBROUTINE ***",A332,"***")</f>
        <v>REM SUBROUTINE ***GETNUMSHIPS***</v>
      </c>
    </row>
    <row r="333" spans="1:4" s="26" customFormat="1" x14ac:dyDescent="0.2">
      <c r="A333" s="27"/>
      <c r="B333" s="26">
        <v>3410</v>
      </c>
      <c r="C333" s="26" t="str">
        <f>IF(ISBLANK(D333),_xlfn.CONCAT("SUB ",A332),_xlfn.CONCAT("SUB ",A332,"(",D333,")"))</f>
        <v>SUB GETNUMSHIPS(NUMSHIPS)</v>
      </c>
      <c r="D333" s="26" t="s">
        <v>746</v>
      </c>
    </row>
    <row r="334" spans="1:4" s="26" customFormat="1" x14ac:dyDescent="0.2">
      <c r="A334" s="27"/>
      <c r="B334" s="26">
        <v>3420</v>
      </c>
      <c r="C334" s="26" t="s">
        <v>551</v>
      </c>
    </row>
    <row r="335" spans="1:4" s="26" customFormat="1" x14ac:dyDescent="0.2">
      <c r="A335" s="27"/>
      <c r="B335" s="26">
        <v>3430</v>
      </c>
      <c r="C335" s="26" t="s">
        <v>556</v>
      </c>
    </row>
    <row r="336" spans="1:4" s="21" customFormat="1" x14ac:dyDescent="0.2">
      <c r="A336" s="20" t="s">
        <v>758</v>
      </c>
      <c r="B336" s="26">
        <v>3440</v>
      </c>
      <c r="C336" s="21" t="str">
        <f>_xlfn.CONCAT("REM SUBROUTINE ***",A336,"***")</f>
        <v>REM SUBROUTINE ***GETSHIPLEN***</v>
      </c>
    </row>
    <row r="337" spans="1:4" s="21" customFormat="1" x14ac:dyDescent="0.2">
      <c r="A337" s="25"/>
      <c r="B337" s="26">
        <v>3450</v>
      </c>
      <c r="C337" s="21" t="str">
        <f>IF(ISBLANK(D337),_xlfn.CONCAT("SUB ",A336),_xlfn.CONCAT("SUB ",A336,"(",D337,")"))</f>
        <v>SUB GETSHIPLEN(SHIPLEN,INDEX)</v>
      </c>
      <c r="D337" s="21" t="s">
        <v>759</v>
      </c>
    </row>
    <row r="338" spans="1:4" s="21" customFormat="1" x14ac:dyDescent="0.2">
      <c r="A338" s="25"/>
      <c r="B338" s="26">
        <v>3460</v>
      </c>
      <c r="C338" s="21" t="s">
        <v>623</v>
      </c>
    </row>
    <row r="339" spans="1:4" s="21" customFormat="1" x14ac:dyDescent="0.2">
      <c r="A339" s="25"/>
      <c r="B339" s="26">
        <v>3470</v>
      </c>
      <c r="C339" s="21" t="s">
        <v>762</v>
      </c>
    </row>
    <row r="340" spans="1:4" s="21" customFormat="1" x14ac:dyDescent="0.2">
      <c r="A340" s="25"/>
      <c r="B340" s="26">
        <v>3480</v>
      </c>
      <c r="C340" s="22" t="s">
        <v>556</v>
      </c>
    </row>
    <row r="341" spans="1:4" s="26" customFormat="1" x14ac:dyDescent="0.2">
      <c r="A341" s="30" t="s">
        <v>757</v>
      </c>
      <c r="B341" s="26">
        <v>3490</v>
      </c>
      <c r="C341" s="26" t="str">
        <f>_xlfn.CONCAT("REM SUBROUTINE ***",A341,"***")</f>
        <v>REM SUBROUTINE ***GETSHIPNAME***</v>
      </c>
    </row>
    <row r="342" spans="1:4" s="26" customFormat="1" x14ac:dyDescent="0.2">
      <c r="A342" s="27"/>
      <c r="B342" s="26">
        <v>3500</v>
      </c>
      <c r="C342" s="26" t="str">
        <f>IF(ISBLANK(D342),_xlfn.CONCAT("SUB ",A341),_xlfn.CONCAT("SUB ",A341,"(",D342,")"))</f>
        <v>SUB GETSHIPNAME(SHIPNAME$,INDEX)</v>
      </c>
      <c r="D342" s="26" t="s">
        <v>760</v>
      </c>
    </row>
    <row r="343" spans="1:4" s="26" customFormat="1" x14ac:dyDescent="0.2">
      <c r="A343" s="27"/>
      <c r="B343" s="26">
        <v>3510</v>
      </c>
      <c r="C343" s="26" t="s">
        <v>624</v>
      </c>
    </row>
    <row r="344" spans="1:4" s="26" customFormat="1" x14ac:dyDescent="0.2">
      <c r="A344" s="27"/>
      <c r="B344" s="26">
        <v>3520</v>
      </c>
      <c r="C344" s="26" t="s">
        <v>761</v>
      </c>
    </row>
    <row r="345" spans="1:4" s="26" customFormat="1" x14ac:dyDescent="0.2">
      <c r="A345" s="27"/>
      <c r="B345" s="26">
        <v>3530</v>
      </c>
      <c r="C345" s="29" t="s">
        <v>556</v>
      </c>
    </row>
    <row r="346" spans="1:4" s="21" customFormat="1" x14ac:dyDescent="0.2">
      <c r="A346" s="20" t="s">
        <v>747</v>
      </c>
      <c r="B346" s="26">
        <v>3540</v>
      </c>
      <c r="C346" s="21" t="str">
        <f>_xlfn.CONCAT("REM SUBROUTINE ***",A346,"***")</f>
        <v>REM SUBROUTINE ***GETBOARDORIG***</v>
      </c>
    </row>
    <row r="347" spans="1:4" s="21" customFormat="1" x14ac:dyDescent="0.2">
      <c r="A347" s="25"/>
      <c r="B347" s="26">
        <v>3550</v>
      </c>
      <c r="C347" s="21" t="str">
        <f>IF(ISBLANK(D347),_xlfn.CONCAT("SUB ",A346),_xlfn.CONCAT("SUB ",A346,"(",D347,")"))</f>
        <v>SUB GETBOARDORIG(ROW,COL)</v>
      </c>
      <c r="D347" s="21" t="s">
        <v>712</v>
      </c>
    </row>
    <row r="348" spans="1:4" s="21" customFormat="1" x14ac:dyDescent="0.2">
      <c r="A348" s="25"/>
      <c r="B348" s="26">
        <v>3560</v>
      </c>
      <c r="C348" s="21" t="s">
        <v>748</v>
      </c>
    </row>
    <row r="349" spans="1:4" s="21" customFormat="1" x14ac:dyDescent="0.2">
      <c r="A349" s="25"/>
      <c r="B349" s="26">
        <v>3570</v>
      </c>
      <c r="C349" s="22" t="s">
        <v>556</v>
      </c>
    </row>
    <row r="350" spans="1:4" s="26" customFormat="1" x14ac:dyDescent="0.2">
      <c r="A350" s="30" t="s">
        <v>751</v>
      </c>
      <c r="B350" s="26">
        <v>3580</v>
      </c>
      <c r="C350" s="26" t="str">
        <f>_xlfn.CONCAT("REM SUBROUTINE ***",A350,"***")</f>
        <v>REM SUBROUTINE ***GETAUXORIG***</v>
      </c>
    </row>
    <row r="351" spans="1:4" s="26" customFormat="1" x14ac:dyDescent="0.2">
      <c r="A351" s="27"/>
      <c r="B351" s="26">
        <v>3590</v>
      </c>
      <c r="C351" s="26" t="str">
        <f>IF(ISBLANK(D351),_xlfn.CONCAT("SUB ",A350),_xlfn.CONCAT("SUB ",A350,"(",D351,")"))</f>
        <v>SUB GETAUXORIG(ROW,COL)</v>
      </c>
      <c r="D351" s="26" t="s">
        <v>712</v>
      </c>
    </row>
    <row r="352" spans="1:4" s="26" customFormat="1" x14ac:dyDescent="0.2">
      <c r="A352" s="27"/>
      <c r="B352" s="26">
        <v>3600</v>
      </c>
      <c r="C352" s="26" t="s">
        <v>749</v>
      </c>
    </row>
    <row r="353" spans="1:4" s="26" customFormat="1" x14ac:dyDescent="0.2">
      <c r="A353" s="27"/>
      <c r="B353" s="26">
        <v>3610</v>
      </c>
      <c r="C353" s="29" t="s">
        <v>556</v>
      </c>
    </row>
    <row r="354" spans="1:4" s="21" customFormat="1" x14ac:dyDescent="0.2">
      <c r="A354" s="20" t="s">
        <v>750</v>
      </c>
      <c r="B354" s="26">
        <v>3620</v>
      </c>
      <c r="C354" s="21" t="str">
        <f>_xlfn.CONCAT("REM SUBROUTINE ***",A354,"***")</f>
        <v>REM SUBROUTINE ***GETMENUORIG***</v>
      </c>
    </row>
    <row r="355" spans="1:4" s="21" customFormat="1" x14ac:dyDescent="0.2">
      <c r="A355" s="25"/>
      <c r="B355" s="26">
        <v>3630</v>
      </c>
      <c r="C355" s="21" t="str">
        <f>IF(ISBLANK(D355),_xlfn.CONCAT("SUB ",A354),_xlfn.CONCAT("SUB ",A354,"(",D355,")"))</f>
        <v>SUB GETMENUORIG(ROW,COL)</v>
      </c>
      <c r="D355" s="21" t="s">
        <v>712</v>
      </c>
    </row>
    <row r="356" spans="1:4" s="21" customFormat="1" x14ac:dyDescent="0.2">
      <c r="A356" s="25"/>
      <c r="B356" s="26">
        <v>3640</v>
      </c>
      <c r="C356" s="21" t="s">
        <v>752</v>
      </c>
    </row>
    <row r="357" spans="1:4" s="21" customFormat="1" x14ac:dyDescent="0.2">
      <c r="A357" s="25"/>
      <c r="B357" s="26">
        <v>3650</v>
      </c>
      <c r="C357" s="22" t="s">
        <v>556</v>
      </c>
    </row>
    <row r="358" spans="1:4" s="26" customFormat="1" x14ac:dyDescent="0.2">
      <c r="A358" s="30" t="s">
        <v>794</v>
      </c>
      <c r="B358" s="26">
        <v>3660</v>
      </c>
      <c r="C358" s="26" t="str">
        <f>_xlfn.CONCAT("REM SUBROUTINE ***",A358,"***")</f>
        <v>REM SUBROUTINE ***GETHOLECHAR***</v>
      </c>
    </row>
    <row r="359" spans="1:4" s="26" customFormat="1" x14ac:dyDescent="0.2">
      <c r="A359" s="30"/>
      <c r="B359" s="26">
        <v>3670</v>
      </c>
      <c r="C359" s="26" t="str">
        <f>IF(ISBLANK(D359),_xlfn.CONCAT("SUB ",A358),_xlfn.CONCAT("SUB ",A358,"(",D359,")"))</f>
        <v>SUB GETHOLECHAR(CHARVAL)</v>
      </c>
      <c r="D359" s="26" t="s">
        <v>804</v>
      </c>
    </row>
    <row r="360" spans="1:4" s="26" customFormat="1" x14ac:dyDescent="0.2">
      <c r="A360" s="27"/>
      <c r="B360" s="26">
        <v>3680</v>
      </c>
      <c r="C360" s="29" t="s">
        <v>802</v>
      </c>
    </row>
    <row r="361" spans="1:4" s="26" customFormat="1" x14ac:dyDescent="0.2">
      <c r="A361" s="27"/>
      <c r="B361" s="26">
        <v>3690</v>
      </c>
      <c r="C361" s="29" t="s">
        <v>556</v>
      </c>
    </row>
    <row r="362" spans="1:4" s="21" customFormat="1" x14ac:dyDescent="0.2">
      <c r="A362" s="20" t="s">
        <v>806</v>
      </c>
      <c r="B362" s="26">
        <v>3700</v>
      </c>
      <c r="C362" s="21" t="str">
        <f>_xlfn.CONCAT("REM SUBROUTINE ***",A362,"***")</f>
        <v>REM SUBROUTINE ***GETFILLCHAR***</v>
      </c>
    </row>
    <row r="363" spans="1:4" s="21" customFormat="1" x14ac:dyDescent="0.2">
      <c r="A363" s="20"/>
      <c r="B363" s="26">
        <v>3710</v>
      </c>
      <c r="C363" s="21" t="str">
        <f>IF(ISBLANK(D363),_xlfn.CONCAT("SUB ",A362),_xlfn.CONCAT("SUB ",A362,"(",D363,")"))</f>
        <v>SUB GETFILLCHAR(CHARVAL)</v>
      </c>
      <c r="D363" s="21" t="s">
        <v>804</v>
      </c>
    </row>
    <row r="364" spans="1:4" s="21" customFormat="1" x14ac:dyDescent="0.2">
      <c r="A364" s="25"/>
      <c r="B364" s="26">
        <v>3720</v>
      </c>
      <c r="C364" s="22" t="s">
        <v>807</v>
      </c>
    </row>
    <row r="365" spans="1:4" s="21" customFormat="1" x14ac:dyDescent="0.2">
      <c r="A365" s="25"/>
      <c r="B365" s="26">
        <v>3730</v>
      </c>
      <c r="C365" s="22" t="s">
        <v>556</v>
      </c>
    </row>
    <row r="366" spans="1:4" s="26" customFormat="1" x14ac:dyDescent="0.2">
      <c r="A366" s="30" t="s">
        <v>810</v>
      </c>
      <c r="B366" s="26">
        <v>3740</v>
      </c>
      <c r="C366" s="26" t="str">
        <f>_xlfn.CONCAT("REM SUBROUTINE ***",A366,"***")</f>
        <v>REM SUBROUTINE ***GETHITCHAR***</v>
      </c>
    </row>
    <row r="367" spans="1:4" s="26" customFormat="1" x14ac:dyDescent="0.2">
      <c r="A367" s="30"/>
      <c r="B367" s="26">
        <v>3750</v>
      </c>
      <c r="C367" s="26" t="str">
        <f>IF(ISBLANK(D367),_xlfn.CONCAT("SUB ",A366),_xlfn.CONCAT("SUB ",A366,"(",D367,")"))</f>
        <v>SUB GETHITCHAR(CHARVAL)</v>
      </c>
      <c r="D367" s="26" t="s">
        <v>804</v>
      </c>
    </row>
    <row r="368" spans="1:4" s="26" customFormat="1" x14ac:dyDescent="0.2">
      <c r="A368" s="27"/>
      <c r="B368" s="26">
        <v>3760</v>
      </c>
      <c r="C368" s="29" t="s">
        <v>811</v>
      </c>
    </row>
    <row r="369" spans="1:4" s="26" customFormat="1" x14ac:dyDescent="0.2">
      <c r="A369" s="27"/>
      <c r="B369" s="26">
        <v>3770</v>
      </c>
      <c r="C369" s="29" t="s">
        <v>556</v>
      </c>
    </row>
    <row r="370" spans="1:4" s="21" customFormat="1" x14ac:dyDescent="0.2">
      <c r="A370" s="20" t="s">
        <v>753</v>
      </c>
      <c r="B370" s="26">
        <v>3780</v>
      </c>
      <c r="C370" s="21" t="str">
        <f>_xlfn.CONCAT("REM SUBROUTINE ***",A370,"***")</f>
        <v>REM SUBROUTINE ***GETSHIPCHAR***</v>
      </c>
    </row>
    <row r="371" spans="1:4" s="21" customFormat="1" x14ac:dyDescent="0.2">
      <c r="A371" s="20"/>
      <c r="B371" s="26">
        <v>3790</v>
      </c>
      <c r="C371" s="21" t="str">
        <f>IF(ISBLANK(D371),_xlfn.CONCAT("SUB ",A370),_xlfn.CONCAT("SUB ",A370,"(",D371,")"))</f>
        <v>SUB GETSHIPCHAR(CHARVAL)</v>
      </c>
      <c r="D371" s="21" t="s">
        <v>804</v>
      </c>
    </row>
    <row r="372" spans="1:4" s="21" customFormat="1" x14ac:dyDescent="0.2">
      <c r="A372" s="25"/>
      <c r="B372" s="26">
        <v>3800</v>
      </c>
      <c r="C372" s="22" t="s">
        <v>801</v>
      </c>
    </row>
    <row r="373" spans="1:4" s="21" customFormat="1" x14ac:dyDescent="0.2">
      <c r="A373" s="25"/>
      <c r="B373" s="26">
        <v>3810</v>
      </c>
      <c r="C373" s="22" t="s">
        <v>556</v>
      </c>
    </row>
    <row r="374" spans="1:4" s="26" customFormat="1" x14ac:dyDescent="0.2">
      <c r="A374" s="30" t="s">
        <v>800</v>
      </c>
      <c r="B374" s="26">
        <v>3820</v>
      </c>
      <c r="C374" s="26" t="str">
        <f>_xlfn.CONCAT("REM SUBROUTINE ***",A374,"***")</f>
        <v>REM SUBROUTINE ***GETTENCHAR***</v>
      </c>
    </row>
    <row r="375" spans="1:4" s="26" customFormat="1" x14ac:dyDescent="0.2">
      <c r="A375" s="30"/>
      <c r="B375" s="26">
        <v>3830</v>
      </c>
      <c r="C375" s="26" t="str">
        <f>IF(ISBLANK(D375),_xlfn.CONCAT("SUB ",A374),_xlfn.CONCAT("SUB ",A374,"(",D375,")"))</f>
        <v>SUB GETTENCHAR(CHARVAL)</v>
      </c>
      <c r="D375" s="26" t="s">
        <v>804</v>
      </c>
    </row>
    <row r="376" spans="1:4" s="26" customFormat="1" x14ac:dyDescent="0.2">
      <c r="A376" s="27"/>
      <c r="B376" s="26">
        <v>3840</v>
      </c>
      <c r="C376" s="29" t="s">
        <v>803</v>
      </c>
    </row>
    <row r="377" spans="1:4" s="26" customFormat="1" x14ac:dyDescent="0.2">
      <c r="A377" s="27"/>
      <c r="B377" s="26">
        <v>3850</v>
      </c>
      <c r="C377" s="29" t="s">
        <v>556</v>
      </c>
    </row>
    <row r="378" spans="1:4" s="21" customFormat="1" x14ac:dyDescent="0.2">
      <c r="A378" s="20" t="s">
        <v>812</v>
      </c>
      <c r="B378" s="26">
        <v>3860</v>
      </c>
      <c r="C378" s="21" t="str">
        <f>_xlfn.CONCAT("REM SUBROUTINE ***",A378,"***")</f>
        <v>REM SUBROUTINE ***GETMISSCHAR***</v>
      </c>
    </row>
    <row r="379" spans="1:4" s="21" customFormat="1" x14ac:dyDescent="0.2">
      <c r="A379" s="20"/>
      <c r="B379" s="26">
        <v>3870</v>
      </c>
      <c r="C379" s="21" t="str">
        <f>IF(ISBLANK(D379),_xlfn.CONCAT("SUB ",A378),_xlfn.CONCAT("SUB ",A378,"(",D379,")"))</f>
        <v>SUB GETMISSCHAR(CHARVAL)</v>
      </c>
      <c r="D379" s="21" t="s">
        <v>804</v>
      </c>
    </row>
    <row r="380" spans="1:4" s="21" customFormat="1" x14ac:dyDescent="0.2">
      <c r="A380" s="25"/>
      <c r="B380" s="26">
        <v>3880</v>
      </c>
      <c r="C380" s="22" t="s">
        <v>813</v>
      </c>
    </row>
    <row r="381" spans="1:4" s="21" customFormat="1" x14ac:dyDescent="0.2">
      <c r="A381" s="25"/>
      <c r="B381" s="26">
        <v>3890</v>
      </c>
      <c r="C381" s="22" t="s">
        <v>556</v>
      </c>
    </row>
    <row r="382" spans="1:4" s="26" customFormat="1" x14ac:dyDescent="0.2">
      <c r="A382" s="30" t="s">
        <v>822</v>
      </c>
      <c r="B382" s="26">
        <v>3900</v>
      </c>
      <c r="C382" s="26" t="str">
        <f>_xlfn.CONCAT("REM SUBROUTINE ***",A382,"***")</f>
        <v>REM SUBROUTINE ***GETSUNKCHAR***</v>
      </c>
    </row>
    <row r="383" spans="1:4" s="26" customFormat="1" x14ac:dyDescent="0.2">
      <c r="A383" s="30"/>
      <c r="B383" s="26">
        <v>3910</v>
      </c>
      <c r="C383" s="26" t="str">
        <f>IF(ISBLANK(D383),_xlfn.CONCAT("SUB ",A382),_xlfn.CONCAT("SUB ",A382,"(",D383,")"))</f>
        <v>SUB GETSUNKCHAR(CHARVAL)</v>
      </c>
      <c r="D383" s="26" t="s">
        <v>804</v>
      </c>
    </row>
    <row r="384" spans="1:4" s="26" customFormat="1" x14ac:dyDescent="0.2">
      <c r="A384" s="27"/>
      <c r="B384" s="26">
        <v>3920</v>
      </c>
      <c r="C384" s="29" t="s">
        <v>823</v>
      </c>
    </row>
    <row r="385" spans="1:4" s="26" customFormat="1" x14ac:dyDescent="0.2">
      <c r="A385" s="27"/>
      <c r="B385" s="26">
        <v>3930</v>
      </c>
      <c r="C385" s="29" t="s">
        <v>556</v>
      </c>
    </row>
    <row r="386" spans="1:4" s="21" customFormat="1" x14ac:dyDescent="0.2">
      <c r="A386" s="20" t="s">
        <v>780</v>
      </c>
      <c r="B386" s="26">
        <v>3940</v>
      </c>
      <c r="C386" s="21" t="str">
        <f>_xlfn.CONCAT("REM SUBROUTINE ***",A386,"***")</f>
        <v>REM SUBROUTINE ***GETDEBUGFLAG***</v>
      </c>
    </row>
    <row r="387" spans="1:4" s="21" customFormat="1" x14ac:dyDescent="0.2">
      <c r="A387" s="25"/>
      <c r="B387" s="26">
        <v>3950</v>
      </c>
      <c r="C387" s="21" t="str">
        <f>IF(ISBLANK(D387),_xlfn.CONCAT("SUB ",A386),_xlfn.CONCAT("SUB ",A386,"(",D387,")"))</f>
        <v>SUB GETDEBUGFLAG(DEBUG)</v>
      </c>
      <c r="D387" s="21" t="s">
        <v>779</v>
      </c>
    </row>
    <row r="388" spans="1:4" s="21" customFormat="1" x14ac:dyDescent="0.2">
      <c r="A388" s="25"/>
      <c r="B388" s="26">
        <v>3960</v>
      </c>
      <c r="C388" s="22" t="s">
        <v>639</v>
      </c>
    </row>
    <row r="389" spans="1:4" s="21" customFormat="1" x14ac:dyDescent="0.2">
      <c r="A389" s="25"/>
      <c r="B389" s="26">
        <v>3970</v>
      </c>
      <c r="C389" s="22" t="s">
        <v>556</v>
      </c>
    </row>
    <row r="393" spans="1:4" x14ac:dyDescent="0.2">
      <c r="C393" s="5"/>
    </row>
    <row r="394" spans="1:4" x14ac:dyDescent="0.2">
      <c r="C394" s="5"/>
    </row>
    <row r="395" spans="1:4" x14ac:dyDescent="0.2">
      <c r="C395" s="5"/>
    </row>
    <row r="396" spans="1:4" x14ac:dyDescent="0.2">
      <c r="C396" s="5"/>
    </row>
    <row r="397" spans="1:4" x14ac:dyDescent="0.2">
      <c r="C397" s="5"/>
    </row>
    <row r="398" spans="1:4" x14ac:dyDescent="0.2">
      <c r="A398"/>
      <c r="C398" s="5"/>
    </row>
    <row r="399" spans="1:4" x14ac:dyDescent="0.2">
      <c r="A399"/>
      <c r="C399" s="5"/>
    </row>
    <row r="400" spans="1:4" x14ac:dyDescent="0.2">
      <c r="A400"/>
      <c r="C400" s="5"/>
    </row>
    <row r="401" spans="1:3" x14ac:dyDescent="0.2">
      <c r="A401"/>
      <c r="C401" s="5"/>
    </row>
    <row r="402" spans="1:3" x14ac:dyDescent="0.2">
      <c r="A402"/>
      <c r="C402" s="5"/>
    </row>
    <row r="403" spans="1:3" x14ac:dyDescent="0.2">
      <c r="A403"/>
      <c r="C403" s="5"/>
    </row>
    <row r="404" spans="1:3" x14ac:dyDescent="0.2">
      <c r="A404"/>
      <c r="C404" s="5"/>
    </row>
    <row r="405" spans="1:3" x14ac:dyDescent="0.2">
      <c r="A405"/>
      <c r="C405" s="5"/>
    </row>
    <row r="426" spans="1:3" x14ac:dyDescent="0.2">
      <c r="A426"/>
      <c r="C426" s="5"/>
    </row>
    <row r="427" spans="1:3" x14ac:dyDescent="0.2">
      <c r="A427"/>
      <c r="C427" s="5"/>
    </row>
    <row r="431" spans="1:3" x14ac:dyDescent="0.2">
      <c r="A431"/>
      <c r="C431" s="5"/>
    </row>
    <row r="434" spans="1:3" x14ac:dyDescent="0.2">
      <c r="A434"/>
      <c r="C434" s="5"/>
    </row>
    <row r="440" spans="1:3" x14ac:dyDescent="0.2">
      <c r="A440"/>
      <c r="C440" s="5"/>
    </row>
    <row r="444" spans="1:3" x14ac:dyDescent="0.2">
      <c r="A444"/>
      <c r="C444" s="5"/>
    </row>
    <row r="448" spans="1:3" x14ac:dyDescent="0.2">
      <c r="A448"/>
      <c r="C448" s="5"/>
    </row>
    <row r="452" spans="1:3" x14ac:dyDescent="0.2">
      <c r="A452"/>
      <c r="C452" s="5"/>
    </row>
    <row r="462" spans="1:3" x14ac:dyDescent="0.2">
      <c r="A462"/>
      <c r="C462" s="5"/>
    </row>
    <row r="469" spans="1:3" x14ac:dyDescent="0.2">
      <c r="A469"/>
      <c r="C469" s="5"/>
    </row>
    <row r="473" spans="1:3" x14ac:dyDescent="0.2">
      <c r="A473"/>
      <c r="C473" s="5"/>
    </row>
    <row r="478" spans="1:3" x14ac:dyDescent="0.2">
      <c r="C478" s="5"/>
    </row>
    <row r="484" spans="3:3" x14ac:dyDescent="0.2">
      <c r="C484" s="5"/>
    </row>
    <row r="490" spans="3:3" x14ac:dyDescent="0.2">
      <c r="C490" s="5"/>
    </row>
    <row r="493" spans="3:3" x14ac:dyDescent="0.2">
      <c r="C493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4" spans="3:3" x14ac:dyDescent="0.2">
      <c r="C534" s="5"/>
    </row>
    <row r="535" spans="3:3" x14ac:dyDescent="0.2">
      <c r="C535" s="5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4" spans="3:3" x14ac:dyDescent="0.2">
      <c r="C554" s="1"/>
    </row>
    <row r="556" spans="3:3" x14ac:dyDescent="0.2">
      <c r="C556" s="1"/>
    </row>
    <row r="557" spans="3:3" x14ac:dyDescent="0.2">
      <c r="C557" s="1"/>
    </row>
    <row r="559" spans="3:3" x14ac:dyDescent="0.2">
      <c r="C559" s="1"/>
    </row>
    <row r="561" spans="3:3" x14ac:dyDescent="0.2">
      <c r="C561" s="1"/>
    </row>
    <row r="565" spans="3:3" x14ac:dyDescent="0.2">
      <c r="C565" s="1"/>
    </row>
    <row r="569" spans="3:3" x14ac:dyDescent="0.2">
      <c r="C569" s="1"/>
    </row>
    <row r="571" spans="3:3" x14ac:dyDescent="0.2">
      <c r="C571" s="1"/>
    </row>
    <row r="572" spans="3:3" x14ac:dyDescent="0.2">
      <c r="C572" s="1"/>
    </row>
    <row r="577" spans="3:3" x14ac:dyDescent="0.2">
      <c r="C577" s="5"/>
    </row>
    <row r="590" spans="3:3" x14ac:dyDescent="0.2">
      <c r="C590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600" spans="3:3" x14ac:dyDescent="0.2">
      <c r="C6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topLeftCell="A228" zoomScale="120" zoomScaleNormal="120" workbookViewId="0">
      <selection activeCell="C243" sqref="C243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17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466</v>
      </c>
    </row>
    <row r="3" spans="1:6" x14ac:dyDescent="0.2">
      <c r="B3" s="2">
        <v>110</v>
      </c>
      <c r="C3" s="4" t="s">
        <v>18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466</v>
      </c>
    </row>
    <row r="4" spans="1:6" x14ac:dyDescent="0.2">
      <c r="B4" s="2">
        <v>120</v>
      </c>
      <c r="C4" s="4" t="s">
        <v>19</v>
      </c>
      <c r="D4" s="5" t="str">
        <f t="shared" si="0"/>
        <v/>
      </c>
      <c r="E4" t="str">
        <f t="shared" si="1"/>
        <v/>
      </c>
      <c r="F4" t="s">
        <v>466</v>
      </c>
    </row>
    <row r="5" spans="1:6" x14ac:dyDescent="0.2">
      <c r="B5" s="2">
        <v>130</v>
      </c>
      <c r="C5" s="4" t="s">
        <v>20</v>
      </c>
      <c r="D5" s="5" t="str">
        <f t="shared" si="0"/>
        <v/>
      </c>
      <c r="E5" t="str">
        <f t="shared" si="1"/>
        <v/>
      </c>
      <c r="F5" t="s">
        <v>466</v>
      </c>
    </row>
    <row r="6" spans="1:6" x14ac:dyDescent="0.2">
      <c r="B6" s="2">
        <v>140</v>
      </c>
      <c r="C6" s="4" t="s">
        <v>21</v>
      </c>
      <c r="D6" s="5" t="str">
        <f t="shared" si="0"/>
        <v/>
      </c>
      <c r="E6" t="str">
        <f t="shared" si="1"/>
        <v/>
      </c>
      <c r="F6" t="s">
        <v>466</v>
      </c>
    </row>
    <row r="7" spans="1:6" x14ac:dyDescent="0.2">
      <c r="B7" s="2">
        <v>150</v>
      </c>
      <c r="C7" s="4" t="s">
        <v>22</v>
      </c>
      <c r="D7" s="5" t="str">
        <f t="shared" si="0"/>
        <v/>
      </c>
      <c r="E7" t="str">
        <f t="shared" si="1"/>
        <v/>
      </c>
      <c r="F7" t="s">
        <v>466</v>
      </c>
    </row>
    <row r="8" spans="1:6" x14ac:dyDescent="0.2">
      <c r="B8" s="2">
        <v>160</v>
      </c>
      <c r="C8" s="13" t="s">
        <v>23</v>
      </c>
      <c r="D8" s="5" t="str">
        <f t="shared" si="0"/>
        <v/>
      </c>
      <c r="E8" t="str">
        <f t="shared" si="1"/>
        <v/>
      </c>
      <c r="F8" s="9" t="s">
        <v>453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454</v>
      </c>
    </row>
    <row r="10" spans="1:6" x14ac:dyDescent="0.2">
      <c r="A10" s="12" t="s">
        <v>9</v>
      </c>
      <c r="B10" s="2">
        <v>180</v>
      </c>
      <c r="C10" s="3" t="s">
        <v>24</v>
      </c>
      <c r="D10" s="5" t="str">
        <f t="shared" si="0"/>
        <v/>
      </c>
      <c r="E10" t="str">
        <f t="shared" si="1"/>
        <v/>
      </c>
      <c r="F10" t="s">
        <v>466</v>
      </c>
    </row>
    <row r="11" spans="1:6" x14ac:dyDescent="0.2">
      <c r="B11" s="2">
        <v>190</v>
      </c>
      <c r="C11" s="3" t="s">
        <v>20</v>
      </c>
      <c r="D11" s="5" t="str">
        <f t="shared" si="0"/>
        <v/>
      </c>
      <c r="E11" t="str">
        <f t="shared" si="1"/>
        <v/>
      </c>
      <c r="F11" t="s">
        <v>466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455</v>
      </c>
    </row>
    <row r="13" spans="1:6" x14ac:dyDescent="0.2">
      <c r="B13" s="2">
        <v>210</v>
      </c>
      <c r="C13" s="3" t="s">
        <v>25</v>
      </c>
      <c r="D13" s="5" t="str">
        <f t="shared" si="0"/>
        <v/>
      </c>
      <c r="E13" t="str">
        <f t="shared" si="1"/>
        <v/>
      </c>
      <c r="F13" t="s">
        <v>456</v>
      </c>
    </row>
    <row r="14" spans="1:6" x14ac:dyDescent="0.2">
      <c r="B14" s="2">
        <v>220</v>
      </c>
      <c r="C14" s="3" t="s">
        <v>26</v>
      </c>
      <c r="D14" s="5" t="str">
        <f t="shared" si="0"/>
        <v/>
      </c>
      <c r="E14" t="str">
        <f t="shared" si="1"/>
        <v/>
      </c>
      <c r="F14" t="s">
        <v>457</v>
      </c>
    </row>
    <row r="15" spans="1:6" x14ac:dyDescent="0.2">
      <c r="B15" s="2">
        <v>230</v>
      </c>
      <c r="C15" s="3" t="s">
        <v>27</v>
      </c>
      <c r="D15" s="5" t="str">
        <f t="shared" si="0"/>
        <v/>
      </c>
      <c r="E15" t="str">
        <f t="shared" si="1"/>
        <v/>
      </c>
      <c r="F15" t="s">
        <v>458</v>
      </c>
    </row>
    <row r="16" spans="1:6" x14ac:dyDescent="0.2">
      <c r="B16" s="2">
        <v>240</v>
      </c>
      <c r="C16" s="3" t="s">
        <v>28</v>
      </c>
      <c r="D16" s="5" t="str">
        <f t="shared" si="0"/>
        <v/>
      </c>
      <c r="E16" t="str">
        <f t="shared" si="1"/>
        <v/>
      </c>
      <c r="F16" s="7" t="s">
        <v>459</v>
      </c>
    </row>
    <row r="17" spans="1:6" x14ac:dyDescent="0.2">
      <c r="A17" s="12" t="s">
        <v>525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455</v>
      </c>
    </row>
    <row r="18" spans="1:6" x14ac:dyDescent="0.2">
      <c r="B18" s="2">
        <v>260</v>
      </c>
      <c r="C18" s="4" t="s">
        <v>29</v>
      </c>
      <c r="D18" s="5" t="str">
        <f t="shared" si="0"/>
        <v/>
      </c>
      <c r="E18" t="str">
        <f t="shared" si="1"/>
        <v/>
      </c>
      <c r="F18" s="7" t="s">
        <v>461</v>
      </c>
    </row>
    <row r="19" spans="1:6" x14ac:dyDescent="0.2">
      <c r="B19" s="2">
        <v>270</v>
      </c>
      <c r="C19" s="4" t="s">
        <v>30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31</v>
      </c>
      <c r="D20" s="5" t="str">
        <f t="shared" si="0"/>
        <v/>
      </c>
      <c r="E20" t="str">
        <f t="shared" si="1"/>
        <v/>
      </c>
      <c r="F20" s="7" t="s">
        <v>462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32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33</v>
      </c>
      <c r="D23" s="5" t="str">
        <f t="shared" si="0"/>
        <v/>
      </c>
      <c r="E23" t="str">
        <f t="shared" si="1"/>
        <v/>
      </c>
      <c r="F23" s="7" t="s">
        <v>463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34</v>
      </c>
      <c r="D25" s="5" t="str">
        <f t="shared" si="0"/>
        <v/>
      </c>
      <c r="E25" t="str">
        <f t="shared" si="1"/>
        <v/>
      </c>
      <c r="F25" t="s">
        <v>460</v>
      </c>
    </row>
    <row r="26" spans="1:6" x14ac:dyDescent="0.2">
      <c r="B26" s="2">
        <v>340</v>
      </c>
      <c r="C26" s="4" t="s">
        <v>35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36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37</v>
      </c>
      <c r="D28" s="5" t="str">
        <f t="shared" si="0"/>
        <v/>
      </c>
      <c r="E28" t="str">
        <f t="shared" si="1"/>
        <v/>
      </c>
      <c r="F28" t="s">
        <v>470</v>
      </c>
    </row>
    <row r="29" spans="1:6" x14ac:dyDescent="0.2">
      <c r="B29" s="2">
        <v>370</v>
      </c>
      <c r="C29" s="4" t="s">
        <v>38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39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40</v>
      </c>
      <c r="D32" s="5" t="str">
        <f t="shared" si="0"/>
        <v/>
      </c>
      <c r="E32" t="str">
        <f t="shared" si="1"/>
        <v/>
      </c>
      <c r="F32" s="9" t="s">
        <v>465</v>
      </c>
    </row>
    <row r="33" spans="1:6" x14ac:dyDescent="0.2">
      <c r="B33" s="2">
        <v>410</v>
      </c>
      <c r="C33" s="4" t="s">
        <v>41</v>
      </c>
      <c r="D33" s="5" t="str">
        <f t="shared" si="0"/>
        <v/>
      </c>
      <c r="E33" t="str">
        <f t="shared" si="1"/>
        <v/>
      </c>
      <c r="F33" t="s">
        <v>464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42</v>
      </c>
      <c r="D35" s="5" t="str">
        <f t="shared" si="0"/>
        <v/>
      </c>
      <c r="E35" t="str">
        <f t="shared" si="1"/>
        <v/>
      </c>
      <c r="F35" t="s">
        <v>485</v>
      </c>
    </row>
    <row r="36" spans="1:6" x14ac:dyDescent="0.2">
      <c r="B36" s="2">
        <v>440</v>
      </c>
      <c r="C36" s="4" t="s">
        <v>43</v>
      </c>
      <c r="D36" s="5" t="str">
        <f t="shared" si="0"/>
        <v/>
      </c>
      <c r="E36" t="str">
        <f t="shared" si="1"/>
        <v/>
      </c>
      <c r="F36" t="s">
        <v>468</v>
      </c>
    </row>
    <row r="37" spans="1:6" x14ac:dyDescent="0.2">
      <c r="B37" s="2">
        <v>450</v>
      </c>
      <c r="C37" s="11" t="s">
        <v>32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40</v>
      </c>
      <c r="D38" s="5"/>
      <c r="E38" t="str">
        <f t="shared" si="1"/>
        <v/>
      </c>
      <c r="F38" s="5" t="s">
        <v>467</v>
      </c>
    </row>
    <row r="39" spans="1:6" x14ac:dyDescent="0.2">
      <c r="B39" s="2">
        <v>470</v>
      </c>
      <c r="C39" s="11" t="s">
        <v>44</v>
      </c>
      <c r="D39" s="5"/>
      <c r="E39" t="str">
        <f t="shared" si="1"/>
        <v/>
      </c>
      <c r="F39" s="5" t="s">
        <v>469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32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45</v>
      </c>
      <c r="D42" s="5"/>
      <c r="E42" t="str">
        <f t="shared" si="1"/>
        <v/>
      </c>
      <c r="F42" s="10" t="s">
        <v>471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526</v>
      </c>
      <c r="B44" s="2">
        <v>520</v>
      </c>
      <c r="C44" s="6" t="s">
        <v>46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47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48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49</v>
      </c>
      <c r="D47" s="5"/>
      <c r="E47" t="str">
        <f t="shared" si="1"/>
        <v/>
      </c>
      <c r="F47" s="10" t="s">
        <v>552</v>
      </c>
    </row>
    <row r="48" spans="1:6" x14ac:dyDescent="0.2">
      <c r="B48" s="2">
        <v>560</v>
      </c>
      <c r="C48" s="6" t="s">
        <v>50</v>
      </c>
      <c r="D48" s="5"/>
      <c r="E48" t="str">
        <f t="shared" si="1"/>
        <v/>
      </c>
      <c r="F48" s="5" t="s">
        <v>473</v>
      </c>
    </row>
    <row r="49" spans="1:6" x14ac:dyDescent="0.2">
      <c r="A49" t="s">
        <v>527</v>
      </c>
      <c r="B49" s="2">
        <v>570</v>
      </c>
      <c r="C49" s="11" t="s">
        <v>51</v>
      </c>
      <c r="D49" s="5"/>
      <c r="E49" t="str">
        <f t="shared" si="1"/>
        <v/>
      </c>
      <c r="F49" s="5" t="s">
        <v>477</v>
      </c>
    </row>
    <row r="50" spans="1:6" x14ac:dyDescent="0.2">
      <c r="B50" s="2">
        <v>580</v>
      </c>
      <c r="C50" s="4" t="s">
        <v>52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478</v>
      </c>
    </row>
    <row r="51" spans="1:6" x14ac:dyDescent="0.2">
      <c r="B51" s="2">
        <v>590</v>
      </c>
      <c r="C51" s="4" t="s">
        <v>53</v>
      </c>
      <c r="D51" s="5" t="str">
        <f t="shared" si="2"/>
        <v/>
      </c>
      <c r="E51" t="str">
        <f t="shared" si="1"/>
        <v/>
      </c>
      <c r="F51" s="5" t="s">
        <v>472</v>
      </c>
    </row>
    <row r="52" spans="1:6" x14ac:dyDescent="0.2">
      <c r="A52" t="s">
        <v>479</v>
      </c>
      <c r="B52" s="2">
        <v>600</v>
      </c>
      <c r="C52" s="4" t="s">
        <v>54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55</v>
      </c>
      <c r="D53" s="5" t="str">
        <f t="shared" si="2"/>
        <v/>
      </c>
      <c r="E53" t="str">
        <f t="shared" si="1"/>
        <v/>
      </c>
      <c r="F53" s="5" t="s">
        <v>474</v>
      </c>
    </row>
    <row r="54" spans="1:6" x14ac:dyDescent="0.2">
      <c r="B54" s="2">
        <v>615</v>
      </c>
      <c r="C54" s="4" t="s">
        <v>56</v>
      </c>
      <c r="D54" s="5" t="str">
        <f t="shared" si="2"/>
        <v/>
      </c>
      <c r="E54" t="str">
        <f t="shared" si="1"/>
        <v/>
      </c>
      <c r="F54" s="5" t="s">
        <v>475</v>
      </c>
    </row>
    <row r="55" spans="1:6" x14ac:dyDescent="0.2">
      <c r="B55" s="2">
        <v>620</v>
      </c>
      <c r="C55" s="4" t="s">
        <v>57</v>
      </c>
      <c r="D55" s="5" t="str">
        <f t="shared" si="2"/>
        <v/>
      </c>
      <c r="E55" t="str">
        <f t="shared" si="1"/>
        <v/>
      </c>
      <c r="F55" s="5" t="s">
        <v>476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58</v>
      </c>
      <c r="D57" s="5" t="str">
        <f t="shared" si="2"/>
        <v/>
      </c>
      <c r="E57" t="str">
        <f t="shared" si="1"/>
        <v/>
      </c>
      <c r="F57" s="5" t="s">
        <v>493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509</v>
      </c>
    </row>
    <row r="59" spans="1:6" x14ac:dyDescent="0.2">
      <c r="B59" s="2">
        <v>650</v>
      </c>
      <c r="C59" s="4" t="s">
        <v>59</v>
      </c>
      <c r="D59" s="5" t="str">
        <f t="shared" si="2"/>
        <v/>
      </c>
      <c r="E59" t="str">
        <f t="shared" si="1"/>
        <v/>
      </c>
      <c r="F59" s="5" t="s">
        <v>466</v>
      </c>
    </row>
    <row r="60" spans="1:6" x14ac:dyDescent="0.2">
      <c r="B60" s="2">
        <v>660</v>
      </c>
      <c r="C60" s="4" t="s">
        <v>54</v>
      </c>
      <c r="D60" s="5" t="str">
        <f t="shared" si="2"/>
        <v/>
      </c>
      <c r="E60" t="str">
        <f t="shared" si="1"/>
        <v/>
      </c>
      <c r="F60" s="5" t="s">
        <v>481</v>
      </c>
    </row>
    <row r="61" spans="1:6" x14ac:dyDescent="0.2">
      <c r="A61" t="s">
        <v>494</v>
      </c>
      <c r="B61" s="2">
        <v>670</v>
      </c>
      <c r="C61" s="4" t="s">
        <v>60</v>
      </c>
      <c r="D61" s="5" t="str">
        <f t="shared" si="2"/>
        <v/>
      </c>
      <c r="E61" t="str">
        <f t="shared" si="1"/>
        <v/>
      </c>
      <c r="F61" t="s">
        <v>486</v>
      </c>
    </row>
    <row r="62" spans="1:6" x14ac:dyDescent="0.2">
      <c r="B62" s="2">
        <v>680</v>
      </c>
      <c r="C62" s="4" t="s">
        <v>61</v>
      </c>
      <c r="D62" s="5" t="str">
        <f t="shared" si="2"/>
        <v>670</v>
      </c>
      <c r="E62" t="str">
        <f t="shared" si="1"/>
        <v>SELECTROW</v>
      </c>
      <c r="F62" t="s">
        <v>482</v>
      </c>
    </row>
    <row r="63" spans="1:6" x14ac:dyDescent="0.2">
      <c r="A63" s="12" t="s">
        <v>480</v>
      </c>
      <c r="B63" s="2">
        <v>690</v>
      </c>
      <c r="C63" s="4" t="s">
        <v>62</v>
      </c>
      <c r="D63" s="5" t="str">
        <f t="shared" si="2"/>
        <v/>
      </c>
      <c r="E63" t="str">
        <f t="shared" si="1"/>
        <v/>
      </c>
      <c r="F63" t="s">
        <v>487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483</v>
      </c>
    </row>
    <row r="65" spans="1:6" x14ac:dyDescent="0.2">
      <c r="B65" s="2">
        <v>710</v>
      </c>
      <c r="C65" s="3" t="s">
        <v>63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64</v>
      </c>
      <c r="D66" s="5" t="str">
        <f t="shared" si="2"/>
        <v>1280</v>
      </c>
      <c r="E66" t="str">
        <f t="shared" si="1"/>
        <v>VERTICAL</v>
      </c>
      <c r="F66" t="s">
        <v>484</v>
      </c>
    </row>
    <row r="67" spans="1:6" x14ac:dyDescent="0.2">
      <c r="B67" s="2">
        <v>730</v>
      </c>
      <c r="C67" s="3" t="s">
        <v>65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532</v>
      </c>
      <c r="B68" s="2">
        <v>740</v>
      </c>
      <c r="C68" s="4" t="s">
        <v>66</v>
      </c>
      <c r="D68" s="5" t="str">
        <f t="shared" si="2"/>
        <v/>
      </c>
      <c r="E68" t="str">
        <f t="shared" si="3"/>
        <v/>
      </c>
      <c r="F68" t="s">
        <v>489</v>
      </c>
    </row>
    <row r="69" spans="1:6" x14ac:dyDescent="0.2">
      <c r="B69" s="2">
        <v>750</v>
      </c>
      <c r="C69" s="4" t="s">
        <v>54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67</v>
      </c>
      <c r="D70" s="5" t="str">
        <f t="shared" si="2"/>
        <v/>
      </c>
      <c r="E70" t="str">
        <f t="shared" si="3"/>
        <v/>
      </c>
      <c r="F70" t="s">
        <v>490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68</v>
      </c>
      <c r="D72" s="5" t="str">
        <f t="shared" si="2"/>
        <v>570</v>
      </c>
      <c r="E72" t="str">
        <f t="shared" si="3"/>
        <v>INPUTSHIP</v>
      </c>
      <c r="F72" t="s">
        <v>491</v>
      </c>
    </row>
    <row r="73" spans="1:6" x14ac:dyDescent="0.2">
      <c r="B73" s="2">
        <v>790</v>
      </c>
      <c r="C73" s="11" t="s">
        <v>69</v>
      </c>
      <c r="D73" s="5" t="str">
        <f t="shared" si="2"/>
        <v/>
      </c>
      <c r="E73" t="str">
        <f t="shared" si="3"/>
        <v/>
      </c>
      <c r="F73" t="s">
        <v>492</v>
      </c>
    </row>
    <row r="74" spans="1:6" x14ac:dyDescent="0.2">
      <c r="B74" s="2">
        <v>800</v>
      </c>
      <c r="C74" s="4" t="s">
        <v>70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71</v>
      </c>
      <c r="D75" s="5" t="str">
        <f t="shared" si="2"/>
        <v/>
      </c>
      <c r="E75" t="str">
        <f t="shared" si="3"/>
        <v/>
      </c>
      <c r="F75" t="s">
        <v>495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54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72</v>
      </c>
      <c r="D78" s="5" t="str">
        <f t="shared" si="2"/>
        <v/>
      </c>
      <c r="E78" t="str">
        <f t="shared" si="3"/>
        <v/>
      </c>
      <c r="F78" t="s">
        <v>496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73</v>
      </c>
      <c r="D80" s="5" t="str">
        <f t="shared" si="2"/>
        <v>570</v>
      </c>
      <c r="E80" t="str">
        <f t="shared" si="3"/>
        <v>INPUTSHIP</v>
      </c>
      <c r="F80" t="s">
        <v>497</v>
      </c>
    </row>
    <row r="81" spans="1:6" x14ac:dyDescent="0.2">
      <c r="B81" s="2">
        <v>870</v>
      </c>
      <c r="C81" s="4" t="s">
        <v>74</v>
      </c>
      <c r="D81" s="5" t="str">
        <f t="shared" si="2"/>
        <v>1490</v>
      </c>
      <c r="E81" t="str">
        <f t="shared" si="3"/>
        <v>RESTORECOLS</v>
      </c>
      <c r="F81" t="s">
        <v>533</v>
      </c>
    </row>
    <row r="82" spans="1:6" x14ac:dyDescent="0.2">
      <c r="A82" t="s">
        <v>537</v>
      </c>
      <c r="B82" s="2">
        <v>880</v>
      </c>
      <c r="C82" s="4" t="s">
        <v>75</v>
      </c>
      <c r="D82" s="5" t="str">
        <f t="shared" si="2"/>
        <v/>
      </c>
      <c r="E82" t="str">
        <f t="shared" si="3"/>
        <v/>
      </c>
      <c r="F82" t="s">
        <v>498</v>
      </c>
    </row>
    <row r="83" spans="1:6" x14ac:dyDescent="0.2">
      <c r="B83" s="2">
        <v>890</v>
      </c>
      <c r="C83" s="4" t="s">
        <v>76</v>
      </c>
      <c r="D83" s="5" t="str">
        <f t="shared" si="2"/>
        <v/>
      </c>
      <c r="E83" t="str">
        <f t="shared" si="3"/>
        <v/>
      </c>
      <c r="F83" t="s">
        <v>500</v>
      </c>
    </row>
    <row r="84" spans="1:6" x14ac:dyDescent="0.2">
      <c r="B84" s="2">
        <v>900</v>
      </c>
      <c r="C84" s="4" t="s">
        <v>77</v>
      </c>
      <c r="D84" s="5" t="str">
        <f t="shared" si="2"/>
        <v/>
      </c>
      <c r="E84" t="str">
        <f t="shared" si="3"/>
        <v/>
      </c>
      <c r="F84" t="s">
        <v>501</v>
      </c>
    </row>
    <row r="85" spans="1:6" x14ac:dyDescent="0.2">
      <c r="B85" s="2">
        <v>910</v>
      </c>
      <c r="C85" s="4" t="s">
        <v>78</v>
      </c>
      <c r="D85" s="5" t="str">
        <f t="shared" si="2"/>
        <v/>
      </c>
      <c r="E85" t="str">
        <f t="shared" si="3"/>
        <v/>
      </c>
      <c r="F85" t="s">
        <v>502</v>
      </c>
    </row>
    <row r="86" spans="1:6" x14ac:dyDescent="0.2">
      <c r="B86" s="2">
        <v>920</v>
      </c>
      <c r="C86" s="4" t="s">
        <v>79</v>
      </c>
      <c r="D86" s="5" t="str">
        <f t="shared" si="2"/>
        <v/>
      </c>
      <c r="E86" t="str">
        <f t="shared" si="3"/>
        <v/>
      </c>
      <c r="F86" t="s">
        <v>503</v>
      </c>
    </row>
    <row r="87" spans="1:6" x14ac:dyDescent="0.2">
      <c r="B87" s="2">
        <v>930</v>
      </c>
      <c r="C87" s="4" t="s">
        <v>80</v>
      </c>
      <c r="D87" s="5" t="str">
        <f t="shared" si="2"/>
        <v/>
      </c>
      <c r="E87" t="str">
        <f t="shared" si="3"/>
        <v/>
      </c>
      <c r="F87" t="s">
        <v>504</v>
      </c>
    </row>
    <row r="88" spans="1:6" x14ac:dyDescent="0.2">
      <c r="B88" s="2">
        <v>940</v>
      </c>
      <c r="C88" s="4" t="s">
        <v>81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82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83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84</v>
      </c>
      <c r="D91" s="5" t="str">
        <f t="shared" si="2"/>
        <v/>
      </c>
      <c r="E91" t="str">
        <f t="shared" si="3"/>
        <v/>
      </c>
      <c r="F91" t="s">
        <v>505</v>
      </c>
    </row>
    <row r="92" spans="1:6" x14ac:dyDescent="0.2">
      <c r="B92" s="2">
        <v>980</v>
      </c>
      <c r="C92" s="4" t="s">
        <v>85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86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518</v>
      </c>
      <c r="B94" s="2">
        <v>1000</v>
      </c>
      <c r="C94" s="13" t="s">
        <v>87</v>
      </c>
      <c r="D94" s="5" t="str">
        <f t="shared" si="2"/>
        <v>1030</v>
      </c>
      <c r="E94" t="str">
        <f t="shared" si="3"/>
        <v>SHIP2</v>
      </c>
      <c r="F94" s="9" t="s">
        <v>508</v>
      </c>
    </row>
    <row r="95" spans="1:6" x14ac:dyDescent="0.2">
      <c r="B95" s="2">
        <v>1010</v>
      </c>
      <c r="C95" s="4" t="s">
        <v>88</v>
      </c>
      <c r="D95" s="5" t="str">
        <f t="shared" si="2"/>
        <v/>
      </c>
      <c r="E95" t="str">
        <f t="shared" si="3"/>
        <v/>
      </c>
      <c r="F95" t="s">
        <v>506</v>
      </c>
    </row>
    <row r="96" spans="1:6" x14ac:dyDescent="0.2">
      <c r="B96" s="2">
        <v>1020</v>
      </c>
      <c r="C96" s="4" t="s">
        <v>89</v>
      </c>
      <c r="D96" s="5" t="str">
        <f t="shared" si="2"/>
        <v/>
      </c>
      <c r="E96" t="str">
        <f t="shared" si="3"/>
        <v/>
      </c>
      <c r="F96" t="s">
        <v>507</v>
      </c>
    </row>
    <row r="97" spans="1:6" x14ac:dyDescent="0.2">
      <c r="A97" t="s">
        <v>519</v>
      </c>
      <c r="B97" s="2">
        <v>1030</v>
      </c>
      <c r="C97" s="13" t="s">
        <v>90</v>
      </c>
      <c r="D97" s="5" t="str">
        <f t="shared" si="2"/>
        <v>1060</v>
      </c>
      <c r="E97" t="str">
        <f t="shared" si="3"/>
        <v>SHIP3</v>
      </c>
      <c r="F97" s="9" t="s">
        <v>508</v>
      </c>
    </row>
    <row r="98" spans="1:6" x14ac:dyDescent="0.2">
      <c r="B98" s="2">
        <v>1040</v>
      </c>
      <c r="C98" s="13" t="s">
        <v>88</v>
      </c>
      <c r="D98" s="5" t="str">
        <f t="shared" si="2"/>
        <v/>
      </c>
      <c r="E98" t="str">
        <f t="shared" si="3"/>
        <v/>
      </c>
      <c r="F98" t="s">
        <v>506</v>
      </c>
    </row>
    <row r="99" spans="1:6" x14ac:dyDescent="0.2">
      <c r="B99" s="2">
        <v>1050</v>
      </c>
      <c r="C99" s="13" t="s">
        <v>89</v>
      </c>
      <c r="D99" s="5" t="str">
        <f t="shared" si="2"/>
        <v/>
      </c>
      <c r="E99" t="str">
        <f t="shared" si="3"/>
        <v/>
      </c>
      <c r="F99" t="s">
        <v>507</v>
      </c>
    </row>
    <row r="100" spans="1:6" x14ac:dyDescent="0.2">
      <c r="A100" t="s">
        <v>520</v>
      </c>
      <c r="B100" s="2">
        <v>1060</v>
      </c>
      <c r="C100" s="13" t="s">
        <v>91</v>
      </c>
      <c r="D100" s="5" t="str">
        <f t="shared" si="2"/>
        <v>1090</v>
      </c>
      <c r="E100" t="str">
        <f t="shared" si="3"/>
        <v>SHIP4</v>
      </c>
      <c r="F100" s="9" t="s">
        <v>508</v>
      </c>
    </row>
    <row r="101" spans="1:6" x14ac:dyDescent="0.2">
      <c r="B101" s="2">
        <v>1070</v>
      </c>
      <c r="C101" s="13" t="s">
        <v>88</v>
      </c>
      <c r="D101" s="5" t="str">
        <f t="shared" si="2"/>
        <v/>
      </c>
      <c r="E101" t="str">
        <f t="shared" si="3"/>
        <v/>
      </c>
      <c r="F101" t="s">
        <v>506</v>
      </c>
    </row>
    <row r="102" spans="1:6" x14ac:dyDescent="0.2">
      <c r="B102" s="2">
        <v>1080</v>
      </c>
      <c r="C102" s="13" t="s">
        <v>89</v>
      </c>
      <c r="D102" s="5" t="str">
        <f t="shared" si="2"/>
        <v/>
      </c>
      <c r="E102" t="str">
        <f t="shared" si="3"/>
        <v/>
      </c>
      <c r="F102" t="s">
        <v>507</v>
      </c>
    </row>
    <row r="103" spans="1:6" x14ac:dyDescent="0.2">
      <c r="A103" t="s">
        <v>521</v>
      </c>
      <c r="B103" s="2">
        <v>1090</v>
      </c>
      <c r="C103" s="13" t="s">
        <v>92</v>
      </c>
      <c r="D103" s="5" t="str">
        <f t="shared" si="2"/>
        <v>1120</v>
      </c>
      <c r="E103" t="str">
        <f t="shared" si="3"/>
        <v>SHIP5</v>
      </c>
      <c r="F103" s="9" t="s">
        <v>508</v>
      </c>
    </row>
    <row r="104" spans="1:6" x14ac:dyDescent="0.2">
      <c r="B104" s="2">
        <v>1100</v>
      </c>
      <c r="C104" s="13" t="s">
        <v>88</v>
      </c>
      <c r="D104" s="5" t="str">
        <f t="shared" si="2"/>
        <v/>
      </c>
      <c r="E104" t="str">
        <f t="shared" si="3"/>
        <v/>
      </c>
      <c r="F104" t="s">
        <v>506</v>
      </c>
    </row>
    <row r="105" spans="1:6" x14ac:dyDescent="0.2">
      <c r="B105" s="2">
        <v>1110</v>
      </c>
      <c r="C105" s="13" t="s">
        <v>89</v>
      </c>
      <c r="D105" s="5" t="str">
        <f t="shared" si="2"/>
        <v/>
      </c>
      <c r="E105" t="str">
        <f t="shared" si="3"/>
        <v/>
      </c>
      <c r="F105" t="s">
        <v>507</v>
      </c>
    </row>
    <row r="106" spans="1:6" x14ac:dyDescent="0.2">
      <c r="A106" t="s">
        <v>522</v>
      </c>
      <c r="B106" s="2">
        <v>1120</v>
      </c>
      <c r="C106" s="13" t="s">
        <v>93</v>
      </c>
      <c r="D106" s="5" t="str">
        <f t="shared" si="2"/>
        <v>1150</v>
      </c>
      <c r="E106" t="str">
        <f t="shared" si="3"/>
        <v>PLACED</v>
      </c>
      <c r="F106" s="9" t="s">
        <v>508</v>
      </c>
    </row>
    <row r="107" spans="1:6" x14ac:dyDescent="0.2">
      <c r="B107" s="2">
        <v>1130</v>
      </c>
      <c r="C107" s="13" t="s">
        <v>88</v>
      </c>
      <c r="D107" s="5" t="str">
        <f t="shared" si="2"/>
        <v/>
      </c>
      <c r="E107" t="str">
        <f t="shared" si="3"/>
        <v/>
      </c>
      <c r="F107" t="s">
        <v>506</v>
      </c>
    </row>
    <row r="108" spans="1:6" x14ac:dyDescent="0.2">
      <c r="B108" s="2">
        <v>1140</v>
      </c>
      <c r="C108" s="13" t="s">
        <v>89</v>
      </c>
      <c r="D108" s="5" t="str">
        <f t="shared" si="2"/>
        <v/>
      </c>
      <c r="E108" t="str">
        <f t="shared" si="3"/>
        <v/>
      </c>
      <c r="F108" t="s">
        <v>507</v>
      </c>
    </row>
    <row r="109" spans="1:6" x14ac:dyDescent="0.2">
      <c r="A109" t="s">
        <v>499</v>
      </c>
      <c r="B109" s="2">
        <v>1150</v>
      </c>
      <c r="C109" s="4" t="s">
        <v>94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95</v>
      </c>
      <c r="D111" s="5" t="str">
        <f t="shared" si="2"/>
        <v/>
      </c>
      <c r="E111" t="str">
        <f t="shared" si="3"/>
        <v/>
      </c>
      <c r="F111" s="1" t="s">
        <v>510</v>
      </c>
    </row>
    <row r="112" spans="1:6" x14ac:dyDescent="0.2">
      <c r="B112" s="2">
        <v>1180</v>
      </c>
      <c r="C112" s="4" t="s">
        <v>96</v>
      </c>
      <c r="D112" s="5" t="str">
        <f t="shared" si="2"/>
        <v/>
      </c>
      <c r="E112" t="str">
        <f t="shared" si="3"/>
        <v/>
      </c>
      <c r="F112" s="1" t="s">
        <v>511</v>
      </c>
    </row>
    <row r="113" spans="1:6" x14ac:dyDescent="0.2">
      <c r="B113" s="2">
        <v>1190</v>
      </c>
      <c r="C113" s="4" t="s">
        <v>97</v>
      </c>
      <c r="D113" s="5" t="str">
        <f t="shared" si="2"/>
        <v/>
      </c>
      <c r="E113" t="str">
        <f t="shared" si="3"/>
        <v/>
      </c>
      <c r="F113" s="1" t="s">
        <v>512</v>
      </c>
    </row>
    <row r="114" spans="1:6" x14ac:dyDescent="0.2">
      <c r="B114" s="2">
        <v>1200</v>
      </c>
      <c r="C114" s="4" t="s">
        <v>98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513</v>
      </c>
    </row>
    <row r="115" spans="1:6" x14ac:dyDescent="0.2">
      <c r="B115" s="2">
        <v>1210</v>
      </c>
      <c r="C115" s="4" t="s">
        <v>99</v>
      </c>
      <c r="D115" s="5" t="str">
        <f t="shared" si="4"/>
        <v/>
      </c>
      <c r="E115" t="str">
        <f t="shared" si="3"/>
        <v/>
      </c>
      <c r="F115" s="1" t="s">
        <v>514</v>
      </c>
    </row>
    <row r="116" spans="1:6" x14ac:dyDescent="0.2">
      <c r="B116" s="2">
        <v>1220</v>
      </c>
      <c r="C116" s="4" t="s">
        <v>100</v>
      </c>
      <c r="D116" s="5" t="str">
        <f t="shared" si="4"/>
        <v/>
      </c>
      <c r="E116" t="str">
        <f t="shared" si="3"/>
        <v/>
      </c>
      <c r="F116" s="1" t="s">
        <v>515</v>
      </c>
    </row>
    <row r="117" spans="1:6" x14ac:dyDescent="0.2">
      <c r="B117" s="2">
        <v>1230</v>
      </c>
      <c r="C117" s="4" t="s">
        <v>101</v>
      </c>
      <c r="D117" s="5" t="str">
        <f t="shared" si="4"/>
        <v/>
      </c>
      <c r="E117" t="str">
        <f t="shared" si="3"/>
        <v/>
      </c>
      <c r="F117" s="1" t="s">
        <v>516</v>
      </c>
    </row>
    <row r="118" spans="1:6" x14ac:dyDescent="0.2">
      <c r="B118" s="2">
        <v>1240</v>
      </c>
      <c r="C118" s="4" t="s">
        <v>102</v>
      </c>
      <c r="D118" s="5" t="str">
        <f t="shared" si="4"/>
        <v/>
      </c>
      <c r="E118" t="str">
        <f t="shared" si="3"/>
        <v/>
      </c>
      <c r="F118" s="1" t="s">
        <v>517</v>
      </c>
    </row>
    <row r="119" spans="1:6" x14ac:dyDescent="0.2">
      <c r="B119" s="2">
        <v>1250</v>
      </c>
      <c r="C119" s="4" t="s">
        <v>103</v>
      </c>
      <c r="D119" s="5" t="str">
        <f t="shared" si="4"/>
        <v/>
      </c>
      <c r="E119" t="str">
        <f t="shared" si="3"/>
        <v/>
      </c>
      <c r="F119" s="1" t="s">
        <v>523</v>
      </c>
    </row>
    <row r="120" spans="1:6" x14ac:dyDescent="0.2">
      <c r="B120" s="2">
        <v>1260</v>
      </c>
      <c r="C120" s="4" t="s">
        <v>104</v>
      </c>
      <c r="D120" s="5" t="str">
        <f t="shared" si="4"/>
        <v/>
      </c>
      <c r="E120" t="str">
        <f t="shared" si="3"/>
        <v/>
      </c>
      <c r="F120" s="1" t="s">
        <v>524</v>
      </c>
    </row>
    <row r="121" spans="1:6" x14ac:dyDescent="0.2">
      <c r="B121" s="2">
        <v>1270</v>
      </c>
      <c r="C121" s="4" t="s">
        <v>105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488</v>
      </c>
      <c r="B122" s="2">
        <v>1280</v>
      </c>
      <c r="C122" s="3" t="s">
        <v>43</v>
      </c>
      <c r="D122" s="5" t="str">
        <f t="shared" si="4"/>
        <v/>
      </c>
      <c r="E122" t="str">
        <f t="shared" si="3"/>
        <v/>
      </c>
      <c r="F122" s="1" t="s">
        <v>528</v>
      </c>
    </row>
    <row r="123" spans="1:6" x14ac:dyDescent="0.2">
      <c r="B123" s="2">
        <v>1290</v>
      </c>
      <c r="C123" s="3" t="s">
        <v>63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106</v>
      </c>
      <c r="D124" s="5" t="str">
        <f t="shared" si="4"/>
        <v>570</v>
      </c>
      <c r="E124" t="str">
        <f t="shared" si="3"/>
        <v>INPUTSHIP</v>
      </c>
      <c r="F124" s="1" t="s">
        <v>529</v>
      </c>
    </row>
    <row r="125" spans="1:6" x14ac:dyDescent="0.2">
      <c r="B125" s="2">
        <v>1310</v>
      </c>
      <c r="C125" s="3" t="s">
        <v>65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107</v>
      </c>
      <c r="D126" s="5" t="str">
        <f t="shared" si="4"/>
        <v/>
      </c>
      <c r="E126" t="str">
        <f t="shared" si="3"/>
        <v/>
      </c>
      <c r="F126" t="s">
        <v>535</v>
      </c>
    </row>
    <row r="127" spans="1:6" x14ac:dyDescent="0.2">
      <c r="B127" s="2">
        <v>1330</v>
      </c>
      <c r="C127" s="3" t="s">
        <v>54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108</v>
      </c>
      <c r="D128" s="5" t="str">
        <f t="shared" si="4"/>
        <v/>
      </c>
      <c r="E128" t="str">
        <f t="shared" si="3"/>
        <v/>
      </c>
      <c r="F128" t="s">
        <v>530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54</v>
      </c>
      <c r="D130" s="5" t="str">
        <f t="shared" si="4"/>
        <v/>
      </c>
      <c r="E130" t="str">
        <f t="shared" si="3"/>
        <v/>
      </c>
      <c r="F130" s="1" t="s">
        <v>531</v>
      </c>
    </row>
    <row r="131" spans="1:6" x14ac:dyDescent="0.2">
      <c r="B131" s="2">
        <v>1370</v>
      </c>
      <c r="C131" s="3" t="s">
        <v>109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110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111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112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113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114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115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116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117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118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119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536</v>
      </c>
      <c r="B143" s="2">
        <v>1490</v>
      </c>
      <c r="C143" s="4" t="s">
        <v>120</v>
      </c>
      <c r="D143" s="5" t="str">
        <f t="shared" si="4"/>
        <v/>
      </c>
      <c r="E143" t="str">
        <f t="shared" si="5"/>
        <v/>
      </c>
      <c r="F143" t="s">
        <v>534</v>
      </c>
    </row>
    <row r="144" spans="1:6" x14ac:dyDescent="0.2">
      <c r="B144" s="2">
        <v>1500</v>
      </c>
      <c r="C144" s="4" t="s">
        <v>54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121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122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603</v>
      </c>
      <c r="B148" s="2">
        <v>1540</v>
      </c>
      <c r="C148" s="3" t="s">
        <v>123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124</v>
      </c>
      <c r="D149" s="5" t="str">
        <f t="shared" si="4"/>
        <v/>
      </c>
      <c r="E149" t="str">
        <f t="shared" si="5"/>
        <v/>
      </c>
      <c r="F149" t="s">
        <v>538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600</v>
      </c>
      <c r="B151" s="2">
        <v>1570</v>
      </c>
      <c r="C151" s="3" t="s">
        <v>123</v>
      </c>
      <c r="D151" s="5" t="str">
        <f t="shared" si="4"/>
        <v/>
      </c>
      <c r="E151" t="str">
        <f t="shared" si="5"/>
        <v/>
      </c>
      <c r="F151" t="s">
        <v>540</v>
      </c>
    </row>
    <row r="152" spans="1:6" x14ac:dyDescent="0.2">
      <c r="B152" s="2">
        <v>1580</v>
      </c>
      <c r="C152" s="3" t="s">
        <v>125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126</v>
      </c>
      <c r="D153" s="5" t="str">
        <f t="shared" si="4"/>
        <v>1610</v>
      </c>
      <c r="E153" t="str">
        <f t="shared" si="5"/>
        <v>NEXTDUPCHECK</v>
      </c>
      <c r="F153" s="1" t="s">
        <v>539</v>
      </c>
    </row>
    <row r="154" spans="1:6" x14ac:dyDescent="0.2">
      <c r="B154" s="2">
        <v>1600</v>
      </c>
      <c r="C154" s="3" t="s">
        <v>127</v>
      </c>
      <c r="D154" s="5" t="str">
        <f t="shared" si="4"/>
        <v>1650</v>
      </c>
      <c r="E154" t="str">
        <f t="shared" si="5"/>
        <v>CHECKROWDUP</v>
      </c>
      <c r="F154" t="s">
        <v>544</v>
      </c>
    </row>
    <row r="155" spans="1:6" x14ac:dyDescent="0.2">
      <c r="A155" t="s">
        <v>542</v>
      </c>
      <c r="B155" s="2">
        <v>1610</v>
      </c>
      <c r="C155" s="3" t="s">
        <v>38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128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129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545</v>
      </c>
      <c r="B159" s="2">
        <v>1650</v>
      </c>
      <c r="C159" s="3" t="s">
        <v>130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131</v>
      </c>
      <c r="D160" s="5" t="str">
        <f t="shared" si="4"/>
        <v>520</v>
      </c>
      <c r="E160" t="str">
        <f t="shared" si="5"/>
        <v>INPUTSHIPMENU</v>
      </c>
      <c r="F160" t="s">
        <v>541</v>
      </c>
    </row>
    <row r="161" spans="1:6" x14ac:dyDescent="0.2">
      <c r="A161" t="s">
        <v>606</v>
      </c>
      <c r="B161" s="2">
        <v>1670</v>
      </c>
      <c r="C161" s="3" t="s">
        <v>132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543</v>
      </c>
      <c r="B162" s="2">
        <v>1680</v>
      </c>
      <c r="C162" s="3" t="s">
        <v>133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134</v>
      </c>
      <c r="D163" s="5" t="str">
        <f t="shared" si="4"/>
        <v/>
      </c>
      <c r="E163" t="str">
        <f t="shared" si="5"/>
        <v/>
      </c>
      <c r="F163" t="s">
        <v>547</v>
      </c>
    </row>
    <row r="164" spans="1:6" x14ac:dyDescent="0.2">
      <c r="B164" s="2">
        <v>1700</v>
      </c>
      <c r="C164" s="3" t="s">
        <v>135</v>
      </c>
      <c r="D164" s="5" t="str">
        <f t="shared" si="4"/>
        <v/>
      </c>
      <c r="E164" t="str">
        <f t="shared" si="5"/>
        <v/>
      </c>
      <c r="F164" t="s">
        <v>546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136</v>
      </c>
      <c r="D166" s="5" t="str">
        <f t="shared" si="4"/>
        <v/>
      </c>
      <c r="E166" t="str">
        <f t="shared" si="5"/>
        <v/>
      </c>
      <c r="F166" t="s">
        <v>548</v>
      </c>
    </row>
    <row r="167" spans="1:6" x14ac:dyDescent="0.2">
      <c r="B167" s="2">
        <v>1730</v>
      </c>
      <c r="C167" s="3" t="s">
        <v>137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138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139</v>
      </c>
      <c r="D169" s="5" t="str">
        <f t="shared" si="4"/>
        <v/>
      </c>
      <c r="E169" t="str">
        <f t="shared" si="5"/>
        <v/>
      </c>
      <c r="F169" t="s">
        <v>585</v>
      </c>
    </row>
    <row r="170" spans="1:6" x14ac:dyDescent="0.2">
      <c r="B170" s="2">
        <v>1760</v>
      </c>
      <c r="C170" s="4" t="s">
        <v>140</v>
      </c>
      <c r="D170" s="5" t="str">
        <f t="shared" si="4"/>
        <v/>
      </c>
      <c r="E170" t="str">
        <f t="shared" si="5"/>
        <v/>
      </c>
      <c r="F170" t="s">
        <v>586</v>
      </c>
    </row>
    <row r="171" spans="1:6" x14ac:dyDescent="0.2">
      <c r="B171" s="2">
        <v>1770</v>
      </c>
      <c r="C171" s="4" t="s">
        <v>123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141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142</v>
      </c>
      <c r="D173" s="5" t="str">
        <f t="shared" si="4"/>
        <v/>
      </c>
      <c r="E173" t="str">
        <f t="shared" si="5"/>
        <v/>
      </c>
      <c r="F173" t="s">
        <v>587</v>
      </c>
    </row>
    <row r="174" spans="1:6" x14ac:dyDescent="0.2">
      <c r="B174" s="2">
        <v>1800</v>
      </c>
      <c r="C174" s="4" t="s">
        <v>38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143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604</v>
      </c>
      <c r="B177" s="2">
        <v>1830</v>
      </c>
      <c r="C177" s="3" t="s">
        <v>144</v>
      </c>
      <c r="D177" s="5" t="str">
        <f t="shared" si="4"/>
        <v/>
      </c>
      <c r="E177" t="str">
        <f t="shared" si="5"/>
        <v/>
      </c>
      <c r="F177" t="s">
        <v>590</v>
      </c>
    </row>
    <row r="178" spans="1:6" x14ac:dyDescent="0.2">
      <c r="A178" t="s">
        <v>599</v>
      </c>
      <c r="B178" s="2">
        <v>1840</v>
      </c>
      <c r="C178" s="3" t="s">
        <v>145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588</v>
      </c>
    </row>
    <row r="179" spans="1:6" x14ac:dyDescent="0.2">
      <c r="B179" s="2">
        <v>1850</v>
      </c>
      <c r="C179" s="3" t="s">
        <v>146</v>
      </c>
      <c r="D179" s="5" t="str">
        <f t="shared" si="6"/>
        <v/>
      </c>
      <c r="E179" t="str">
        <f t="shared" si="5"/>
        <v/>
      </c>
      <c r="F179" t="s">
        <v>589</v>
      </c>
    </row>
    <row r="180" spans="1:6" x14ac:dyDescent="0.2">
      <c r="B180" s="2">
        <v>1860</v>
      </c>
      <c r="C180" s="3" t="s">
        <v>147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148</v>
      </c>
      <c r="D181" s="5" t="str">
        <f t="shared" si="6"/>
        <v/>
      </c>
      <c r="E181" t="str">
        <f t="shared" si="5"/>
        <v/>
      </c>
      <c r="F181" t="s">
        <v>607</v>
      </c>
    </row>
    <row r="182" spans="1:6" x14ac:dyDescent="0.2">
      <c r="B182" s="2">
        <v>1880</v>
      </c>
      <c r="C182" s="3" t="s">
        <v>149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150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151</v>
      </c>
      <c r="D184" s="5" t="str">
        <f t="shared" si="6"/>
        <v/>
      </c>
      <c r="E184" t="str">
        <f t="shared" si="5"/>
        <v/>
      </c>
      <c r="F184" t="s">
        <v>594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152</v>
      </c>
      <c r="D186" s="5" t="str">
        <f t="shared" si="6"/>
        <v/>
      </c>
      <c r="E186" t="str">
        <f t="shared" si="5"/>
        <v/>
      </c>
      <c r="F186" t="s">
        <v>591</v>
      </c>
    </row>
    <row r="187" spans="1:6" x14ac:dyDescent="0.2">
      <c r="A187" t="s">
        <v>616</v>
      </c>
      <c r="B187" s="2">
        <v>1930</v>
      </c>
      <c r="C187" s="3" t="s">
        <v>153</v>
      </c>
      <c r="D187" s="5" t="str">
        <f t="shared" si="6"/>
        <v/>
      </c>
      <c r="E187" t="str">
        <f t="shared" si="5"/>
        <v/>
      </c>
      <c r="F187" t="s">
        <v>592</v>
      </c>
    </row>
    <row r="188" spans="1:6" x14ac:dyDescent="0.2">
      <c r="B188" s="2">
        <v>1940</v>
      </c>
      <c r="C188" s="3" t="s">
        <v>154</v>
      </c>
      <c r="D188" s="5" t="str">
        <f t="shared" si="6"/>
        <v/>
      </c>
      <c r="E188" t="str">
        <f t="shared" si="5"/>
        <v/>
      </c>
      <c r="F188" t="s">
        <v>592</v>
      </c>
    </row>
    <row r="189" spans="1:6" x14ac:dyDescent="0.2">
      <c r="B189" s="2">
        <v>1950</v>
      </c>
      <c r="C189" s="3" t="s">
        <v>155</v>
      </c>
      <c r="D189" s="5" t="str">
        <f t="shared" si="6"/>
        <v/>
      </c>
      <c r="E189" t="str">
        <f t="shared" si="5"/>
        <v/>
      </c>
      <c r="F189" t="s">
        <v>592</v>
      </c>
    </row>
    <row r="190" spans="1:6" x14ac:dyDescent="0.2">
      <c r="B190" s="2">
        <v>1960</v>
      </c>
      <c r="C190" s="3" t="s">
        <v>156</v>
      </c>
      <c r="D190" s="5" t="str">
        <f t="shared" si="6"/>
        <v/>
      </c>
      <c r="E190" t="str">
        <f t="shared" si="5"/>
        <v/>
      </c>
      <c r="F190" t="s">
        <v>592</v>
      </c>
    </row>
    <row r="191" spans="1:6" x14ac:dyDescent="0.2">
      <c r="B191" s="2">
        <v>1970</v>
      </c>
      <c r="C191" s="3" t="s">
        <v>157</v>
      </c>
      <c r="D191" s="5" t="str">
        <f t="shared" si="6"/>
        <v/>
      </c>
      <c r="E191" t="str">
        <f t="shared" si="5"/>
        <v/>
      </c>
      <c r="F191" t="s">
        <v>592</v>
      </c>
    </row>
    <row r="192" spans="1:6" x14ac:dyDescent="0.2">
      <c r="B192" s="2">
        <v>1980</v>
      </c>
      <c r="C192" s="3" t="s">
        <v>158</v>
      </c>
      <c r="D192" s="5" t="str">
        <f t="shared" si="6"/>
        <v/>
      </c>
      <c r="E192" t="str">
        <f t="shared" si="5"/>
        <v/>
      </c>
      <c r="F192" t="s">
        <v>592</v>
      </c>
    </row>
    <row r="193" spans="1:6" x14ac:dyDescent="0.2">
      <c r="B193" s="2">
        <v>1990</v>
      </c>
      <c r="C193" s="3" t="s">
        <v>159</v>
      </c>
      <c r="D193" s="5" t="str">
        <f t="shared" si="6"/>
        <v/>
      </c>
      <c r="E193" t="str">
        <f t="shared" si="5"/>
        <v/>
      </c>
      <c r="F193" t="s">
        <v>592</v>
      </c>
    </row>
    <row r="194" spans="1:6" x14ac:dyDescent="0.2">
      <c r="B194" s="2">
        <v>2000</v>
      </c>
      <c r="C194" s="3" t="s">
        <v>160</v>
      </c>
      <c r="D194" s="5" t="str">
        <f t="shared" si="6"/>
        <v/>
      </c>
      <c r="E194" t="str">
        <f t="shared" si="5"/>
        <v/>
      </c>
      <c r="F194" t="s">
        <v>592</v>
      </c>
    </row>
    <row r="195" spans="1:6" x14ac:dyDescent="0.2">
      <c r="B195" s="2">
        <v>2010</v>
      </c>
      <c r="C195" s="3" t="s">
        <v>161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592</v>
      </c>
    </row>
    <row r="196" spans="1:6" x14ac:dyDescent="0.2">
      <c r="B196" s="2">
        <v>2020</v>
      </c>
      <c r="C196" s="3" t="s">
        <v>162</v>
      </c>
      <c r="D196" s="5" t="str">
        <f t="shared" si="6"/>
        <v/>
      </c>
      <c r="E196" t="str">
        <f t="shared" si="7"/>
        <v/>
      </c>
      <c r="F196" t="s">
        <v>592</v>
      </c>
    </row>
    <row r="197" spans="1:6" x14ac:dyDescent="0.2">
      <c r="B197" s="2">
        <v>2030</v>
      </c>
      <c r="C197" s="3" t="s">
        <v>163</v>
      </c>
      <c r="D197" s="5" t="str">
        <f t="shared" si="6"/>
        <v>2140</v>
      </c>
      <c r="E197" t="str">
        <f t="shared" si="7"/>
        <v>STOREROW</v>
      </c>
      <c r="F197" t="s">
        <v>593</v>
      </c>
    </row>
    <row r="198" spans="1:6" x14ac:dyDescent="0.2">
      <c r="B198" s="2">
        <v>2040</v>
      </c>
      <c r="C198" s="3" t="s">
        <v>149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164</v>
      </c>
      <c r="D199" s="5" t="str">
        <f t="shared" si="6"/>
        <v/>
      </c>
      <c r="E199" t="str">
        <f t="shared" si="7"/>
        <v/>
      </c>
      <c r="F199" t="s">
        <v>595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165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8" t="s">
        <v>166</v>
      </c>
      <c r="D202" s="5" t="str">
        <f t="shared" si="6"/>
        <v>2380</v>
      </c>
      <c r="E202" t="str">
        <f t="shared" si="7"/>
        <v>COMPUTERDEPLOYED2</v>
      </c>
      <c r="F202" t="s">
        <v>610</v>
      </c>
    </row>
    <row r="203" spans="1:6" x14ac:dyDescent="0.2">
      <c r="A203" t="s">
        <v>609</v>
      </c>
      <c r="B203" s="2">
        <v>2090</v>
      </c>
      <c r="C203" s="3" t="s">
        <v>167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619</v>
      </c>
      <c r="B204" s="2">
        <v>2100</v>
      </c>
      <c r="C204" s="3" t="s">
        <v>168</v>
      </c>
      <c r="D204" s="5" t="str">
        <f t="shared" si="6"/>
        <v/>
      </c>
      <c r="E204" t="str">
        <f t="shared" si="7"/>
        <v/>
      </c>
      <c r="F204" t="s">
        <v>613</v>
      </c>
    </row>
    <row r="205" spans="1:6" x14ac:dyDescent="0.2">
      <c r="B205" s="2">
        <v>2110</v>
      </c>
      <c r="C205" s="3" t="s">
        <v>169</v>
      </c>
      <c r="D205" s="5" t="str">
        <f t="shared" si="6"/>
        <v/>
      </c>
      <c r="E205" t="str">
        <f t="shared" si="7"/>
        <v/>
      </c>
      <c r="F205" t="s">
        <v>614</v>
      </c>
    </row>
    <row r="206" spans="1:6" x14ac:dyDescent="0.2">
      <c r="B206" s="2">
        <v>2120</v>
      </c>
      <c r="C206" s="3" t="s">
        <v>170</v>
      </c>
      <c r="D206" s="5" t="str">
        <f t="shared" si="6"/>
        <v/>
      </c>
      <c r="E206" t="str">
        <f t="shared" si="7"/>
        <v/>
      </c>
      <c r="F206" t="s">
        <v>608</v>
      </c>
    </row>
    <row r="207" spans="1:6" x14ac:dyDescent="0.2">
      <c r="B207" s="2">
        <v>2130</v>
      </c>
      <c r="C207" s="18" t="s">
        <v>171</v>
      </c>
      <c r="D207" s="5" t="str">
        <f t="shared" si="6"/>
        <v>1930</v>
      </c>
      <c r="E207" t="str">
        <f t="shared" si="7"/>
        <v>CONVERTNUM2LET</v>
      </c>
      <c r="F207" t="s">
        <v>615</v>
      </c>
    </row>
    <row r="208" spans="1:6" x14ac:dyDescent="0.2">
      <c r="A208" t="s">
        <v>620</v>
      </c>
      <c r="B208" s="2">
        <v>2140</v>
      </c>
      <c r="C208" s="18" t="s">
        <v>172</v>
      </c>
      <c r="D208" s="5" t="str">
        <f t="shared" si="6"/>
        <v/>
      </c>
      <c r="E208" t="str">
        <f t="shared" si="7"/>
        <v/>
      </c>
      <c r="F208" t="s">
        <v>617</v>
      </c>
    </row>
    <row r="209" spans="1:6" x14ac:dyDescent="0.2">
      <c r="B209" s="2">
        <v>2150</v>
      </c>
      <c r="C209" s="3" t="s">
        <v>173</v>
      </c>
      <c r="D209" s="5" t="str">
        <f t="shared" si="6"/>
        <v/>
      </c>
      <c r="E209" t="str">
        <f t="shared" si="7"/>
        <v/>
      </c>
      <c r="F209" t="s">
        <v>618</v>
      </c>
    </row>
    <row r="210" spans="1:6" x14ac:dyDescent="0.2">
      <c r="B210" s="2">
        <v>2160</v>
      </c>
      <c r="C210" s="18" t="s">
        <v>38</v>
      </c>
      <c r="D210" s="5" t="str">
        <f t="shared" si="6"/>
        <v/>
      </c>
      <c r="E210" t="str">
        <f t="shared" si="7"/>
        <v/>
      </c>
      <c r="F210" t="s">
        <v>617</v>
      </c>
    </row>
    <row r="211" spans="1:6" x14ac:dyDescent="0.2">
      <c r="B211" s="2">
        <v>2170</v>
      </c>
      <c r="C211" s="3" t="s">
        <v>174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175</v>
      </c>
      <c r="D212" s="5" t="str">
        <f t="shared" si="6"/>
        <v/>
      </c>
      <c r="E212" t="str">
        <f t="shared" si="7"/>
        <v/>
      </c>
      <c r="F212" t="s">
        <v>621</v>
      </c>
    </row>
    <row r="213" spans="1:6" x14ac:dyDescent="0.2">
      <c r="B213" s="2">
        <v>2190</v>
      </c>
      <c r="C213" s="3" t="s">
        <v>149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176</v>
      </c>
      <c r="D214" s="5" t="str">
        <f t="shared" si="6"/>
        <v/>
      </c>
      <c r="E214" t="str">
        <f t="shared" si="7"/>
        <v/>
      </c>
      <c r="F214" t="s">
        <v>622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596</v>
      </c>
      <c r="B216" s="2">
        <v>2220</v>
      </c>
      <c r="C216" s="3" t="s">
        <v>177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178</v>
      </c>
      <c r="D217" s="5" t="str">
        <f t="shared" si="6"/>
        <v>2330</v>
      </c>
      <c r="E217" t="str">
        <f t="shared" si="7"/>
        <v>DODUPCHECK</v>
      </c>
      <c r="F217" t="s">
        <v>597</v>
      </c>
    </row>
    <row r="218" spans="1:6" x14ac:dyDescent="0.2">
      <c r="B218" s="2">
        <v>2240</v>
      </c>
      <c r="C218" s="3" t="s">
        <v>179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180</v>
      </c>
      <c r="D219" s="5" t="str">
        <f t="shared" si="6"/>
        <v/>
      </c>
      <c r="E219" t="str">
        <f t="shared" si="7"/>
        <v/>
      </c>
      <c r="F219" t="s">
        <v>597</v>
      </c>
    </row>
    <row r="220" spans="1:6" x14ac:dyDescent="0.2">
      <c r="B220" s="2">
        <v>2260</v>
      </c>
      <c r="C220" s="3" t="s">
        <v>181</v>
      </c>
      <c r="D220" s="5" t="str">
        <f t="shared" si="6"/>
        <v/>
      </c>
      <c r="E220" t="str">
        <f t="shared" si="7"/>
        <v/>
      </c>
      <c r="F220" t="s">
        <v>597</v>
      </c>
    </row>
    <row r="221" spans="1:6" x14ac:dyDescent="0.2">
      <c r="B221" s="2">
        <v>2270</v>
      </c>
      <c r="C221" s="3" t="s">
        <v>182</v>
      </c>
      <c r="D221" s="5" t="str">
        <f t="shared" si="6"/>
        <v/>
      </c>
      <c r="E221" t="str">
        <f t="shared" si="7"/>
        <v/>
      </c>
      <c r="F221" t="s">
        <v>598</v>
      </c>
    </row>
    <row r="222" spans="1:6" x14ac:dyDescent="0.2">
      <c r="B222" s="2">
        <v>2280</v>
      </c>
      <c r="C222" s="3" t="s">
        <v>183</v>
      </c>
      <c r="D222" s="5" t="str">
        <f t="shared" si="6"/>
        <v/>
      </c>
      <c r="E222" t="str">
        <f t="shared" si="7"/>
        <v/>
      </c>
      <c r="F222" t="s">
        <v>598</v>
      </c>
    </row>
    <row r="223" spans="1:6" x14ac:dyDescent="0.2">
      <c r="B223" s="2">
        <v>2290</v>
      </c>
      <c r="C223" s="3" t="s">
        <v>184</v>
      </c>
      <c r="D223" s="5" t="str">
        <f t="shared" si="6"/>
        <v/>
      </c>
      <c r="E223" t="str">
        <f t="shared" si="7"/>
        <v/>
      </c>
      <c r="F223" t="s">
        <v>598</v>
      </c>
    </row>
    <row r="224" spans="1:6" x14ac:dyDescent="0.2">
      <c r="B224" s="2">
        <v>2300</v>
      </c>
      <c r="C224" s="3" t="s">
        <v>185</v>
      </c>
      <c r="D224" s="5" t="str">
        <f t="shared" si="6"/>
        <v/>
      </c>
      <c r="E224" t="str">
        <f t="shared" si="7"/>
        <v/>
      </c>
      <c r="F224" t="s">
        <v>598</v>
      </c>
    </row>
    <row r="225" spans="1:6" x14ac:dyDescent="0.2">
      <c r="B225" s="2">
        <v>2310</v>
      </c>
      <c r="C225" s="3" t="s">
        <v>186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187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601</v>
      </c>
      <c r="B227" s="2">
        <v>2330</v>
      </c>
      <c r="C227" s="3" t="s">
        <v>188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602</v>
      </c>
      <c r="B228" s="2">
        <v>2340</v>
      </c>
      <c r="C228" s="3" t="s">
        <v>189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190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605</v>
      </c>
      <c r="B230" s="2">
        <v>2360</v>
      </c>
      <c r="C230" s="3" t="s">
        <v>191</v>
      </c>
      <c r="D230" s="5" t="str">
        <f t="shared" si="6"/>
        <v>1830</v>
      </c>
      <c r="E230" t="str">
        <f t="shared" si="7"/>
        <v>PICKALLSHIPLOCS</v>
      </c>
      <c r="F230" t="s">
        <v>607</v>
      </c>
    </row>
    <row r="231" spans="1:6" x14ac:dyDescent="0.2">
      <c r="A231" t="s">
        <v>611</v>
      </c>
      <c r="B231" s="2">
        <v>2370</v>
      </c>
      <c r="C231" s="3" t="s">
        <v>59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612</v>
      </c>
      <c r="B232" s="2">
        <v>2380</v>
      </c>
      <c r="C232" s="3" t="s">
        <v>192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193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194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195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196</v>
      </c>
      <c r="D236" s="5" t="str">
        <f t="shared" si="6"/>
        <v/>
      </c>
      <c r="E236" t="str">
        <f t="shared" si="7"/>
        <v/>
      </c>
      <c r="F236" t="s">
        <v>648</v>
      </c>
    </row>
    <row r="237" spans="1:6" x14ac:dyDescent="0.2">
      <c r="B237" s="2">
        <v>2430</v>
      </c>
      <c r="C237" s="4" t="s">
        <v>136</v>
      </c>
      <c r="D237" s="5" t="str">
        <f t="shared" si="6"/>
        <v/>
      </c>
      <c r="E237" t="str">
        <f t="shared" si="7"/>
        <v/>
      </c>
      <c r="F237" t="s">
        <v>651</v>
      </c>
    </row>
    <row r="238" spans="1:6" x14ac:dyDescent="0.2">
      <c r="B238" s="2">
        <v>2440</v>
      </c>
      <c r="C238" s="4" t="s">
        <v>197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198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199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659</v>
      </c>
      <c r="B241" s="2">
        <v>2470</v>
      </c>
      <c r="C241" s="4" t="s">
        <v>200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201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649</v>
      </c>
      <c r="B243" s="2">
        <v>2490</v>
      </c>
      <c r="C243" s="4" t="s">
        <v>202</v>
      </c>
      <c r="D243" s="5" t="str">
        <f t="shared" si="8"/>
        <v/>
      </c>
      <c r="E243" t="str">
        <f t="shared" si="7"/>
        <v/>
      </c>
      <c r="F243" t="s">
        <v>655</v>
      </c>
    </row>
    <row r="244" spans="1:6" x14ac:dyDescent="0.2">
      <c r="B244" s="2">
        <v>2500</v>
      </c>
      <c r="C244" s="4" t="s">
        <v>203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650</v>
      </c>
      <c r="B245" s="2">
        <v>2510</v>
      </c>
      <c r="C245" s="4" t="s">
        <v>204</v>
      </c>
      <c r="D245" s="5" t="str">
        <f t="shared" si="8"/>
        <v/>
      </c>
      <c r="E245" t="str">
        <f t="shared" si="7"/>
        <v/>
      </c>
      <c r="F245" t="s">
        <v>656</v>
      </c>
    </row>
    <row r="246" spans="1:6" x14ac:dyDescent="0.2">
      <c r="B246" s="2">
        <v>2520</v>
      </c>
      <c r="C246" s="4" t="s">
        <v>205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206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207</v>
      </c>
      <c r="D248" s="5" t="str">
        <f t="shared" si="8"/>
        <v/>
      </c>
      <c r="E248" s="5" t="str">
        <f t="shared" si="7"/>
        <v/>
      </c>
      <c r="F248" s="5" t="s">
        <v>654</v>
      </c>
    </row>
    <row r="249" spans="1:6" x14ac:dyDescent="0.2">
      <c r="B249" s="2">
        <v>2550</v>
      </c>
      <c r="C249" s="3" t="s">
        <v>208</v>
      </c>
      <c r="D249" s="5" t="str">
        <f t="shared" si="8"/>
        <v>2580</v>
      </c>
      <c r="E249" t="str">
        <f t="shared" si="7"/>
        <v>CHECKROWMATCH</v>
      </c>
      <c r="F249" t="s">
        <v>652</v>
      </c>
    </row>
    <row r="250" spans="1:6" x14ac:dyDescent="0.2">
      <c r="A250" t="s">
        <v>658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209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653</v>
      </c>
      <c r="B252" s="2">
        <v>2580</v>
      </c>
      <c r="C252" s="3" t="s">
        <v>210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123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211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212</v>
      </c>
      <c r="D255" s="5" t="str">
        <f t="shared" si="8"/>
        <v>2470</v>
      </c>
      <c r="E255" t="str">
        <f t="shared" si="7"/>
        <v>ENTERTARGET</v>
      </c>
      <c r="F255" t="s">
        <v>660</v>
      </c>
    </row>
    <row r="256" spans="1:6" x14ac:dyDescent="0.2">
      <c r="A256" t="s">
        <v>661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213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214</v>
      </c>
      <c r="D258" s="5" t="str">
        <f t="shared" si="8"/>
        <v/>
      </c>
      <c r="E258" t="str">
        <f t="shared" si="7"/>
        <v/>
      </c>
      <c r="F258" t="s">
        <v>663</v>
      </c>
    </row>
    <row r="259" spans="1:6" x14ac:dyDescent="0.2">
      <c r="B259" s="2">
        <v>2650</v>
      </c>
      <c r="C259" s="3" t="s">
        <v>215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216</v>
      </c>
      <c r="D260" s="5" t="str">
        <f t="shared" si="8"/>
        <v/>
      </c>
      <c r="E260" t="str">
        <f t="shared" si="9"/>
        <v/>
      </c>
      <c r="F260" t="s">
        <v>663</v>
      </c>
    </row>
    <row r="261" spans="1:6" x14ac:dyDescent="0.2">
      <c r="B261" s="2">
        <v>2670</v>
      </c>
      <c r="C261" s="3" t="s">
        <v>217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218</v>
      </c>
      <c r="D262" s="5" t="str">
        <f t="shared" si="8"/>
        <v/>
      </c>
      <c r="E262" t="str">
        <f t="shared" si="9"/>
        <v/>
      </c>
      <c r="F262" t="s">
        <v>663</v>
      </c>
    </row>
    <row r="263" spans="1:6" x14ac:dyDescent="0.2">
      <c r="B263" s="2">
        <v>2690</v>
      </c>
      <c r="C263" s="3" t="s">
        <v>219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220</v>
      </c>
      <c r="D264" s="5" t="str">
        <f t="shared" si="8"/>
        <v/>
      </c>
      <c r="E264" t="str">
        <f t="shared" si="9"/>
        <v/>
      </c>
      <c r="F264" t="s">
        <v>663</v>
      </c>
    </row>
    <row r="265" spans="1:6" x14ac:dyDescent="0.2">
      <c r="B265" s="2">
        <v>2710</v>
      </c>
      <c r="C265" s="3" t="s">
        <v>221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222</v>
      </c>
      <c r="D266" s="5" t="str">
        <f t="shared" si="8"/>
        <v/>
      </c>
      <c r="E266" t="str">
        <f t="shared" si="9"/>
        <v/>
      </c>
      <c r="F266" t="s">
        <v>663</v>
      </c>
    </row>
    <row r="267" spans="1:6" x14ac:dyDescent="0.2">
      <c r="A267" t="s">
        <v>664</v>
      </c>
      <c r="B267" s="2">
        <v>2730</v>
      </c>
      <c r="C267" s="3" t="s">
        <v>223</v>
      </c>
      <c r="D267" s="5" t="str">
        <f t="shared" si="8"/>
        <v/>
      </c>
      <c r="E267" t="str">
        <f t="shared" si="9"/>
        <v/>
      </c>
      <c r="F267" t="s">
        <v>662</v>
      </c>
    </row>
    <row r="268" spans="1:6" x14ac:dyDescent="0.2">
      <c r="B268" s="2">
        <v>2740</v>
      </c>
      <c r="C268" s="3" t="s">
        <v>224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225</v>
      </c>
      <c r="D269" s="5" t="str">
        <f t="shared" si="8"/>
        <v/>
      </c>
      <c r="E269" t="str">
        <f t="shared" si="9"/>
        <v/>
      </c>
      <c r="F269" t="s">
        <v>665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226</v>
      </c>
      <c r="D271" s="5" t="str">
        <f t="shared" si="8"/>
        <v/>
      </c>
      <c r="E271" t="str">
        <f t="shared" si="9"/>
        <v/>
      </c>
      <c r="F271" t="s">
        <v>666</v>
      </c>
    </row>
    <row r="272" spans="1:6" x14ac:dyDescent="0.2">
      <c r="B272" s="2">
        <v>2780</v>
      </c>
      <c r="C272" s="3" t="s">
        <v>227</v>
      </c>
      <c r="D272" s="5" t="str">
        <f t="shared" si="8"/>
        <v/>
      </c>
      <c r="E272" t="str">
        <f t="shared" si="9"/>
        <v/>
      </c>
      <c r="F272" t="s">
        <v>667</v>
      </c>
    </row>
    <row r="273" spans="1:6" x14ac:dyDescent="0.2">
      <c r="B273" s="2">
        <v>2790</v>
      </c>
      <c r="C273" s="3" t="s">
        <v>228</v>
      </c>
      <c r="D273" s="5" t="str">
        <f t="shared" si="8"/>
        <v/>
      </c>
      <c r="E273" t="str">
        <f t="shared" si="9"/>
        <v/>
      </c>
      <c r="F273" t="s">
        <v>668</v>
      </c>
    </row>
    <row r="274" spans="1:6" x14ac:dyDescent="0.2">
      <c r="B274" s="2">
        <v>2800</v>
      </c>
      <c r="C274" s="3" t="s">
        <v>229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657</v>
      </c>
      <c r="B275" s="2">
        <v>2810</v>
      </c>
      <c r="C275" s="3" t="s">
        <v>230</v>
      </c>
      <c r="D275" s="5" t="str">
        <f t="shared" si="8"/>
        <v/>
      </c>
      <c r="E275" t="str">
        <f t="shared" si="9"/>
        <v/>
      </c>
      <c r="F275" t="s">
        <v>669</v>
      </c>
    </row>
    <row r="276" spans="1:6" x14ac:dyDescent="0.2">
      <c r="B276" s="2">
        <v>2820</v>
      </c>
      <c r="C276" s="3" t="s">
        <v>59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231</v>
      </c>
      <c r="D277" s="5" t="str">
        <f t="shared" si="8"/>
        <v/>
      </c>
      <c r="E277" t="str">
        <f t="shared" si="9"/>
        <v/>
      </c>
      <c r="F277" t="s">
        <v>670</v>
      </c>
    </row>
    <row r="278" spans="1:6" x14ac:dyDescent="0.2">
      <c r="B278" s="2">
        <v>2840</v>
      </c>
      <c r="C278" s="3" t="s">
        <v>232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123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233</v>
      </c>
      <c r="D280" s="5" t="str">
        <f t="shared" si="8"/>
        <v/>
      </c>
      <c r="E280" t="str">
        <f t="shared" si="9"/>
        <v/>
      </c>
      <c r="F280" t="s">
        <v>671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234</v>
      </c>
      <c r="D282" s="5" t="str">
        <f t="shared" si="8"/>
        <v/>
      </c>
      <c r="E282" t="str">
        <f t="shared" si="9"/>
        <v/>
      </c>
      <c r="F282" t="s">
        <v>672</v>
      </c>
    </row>
    <row r="283" spans="1:6" x14ac:dyDescent="0.2">
      <c r="B283" s="2">
        <v>2890</v>
      </c>
      <c r="C283" s="3" t="s">
        <v>235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694</v>
      </c>
      <c r="B284" s="2">
        <v>2900</v>
      </c>
      <c r="C284" s="3" t="s">
        <v>236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237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238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239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240</v>
      </c>
      <c r="D288" s="5" t="str">
        <f t="shared" si="8"/>
        <v/>
      </c>
      <c r="E288" t="str">
        <f t="shared" si="9"/>
        <v/>
      </c>
      <c r="F288" t="s">
        <v>678</v>
      </c>
    </row>
    <row r="289" spans="1:6" x14ac:dyDescent="0.2">
      <c r="B289" s="2">
        <v>2950</v>
      </c>
      <c r="C289" s="3" t="s">
        <v>241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673</v>
      </c>
      <c r="B290" s="2">
        <v>2960</v>
      </c>
      <c r="C290" s="3" t="s">
        <v>242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243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244</v>
      </c>
      <c r="D292" s="5" t="str">
        <f t="shared" si="8"/>
        <v/>
      </c>
      <c r="E292" t="str">
        <f t="shared" si="9"/>
        <v/>
      </c>
      <c r="F292" t="s">
        <v>679</v>
      </c>
    </row>
    <row r="293" spans="1:6" x14ac:dyDescent="0.2">
      <c r="B293" s="2">
        <v>2990</v>
      </c>
      <c r="C293" s="3" t="s">
        <v>245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674</v>
      </c>
      <c r="B294" s="2">
        <v>3000</v>
      </c>
      <c r="C294" s="3" t="s">
        <v>246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247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248</v>
      </c>
      <c r="D296" s="5" t="str">
        <f t="shared" si="8"/>
        <v/>
      </c>
      <c r="E296" t="str">
        <f t="shared" si="9"/>
        <v/>
      </c>
      <c r="F296" t="s">
        <v>680</v>
      </c>
    </row>
    <row r="297" spans="1:6" x14ac:dyDescent="0.2">
      <c r="B297" s="2">
        <v>3030</v>
      </c>
      <c r="C297" s="3" t="s">
        <v>249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675</v>
      </c>
      <c r="B298" s="2">
        <v>3040</v>
      </c>
      <c r="C298" s="3" t="s">
        <v>250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251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252</v>
      </c>
      <c r="D300" s="5" t="str">
        <f t="shared" si="8"/>
        <v/>
      </c>
      <c r="E300" t="str">
        <f t="shared" si="9"/>
        <v/>
      </c>
      <c r="F300" t="s">
        <v>681</v>
      </c>
    </row>
    <row r="301" spans="1:6" x14ac:dyDescent="0.2">
      <c r="B301" s="2">
        <v>3070</v>
      </c>
      <c r="C301" s="3" t="s">
        <v>253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676</v>
      </c>
      <c r="B302" s="2">
        <v>3080</v>
      </c>
      <c r="C302" s="3" t="s">
        <v>254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255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256</v>
      </c>
      <c r="D304" s="5" t="str">
        <f t="shared" si="8"/>
        <v/>
      </c>
      <c r="E304" t="str">
        <f t="shared" si="9"/>
        <v/>
      </c>
      <c r="F304" t="s">
        <v>682</v>
      </c>
    </row>
    <row r="305" spans="1:6" x14ac:dyDescent="0.2">
      <c r="B305" s="2">
        <v>3110</v>
      </c>
      <c r="C305" s="3" t="s">
        <v>257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677</v>
      </c>
      <c r="B306" s="2">
        <v>3120</v>
      </c>
      <c r="C306" s="3" t="s">
        <v>235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693</v>
      </c>
      <c r="B307" s="2">
        <v>3130</v>
      </c>
      <c r="C307" s="3" t="s">
        <v>258</v>
      </c>
      <c r="D307" s="5" t="str">
        <f t="shared" si="10"/>
        <v/>
      </c>
      <c r="E307" t="str">
        <f t="shared" si="9"/>
        <v/>
      </c>
      <c r="F307" t="s">
        <v>685</v>
      </c>
    </row>
    <row r="308" spans="1:6" x14ac:dyDescent="0.2">
      <c r="B308" s="2">
        <v>3140</v>
      </c>
      <c r="C308" s="3" t="s">
        <v>259</v>
      </c>
      <c r="D308" s="5" t="str">
        <f t="shared" si="10"/>
        <v/>
      </c>
      <c r="E308" t="str">
        <f t="shared" si="9"/>
        <v/>
      </c>
      <c r="F308" t="s">
        <v>686</v>
      </c>
    </row>
    <row r="309" spans="1:6" x14ac:dyDescent="0.2">
      <c r="B309" s="2">
        <v>3150</v>
      </c>
      <c r="C309" s="3" t="s">
        <v>260</v>
      </c>
      <c r="D309" s="5" t="str">
        <f t="shared" si="10"/>
        <v/>
      </c>
      <c r="E309" t="str">
        <f t="shared" si="9"/>
        <v/>
      </c>
      <c r="F309" t="s">
        <v>687</v>
      </c>
    </row>
    <row r="310" spans="1:6" x14ac:dyDescent="0.2">
      <c r="B310" s="2">
        <v>3160</v>
      </c>
      <c r="C310" s="3" t="s">
        <v>261</v>
      </c>
      <c r="D310" s="5" t="str">
        <f t="shared" si="10"/>
        <v/>
      </c>
      <c r="E310" t="str">
        <f t="shared" si="9"/>
        <v/>
      </c>
      <c r="F310" t="s">
        <v>688</v>
      </c>
    </row>
    <row r="311" spans="1:6" x14ac:dyDescent="0.2">
      <c r="B311" s="2">
        <v>3170</v>
      </c>
      <c r="C311" s="3" t="s">
        <v>262</v>
      </c>
      <c r="D311" s="5" t="str">
        <f t="shared" si="10"/>
        <v/>
      </c>
      <c r="E311" t="str">
        <f t="shared" si="9"/>
        <v/>
      </c>
      <c r="F311" t="s">
        <v>689</v>
      </c>
    </row>
    <row r="312" spans="1:6" x14ac:dyDescent="0.2">
      <c r="B312" s="2">
        <v>3180</v>
      </c>
      <c r="C312" s="3" t="s">
        <v>263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224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264</v>
      </c>
      <c r="D314" s="5" t="str">
        <f t="shared" si="10"/>
        <v/>
      </c>
      <c r="E314" t="str">
        <f t="shared" si="9"/>
        <v/>
      </c>
      <c r="F314" t="s">
        <v>592</v>
      </c>
    </row>
    <row r="315" spans="1:6" x14ac:dyDescent="0.2">
      <c r="B315" s="2">
        <v>3210</v>
      </c>
      <c r="C315" s="18" t="s">
        <v>1</v>
      </c>
      <c r="D315" s="5" t="str">
        <f t="shared" si="10"/>
        <v/>
      </c>
      <c r="E315" t="str">
        <f t="shared" si="9"/>
        <v/>
      </c>
      <c r="F315" t="s">
        <v>684</v>
      </c>
    </row>
    <row r="316" spans="1:6" x14ac:dyDescent="0.2">
      <c r="B316" s="2">
        <v>3220</v>
      </c>
      <c r="C316" s="3" t="s">
        <v>265</v>
      </c>
      <c r="D316" s="5" t="str">
        <f t="shared" si="10"/>
        <v/>
      </c>
      <c r="E316" t="str">
        <f t="shared" si="9"/>
        <v/>
      </c>
      <c r="F316" t="s">
        <v>683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266</v>
      </c>
      <c r="D318" s="5" t="str">
        <f t="shared" si="10"/>
        <v/>
      </c>
      <c r="E318" t="str">
        <f t="shared" si="9"/>
        <v/>
      </c>
      <c r="F318" t="s">
        <v>690</v>
      </c>
    </row>
    <row r="319" spans="1:6" x14ac:dyDescent="0.2">
      <c r="B319" s="2">
        <v>3250</v>
      </c>
      <c r="C319" s="3" t="s">
        <v>267</v>
      </c>
      <c r="D319" s="5" t="str">
        <f t="shared" si="10"/>
        <v>3270</v>
      </c>
      <c r="E319" t="str">
        <f t="shared" si="9"/>
        <v>GAMEOVER</v>
      </c>
      <c r="F319" t="s">
        <v>691</v>
      </c>
    </row>
    <row r="320" spans="1:6" x14ac:dyDescent="0.2">
      <c r="B320" s="2">
        <v>3260</v>
      </c>
      <c r="C320" s="3" t="s">
        <v>235</v>
      </c>
      <c r="D320" s="5" t="str">
        <f t="shared" si="10"/>
        <v>3280</v>
      </c>
      <c r="E320" t="str">
        <f t="shared" si="9"/>
        <v>COMPUTERTURN</v>
      </c>
    </row>
    <row r="321" spans="1:5" x14ac:dyDescent="0.2">
      <c r="A321" t="s">
        <v>692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5" x14ac:dyDescent="0.2">
      <c r="A322" t="s">
        <v>695</v>
      </c>
      <c r="B322" s="2">
        <v>3280</v>
      </c>
      <c r="C322" t="s">
        <v>268</v>
      </c>
      <c r="D322" s="5" t="str">
        <f t="shared" si="10"/>
        <v>3790</v>
      </c>
      <c r="E322">
        <f t="shared" si="9"/>
        <v>0</v>
      </c>
    </row>
    <row r="323" spans="1:5" x14ac:dyDescent="0.2">
      <c r="B323" s="2">
        <v>3290</v>
      </c>
      <c r="C323" t="s">
        <v>269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5" x14ac:dyDescent="0.2">
      <c r="B324" s="2">
        <v>3300</v>
      </c>
      <c r="C324" t="s">
        <v>270</v>
      </c>
      <c r="D324" s="5" t="str">
        <f t="shared" si="10"/>
        <v>4890</v>
      </c>
      <c r="E324">
        <f t="shared" si="11"/>
        <v>0</v>
      </c>
    </row>
    <row r="325" spans="1:5" x14ac:dyDescent="0.2">
      <c r="B325" s="2">
        <v>3310</v>
      </c>
      <c r="C325" t="s">
        <v>271</v>
      </c>
      <c r="D325" s="5" t="str">
        <f t="shared" si="10"/>
        <v>3380</v>
      </c>
      <c r="E325">
        <f t="shared" si="11"/>
        <v>0</v>
      </c>
    </row>
    <row r="326" spans="1:5" x14ac:dyDescent="0.2">
      <c r="B326" s="2">
        <v>3320</v>
      </c>
      <c r="C326" t="s">
        <v>272</v>
      </c>
      <c r="D326" s="5" t="str">
        <f t="shared" si="10"/>
        <v/>
      </c>
      <c r="E326" t="str">
        <f t="shared" si="11"/>
        <v/>
      </c>
    </row>
    <row r="327" spans="1:5" x14ac:dyDescent="0.2">
      <c r="B327" s="2">
        <v>3330</v>
      </c>
      <c r="C327" t="s">
        <v>273</v>
      </c>
      <c r="D327" s="5" t="str">
        <f t="shared" si="10"/>
        <v/>
      </c>
      <c r="E327" t="str">
        <f t="shared" si="11"/>
        <v/>
      </c>
    </row>
    <row r="328" spans="1:5" x14ac:dyDescent="0.2">
      <c r="B328" s="2">
        <v>3340</v>
      </c>
      <c r="C328" t="s">
        <v>274</v>
      </c>
      <c r="D328" s="5" t="str">
        <f t="shared" si="10"/>
        <v/>
      </c>
      <c r="E328" t="str">
        <f t="shared" si="11"/>
        <v/>
      </c>
    </row>
    <row r="329" spans="1:5" x14ac:dyDescent="0.2">
      <c r="B329" s="2">
        <v>3350</v>
      </c>
      <c r="C329" t="s">
        <v>275</v>
      </c>
      <c r="D329" s="5" t="str">
        <f t="shared" si="10"/>
        <v/>
      </c>
      <c r="E329" t="str">
        <f t="shared" si="11"/>
        <v/>
      </c>
    </row>
    <row r="330" spans="1:5" x14ac:dyDescent="0.2">
      <c r="B330" s="2">
        <v>3360</v>
      </c>
      <c r="C330" t="s">
        <v>276</v>
      </c>
      <c r="D330" s="5" t="str">
        <f t="shared" si="10"/>
        <v/>
      </c>
      <c r="E330" t="str">
        <f t="shared" si="11"/>
        <v/>
      </c>
    </row>
    <row r="331" spans="1:5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5" x14ac:dyDescent="0.2">
      <c r="B332" s="2">
        <v>3380</v>
      </c>
      <c r="C332" t="s">
        <v>277</v>
      </c>
      <c r="D332" s="5" t="str">
        <f t="shared" si="10"/>
        <v/>
      </c>
      <c r="E332" t="str">
        <f t="shared" si="11"/>
        <v/>
      </c>
    </row>
    <row r="333" spans="1:5" x14ac:dyDescent="0.2">
      <c r="B333" s="2">
        <v>3390</v>
      </c>
      <c r="C333" t="s">
        <v>278</v>
      </c>
      <c r="D333" s="5" t="str">
        <f t="shared" si="10"/>
        <v/>
      </c>
      <c r="E333" t="str">
        <f t="shared" si="11"/>
        <v/>
      </c>
    </row>
    <row r="334" spans="1:5" x14ac:dyDescent="0.2">
      <c r="B334" s="2">
        <v>3400</v>
      </c>
      <c r="C334" t="s">
        <v>279</v>
      </c>
      <c r="D334" s="5" t="str">
        <f t="shared" si="10"/>
        <v>3380</v>
      </c>
      <c r="E334">
        <f t="shared" si="11"/>
        <v>0</v>
      </c>
    </row>
    <row r="335" spans="1:5" x14ac:dyDescent="0.2">
      <c r="B335" s="2">
        <v>3410</v>
      </c>
      <c r="C335" t="s">
        <v>280</v>
      </c>
      <c r="D335" s="5" t="str">
        <f t="shared" si="10"/>
        <v/>
      </c>
      <c r="E335" t="str">
        <f t="shared" si="11"/>
        <v/>
      </c>
    </row>
    <row r="336" spans="1:5" x14ac:dyDescent="0.2">
      <c r="B336" s="2">
        <v>3420</v>
      </c>
      <c r="C336" t="s">
        <v>281</v>
      </c>
      <c r="D336" s="5" t="str">
        <f t="shared" si="10"/>
        <v/>
      </c>
      <c r="E336" t="str">
        <f t="shared" si="11"/>
        <v/>
      </c>
    </row>
    <row r="337" spans="2:5" x14ac:dyDescent="0.2">
      <c r="B337" s="2">
        <v>3430</v>
      </c>
      <c r="C337" t="s">
        <v>282</v>
      </c>
      <c r="D337" s="5" t="str">
        <f t="shared" si="10"/>
        <v/>
      </c>
      <c r="E337" t="str">
        <f t="shared" si="11"/>
        <v/>
      </c>
    </row>
    <row r="338" spans="2:5" x14ac:dyDescent="0.2">
      <c r="B338" s="2">
        <v>3440</v>
      </c>
      <c r="C338" t="s">
        <v>283</v>
      </c>
      <c r="D338" s="5" t="str">
        <f t="shared" si="10"/>
        <v>3480</v>
      </c>
      <c r="E338">
        <f t="shared" si="11"/>
        <v>0</v>
      </c>
    </row>
    <row r="339" spans="2:5" x14ac:dyDescent="0.2">
      <c r="B339" s="2">
        <v>3450</v>
      </c>
      <c r="C339" t="s">
        <v>284</v>
      </c>
      <c r="D339" s="5" t="str">
        <f t="shared" si="10"/>
        <v/>
      </c>
      <c r="E339" t="str">
        <f t="shared" si="11"/>
        <v/>
      </c>
    </row>
    <row r="340" spans="2:5" x14ac:dyDescent="0.2">
      <c r="B340" s="2">
        <v>3460</v>
      </c>
      <c r="C340" t="s">
        <v>285</v>
      </c>
      <c r="D340" s="5" t="str">
        <f t="shared" si="10"/>
        <v/>
      </c>
      <c r="E340" t="str">
        <f t="shared" si="11"/>
        <v/>
      </c>
    </row>
    <row r="341" spans="2:5" x14ac:dyDescent="0.2">
      <c r="B341" s="2">
        <v>3470</v>
      </c>
      <c r="C341" t="s">
        <v>286</v>
      </c>
      <c r="D341" s="5" t="str">
        <f t="shared" si="10"/>
        <v>3490</v>
      </c>
      <c r="E341">
        <f t="shared" si="11"/>
        <v>0</v>
      </c>
    </row>
    <row r="342" spans="2:5" x14ac:dyDescent="0.2">
      <c r="B342" s="2">
        <v>3480</v>
      </c>
      <c r="C342" t="s">
        <v>287</v>
      </c>
      <c r="D342" s="5" t="str">
        <f t="shared" si="10"/>
        <v/>
      </c>
      <c r="E342" t="str">
        <f t="shared" si="11"/>
        <v/>
      </c>
    </row>
    <row r="343" spans="2:5" x14ac:dyDescent="0.2">
      <c r="B343" s="2">
        <v>3490</v>
      </c>
      <c r="C343" t="s">
        <v>288</v>
      </c>
      <c r="D343" s="5" t="str">
        <f t="shared" si="10"/>
        <v/>
      </c>
      <c r="E343" t="str">
        <f t="shared" si="11"/>
        <v/>
      </c>
    </row>
    <row r="344" spans="2:5" x14ac:dyDescent="0.2">
      <c r="B344" s="2">
        <v>3500</v>
      </c>
      <c r="C344" t="s">
        <v>289</v>
      </c>
      <c r="D344" s="5" t="str">
        <f t="shared" si="10"/>
        <v>3530</v>
      </c>
      <c r="E344">
        <f t="shared" si="11"/>
        <v>0</v>
      </c>
    </row>
    <row r="345" spans="2:5" x14ac:dyDescent="0.2"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2:5" x14ac:dyDescent="0.2">
      <c r="B346" s="2">
        <v>3520</v>
      </c>
      <c r="C346" t="s">
        <v>290</v>
      </c>
      <c r="D346" s="5" t="str">
        <f t="shared" si="10"/>
        <v>3510</v>
      </c>
      <c r="E346">
        <f t="shared" si="11"/>
        <v>0</v>
      </c>
    </row>
    <row r="347" spans="2:5" x14ac:dyDescent="0.2">
      <c r="B347" s="2">
        <v>3530</v>
      </c>
      <c r="C347" t="s">
        <v>291</v>
      </c>
      <c r="D347" s="5" t="str">
        <f t="shared" si="10"/>
        <v>3620</v>
      </c>
      <c r="E347">
        <f t="shared" si="11"/>
        <v>0</v>
      </c>
    </row>
    <row r="348" spans="2:5" x14ac:dyDescent="0.2">
      <c r="B348" s="2">
        <v>3540</v>
      </c>
      <c r="C348" t="s">
        <v>290</v>
      </c>
      <c r="D348" s="5" t="str">
        <f t="shared" si="10"/>
        <v>3510</v>
      </c>
      <c r="E348">
        <f t="shared" si="11"/>
        <v>0</v>
      </c>
    </row>
    <row r="349" spans="2:5" x14ac:dyDescent="0.2">
      <c r="B349" s="2">
        <v>3550</v>
      </c>
      <c r="C349" t="s">
        <v>292</v>
      </c>
      <c r="D349" s="5" t="str">
        <f t="shared" si="10"/>
        <v/>
      </c>
      <c r="E349" t="str">
        <f t="shared" si="11"/>
        <v/>
      </c>
    </row>
    <row r="350" spans="2:5" x14ac:dyDescent="0.2">
      <c r="B350" s="2">
        <v>3560</v>
      </c>
      <c r="C350" t="s">
        <v>293</v>
      </c>
      <c r="D350" s="5" t="str">
        <f t="shared" si="10"/>
        <v/>
      </c>
      <c r="E350" t="str">
        <f t="shared" si="11"/>
        <v/>
      </c>
    </row>
    <row r="351" spans="2:5" x14ac:dyDescent="0.2">
      <c r="B351" s="2">
        <v>3570</v>
      </c>
      <c r="C351" t="s">
        <v>294</v>
      </c>
      <c r="D351" s="5" t="str">
        <f t="shared" si="10"/>
        <v/>
      </c>
      <c r="E351" t="str">
        <f t="shared" si="11"/>
        <v/>
      </c>
    </row>
    <row r="352" spans="2:5" x14ac:dyDescent="0.2">
      <c r="B352" s="2">
        <v>3580</v>
      </c>
      <c r="C352" t="s">
        <v>295</v>
      </c>
      <c r="D352" s="5" t="str">
        <f t="shared" si="10"/>
        <v/>
      </c>
      <c r="E352" t="str">
        <f t="shared" si="11"/>
        <v/>
      </c>
    </row>
    <row r="353" spans="2:5" x14ac:dyDescent="0.2">
      <c r="B353" s="2">
        <v>3590</v>
      </c>
      <c r="C353" t="s">
        <v>296</v>
      </c>
      <c r="D353" s="5" t="str">
        <f t="shared" si="10"/>
        <v/>
      </c>
      <c r="E353" t="str">
        <f t="shared" si="11"/>
        <v/>
      </c>
    </row>
    <row r="354" spans="2:5" x14ac:dyDescent="0.2">
      <c r="B354" s="2">
        <v>3600</v>
      </c>
      <c r="C354" t="s">
        <v>297</v>
      </c>
      <c r="D354" s="5" t="str">
        <f t="shared" si="10"/>
        <v/>
      </c>
      <c r="E354" t="str">
        <f t="shared" si="11"/>
        <v/>
      </c>
    </row>
    <row r="355" spans="2:5" x14ac:dyDescent="0.2">
      <c r="B355" s="2">
        <v>3610</v>
      </c>
      <c r="C355" t="s">
        <v>298</v>
      </c>
      <c r="D355" s="5" t="str">
        <f t="shared" si="10"/>
        <v>2430</v>
      </c>
      <c r="E355">
        <f t="shared" si="11"/>
        <v>0</v>
      </c>
    </row>
    <row r="356" spans="2:5" x14ac:dyDescent="0.2">
      <c r="B356" s="2">
        <v>3620</v>
      </c>
      <c r="C356" t="s">
        <v>299</v>
      </c>
      <c r="D356" s="5" t="str">
        <f t="shared" si="10"/>
        <v/>
      </c>
      <c r="E356" t="str">
        <f t="shared" si="11"/>
        <v/>
      </c>
    </row>
    <row r="357" spans="2:5" x14ac:dyDescent="0.2">
      <c r="B357" s="2">
        <v>3630</v>
      </c>
      <c r="C357" t="s">
        <v>300</v>
      </c>
      <c r="D357" s="5" t="str">
        <f t="shared" si="10"/>
        <v>3710</v>
      </c>
      <c r="E357">
        <f t="shared" si="11"/>
        <v>0</v>
      </c>
    </row>
    <row r="358" spans="2:5" x14ac:dyDescent="0.2">
      <c r="B358" s="2">
        <v>3640</v>
      </c>
      <c r="C358" t="s">
        <v>301</v>
      </c>
      <c r="D358" s="5" t="str">
        <f t="shared" si="10"/>
        <v/>
      </c>
      <c r="E358" t="str">
        <f t="shared" si="11"/>
        <v/>
      </c>
    </row>
    <row r="359" spans="2:5" x14ac:dyDescent="0.2">
      <c r="B359" s="2">
        <v>3650</v>
      </c>
      <c r="C359" t="s">
        <v>302</v>
      </c>
      <c r="D359" s="5" t="str">
        <f t="shared" si="10"/>
        <v>3710</v>
      </c>
      <c r="E359">
        <f t="shared" si="11"/>
        <v>0</v>
      </c>
    </row>
    <row r="360" spans="2:5" x14ac:dyDescent="0.2">
      <c r="B360" s="2">
        <v>3660</v>
      </c>
      <c r="C360" t="s">
        <v>303</v>
      </c>
      <c r="D360" s="5" t="str">
        <f t="shared" si="10"/>
        <v/>
      </c>
      <c r="E360" t="str">
        <f t="shared" si="11"/>
        <v/>
      </c>
    </row>
    <row r="361" spans="2:5" x14ac:dyDescent="0.2">
      <c r="B361" s="2">
        <v>3670</v>
      </c>
      <c r="C361" t="s">
        <v>304</v>
      </c>
      <c r="D361" s="5" t="str">
        <f t="shared" si="10"/>
        <v>3710</v>
      </c>
      <c r="E361">
        <f t="shared" si="11"/>
        <v>0</v>
      </c>
    </row>
    <row r="362" spans="2:5" x14ac:dyDescent="0.2">
      <c r="B362" s="2">
        <v>3680</v>
      </c>
      <c r="C362" t="s">
        <v>305</v>
      </c>
      <c r="D362" s="5" t="str">
        <f t="shared" si="10"/>
        <v/>
      </c>
      <c r="E362" t="str">
        <f t="shared" si="11"/>
        <v/>
      </c>
    </row>
    <row r="363" spans="2:5" x14ac:dyDescent="0.2">
      <c r="B363" s="2">
        <v>3690</v>
      </c>
      <c r="C363" t="s">
        <v>306</v>
      </c>
      <c r="D363" s="5" t="str">
        <f t="shared" si="10"/>
        <v>3710</v>
      </c>
      <c r="E363">
        <f t="shared" si="11"/>
        <v>0</v>
      </c>
    </row>
    <row r="364" spans="2:5" x14ac:dyDescent="0.2">
      <c r="B364" s="2">
        <v>3700</v>
      </c>
      <c r="C364" t="s">
        <v>307</v>
      </c>
      <c r="D364" s="5" t="str">
        <f t="shared" si="10"/>
        <v/>
      </c>
      <c r="E364" t="str">
        <f t="shared" si="11"/>
        <v/>
      </c>
    </row>
    <row r="365" spans="2:5" x14ac:dyDescent="0.2">
      <c r="B365" s="2">
        <v>3710</v>
      </c>
      <c r="C365" t="s">
        <v>308</v>
      </c>
      <c r="D365" s="5" t="str">
        <f t="shared" si="10"/>
        <v>4230</v>
      </c>
      <c r="E365">
        <f t="shared" si="11"/>
        <v>0</v>
      </c>
    </row>
    <row r="366" spans="2:5" x14ac:dyDescent="0.2">
      <c r="B366" s="2">
        <v>3720</v>
      </c>
      <c r="C366" t="s">
        <v>309</v>
      </c>
      <c r="D366" s="5" t="str">
        <f t="shared" si="10"/>
        <v/>
      </c>
      <c r="E366" t="str">
        <f t="shared" si="11"/>
        <v/>
      </c>
    </row>
    <row r="367" spans="2:5" x14ac:dyDescent="0.2">
      <c r="B367" s="2">
        <v>3730</v>
      </c>
      <c r="C367" t="s">
        <v>292</v>
      </c>
      <c r="D367" s="5" t="str">
        <f t="shared" si="10"/>
        <v/>
      </c>
      <c r="E367" t="str">
        <f t="shared" si="11"/>
        <v/>
      </c>
    </row>
    <row r="368" spans="2:5" x14ac:dyDescent="0.2">
      <c r="B368" s="2">
        <v>3740</v>
      </c>
      <c r="C368" t="s">
        <v>293</v>
      </c>
      <c r="D368" s="5" t="str">
        <f t="shared" si="10"/>
        <v/>
      </c>
      <c r="E368" t="str">
        <f t="shared" si="11"/>
        <v/>
      </c>
    </row>
    <row r="369" spans="2:5" x14ac:dyDescent="0.2">
      <c r="B369" s="2">
        <v>3750</v>
      </c>
      <c r="C369" t="s">
        <v>310</v>
      </c>
      <c r="D369" s="5" t="str">
        <f t="shared" si="10"/>
        <v/>
      </c>
      <c r="E369" t="str">
        <f t="shared" si="11"/>
        <v/>
      </c>
    </row>
    <row r="370" spans="2:5" x14ac:dyDescent="0.2">
      <c r="B370" s="2">
        <v>3760</v>
      </c>
      <c r="C370" t="s">
        <v>311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2:5" x14ac:dyDescent="0.2">
      <c r="B371" s="2">
        <v>3770</v>
      </c>
      <c r="C371" t="s">
        <v>312</v>
      </c>
      <c r="D371" s="5" t="str">
        <f t="shared" si="12"/>
        <v/>
      </c>
      <c r="E371" t="str">
        <f t="shared" si="11"/>
        <v/>
      </c>
    </row>
    <row r="372" spans="2:5" x14ac:dyDescent="0.2">
      <c r="B372" s="2">
        <v>3780</v>
      </c>
      <c r="C372" t="s">
        <v>313</v>
      </c>
      <c r="D372" s="5" t="str">
        <f t="shared" si="12"/>
        <v>2430</v>
      </c>
      <c r="E372">
        <f t="shared" si="11"/>
        <v>0</v>
      </c>
    </row>
    <row r="373" spans="2:5" x14ac:dyDescent="0.2">
      <c r="B373" s="2">
        <v>3790</v>
      </c>
      <c r="C373" t="s">
        <v>314</v>
      </c>
      <c r="D373" s="5" t="str">
        <f t="shared" si="12"/>
        <v/>
      </c>
      <c r="E373" t="str">
        <f t="shared" si="11"/>
        <v/>
      </c>
    </row>
    <row r="374" spans="2:5" x14ac:dyDescent="0.2">
      <c r="B374" s="2">
        <v>3800</v>
      </c>
      <c r="C374" t="s">
        <v>315</v>
      </c>
      <c r="D374" s="5" t="str">
        <f t="shared" si="12"/>
        <v/>
      </c>
      <c r="E374" t="str">
        <f t="shared" si="11"/>
        <v/>
      </c>
    </row>
    <row r="375" spans="2:5" x14ac:dyDescent="0.2">
      <c r="B375" s="2">
        <v>3810</v>
      </c>
      <c r="C375" t="s">
        <v>316</v>
      </c>
      <c r="D375" s="5" t="str">
        <f t="shared" si="12"/>
        <v/>
      </c>
      <c r="E375" t="str">
        <f t="shared" si="11"/>
        <v/>
      </c>
    </row>
    <row r="376" spans="2:5" x14ac:dyDescent="0.2">
      <c r="B376" s="2">
        <v>3820</v>
      </c>
      <c r="C376" t="s">
        <v>317</v>
      </c>
      <c r="D376" s="5" t="str">
        <f t="shared" si="12"/>
        <v/>
      </c>
      <c r="E376" t="str">
        <f t="shared" si="11"/>
        <v/>
      </c>
    </row>
    <row r="377" spans="2:5" x14ac:dyDescent="0.2">
      <c r="B377" s="2">
        <v>3830</v>
      </c>
      <c r="C377" t="s">
        <v>318</v>
      </c>
      <c r="D377" s="5" t="str">
        <f t="shared" si="12"/>
        <v/>
      </c>
      <c r="E377" t="str">
        <f t="shared" si="11"/>
        <v/>
      </c>
    </row>
    <row r="378" spans="2:5" x14ac:dyDescent="0.2">
      <c r="B378" s="2">
        <v>3840</v>
      </c>
      <c r="C378" t="s">
        <v>319</v>
      </c>
      <c r="D378" s="5" t="str">
        <f t="shared" si="12"/>
        <v/>
      </c>
      <c r="E378" t="str">
        <f t="shared" si="11"/>
        <v/>
      </c>
    </row>
    <row r="379" spans="2:5" x14ac:dyDescent="0.2">
      <c r="B379" s="2">
        <v>3850</v>
      </c>
      <c r="C379" t="s">
        <v>320</v>
      </c>
      <c r="D379" s="5" t="str">
        <f t="shared" si="12"/>
        <v/>
      </c>
      <c r="E379" t="str">
        <f t="shared" si="11"/>
        <v/>
      </c>
    </row>
    <row r="380" spans="2:5" x14ac:dyDescent="0.2">
      <c r="B380" s="2">
        <v>3860</v>
      </c>
      <c r="C380" t="s">
        <v>321</v>
      </c>
      <c r="D380" s="5" t="str">
        <f t="shared" si="12"/>
        <v/>
      </c>
      <c r="E380" t="str">
        <f t="shared" si="11"/>
        <v/>
      </c>
    </row>
    <row r="381" spans="2:5" x14ac:dyDescent="0.2">
      <c r="B381" s="2">
        <v>3870</v>
      </c>
      <c r="C381" t="s">
        <v>322</v>
      </c>
      <c r="D381" s="5" t="str">
        <f t="shared" si="12"/>
        <v/>
      </c>
      <c r="E381" t="str">
        <f t="shared" si="11"/>
        <v/>
      </c>
    </row>
    <row r="382" spans="2:5" x14ac:dyDescent="0.2">
      <c r="B382" s="2">
        <v>3880</v>
      </c>
      <c r="C382" t="s">
        <v>323</v>
      </c>
      <c r="D382" s="5" t="str">
        <f t="shared" si="12"/>
        <v>3790</v>
      </c>
      <c r="E382">
        <f t="shared" si="11"/>
        <v>0</v>
      </c>
    </row>
    <row r="383" spans="2:5" x14ac:dyDescent="0.2">
      <c r="B383" s="2">
        <v>3890</v>
      </c>
      <c r="C383" t="s">
        <v>324</v>
      </c>
      <c r="D383" s="5" t="str">
        <f t="shared" si="12"/>
        <v>3790</v>
      </c>
      <c r="E383">
        <f t="shared" si="11"/>
        <v>0</v>
      </c>
    </row>
    <row r="384" spans="2:5" x14ac:dyDescent="0.2">
      <c r="B384" s="2">
        <v>3900</v>
      </c>
      <c r="C384" t="s">
        <v>325</v>
      </c>
      <c r="D384" s="5" t="str">
        <f t="shared" si="12"/>
        <v>3790</v>
      </c>
      <c r="E384">
        <f t="shared" si="11"/>
        <v>0</v>
      </c>
    </row>
    <row r="385" spans="2:5" x14ac:dyDescent="0.2">
      <c r="B385" s="2">
        <v>3910</v>
      </c>
      <c r="C385" t="s">
        <v>326</v>
      </c>
      <c r="D385" s="5" t="str">
        <f t="shared" si="12"/>
        <v>3790</v>
      </c>
      <c r="E385">
        <f t="shared" si="11"/>
        <v>0</v>
      </c>
    </row>
    <row r="386" spans="2:5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5" x14ac:dyDescent="0.2">
      <c r="B387" s="2">
        <v>3930</v>
      </c>
      <c r="C387" t="s">
        <v>327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5" x14ac:dyDescent="0.2">
      <c r="B388" s="2">
        <v>3940</v>
      </c>
      <c r="C388" t="s">
        <v>328</v>
      </c>
      <c r="D388" s="5" t="str">
        <f t="shared" si="12"/>
        <v>3990</v>
      </c>
      <c r="E388">
        <f t="shared" si="13"/>
        <v>0</v>
      </c>
    </row>
    <row r="389" spans="2:5" x14ac:dyDescent="0.2">
      <c r="B389" s="2">
        <v>3950</v>
      </c>
      <c r="C389" t="s">
        <v>329</v>
      </c>
      <c r="D389" s="5" t="str">
        <f t="shared" si="12"/>
        <v>3970</v>
      </c>
      <c r="E389">
        <f t="shared" si="13"/>
        <v>0</v>
      </c>
    </row>
    <row r="390" spans="2:5" x14ac:dyDescent="0.2">
      <c r="B390" s="2">
        <v>3960</v>
      </c>
      <c r="C390" t="s">
        <v>330</v>
      </c>
      <c r="D390" s="5" t="str">
        <f t="shared" si="12"/>
        <v>3990</v>
      </c>
      <c r="E390">
        <f t="shared" si="13"/>
        <v>0</v>
      </c>
    </row>
    <row r="391" spans="2:5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5" x14ac:dyDescent="0.2">
      <c r="B392" s="2">
        <v>3980</v>
      </c>
      <c r="C392" t="s">
        <v>331</v>
      </c>
      <c r="D392" s="5" t="str">
        <f t="shared" si="12"/>
        <v>3790</v>
      </c>
      <c r="E392">
        <f t="shared" si="13"/>
        <v>0</v>
      </c>
    </row>
    <row r="393" spans="2:5" x14ac:dyDescent="0.2">
      <c r="B393" s="2">
        <v>3990</v>
      </c>
      <c r="C393" t="s">
        <v>332</v>
      </c>
      <c r="D393" s="5" t="str">
        <f t="shared" si="12"/>
        <v>4050</v>
      </c>
      <c r="E393">
        <f t="shared" si="13"/>
        <v>0</v>
      </c>
    </row>
    <row r="394" spans="2:5" x14ac:dyDescent="0.2">
      <c r="B394" s="2">
        <v>4000</v>
      </c>
      <c r="C394" t="s">
        <v>333</v>
      </c>
      <c r="D394" s="5" t="str">
        <f t="shared" si="12"/>
        <v>4030</v>
      </c>
      <c r="E394">
        <f t="shared" si="13"/>
        <v>0</v>
      </c>
    </row>
    <row r="395" spans="2:5" x14ac:dyDescent="0.2">
      <c r="B395" s="2">
        <v>4010</v>
      </c>
      <c r="C395" t="s">
        <v>334</v>
      </c>
      <c r="D395" s="5" t="str">
        <f t="shared" si="12"/>
        <v/>
      </c>
      <c r="E395" t="str">
        <f t="shared" si="13"/>
        <v/>
      </c>
    </row>
    <row r="396" spans="2:5" x14ac:dyDescent="0.2">
      <c r="B396" s="2">
        <v>4020</v>
      </c>
      <c r="C396" t="s">
        <v>335</v>
      </c>
      <c r="D396" s="5" t="str">
        <f t="shared" si="12"/>
        <v>4040</v>
      </c>
      <c r="E396">
        <f t="shared" si="13"/>
        <v>0</v>
      </c>
    </row>
    <row r="397" spans="2:5" x14ac:dyDescent="0.2">
      <c r="B397" s="2">
        <v>4030</v>
      </c>
      <c r="C397" t="s">
        <v>336</v>
      </c>
      <c r="D397" s="5" t="str">
        <f t="shared" si="12"/>
        <v/>
      </c>
      <c r="E397" t="str">
        <f t="shared" si="13"/>
        <v/>
      </c>
    </row>
    <row r="398" spans="2:5" x14ac:dyDescent="0.2">
      <c r="B398" s="2">
        <v>4040</v>
      </c>
      <c r="C398" t="s">
        <v>337</v>
      </c>
      <c r="D398" s="5" t="str">
        <f t="shared" si="12"/>
        <v>4090</v>
      </c>
      <c r="E398">
        <f t="shared" si="13"/>
        <v>0</v>
      </c>
    </row>
    <row r="399" spans="2:5" x14ac:dyDescent="0.2">
      <c r="B399" s="2">
        <v>4050</v>
      </c>
      <c r="C399" t="s">
        <v>338</v>
      </c>
      <c r="D399" s="5" t="str">
        <f t="shared" si="12"/>
        <v>4080</v>
      </c>
      <c r="E399">
        <f t="shared" si="13"/>
        <v>0</v>
      </c>
    </row>
    <row r="400" spans="2:5" x14ac:dyDescent="0.2">
      <c r="B400" s="2">
        <v>4060</v>
      </c>
      <c r="C400" t="s">
        <v>339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337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340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123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341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342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343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344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345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346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347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348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349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59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350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351</v>
      </c>
      <c r="D416" s="5" t="str">
        <f t="shared" si="12"/>
        <v>3620</v>
      </c>
      <c r="E416">
        <f t="shared" si="13"/>
        <v>0</v>
      </c>
    </row>
    <row r="417" spans="2:5" x14ac:dyDescent="0.2">
      <c r="B417" s="2">
        <v>4230</v>
      </c>
      <c r="C417" t="s">
        <v>352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353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354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355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356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357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358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359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360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358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361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362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363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358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364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365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366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59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367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368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369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310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370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371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372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373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374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375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376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377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378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379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380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381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382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383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384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385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386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387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388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389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390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391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392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393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394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395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396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397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398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399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400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398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401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402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123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403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404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405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406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366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407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408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409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410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411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412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413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414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415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416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417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418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419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420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421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422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423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424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425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426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427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428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429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237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430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431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432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433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434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435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436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437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438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435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439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440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441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435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123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442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443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444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445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446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447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446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448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446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449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450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451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452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2023-05-25T22:51:02Z</dcterms:modified>
</cp:coreProperties>
</file>